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tables/table11.xml" ContentType="application/vnd.openxmlformats-officedocument.spreadsheetml.table+xml"/>
  <Override PartName="/xl/drawings/drawing7.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8.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pivotTables/pivotTable1.xml" ContentType="application/vnd.openxmlformats-officedocument.spreadsheetml.pivotTable+xml"/>
  <Override PartName="/xl/drawings/drawing9.xml" ContentType="application/vnd.openxmlformats-officedocument.drawing+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hidePivotFieldList="1" defaultThemeVersion="166925"/>
  <mc:AlternateContent xmlns:mc="http://schemas.openxmlformats.org/markup-compatibility/2006">
    <mc:Choice Requires="x15">
      <x15ac:absPath xmlns:x15ac="http://schemas.microsoft.com/office/spreadsheetml/2010/11/ac" url="https://d.docs.live.net/0ad1571c01d15033/Desktop/"/>
    </mc:Choice>
  </mc:AlternateContent>
  <xr:revisionPtr revIDLastSave="0" documentId="14_{E43CBECA-819F-4166-AD5B-9EADCE544BE1}" xr6:coauthVersionLast="47" xr6:coauthVersionMax="47" xr10:uidLastSave="{00000000-0000-0000-0000-000000000000}"/>
  <bookViews>
    <workbookView xWindow="38280" yWindow="-120" windowWidth="38640" windowHeight="21120" activeTab="9" xr2:uid="{487D4C98-B163-4312-8AD8-DC7E8D328DDD}"/>
  </bookViews>
  <sheets>
    <sheet name="Task 1 " sheetId="2" r:id="rId1"/>
    <sheet name="Task 2" sheetId="3" r:id="rId2"/>
    <sheet name="Task 3" sheetId="4" r:id="rId3"/>
    <sheet name="Task 4" sheetId="7" r:id="rId4"/>
    <sheet name="Task 5" sheetId="11" r:id="rId5"/>
    <sheet name="Task 6 Option 1" sheetId="15" r:id="rId6"/>
    <sheet name="Task 6 Option 2" sheetId="16" r:id="rId7"/>
    <sheet name="Task 6 Option 3" sheetId="17" r:id="rId8"/>
    <sheet name="Task 6 Histogram &amp; Stats" sheetId="18" r:id="rId9"/>
    <sheet name="Task 7" sheetId="19" r:id="rId10"/>
  </sheets>
  <functionGroups builtInGroupCount="19"/>
  <calcPr calcId="191029" calcMode="manual"/>
  <pivotCaches>
    <pivotCache cacheId="0"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 i="18" l="1"/>
  <c r="F7" i="18"/>
  <c r="G7" i="18"/>
  <c r="H7" i="18"/>
  <c r="I7" i="18"/>
  <c r="J7" i="18"/>
  <c r="K7" i="18"/>
  <c r="L7" i="18"/>
  <c r="M7" i="18"/>
  <c r="N7" i="18"/>
  <c r="O7" i="18"/>
  <c r="P7" i="18"/>
  <c r="Q7" i="18"/>
  <c r="R7" i="18"/>
  <c r="S7" i="18"/>
  <c r="T7" i="18"/>
  <c r="U7" i="18"/>
  <c r="V7" i="18"/>
  <c r="W7" i="18"/>
  <c r="X7" i="18"/>
  <c r="Y7" i="18"/>
  <c r="Z7" i="18"/>
  <c r="AA7" i="18"/>
  <c r="AB7" i="18"/>
  <c r="AC7" i="18"/>
  <c r="AD7" i="18"/>
  <c r="AE7" i="18"/>
  <c r="AF7" i="18"/>
  <c r="AG7" i="18"/>
  <c r="AH7" i="18"/>
  <c r="AI7" i="18"/>
  <c r="AJ7" i="18"/>
  <c r="AK7" i="18"/>
  <c r="AL7" i="18"/>
  <c r="AM7" i="18"/>
  <c r="AN7" i="18"/>
  <c r="AO7" i="18"/>
  <c r="AP7" i="18"/>
  <c r="AQ7" i="18"/>
  <c r="AR7" i="18"/>
  <c r="AS7" i="18"/>
  <c r="AT7" i="18"/>
  <c r="AU7" i="18"/>
  <c r="AV7" i="18"/>
  <c r="AW7" i="18"/>
  <c r="AX7" i="18"/>
  <c r="AY7" i="18"/>
  <c r="AZ7" i="18"/>
  <c r="BA7" i="18"/>
  <c r="BB7" i="18"/>
  <c r="BC7" i="18"/>
  <c r="BD7" i="18"/>
  <c r="BE7" i="18"/>
  <c r="BF7" i="18"/>
  <c r="BG7" i="18"/>
  <c r="BH7" i="18"/>
  <c r="BI7" i="18"/>
  <c r="BJ7" i="18"/>
  <c r="BK7" i="18"/>
  <c r="BL7" i="18"/>
  <c r="BM7" i="18"/>
  <c r="BN7" i="18"/>
  <c r="BO7" i="18"/>
  <c r="BP7" i="18"/>
  <c r="BQ7" i="18"/>
  <c r="BR7" i="18"/>
  <c r="BS7" i="18"/>
  <c r="BT7" i="18"/>
  <c r="BU7" i="18"/>
  <c r="BV7" i="18"/>
  <c r="BW7" i="18"/>
  <c r="BX7" i="18"/>
  <c r="BY7" i="18"/>
  <c r="BZ7" i="18"/>
  <c r="CA7" i="18"/>
  <c r="CB7" i="18"/>
  <c r="CC7" i="18"/>
  <c r="CD7" i="18"/>
  <c r="CE7" i="18"/>
  <c r="CF7" i="18"/>
  <c r="CG7" i="18"/>
  <c r="CH7" i="18"/>
  <c r="CI7" i="18"/>
  <c r="CJ7" i="18"/>
  <c r="CK7" i="18"/>
  <c r="CL7" i="18"/>
  <c r="CM7" i="18"/>
  <c r="CN7" i="18"/>
  <c r="CO7" i="18"/>
  <c r="CP7" i="18"/>
  <c r="CQ7" i="18"/>
  <c r="CR7" i="18"/>
  <c r="CS7" i="18"/>
  <c r="CT7" i="18"/>
  <c r="CU7" i="18"/>
  <c r="CV7" i="18"/>
  <c r="CW7" i="18"/>
  <c r="CX7" i="18"/>
  <c r="CY7" i="18"/>
  <c r="D7" i="18"/>
  <c r="F3" i="17"/>
  <c r="F4" i="17" s="1"/>
  <c r="G3" i="17"/>
  <c r="H3" i="17"/>
  <c r="I3" i="17"/>
  <c r="J3" i="17"/>
  <c r="J4" i="17" s="1"/>
  <c r="K3" i="17"/>
  <c r="L3" i="17"/>
  <c r="L4" i="17" s="1"/>
  <c r="L5" i="17" s="1"/>
  <c r="L6" i="17" s="1"/>
  <c r="L7" i="17" s="1"/>
  <c r="L8" i="17" s="1"/>
  <c r="L9" i="17" s="1"/>
  <c r="L10" i="17" s="1"/>
  <c r="L11" i="17" s="1"/>
  <c r="L12" i="17" s="1"/>
  <c r="L13" i="17" s="1"/>
  <c r="L14" i="17" s="1"/>
  <c r="L15" i="17" s="1"/>
  <c r="L16" i="17" s="1"/>
  <c r="M3" i="17"/>
  <c r="N3" i="17"/>
  <c r="O3" i="17"/>
  <c r="P3" i="17"/>
  <c r="P4" i="17" s="1"/>
  <c r="P5" i="17" s="1"/>
  <c r="P6" i="17" s="1"/>
  <c r="P7" i="17" s="1"/>
  <c r="P8" i="17" s="1"/>
  <c r="P9" i="17" s="1"/>
  <c r="P10" i="17" s="1"/>
  <c r="P11" i="17" s="1"/>
  <c r="P12" i="17" s="1"/>
  <c r="P13" i="17" s="1"/>
  <c r="P14" i="17" s="1"/>
  <c r="P15" i="17" s="1"/>
  <c r="P16" i="17" s="1"/>
  <c r="P17" i="17" s="1"/>
  <c r="P18" i="17" s="1"/>
  <c r="P19" i="17" s="1"/>
  <c r="P20" i="17" s="1"/>
  <c r="P21" i="17" s="1"/>
  <c r="P22" i="17" s="1"/>
  <c r="P23" i="17" s="1"/>
  <c r="P24" i="17" s="1"/>
  <c r="P25" i="17" s="1"/>
  <c r="P26" i="17" s="1"/>
  <c r="P27" i="17" s="1"/>
  <c r="P28" i="17" s="1"/>
  <c r="P29" i="17" s="1"/>
  <c r="P30" i="17" s="1"/>
  <c r="P31" i="17" s="1"/>
  <c r="P32" i="17" s="1"/>
  <c r="P33" i="17" s="1"/>
  <c r="P34" i="17" s="1"/>
  <c r="P35" i="17" s="1"/>
  <c r="P36" i="17" s="1"/>
  <c r="P37" i="17" s="1"/>
  <c r="P38" i="17" s="1"/>
  <c r="P39" i="17" s="1"/>
  <c r="P40" i="17" s="1"/>
  <c r="P41" i="17" s="1"/>
  <c r="P42" i="17" s="1"/>
  <c r="P43" i="17" s="1"/>
  <c r="P44" i="17" s="1"/>
  <c r="P45" i="17" s="1"/>
  <c r="P46" i="17" s="1"/>
  <c r="P47" i="17" s="1"/>
  <c r="P48" i="17" s="1"/>
  <c r="P49" i="17" s="1"/>
  <c r="P50" i="17" s="1"/>
  <c r="P51" i="17" s="1"/>
  <c r="P52" i="17" s="1"/>
  <c r="P53" i="17" s="1"/>
  <c r="P54" i="17" s="1"/>
  <c r="P55" i="17" s="1"/>
  <c r="P56" i="17" s="1"/>
  <c r="P57" i="17" s="1"/>
  <c r="P58" i="17" s="1"/>
  <c r="P59" i="17" s="1"/>
  <c r="P60" i="17" s="1"/>
  <c r="P61" i="17" s="1"/>
  <c r="P62" i="17" s="1"/>
  <c r="P63" i="17" s="1"/>
  <c r="P64" i="17" s="1"/>
  <c r="Q3" i="17"/>
  <c r="Q4" i="17" s="1"/>
  <c r="Q5" i="17" s="1"/>
  <c r="Q6" i="17" s="1"/>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Q30" i="17" s="1"/>
  <c r="Q31" i="17" s="1"/>
  <c r="Q32" i="17" s="1"/>
  <c r="Q33" i="17" s="1"/>
  <c r="Q34" i="17" s="1"/>
  <c r="Q35" i="17" s="1"/>
  <c r="Q36" i="17" s="1"/>
  <c r="Q37" i="17" s="1"/>
  <c r="Q38" i="17" s="1"/>
  <c r="Q39" i="17" s="1"/>
  <c r="Q40" i="17" s="1"/>
  <c r="Q41" i="17" s="1"/>
  <c r="Q42" i="17" s="1"/>
  <c r="Q43" i="17" s="1"/>
  <c r="Q44" i="17" s="1"/>
  <c r="Q45" i="17" s="1"/>
  <c r="Q46" i="17" s="1"/>
  <c r="Q47" i="17" s="1"/>
  <c r="Q48" i="17" s="1"/>
  <c r="Q49" i="17" s="1"/>
  <c r="Q50" i="17" s="1"/>
  <c r="Q51" i="17" s="1"/>
  <c r="Q52" i="17" s="1"/>
  <c r="Q53" i="17" s="1"/>
  <c r="Q54" i="17" s="1"/>
  <c r="Q55" i="17" s="1"/>
  <c r="Q56" i="17" s="1"/>
  <c r="Q57" i="17" s="1"/>
  <c r="Q58" i="17" s="1"/>
  <c r="Q59" i="17" s="1"/>
  <c r="Q60" i="17" s="1"/>
  <c r="Q61" i="17" s="1"/>
  <c r="Q62" i="17" s="1"/>
  <c r="Q63" i="17" s="1"/>
  <c r="Q64" i="17" s="1"/>
  <c r="Q65" i="17" s="1"/>
  <c r="Q66" i="17" s="1"/>
  <c r="Q67" i="17" s="1"/>
  <c r="Q68" i="17" s="1"/>
  <c r="Q69" i="17" s="1"/>
  <c r="Q70" i="17" s="1"/>
  <c r="Q71" i="17" s="1"/>
  <c r="Q72" i="17" s="1"/>
  <c r="Q73" i="17" s="1"/>
  <c r="Q74" i="17" s="1"/>
  <c r="Q75" i="17" s="1"/>
  <c r="Q76" i="17" s="1"/>
  <c r="Q77" i="17" s="1"/>
  <c r="Q78" i="17" s="1"/>
  <c r="Q79" i="17" s="1"/>
  <c r="Q80" i="17" s="1"/>
  <c r="Q81" i="17" s="1"/>
  <c r="Q82" i="17" s="1"/>
  <c r="Q83" i="17" s="1"/>
  <c r="Q84" i="17" s="1"/>
  <c r="Q85" i="17" s="1"/>
  <c r="Q86" i="17" s="1"/>
  <c r="Q87" i="17" s="1"/>
  <c r="Q88" i="17" s="1"/>
  <c r="Q89" i="17" s="1"/>
  <c r="Q90" i="17" s="1"/>
  <c r="Q91" i="17" s="1"/>
  <c r="Q92" i="17" s="1"/>
  <c r="Q93" i="17" s="1"/>
  <c r="Q94" i="17" s="1"/>
  <c r="Q95" i="17" s="1"/>
  <c r="Q96" i="17" s="1"/>
  <c r="Q97" i="17" s="1"/>
  <c r="Q98" i="17" s="1"/>
  <c r="Q99" i="17" s="1"/>
  <c r="Q100" i="17" s="1"/>
  <c r="Q101" i="17" s="1"/>
  <c r="Q102" i="17" s="1"/>
  <c r="Q103" i="17" s="1"/>
  <c r="Q104" i="17" s="1"/>
  <c r="Q105" i="17" s="1"/>
  <c r="Q106" i="17" s="1"/>
  <c r="Q107" i="17" s="1"/>
  <c r="Q108" i="17" s="1"/>
  <c r="Q109" i="17" s="1"/>
  <c r="Q110" i="17" s="1"/>
  <c r="Q111" i="17" s="1"/>
  <c r="Q112" i="17" s="1"/>
  <c r="Q113" i="17" s="1"/>
  <c r="Q114" i="17" s="1"/>
  <c r="R3" i="17"/>
  <c r="R4" i="17" s="1"/>
  <c r="S3" i="17"/>
  <c r="T3" i="17"/>
  <c r="U3" i="17"/>
  <c r="V3" i="17"/>
  <c r="V4" i="17" s="1"/>
  <c r="W3" i="17"/>
  <c r="W4" i="17" s="1"/>
  <c r="W5" i="17" s="1"/>
  <c r="W6" i="17" s="1"/>
  <c r="W7" i="17" s="1"/>
  <c r="W8" i="17" s="1"/>
  <c r="W9" i="17" s="1"/>
  <c r="W10" i="17" s="1"/>
  <c r="W11" i="17" s="1"/>
  <c r="W12" i="17" s="1"/>
  <c r="W13" i="17" s="1"/>
  <c r="W14" i="17" s="1"/>
  <c r="W15" i="17" s="1"/>
  <c r="W16" i="17" s="1"/>
  <c r="W17" i="17" s="1"/>
  <c r="W18" i="17" s="1"/>
  <c r="W19" i="17" s="1"/>
  <c r="W20" i="17" s="1"/>
  <c r="W21" i="17" s="1"/>
  <c r="W22" i="17" s="1"/>
  <c r="W23" i="17" s="1"/>
  <c r="W24" i="17" s="1"/>
  <c r="W25" i="17" s="1"/>
  <c r="W26" i="17" s="1"/>
  <c r="W27" i="17" s="1"/>
  <c r="W28" i="17" s="1"/>
  <c r="W29" i="17" s="1"/>
  <c r="W30" i="17" s="1"/>
  <c r="W31" i="17" s="1"/>
  <c r="W32" i="17" s="1"/>
  <c r="W33" i="17" s="1"/>
  <c r="W34" i="17" s="1"/>
  <c r="W35" i="17" s="1"/>
  <c r="W36" i="17" s="1"/>
  <c r="W37" i="17" s="1"/>
  <c r="W38" i="17" s="1"/>
  <c r="W39" i="17" s="1"/>
  <c r="W40" i="17" s="1"/>
  <c r="W41" i="17" s="1"/>
  <c r="W42" i="17" s="1"/>
  <c r="W43" i="17" s="1"/>
  <c r="W44" i="17" s="1"/>
  <c r="W45" i="17" s="1"/>
  <c r="W46" i="17" s="1"/>
  <c r="W47" i="17" s="1"/>
  <c r="X3" i="17"/>
  <c r="X4" i="17" s="1"/>
  <c r="X5" i="17" s="1"/>
  <c r="X6" i="17" s="1"/>
  <c r="X7" i="17" s="1"/>
  <c r="X8" i="17" s="1"/>
  <c r="X9" i="17" s="1"/>
  <c r="X10" i="17" s="1"/>
  <c r="X11" i="17" s="1"/>
  <c r="X12" i="17" s="1"/>
  <c r="X13" i="17" s="1"/>
  <c r="X14" i="17" s="1"/>
  <c r="X15" i="17" s="1"/>
  <c r="Y3" i="17"/>
  <c r="Z3" i="17"/>
  <c r="Z4" i="17" s="1"/>
  <c r="Z5" i="17" s="1"/>
  <c r="Z6" i="17" s="1"/>
  <c r="Z7" i="17" s="1"/>
  <c r="Z8" i="17" s="1"/>
  <c r="Z9" i="17" s="1"/>
  <c r="Z10" i="17" s="1"/>
  <c r="Z11" i="17" s="1"/>
  <c r="Z12" i="17" s="1"/>
  <c r="Z13" i="17" s="1"/>
  <c r="Z14" i="17" s="1"/>
  <c r="Z15" i="17" s="1"/>
  <c r="Z16" i="17" s="1"/>
  <c r="AA3" i="17"/>
  <c r="AA4" i="17" s="1"/>
  <c r="AA5" i="17" s="1"/>
  <c r="AA6" i="17" s="1"/>
  <c r="AA7" i="17" s="1"/>
  <c r="AA8" i="17" s="1"/>
  <c r="AA9" i="17" s="1"/>
  <c r="AA10" i="17" s="1"/>
  <c r="AA11" i="17" s="1"/>
  <c r="AA12" i="17" s="1"/>
  <c r="AA13" i="17" s="1"/>
  <c r="AA14" i="17" s="1"/>
  <c r="AA15" i="17" s="1"/>
  <c r="AA16" i="17" s="1"/>
  <c r="AA17" i="17" s="1"/>
  <c r="AA18" i="17" s="1"/>
  <c r="AA19" i="17" s="1"/>
  <c r="AA20" i="17" s="1"/>
  <c r="AA21" i="17" s="1"/>
  <c r="AA22" i="17" s="1"/>
  <c r="AA23" i="17" s="1"/>
  <c r="AA24" i="17" s="1"/>
  <c r="AA25" i="17" s="1"/>
  <c r="AA26" i="17" s="1"/>
  <c r="AA27" i="17" s="1"/>
  <c r="AA28" i="17" s="1"/>
  <c r="AA29" i="17" s="1"/>
  <c r="AA30" i="17" s="1"/>
  <c r="AA31" i="17" s="1"/>
  <c r="AA32" i="17" s="1"/>
  <c r="AA33" i="17" s="1"/>
  <c r="AA34" i="17" s="1"/>
  <c r="AA35" i="17" s="1"/>
  <c r="AA36" i="17" s="1"/>
  <c r="AA37" i="17" s="1"/>
  <c r="AA38" i="17" s="1"/>
  <c r="AA39" i="17" s="1"/>
  <c r="AA40" i="17" s="1"/>
  <c r="AA41" i="17" s="1"/>
  <c r="AA42" i="17" s="1"/>
  <c r="AA43" i="17" s="1"/>
  <c r="AA44" i="17" s="1"/>
  <c r="AA45" i="17" s="1"/>
  <c r="AA46" i="17" s="1"/>
  <c r="AA47" i="17" s="1"/>
  <c r="AA48" i="17" s="1"/>
  <c r="AA49" i="17" s="1"/>
  <c r="AA50" i="17" s="1"/>
  <c r="AA51" i="17" s="1"/>
  <c r="AA52" i="17" s="1"/>
  <c r="AA53" i="17" s="1"/>
  <c r="AA54" i="17" s="1"/>
  <c r="AA55" i="17" s="1"/>
  <c r="AA56" i="17" s="1"/>
  <c r="AA57" i="17" s="1"/>
  <c r="AA58" i="17" s="1"/>
  <c r="AA59" i="17" s="1"/>
  <c r="AA60" i="17" s="1"/>
  <c r="AA61" i="17" s="1"/>
  <c r="AA62" i="17" s="1"/>
  <c r="AA63" i="17" s="1"/>
  <c r="AA64" i="17" s="1"/>
  <c r="AA65" i="17" s="1"/>
  <c r="AA66" i="17" s="1"/>
  <c r="AA67" i="17" s="1"/>
  <c r="AA68" i="17" s="1"/>
  <c r="AA69" i="17" s="1"/>
  <c r="AA70" i="17" s="1"/>
  <c r="AA71" i="17" s="1"/>
  <c r="AA72" i="17" s="1"/>
  <c r="AA73" i="17" s="1"/>
  <c r="AA74" i="17" s="1"/>
  <c r="AA75" i="17" s="1"/>
  <c r="AA76" i="17" s="1"/>
  <c r="AA77" i="17" s="1"/>
  <c r="AA78" i="17" s="1"/>
  <c r="AA79" i="17" s="1"/>
  <c r="AA80" i="17" s="1"/>
  <c r="AA81" i="17" s="1"/>
  <c r="AA82" i="17" s="1"/>
  <c r="AA83" i="17" s="1"/>
  <c r="AA84" i="17" s="1"/>
  <c r="AA85" i="17" s="1"/>
  <c r="AA86" i="17" s="1"/>
  <c r="AA87" i="17" s="1"/>
  <c r="AA88" i="17" s="1"/>
  <c r="AB3" i="17"/>
  <c r="AB4" i="17" s="1"/>
  <c r="AB5" i="17" s="1"/>
  <c r="AB6" i="17" s="1"/>
  <c r="AB7" i="17" s="1"/>
  <c r="AB8" i="17" s="1"/>
  <c r="AB9" i="17" s="1"/>
  <c r="AB10" i="17" s="1"/>
  <c r="AB11" i="17" s="1"/>
  <c r="AB12" i="17" s="1"/>
  <c r="AB13" i="17" s="1"/>
  <c r="AB14" i="17" s="1"/>
  <c r="AB15" i="17" s="1"/>
  <c r="AB16" i="17" s="1"/>
  <c r="AB17" i="17" s="1"/>
  <c r="AB18" i="17" s="1"/>
  <c r="AB19" i="17" s="1"/>
  <c r="AB20" i="17" s="1"/>
  <c r="AB21" i="17" s="1"/>
  <c r="AB22" i="17" s="1"/>
  <c r="AB23" i="17" s="1"/>
  <c r="AB24" i="17" s="1"/>
  <c r="AB25" i="17" s="1"/>
  <c r="AB26" i="17" s="1"/>
  <c r="AB27" i="17" s="1"/>
  <c r="AB28" i="17" s="1"/>
  <c r="AB29" i="17" s="1"/>
  <c r="AB30" i="17" s="1"/>
  <c r="AB31" i="17" s="1"/>
  <c r="AB32" i="17" s="1"/>
  <c r="AB33" i="17" s="1"/>
  <c r="AB34" i="17" s="1"/>
  <c r="AB35" i="17" s="1"/>
  <c r="AC3" i="17"/>
  <c r="AC4" i="17" s="1"/>
  <c r="AC5" i="17" s="1"/>
  <c r="AC6" i="17" s="1"/>
  <c r="AC7" i="17" s="1"/>
  <c r="AC8" i="17" s="1"/>
  <c r="AC9" i="17" s="1"/>
  <c r="AC10" i="17" s="1"/>
  <c r="AC11" i="17" s="1"/>
  <c r="AC12" i="17" s="1"/>
  <c r="AC13" i="17" s="1"/>
  <c r="AC14" i="17" s="1"/>
  <c r="AC15" i="17" s="1"/>
  <c r="AC16" i="17" s="1"/>
  <c r="AC17" i="17" s="1"/>
  <c r="AC18" i="17" s="1"/>
  <c r="AC19" i="17" s="1"/>
  <c r="AC20" i="17" s="1"/>
  <c r="AC21" i="17" s="1"/>
  <c r="AC22" i="17" s="1"/>
  <c r="AC23" i="17" s="1"/>
  <c r="AC24" i="17" s="1"/>
  <c r="AC25" i="17" s="1"/>
  <c r="AC26" i="17" s="1"/>
  <c r="AC27" i="17" s="1"/>
  <c r="AC28" i="17" s="1"/>
  <c r="AC29" i="17" s="1"/>
  <c r="AC30" i="17" s="1"/>
  <c r="AC31" i="17" s="1"/>
  <c r="AC32" i="17" s="1"/>
  <c r="AC33" i="17" s="1"/>
  <c r="AC34" i="17" s="1"/>
  <c r="AC35" i="17" s="1"/>
  <c r="AC36" i="17" s="1"/>
  <c r="AC37" i="17" s="1"/>
  <c r="AC38" i="17" s="1"/>
  <c r="AC39" i="17" s="1"/>
  <c r="AC40" i="17" s="1"/>
  <c r="AC41" i="17" s="1"/>
  <c r="AC42" i="17" s="1"/>
  <c r="AC43" i="17" s="1"/>
  <c r="AC44" i="17" s="1"/>
  <c r="AC45" i="17" s="1"/>
  <c r="AC46" i="17" s="1"/>
  <c r="AC47" i="17" s="1"/>
  <c r="AC48" i="17" s="1"/>
  <c r="AC49" i="17" s="1"/>
  <c r="AC50" i="17" s="1"/>
  <c r="AC51" i="17" s="1"/>
  <c r="AC52" i="17" s="1"/>
  <c r="AC53" i="17" s="1"/>
  <c r="AC54" i="17" s="1"/>
  <c r="AC55" i="17" s="1"/>
  <c r="AC56" i="17" s="1"/>
  <c r="AC57" i="17" s="1"/>
  <c r="AC58" i="17" s="1"/>
  <c r="AC59" i="17" s="1"/>
  <c r="AC60" i="17" s="1"/>
  <c r="AC61" i="17" s="1"/>
  <c r="AC62" i="17" s="1"/>
  <c r="AC63" i="17" s="1"/>
  <c r="AC64" i="17" s="1"/>
  <c r="AC65" i="17" s="1"/>
  <c r="AC66" i="17" s="1"/>
  <c r="AC67" i="17" s="1"/>
  <c r="AC68" i="17" s="1"/>
  <c r="AC69" i="17" s="1"/>
  <c r="AC70" i="17" s="1"/>
  <c r="AC71" i="17" s="1"/>
  <c r="AC72" i="17" s="1"/>
  <c r="AC73" i="17" s="1"/>
  <c r="AC74" i="17" s="1"/>
  <c r="AC75" i="17" s="1"/>
  <c r="AC76" i="17" s="1"/>
  <c r="AC77" i="17" s="1"/>
  <c r="AC78" i="17" s="1"/>
  <c r="AC79" i="17" s="1"/>
  <c r="AC80" i="17" s="1"/>
  <c r="AC81" i="17" s="1"/>
  <c r="AC82" i="17" s="1"/>
  <c r="AC83" i="17" s="1"/>
  <c r="AC84" i="17" s="1"/>
  <c r="AC85" i="17" s="1"/>
  <c r="AC86" i="17" s="1"/>
  <c r="AC87" i="17" s="1"/>
  <c r="AC88" i="17" s="1"/>
  <c r="AC89" i="17" s="1"/>
  <c r="AC90" i="17" s="1"/>
  <c r="AC91" i="17" s="1"/>
  <c r="AC92" i="17" s="1"/>
  <c r="AC93" i="17" s="1"/>
  <c r="AC94" i="17" s="1"/>
  <c r="AC95" i="17" s="1"/>
  <c r="AC96" i="17" s="1"/>
  <c r="AC97" i="17" s="1"/>
  <c r="AC98" i="17" s="1"/>
  <c r="AC99" i="17" s="1"/>
  <c r="AC100" i="17" s="1"/>
  <c r="AC101" i="17" s="1"/>
  <c r="AD3" i="17"/>
  <c r="AD4" i="17" s="1"/>
  <c r="AD5" i="17" s="1"/>
  <c r="AE3" i="17"/>
  <c r="AF3" i="17"/>
  <c r="AG3" i="17"/>
  <c r="AH3" i="17"/>
  <c r="AH4" i="17" s="1"/>
  <c r="AI3" i="17"/>
  <c r="AJ3" i="17"/>
  <c r="AJ4" i="17" s="1"/>
  <c r="AJ5" i="17" s="1"/>
  <c r="AJ6" i="17" s="1"/>
  <c r="AJ7" i="17" s="1"/>
  <c r="AJ8" i="17" s="1"/>
  <c r="AJ9" i="17" s="1"/>
  <c r="AJ10" i="17" s="1"/>
  <c r="AJ11" i="17" s="1"/>
  <c r="AJ12" i="17" s="1"/>
  <c r="AJ13" i="17" s="1"/>
  <c r="AJ14" i="17" s="1"/>
  <c r="AJ15" i="17" s="1"/>
  <c r="AJ16" i="17" s="1"/>
  <c r="AJ17" i="17" s="1"/>
  <c r="AJ18" i="17" s="1"/>
  <c r="AJ19" i="17" s="1"/>
  <c r="AJ20" i="17" s="1"/>
  <c r="AK3" i="17"/>
  <c r="AL3" i="17"/>
  <c r="AL4" i="17" s="1"/>
  <c r="AL5" i="17" s="1"/>
  <c r="AL6" i="17" s="1"/>
  <c r="AL7" i="17" s="1"/>
  <c r="AL8" i="17" s="1"/>
  <c r="AL9" i="17" s="1"/>
  <c r="AL10" i="17" s="1"/>
  <c r="AL11" i="17" s="1"/>
  <c r="AL12" i="17" s="1"/>
  <c r="AL13" i="17" s="1"/>
  <c r="AL14" i="17" s="1"/>
  <c r="AL15" i="17" s="1"/>
  <c r="AL16" i="17" s="1"/>
  <c r="AL17" i="17" s="1"/>
  <c r="AL18" i="17" s="1"/>
  <c r="AL19" i="17" s="1"/>
  <c r="AM3" i="17"/>
  <c r="AM4" i="17" s="1"/>
  <c r="AM5" i="17" s="1"/>
  <c r="AM6" i="17" s="1"/>
  <c r="AM7" i="17" s="1"/>
  <c r="AM8" i="17" s="1"/>
  <c r="AM9" i="17" s="1"/>
  <c r="AM10" i="17" s="1"/>
  <c r="AM11" i="17" s="1"/>
  <c r="AM12" i="17" s="1"/>
  <c r="AM13" i="17" s="1"/>
  <c r="AM14" i="17" s="1"/>
  <c r="AM15" i="17" s="1"/>
  <c r="AM16" i="17" s="1"/>
  <c r="AM17" i="17" s="1"/>
  <c r="AM18" i="17" s="1"/>
  <c r="AM19" i="17" s="1"/>
  <c r="AM20" i="17" s="1"/>
  <c r="AM21" i="17" s="1"/>
  <c r="AM22" i="17" s="1"/>
  <c r="AM23" i="17" s="1"/>
  <c r="AM24" i="17" s="1"/>
  <c r="AM25" i="17" s="1"/>
  <c r="AM26" i="17" s="1"/>
  <c r="AM27" i="17" s="1"/>
  <c r="AM28" i="17" s="1"/>
  <c r="AM29" i="17" s="1"/>
  <c r="AM30" i="17" s="1"/>
  <c r="AM31" i="17" s="1"/>
  <c r="AM32" i="17" s="1"/>
  <c r="AM33" i="17" s="1"/>
  <c r="AM34" i="17" s="1"/>
  <c r="AM35" i="17" s="1"/>
  <c r="AM36" i="17" s="1"/>
  <c r="AM37" i="17" s="1"/>
  <c r="AM38" i="17" s="1"/>
  <c r="AM39" i="17" s="1"/>
  <c r="AM40" i="17" s="1"/>
  <c r="AM41" i="17" s="1"/>
  <c r="AM42" i="17" s="1"/>
  <c r="AM43" i="17" s="1"/>
  <c r="AM44" i="17" s="1"/>
  <c r="AM45" i="17" s="1"/>
  <c r="AM46" i="17" s="1"/>
  <c r="AM47" i="17" s="1"/>
  <c r="AM48" i="17" s="1"/>
  <c r="AM49" i="17" s="1"/>
  <c r="AM50" i="17" s="1"/>
  <c r="AM51" i="17" s="1"/>
  <c r="AM52" i="17" s="1"/>
  <c r="AM53" i="17" s="1"/>
  <c r="AM54" i="17" s="1"/>
  <c r="AM55" i="17" s="1"/>
  <c r="AM56" i="17" s="1"/>
  <c r="AM57" i="17" s="1"/>
  <c r="AM58" i="17" s="1"/>
  <c r="AM59" i="17" s="1"/>
  <c r="AM60" i="17" s="1"/>
  <c r="AM61" i="17" s="1"/>
  <c r="AM62" i="17" s="1"/>
  <c r="AM63" i="17" s="1"/>
  <c r="AM64" i="17" s="1"/>
  <c r="AM65" i="17" s="1"/>
  <c r="AM66" i="17" s="1"/>
  <c r="AM67" i="17" s="1"/>
  <c r="AM68" i="17" s="1"/>
  <c r="AM69" i="17" s="1"/>
  <c r="AM70" i="17" s="1"/>
  <c r="AM71" i="17" s="1"/>
  <c r="AM72" i="17" s="1"/>
  <c r="AM73" i="17" s="1"/>
  <c r="AM74" i="17" s="1"/>
  <c r="AM75" i="17" s="1"/>
  <c r="AM76" i="17" s="1"/>
  <c r="AM77" i="17" s="1"/>
  <c r="AM78" i="17" s="1"/>
  <c r="AM79" i="17" s="1"/>
  <c r="AM80" i="17" s="1"/>
  <c r="AM81" i="17" s="1"/>
  <c r="AM82" i="17" s="1"/>
  <c r="AM83" i="17" s="1"/>
  <c r="AM84" i="17" s="1"/>
  <c r="AM85" i="17" s="1"/>
  <c r="AM86" i="17" s="1"/>
  <c r="AM87" i="17" s="1"/>
  <c r="AM88" i="17" s="1"/>
  <c r="AM89" i="17" s="1"/>
  <c r="AM90" i="17" s="1"/>
  <c r="AM91" i="17" s="1"/>
  <c r="AM92" i="17" s="1"/>
  <c r="AM93" i="17" s="1"/>
  <c r="AM94" i="17" s="1"/>
  <c r="AM95" i="17" s="1"/>
  <c r="AM96" i="17" s="1"/>
  <c r="AM97" i="17" s="1"/>
  <c r="AM98" i="17" s="1"/>
  <c r="AM99" i="17" s="1"/>
  <c r="AM100" i="17" s="1"/>
  <c r="AM101" i="17" s="1"/>
  <c r="AM102" i="17" s="1"/>
  <c r="AM103" i="17" s="1"/>
  <c r="AM104" i="17" s="1"/>
  <c r="AN3" i="17"/>
  <c r="AN4" i="17" s="1"/>
  <c r="AN5" i="17" s="1"/>
  <c r="AN6" i="17" s="1"/>
  <c r="AN7" i="17" s="1"/>
  <c r="AN8" i="17" s="1"/>
  <c r="AN9" i="17" s="1"/>
  <c r="AN10" i="17" s="1"/>
  <c r="AN11" i="17" s="1"/>
  <c r="AN12" i="17" s="1"/>
  <c r="AN13" i="17" s="1"/>
  <c r="AN14" i="17" s="1"/>
  <c r="AN15" i="17" s="1"/>
  <c r="AN16" i="17" s="1"/>
  <c r="AN17" i="17" s="1"/>
  <c r="AN18" i="17" s="1"/>
  <c r="AN19" i="17" s="1"/>
  <c r="AN20" i="17" s="1"/>
  <c r="AN21" i="17" s="1"/>
  <c r="AN22" i="17" s="1"/>
  <c r="AN23" i="17" s="1"/>
  <c r="AN24" i="17" s="1"/>
  <c r="AN25" i="17" s="1"/>
  <c r="AN26" i="17" s="1"/>
  <c r="AN27" i="17" s="1"/>
  <c r="AN28" i="17" s="1"/>
  <c r="AN29" i="17" s="1"/>
  <c r="AN30" i="17" s="1"/>
  <c r="AN31" i="17" s="1"/>
  <c r="AN32" i="17" s="1"/>
  <c r="AN33" i="17" s="1"/>
  <c r="AN34" i="17" s="1"/>
  <c r="AN35" i="17" s="1"/>
  <c r="AN36" i="17" s="1"/>
  <c r="AN37" i="17" s="1"/>
  <c r="AN38" i="17" s="1"/>
  <c r="AN39" i="17" s="1"/>
  <c r="AN40" i="17" s="1"/>
  <c r="AN41" i="17" s="1"/>
  <c r="AN42" i="17" s="1"/>
  <c r="AN43" i="17" s="1"/>
  <c r="AN44" i="17" s="1"/>
  <c r="AN45" i="17" s="1"/>
  <c r="AN46" i="17" s="1"/>
  <c r="AN47" i="17" s="1"/>
  <c r="AN48" i="17" s="1"/>
  <c r="AN49" i="17" s="1"/>
  <c r="AN50" i="17" s="1"/>
  <c r="AN51" i="17" s="1"/>
  <c r="AO3" i="17"/>
  <c r="AO4" i="17" s="1"/>
  <c r="AO5" i="17" s="1"/>
  <c r="AO6" i="17" s="1"/>
  <c r="AO7" i="17" s="1"/>
  <c r="AO8" i="17" s="1"/>
  <c r="AO9" i="17" s="1"/>
  <c r="AO10" i="17" s="1"/>
  <c r="AO11" i="17" s="1"/>
  <c r="AO12" i="17" s="1"/>
  <c r="AO13" i="17" s="1"/>
  <c r="AO14" i="17" s="1"/>
  <c r="AO15" i="17" s="1"/>
  <c r="AO16" i="17" s="1"/>
  <c r="AO17" i="17" s="1"/>
  <c r="AO18" i="17" s="1"/>
  <c r="AO19" i="17" s="1"/>
  <c r="AO20" i="17" s="1"/>
  <c r="AO21" i="17" s="1"/>
  <c r="AO22" i="17" s="1"/>
  <c r="AO23" i="17" s="1"/>
  <c r="AO24" i="17" s="1"/>
  <c r="AO25" i="17" s="1"/>
  <c r="AO26" i="17" s="1"/>
  <c r="AO27" i="17" s="1"/>
  <c r="AO28" i="17" s="1"/>
  <c r="AO29" i="17" s="1"/>
  <c r="AO30" i="17" s="1"/>
  <c r="AO31" i="17" s="1"/>
  <c r="AO32" i="17" s="1"/>
  <c r="AO33" i="17" s="1"/>
  <c r="AO34" i="17" s="1"/>
  <c r="AO35" i="17" s="1"/>
  <c r="AO36" i="17" s="1"/>
  <c r="AO37" i="17" s="1"/>
  <c r="AO38" i="17" s="1"/>
  <c r="AO39" i="17" s="1"/>
  <c r="AO40" i="17" s="1"/>
  <c r="AO41" i="17" s="1"/>
  <c r="AO42" i="17" s="1"/>
  <c r="AO43" i="17" s="1"/>
  <c r="AO44" i="17" s="1"/>
  <c r="AO45" i="17" s="1"/>
  <c r="AO46" i="17" s="1"/>
  <c r="AO47" i="17" s="1"/>
  <c r="AO48" i="17" s="1"/>
  <c r="AO49" i="17" s="1"/>
  <c r="AO50" i="17" s="1"/>
  <c r="AO51" i="17" s="1"/>
  <c r="AO52" i="17" s="1"/>
  <c r="AO53" i="17" s="1"/>
  <c r="AO54" i="17" s="1"/>
  <c r="AO55" i="17" s="1"/>
  <c r="AO56" i="17" s="1"/>
  <c r="AO57" i="17" s="1"/>
  <c r="AO58" i="17" s="1"/>
  <c r="AO59" i="17" s="1"/>
  <c r="AO60" i="17" s="1"/>
  <c r="AO61" i="17" s="1"/>
  <c r="AO62" i="17" s="1"/>
  <c r="AO63" i="17" s="1"/>
  <c r="AO64" i="17" s="1"/>
  <c r="AO65" i="17" s="1"/>
  <c r="AO66" i="17" s="1"/>
  <c r="AO67" i="17" s="1"/>
  <c r="AO68" i="17" s="1"/>
  <c r="AO69" i="17" s="1"/>
  <c r="AO70" i="17" s="1"/>
  <c r="AO71" i="17" s="1"/>
  <c r="AO72" i="17" s="1"/>
  <c r="AO73" i="17" s="1"/>
  <c r="AO74" i="17" s="1"/>
  <c r="AO75" i="17" s="1"/>
  <c r="AO76" i="17" s="1"/>
  <c r="AO77" i="17" s="1"/>
  <c r="AO78" i="17" s="1"/>
  <c r="AO79" i="17" s="1"/>
  <c r="AO80" i="17" s="1"/>
  <c r="AO81" i="17" s="1"/>
  <c r="AO82" i="17" s="1"/>
  <c r="AO83" i="17" s="1"/>
  <c r="AO84" i="17" s="1"/>
  <c r="AO85" i="17" s="1"/>
  <c r="AO86" i="17" s="1"/>
  <c r="AO87" i="17" s="1"/>
  <c r="AP3" i="17"/>
  <c r="AP4" i="17" s="1"/>
  <c r="AQ3" i="17"/>
  <c r="AR3" i="17"/>
  <c r="AS3" i="17"/>
  <c r="AT3" i="17"/>
  <c r="AT4" i="17" s="1"/>
  <c r="AU3" i="17"/>
  <c r="AU4" i="17" s="1"/>
  <c r="AU5" i="17" s="1"/>
  <c r="AU6" i="17" s="1"/>
  <c r="AU7" i="17" s="1"/>
  <c r="AU8" i="17" s="1"/>
  <c r="AU9" i="17" s="1"/>
  <c r="AU10" i="17" s="1"/>
  <c r="AU11" i="17" s="1"/>
  <c r="AU12" i="17" s="1"/>
  <c r="AU13" i="17" s="1"/>
  <c r="AU14" i="17" s="1"/>
  <c r="AU15" i="17" s="1"/>
  <c r="AU16" i="17" s="1"/>
  <c r="AU17" i="17" s="1"/>
  <c r="AU18" i="17" s="1"/>
  <c r="AU19" i="17" s="1"/>
  <c r="AU20" i="17" s="1"/>
  <c r="AU21" i="17" s="1"/>
  <c r="AU22" i="17" s="1"/>
  <c r="AU23" i="17" s="1"/>
  <c r="AU24" i="17" s="1"/>
  <c r="AU25" i="17" s="1"/>
  <c r="AU26" i="17" s="1"/>
  <c r="AU27" i="17" s="1"/>
  <c r="AU28" i="17" s="1"/>
  <c r="AU29" i="17" s="1"/>
  <c r="AU30" i="17" s="1"/>
  <c r="AU31" i="17" s="1"/>
  <c r="AU32" i="17" s="1"/>
  <c r="AU33" i="17" s="1"/>
  <c r="AU34" i="17" s="1"/>
  <c r="AU35" i="17" s="1"/>
  <c r="AU36" i="17" s="1"/>
  <c r="AU37" i="17" s="1"/>
  <c r="AU38" i="17" s="1"/>
  <c r="AU39" i="17" s="1"/>
  <c r="AU40" i="17" s="1"/>
  <c r="AU41" i="17" s="1"/>
  <c r="AU42" i="17" s="1"/>
  <c r="AU43" i="17" s="1"/>
  <c r="AU44" i="17" s="1"/>
  <c r="AU45" i="17" s="1"/>
  <c r="AU46" i="17" s="1"/>
  <c r="AU47" i="17" s="1"/>
  <c r="AU48" i="17" s="1"/>
  <c r="AV3" i="17"/>
  <c r="AV4" i="17" s="1"/>
  <c r="AV5" i="17" s="1"/>
  <c r="AV6" i="17" s="1"/>
  <c r="AV7" i="17" s="1"/>
  <c r="AV8" i="17" s="1"/>
  <c r="AV9" i="17" s="1"/>
  <c r="AV10" i="17" s="1"/>
  <c r="AV11" i="17" s="1"/>
  <c r="AV12" i="17" s="1"/>
  <c r="AV13" i="17" s="1"/>
  <c r="AV14" i="17" s="1"/>
  <c r="AV15" i="17" s="1"/>
  <c r="AV16" i="17" s="1"/>
  <c r="AV17" i="17" s="1"/>
  <c r="AV18" i="17" s="1"/>
  <c r="AV19" i="17" s="1"/>
  <c r="AV20" i="17" s="1"/>
  <c r="AV21" i="17" s="1"/>
  <c r="AV22" i="17" s="1"/>
  <c r="AW3" i="17"/>
  <c r="AX3" i="17"/>
  <c r="AX4" i="17" s="1"/>
  <c r="AX5" i="17" s="1"/>
  <c r="AX6" i="17" s="1"/>
  <c r="AX7" i="17" s="1"/>
  <c r="AX8" i="17" s="1"/>
  <c r="AX9" i="17" s="1"/>
  <c r="AX10" i="17" s="1"/>
  <c r="AX11" i="17" s="1"/>
  <c r="AX12" i="17" s="1"/>
  <c r="AX13" i="17" s="1"/>
  <c r="AX14" i="17" s="1"/>
  <c r="AX15" i="17" s="1"/>
  <c r="AX16" i="17" s="1"/>
  <c r="AX17" i="17" s="1"/>
  <c r="AX18" i="17" s="1"/>
  <c r="AX19" i="17" s="1"/>
  <c r="AX20" i="17" s="1"/>
  <c r="AX21" i="17" s="1"/>
  <c r="AY3" i="17"/>
  <c r="AY4" i="17" s="1"/>
  <c r="AY5" i="17" s="1"/>
  <c r="AY6" i="17" s="1"/>
  <c r="AY7" i="17" s="1"/>
  <c r="AY8" i="17" s="1"/>
  <c r="AY9" i="17" s="1"/>
  <c r="AY10" i="17" s="1"/>
  <c r="AY11" i="17" s="1"/>
  <c r="AY12" i="17" s="1"/>
  <c r="AY13" i="17" s="1"/>
  <c r="AY14" i="17" s="1"/>
  <c r="AY15" i="17" s="1"/>
  <c r="AY16" i="17" s="1"/>
  <c r="AY17" i="17" s="1"/>
  <c r="AY18" i="17" s="1"/>
  <c r="AY19" i="17" s="1"/>
  <c r="AY20" i="17" s="1"/>
  <c r="AY21" i="17" s="1"/>
  <c r="AY22" i="17" s="1"/>
  <c r="AY23" i="17" s="1"/>
  <c r="AY24" i="17" s="1"/>
  <c r="AY25" i="17" s="1"/>
  <c r="AY26" i="17" s="1"/>
  <c r="AY27" i="17" s="1"/>
  <c r="AY28" i="17" s="1"/>
  <c r="AY29" i="17" s="1"/>
  <c r="AY30" i="17" s="1"/>
  <c r="AY31" i="17" s="1"/>
  <c r="AY32" i="17" s="1"/>
  <c r="AY33" i="17" s="1"/>
  <c r="AY34" i="17" s="1"/>
  <c r="AY35" i="17" s="1"/>
  <c r="AY36" i="17" s="1"/>
  <c r="AY37" i="17" s="1"/>
  <c r="AY38" i="17" s="1"/>
  <c r="AY39" i="17" s="1"/>
  <c r="AY40" i="17" s="1"/>
  <c r="AY41" i="17" s="1"/>
  <c r="AY42" i="17" s="1"/>
  <c r="AY43" i="17" s="1"/>
  <c r="AY44" i="17" s="1"/>
  <c r="AY45" i="17" s="1"/>
  <c r="AY46" i="17" s="1"/>
  <c r="AY47" i="17" s="1"/>
  <c r="AY48" i="17" s="1"/>
  <c r="AY49" i="17" s="1"/>
  <c r="AY50" i="17" s="1"/>
  <c r="AY51" i="17" s="1"/>
  <c r="AY52" i="17" s="1"/>
  <c r="AY53" i="17" s="1"/>
  <c r="AY54" i="17" s="1"/>
  <c r="AY55" i="17" s="1"/>
  <c r="AY56" i="17" s="1"/>
  <c r="AY57" i="17" s="1"/>
  <c r="AY58" i="17" s="1"/>
  <c r="AY59" i="17" s="1"/>
  <c r="AY60" i="17" s="1"/>
  <c r="AY61" i="17" s="1"/>
  <c r="AY62" i="17" s="1"/>
  <c r="AY63" i="17" s="1"/>
  <c r="AZ3" i="17"/>
  <c r="AZ4" i="17" s="1"/>
  <c r="AZ5" i="17" s="1"/>
  <c r="AZ6" i="17" s="1"/>
  <c r="AZ7" i="17" s="1"/>
  <c r="AZ8" i="17" s="1"/>
  <c r="AZ9" i="17" s="1"/>
  <c r="AZ10" i="17" s="1"/>
  <c r="AZ11" i="17" s="1"/>
  <c r="AZ12" i="17" s="1"/>
  <c r="AZ13" i="17" s="1"/>
  <c r="AZ14" i="17" s="1"/>
  <c r="AZ15" i="17" s="1"/>
  <c r="AZ16" i="17" s="1"/>
  <c r="AZ17" i="17" s="1"/>
  <c r="AZ18" i="17" s="1"/>
  <c r="AZ19" i="17" s="1"/>
  <c r="AZ20" i="17" s="1"/>
  <c r="AZ21" i="17" s="1"/>
  <c r="AZ22" i="17" s="1"/>
  <c r="AZ23" i="17" s="1"/>
  <c r="AZ24" i="17" s="1"/>
  <c r="AZ25" i="17" s="1"/>
  <c r="AZ26" i="17" s="1"/>
  <c r="AZ27" i="17" s="1"/>
  <c r="AZ28" i="17" s="1"/>
  <c r="AZ29" i="17" s="1"/>
  <c r="AZ30" i="17" s="1"/>
  <c r="AZ31" i="17" s="1"/>
  <c r="AZ32" i="17" s="1"/>
  <c r="AZ33" i="17" s="1"/>
  <c r="AZ34" i="17" s="1"/>
  <c r="AZ35" i="17" s="1"/>
  <c r="AZ36" i="17" s="1"/>
  <c r="AZ37" i="17" s="1"/>
  <c r="AZ38" i="17" s="1"/>
  <c r="AZ39" i="17" s="1"/>
  <c r="AZ40" i="17" s="1"/>
  <c r="AZ41" i="17" s="1"/>
  <c r="AZ42" i="17" s="1"/>
  <c r="AZ43" i="17" s="1"/>
  <c r="AZ44" i="17" s="1"/>
  <c r="AZ45" i="17" s="1"/>
  <c r="AZ46" i="17" s="1"/>
  <c r="AZ47" i="17" s="1"/>
  <c r="AZ48" i="17" s="1"/>
  <c r="AZ49" i="17" s="1"/>
  <c r="AZ50" i="17" s="1"/>
  <c r="AZ51" i="17" s="1"/>
  <c r="AZ52" i="17" s="1"/>
  <c r="AZ53" i="17" s="1"/>
  <c r="AZ54" i="17" s="1"/>
  <c r="AZ55" i="17" s="1"/>
  <c r="AZ56" i="17" s="1"/>
  <c r="AZ57" i="17" s="1"/>
  <c r="AZ58" i="17" s="1"/>
  <c r="AZ59" i="17" s="1"/>
  <c r="AZ60" i="17" s="1"/>
  <c r="AZ61" i="17" s="1"/>
  <c r="AZ62" i="17" s="1"/>
  <c r="AZ63" i="17" s="1"/>
  <c r="AZ64" i="17" s="1"/>
  <c r="AZ65" i="17" s="1"/>
  <c r="AZ66" i="17" s="1"/>
  <c r="AZ67" i="17" s="1"/>
  <c r="AZ68" i="17" s="1"/>
  <c r="AZ69" i="17" s="1"/>
  <c r="AZ70" i="17" s="1"/>
  <c r="AZ71" i="17" s="1"/>
  <c r="BA3" i="17"/>
  <c r="BA4" i="17" s="1"/>
  <c r="BA5" i="17" s="1"/>
  <c r="BA6" i="17" s="1"/>
  <c r="BA7" i="17" s="1"/>
  <c r="BA8" i="17" s="1"/>
  <c r="BA9" i="17" s="1"/>
  <c r="BA10" i="17" s="1"/>
  <c r="BA11" i="17" s="1"/>
  <c r="BA12" i="17" s="1"/>
  <c r="BA13" i="17" s="1"/>
  <c r="BA14" i="17" s="1"/>
  <c r="BA15" i="17" s="1"/>
  <c r="BA16" i="17" s="1"/>
  <c r="BA17" i="17" s="1"/>
  <c r="BA18" i="17" s="1"/>
  <c r="BA19" i="17" s="1"/>
  <c r="BA20" i="17" s="1"/>
  <c r="BA21" i="17" s="1"/>
  <c r="BA22" i="17" s="1"/>
  <c r="BA23" i="17" s="1"/>
  <c r="BA24" i="17" s="1"/>
  <c r="BA25" i="17" s="1"/>
  <c r="BA26" i="17" s="1"/>
  <c r="BA27" i="17" s="1"/>
  <c r="BA28" i="17" s="1"/>
  <c r="BA29" i="17" s="1"/>
  <c r="BA30" i="17" s="1"/>
  <c r="BA31" i="17" s="1"/>
  <c r="BA32" i="17" s="1"/>
  <c r="BA33" i="17" s="1"/>
  <c r="BA34" i="17" s="1"/>
  <c r="BA35" i="17" s="1"/>
  <c r="BA36" i="17" s="1"/>
  <c r="BA37" i="17" s="1"/>
  <c r="BA38" i="17" s="1"/>
  <c r="BA39" i="17" s="1"/>
  <c r="BA40" i="17" s="1"/>
  <c r="BA41" i="17" s="1"/>
  <c r="BA42" i="17" s="1"/>
  <c r="BA43" i="17" s="1"/>
  <c r="BA44" i="17" s="1"/>
  <c r="BA45" i="17" s="1"/>
  <c r="BA46" i="17" s="1"/>
  <c r="BA47" i="17" s="1"/>
  <c r="BA48" i="17" s="1"/>
  <c r="BA49" i="17" s="1"/>
  <c r="BA50" i="17" s="1"/>
  <c r="BA51" i="17" s="1"/>
  <c r="BA52" i="17" s="1"/>
  <c r="BA53" i="17" s="1"/>
  <c r="BA54" i="17" s="1"/>
  <c r="BA55" i="17" s="1"/>
  <c r="BA56" i="17" s="1"/>
  <c r="BA57" i="17" s="1"/>
  <c r="BA58" i="17" s="1"/>
  <c r="BA59" i="17" s="1"/>
  <c r="BA60" i="17" s="1"/>
  <c r="BA61" i="17" s="1"/>
  <c r="BA62" i="17" s="1"/>
  <c r="BA63" i="17" s="1"/>
  <c r="BA64" i="17" s="1"/>
  <c r="BA65" i="17" s="1"/>
  <c r="BA66" i="17" s="1"/>
  <c r="BA67" i="17" s="1"/>
  <c r="BA68" i="17" s="1"/>
  <c r="BA69" i="17" s="1"/>
  <c r="BA70" i="17" s="1"/>
  <c r="BA71" i="17" s="1"/>
  <c r="BA72" i="17" s="1"/>
  <c r="BA73" i="17" s="1"/>
  <c r="BA74" i="17" s="1"/>
  <c r="BA75" i="17" s="1"/>
  <c r="BA76" i="17" s="1"/>
  <c r="BA77" i="17" s="1"/>
  <c r="BA78" i="17" s="1"/>
  <c r="BA79" i="17" s="1"/>
  <c r="BA80" i="17" s="1"/>
  <c r="BA81" i="17" s="1"/>
  <c r="BA82" i="17" s="1"/>
  <c r="BA83" i="17" s="1"/>
  <c r="BA84" i="17" s="1"/>
  <c r="BA85" i="17" s="1"/>
  <c r="BA86" i="17" s="1"/>
  <c r="BA87" i="17" s="1"/>
  <c r="BA88" i="17" s="1"/>
  <c r="BA89" i="17" s="1"/>
  <c r="BA90" i="17" s="1"/>
  <c r="BA91" i="17" s="1"/>
  <c r="BA92" i="17" s="1"/>
  <c r="BA93" i="17" s="1"/>
  <c r="BA94" i="17" s="1"/>
  <c r="BA95" i="17" s="1"/>
  <c r="BA96" i="17" s="1"/>
  <c r="BA97" i="17" s="1"/>
  <c r="BA98" i="17" s="1"/>
  <c r="BA99" i="17" s="1"/>
  <c r="BA100" i="17" s="1"/>
  <c r="BA101" i="17" s="1"/>
  <c r="BA102" i="17" s="1"/>
  <c r="BA103" i="17" s="1"/>
  <c r="BA104" i="17" s="1"/>
  <c r="BA105" i="17" s="1"/>
  <c r="BA106" i="17" s="1"/>
  <c r="BA107" i="17" s="1"/>
  <c r="BA108" i="17" s="1"/>
  <c r="BA109" i="17" s="1"/>
  <c r="BA110" i="17" s="1"/>
  <c r="BA111" i="17" s="1"/>
  <c r="BA112" i="17" s="1"/>
  <c r="BA113" i="17" s="1"/>
  <c r="BA114" i="17" s="1"/>
  <c r="BA115" i="17" s="1"/>
  <c r="BA116" i="17" s="1"/>
  <c r="BA117" i="17" s="1"/>
  <c r="BA118" i="17" s="1"/>
  <c r="BA119" i="17" s="1"/>
  <c r="BA120" i="17" s="1"/>
  <c r="BA121" i="17" s="1"/>
  <c r="BA122" i="17" s="1"/>
  <c r="BB3" i="17"/>
  <c r="BB4" i="17" s="1"/>
  <c r="BB5" i="17" s="1"/>
  <c r="BC3" i="17"/>
  <c r="BD3" i="17"/>
  <c r="BE3" i="17"/>
  <c r="BF3" i="17"/>
  <c r="BF4" i="17" s="1"/>
  <c r="BG3" i="17"/>
  <c r="BG4" i="17" s="1"/>
  <c r="BG5" i="17" s="1"/>
  <c r="BG6" i="17" s="1"/>
  <c r="BG7" i="17" s="1"/>
  <c r="BG8" i="17" s="1"/>
  <c r="BG9" i="17" s="1"/>
  <c r="BG10" i="17" s="1"/>
  <c r="BG11" i="17" s="1"/>
  <c r="BG12" i="17" s="1"/>
  <c r="BG13" i="17" s="1"/>
  <c r="BG14" i="17" s="1"/>
  <c r="BG15" i="17" s="1"/>
  <c r="BG16" i="17" s="1"/>
  <c r="BG17" i="17" s="1"/>
  <c r="BG18" i="17" s="1"/>
  <c r="BG19" i="17" s="1"/>
  <c r="BG20" i="17" s="1"/>
  <c r="BG21" i="17" s="1"/>
  <c r="BG22" i="17" s="1"/>
  <c r="BG23" i="17" s="1"/>
  <c r="BG24" i="17" s="1"/>
  <c r="BG25" i="17" s="1"/>
  <c r="BG26" i="17" s="1"/>
  <c r="BG27" i="17" s="1"/>
  <c r="BG28" i="17" s="1"/>
  <c r="BG29" i="17" s="1"/>
  <c r="BG30" i="17" s="1"/>
  <c r="BG31" i="17" s="1"/>
  <c r="BG32" i="17" s="1"/>
  <c r="BG33" i="17" s="1"/>
  <c r="BG34" i="17" s="1"/>
  <c r="BG35" i="17" s="1"/>
  <c r="BG36" i="17" s="1"/>
  <c r="BG37" i="17" s="1"/>
  <c r="BG38" i="17" s="1"/>
  <c r="BG39" i="17" s="1"/>
  <c r="BG40" i="17" s="1"/>
  <c r="BG41" i="17" s="1"/>
  <c r="BG42" i="17" s="1"/>
  <c r="BG43" i="17" s="1"/>
  <c r="BG44" i="17" s="1"/>
  <c r="BG45" i="17" s="1"/>
  <c r="BG46" i="17" s="1"/>
  <c r="BG47" i="17" s="1"/>
  <c r="BG48" i="17" s="1"/>
  <c r="BG49" i="17" s="1"/>
  <c r="BG50" i="17" s="1"/>
  <c r="BG51" i="17" s="1"/>
  <c r="BG52" i="17" s="1"/>
  <c r="BG53" i="17" s="1"/>
  <c r="BG54" i="17" s="1"/>
  <c r="BG55" i="17" s="1"/>
  <c r="BG56" i="17" s="1"/>
  <c r="BG57" i="17" s="1"/>
  <c r="BG58" i="17" s="1"/>
  <c r="BG59" i="17" s="1"/>
  <c r="BG60" i="17" s="1"/>
  <c r="BG61" i="17" s="1"/>
  <c r="BG62" i="17" s="1"/>
  <c r="BG63" i="17" s="1"/>
  <c r="BG64" i="17" s="1"/>
  <c r="BG65" i="17" s="1"/>
  <c r="BG66" i="17" s="1"/>
  <c r="BG67" i="17" s="1"/>
  <c r="BG68" i="17" s="1"/>
  <c r="BG69" i="17" s="1"/>
  <c r="BG70" i="17" s="1"/>
  <c r="BG71" i="17" s="1"/>
  <c r="BG72" i="17" s="1"/>
  <c r="BG73" i="17" s="1"/>
  <c r="BG74" i="17" s="1"/>
  <c r="BG75" i="17" s="1"/>
  <c r="BG76" i="17" s="1"/>
  <c r="BG77" i="17" s="1"/>
  <c r="BG78" i="17" s="1"/>
  <c r="BG79" i="17" s="1"/>
  <c r="BG80" i="17" s="1"/>
  <c r="BG81" i="17" s="1"/>
  <c r="BG82" i="17" s="1"/>
  <c r="BG83" i="17" s="1"/>
  <c r="BG84" i="17" s="1"/>
  <c r="BG85" i="17" s="1"/>
  <c r="BG86" i="17" s="1"/>
  <c r="BG87" i="17" s="1"/>
  <c r="BG88" i="17" s="1"/>
  <c r="BG89" i="17" s="1"/>
  <c r="BG90" i="17" s="1"/>
  <c r="BG91" i="17" s="1"/>
  <c r="BG92" i="17" s="1"/>
  <c r="BG93" i="17" s="1"/>
  <c r="BG94" i="17" s="1"/>
  <c r="BG95" i="17" s="1"/>
  <c r="BG96" i="17" s="1"/>
  <c r="BG97" i="17" s="1"/>
  <c r="BG98" i="17" s="1"/>
  <c r="BG99" i="17" s="1"/>
  <c r="BG100" i="17" s="1"/>
  <c r="BG101" i="17" s="1"/>
  <c r="BG102" i="17" s="1"/>
  <c r="BG103" i="17" s="1"/>
  <c r="BG104" i="17" s="1"/>
  <c r="BG105" i="17" s="1"/>
  <c r="BG106" i="17" s="1"/>
  <c r="BG107" i="17" s="1"/>
  <c r="BG108" i="17" s="1"/>
  <c r="BG109" i="17" s="1"/>
  <c r="BG110" i="17" s="1"/>
  <c r="BG111" i="17" s="1"/>
  <c r="BG112" i="17" s="1"/>
  <c r="BG113" i="17" s="1"/>
  <c r="BG114" i="17" s="1"/>
  <c r="BG115" i="17" s="1"/>
  <c r="BG116" i="17" s="1"/>
  <c r="BG117" i="17" s="1"/>
  <c r="BG118" i="17" s="1"/>
  <c r="BG119" i="17" s="1"/>
  <c r="BG120" i="17" s="1"/>
  <c r="BG121" i="17" s="1"/>
  <c r="BG122" i="17" s="1"/>
  <c r="BH3" i="17"/>
  <c r="BH4" i="17" s="1"/>
  <c r="BH5" i="17" s="1"/>
  <c r="BH6" i="17" s="1"/>
  <c r="BH7" i="17" s="1"/>
  <c r="BH8" i="17" s="1"/>
  <c r="BH9" i="17" s="1"/>
  <c r="BH10" i="17" s="1"/>
  <c r="BH11" i="17" s="1"/>
  <c r="BH12" i="17" s="1"/>
  <c r="BH13" i="17" s="1"/>
  <c r="BH14" i="17" s="1"/>
  <c r="BH15" i="17" s="1"/>
  <c r="BH16" i="17" s="1"/>
  <c r="BH17" i="17" s="1"/>
  <c r="BH18" i="17" s="1"/>
  <c r="BH19" i="17" s="1"/>
  <c r="BH20" i="17" s="1"/>
  <c r="BH21" i="17" s="1"/>
  <c r="BH22" i="17" s="1"/>
  <c r="BH23" i="17" s="1"/>
  <c r="BH24" i="17" s="1"/>
  <c r="BH25" i="17" s="1"/>
  <c r="BH26" i="17" s="1"/>
  <c r="BH27" i="17" s="1"/>
  <c r="BH28" i="17" s="1"/>
  <c r="BH29" i="17" s="1"/>
  <c r="BI3" i="17"/>
  <c r="BJ3" i="17"/>
  <c r="BJ4" i="17" s="1"/>
  <c r="BJ5" i="17" s="1"/>
  <c r="BJ6" i="17" s="1"/>
  <c r="BJ7" i="17" s="1"/>
  <c r="BJ8" i="17" s="1"/>
  <c r="BJ9" i="17" s="1"/>
  <c r="BJ10" i="17" s="1"/>
  <c r="BJ11" i="17" s="1"/>
  <c r="BJ12" i="17" s="1"/>
  <c r="BJ13" i="17" s="1"/>
  <c r="BJ14" i="17" s="1"/>
  <c r="BJ15" i="17" s="1"/>
  <c r="BJ16" i="17" s="1"/>
  <c r="BJ17" i="17" s="1"/>
  <c r="BJ18" i="17" s="1"/>
  <c r="BJ19" i="17" s="1"/>
  <c r="BJ20" i="17" s="1"/>
  <c r="BJ21" i="17" s="1"/>
  <c r="BK3" i="17"/>
  <c r="BK4" i="17" s="1"/>
  <c r="BK5" i="17" s="1"/>
  <c r="BK6" i="17" s="1"/>
  <c r="BK7" i="17" s="1"/>
  <c r="BK8" i="17" s="1"/>
  <c r="BK9" i="17" s="1"/>
  <c r="BK10" i="17" s="1"/>
  <c r="BK11" i="17" s="1"/>
  <c r="BK12" i="17" s="1"/>
  <c r="BK13" i="17" s="1"/>
  <c r="BK14" i="17" s="1"/>
  <c r="BK15" i="17" s="1"/>
  <c r="BK16" i="17" s="1"/>
  <c r="BK17" i="17" s="1"/>
  <c r="BK18" i="17" s="1"/>
  <c r="BK19" i="17" s="1"/>
  <c r="BK20" i="17" s="1"/>
  <c r="BK21" i="17" s="1"/>
  <c r="BK22" i="17" s="1"/>
  <c r="BK23" i="17" s="1"/>
  <c r="BK24" i="17" s="1"/>
  <c r="BK25" i="17" s="1"/>
  <c r="BK26" i="17" s="1"/>
  <c r="BK27" i="17" s="1"/>
  <c r="BK28" i="17" s="1"/>
  <c r="BK29" i="17" s="1"/>
  <c r="BK30" i="17" s="1"/>
  <c r="BK31" i="17" s="1"/>
  <c r="BK32" i="17" s="1"/>
  <c r="BK33" i="17" s="1"/>
  <c r="BK34" i="17" s="1"/>
  <c r="BK35" i="17" s="1"/>
  <c r="BK36" i="17" s="1"/>
  <c r="BK37" i="17" s="1"/>
  <c r="BK38" i="17" s="1"/>
  <c r="BK39" i="17" s="1"/>
  <c r="BK40" i="17" s="1"/>
  <c r="BK41" i="17" s="1"/>
  <c r="BK42" i="17" s="1"/>
  <c r="BK43" i="17" s="1"/>
  <c r="BK44" i="17" s="1"/>
  <c r="BK45" i="17" s="1"/>
  <c r="BK46" i="17" s="1"/>
  <c r="BK47" i="17" s="1"/>
  <c r="BK48" i="17" s="1"/>
  <c r="BK49" i="17" s="1"/>
  <c r="BK50" i="17" s="1"/>
  <c r="BK51" i="17" s="1"/>
  <c r="BK52" i="17" s="1"/>
  <c r="BK53" i="17" s="1"/>
  <c r="BK54" i="17" s="1"/>
  <c r="BK55" i="17" s="1"/>
  <c r="BK56" i="17" s="1"/>
  <c r="BK57" i="17" s="1"/>
  <c r="BK58" i="17" s="1"/>
  <c r="BK59" i="17" s="1"/>
  <c r="BK60" i="17" s="1"/>
  <c r="BK61" i="17" s="1"/>
  <c r="BK62" i="17" s="1"/>
  <c r="BK63" i="17" s="1"/>
  <c r="BK64" i="17" s="1"/>
  <c r="BK65" i="17" s="1"/>
  <c r="BK66" i="17" s="1"/>
  <c r="BK67" i="17" s="1"/>
  <c r="BK68" i="17" s="1"/>
  <c r="BK69" i="17" s="1"/>
  <c r="BK70" i="17" s="1"/>
  <c r="BK71" i="17" s="1"/>
  <c r="BK72" i="17" s="1"/>
  <c r="BK73" i="17" s="1"/>
  <c r="BK74" i="17" s="1"/>
  <c r="BK75" i="17" s="1"/>
  <c r="BK76" i="17" s="1"/>
  <c r="BK77" i="17" s="1"/>
  <c r="BK78" i="17" s="1"/>
  <c r="BK79" i="17" s="1"/>
  <c r="BK80" i="17" s="1"/>
  <c r="BK81" i="17" s="1"/>
  <c r="BK82" i="17" s="1"/>
  <c r="BK83" i="17" s="1"/>
  <c r="BK84" i="17" s="1"/>
  <c r="BK85" i="17" s="1"/>
  <c r="BK86" i="17" s="1"/>
  <c r="BK87" i="17" s="1"/>
  <c r="BK88" i="17" s="1"/>
  <c r="BK89" i="17" s="1"/>
  <c r="BK90" i="17" s="1"/>
  <c r="BK91" i="17" s="1"/>
  <c r="BK92" i="17" s="1"/>
  <c r="BK93" i="17" s="1"/>
  <c r="BK94" i="17" s="1"/>
  <c r="BK95" i="17" s="1"/>
  <c r="BK96" i="17" s="1"/>
  <c r="BK97" i="17" s="1"/>
  <c r="BK98" i="17" s="1"/>
  <c r="BK99" i="17" s="1"/>
  <c r="BK100" i="17" s="1"/>
  <c r="BK101" i="17" s="1"/>
  <c r="BK102" i="17" s="1"/>
  <c r="BK103" i="17" s="1"/>
  <c r="BK104" i="17" s="1"/>
  <c r="BK105" i="17" s="1"/>
  <c r="BK106" i="17" s="1"/>
  <c r="BK107" i="17" s="1"/>
  <c r="BK108" i="17" s="1"/>
  <c r="BK109" i="17" s="1"/>
  <c r="BK110" i="17" s="1"/>
  <c r="BK111" i="17" s="1"/>
  <c r="BK112" i="17" s="1"/>
  <c r="BK113" i="17" s="1"/>
  <c r="BK114" i="17" s="1"/>
  <c r="BK115" i="17" s="1"/>
  <c r="BK116" i="17" s="1"/>
  <c r="BK117" i="17" s="1"/>
  <c r="BK118" i="17" s="1"/>
  <c r="BK119" i="17" s="1"/>
  <c r="BK120" i="17" s="1"/>
  <c r="BK121" i="17" s="1"/>
  <c r="BK122" i="17" s="1"/>
  <c r="BL3" i="17"/>
  <c r="BL4" i="17" s="1"/>
  <c r="BL5" i="17" s="1"/>
  <c r="BL6" i="17" s="1"/>
  <c r="BL7" i="17" s="1"/>
  <c r="BL8" i="17" s="1"/>
  <c r="BL9" i="17" s="1"/>
  <c r="BL10" i="17" s="1"/>
  <c r="BL11" i="17" s="1"/>
  <c r="BL12" i="17" s="1"/>
  <c r="BL13" i="17" s="1"/>
  <c r="BL14" i="17" s="1"/>
  <c r="BL15" i="17" s="1"/>
  <c r="BL16" i="17" s="1"/>
  <c r="BL17" i="17" s="1"/>
  <c r="BL18" i="17" s="1"/>
  <c r="BL19" i="17" s="1"/>
  <c r="BL20" i="17" s="1"/>
  <c r="BL21" i="17" s="1"/>
  <c r="BL22" i="17" s="1"/>
  <c r="BL23" i="17" s="1"/>
  <c r="BL24" i="17" s="1"/>
  <c r="BL25" i="17" s="1"/>
  <c r="BL26" i="17" s="1"/>
  <c r="BL27" i="17" s="1"/>
  <c r="BL28" i="17" s="1"/>
  <c r="BL29" i="17" s="1"/>
  <c r="BL30" i="17" s="1"/>
  <c r="BL31" i="17" s="1"/>
  <c r="BL32" i="17" s="1"/>
  <c r="BL33" i="17" s="1"/>
  <c r="BL34" i="17" s="1"/>
  <c r="BL35" i="17" s="1"/>
  <c r="BL36" i="17" s="1"/>
  <c r="BL37" i="17" s="1"/>
  <c r="BL38" i="17" s="1"/>
  <c r="BL39" i="17" s="1"/>
  <c r="BL40" i="17" s="1"/>
  <c r="BL41" i="17" s="1"/>
  <c r="BL42" i="17" s="1"/>
  <c r="BL43" i="17" s="1"/>
  <c r="BL44" i="17" s="1"/>
  <c r="BL45" i="17" s="1"/>
  <c r="BL46" i="17" s="1"/>
  <c r="BL47" i="17" s="1"/>
  <c r="BL48" i="17" s="1"/>
  <c r="BL49" i="17" s="1"/>
  <c r="BL50" i="17" s="1"/>
  <c r="BL51" i="17" s="1"/>
  <c r="BL52" i="17" s="1"/>
  <c r="BL53" i="17" s="1"/>
  <c r="BL54" i="17" s="1"/>
  <c r="BL55" i="17" s="1"/>
  <c r="BL56" i="17" s="1"/>
  <c r="BL57" i="17" s="1"/>
  <c r="BL58" i="17" s="1"/>
  <c r="BL59" i="17" s="1"/>
  <c r="BL60" i="17" s="1"/>
  <c r="BL61" i="17" s="1"/>
  <c r="BL62" i="17" s="1"/>
  <c r="BL63" i="17" s="1"/>
  <c r="BL64" i="17" s="1"/>
  <c r="BL65" i="17" s="1"/>
  <c r="BL66" i="17" s="1"/>
  <c r="BL67" i="17" s="1"/>
  <c r="BL68" i="17" s="1"/>
  <c r="BL69" i="17" s="1"/>
  <c r="BL70" i="17" s="1"/>
  <c r="BL71" i="17" s="1"/>
  <c r="BL72" i="17" s="1"/>
  <c r="BL73" i="17" s="1"/>
  <c r="BL74" i="17" s="1"/>
  <c r="BL75" i="17" s="1"/>
  <c r="BL76" i="17" s="1"/>
  <c r="BL77" i="17" s="1"/>
  <c r="BL78" i="17" s="1"/>
  <c r="BL79" i="17" s="1"/>
  <c r="BL80" i="17" s="1"/>
  <c r="BL81" i="17" s="1"/>
  <c r="BL82" i="17" s="1"/>
  <c r="BL83" i="17" s="1"/>
  <c r="BL84" i="17" s="1"/>
  <c r="BL85" i="17" s="1"/>
  <c r="BL86" i="17" s="1"/>
  <c r="BL87" i="17" s="1"/>
  <c r="BL88" i="17" s="1"/>
  <c r="BL89" i="17" s="1"/>
  <c r="BL90" i="17" s="1"/>
  <c r="BL91" i="17" s="1"/>
  <c r="BL92" i="17" s="1"/>
  <c r="BL93" i="17" s="1"/>
  <c r="BL94" i="17" s="1"/>
  <c r="BL95" i="17" s="1"/>
  <c r="BL96" i="17" s="1"/>
  <c r="BL97" i="17" s="1"/>
  <c r="BL98" i="17" s="1"/>
  <c r="BL99" i="17" s="1"/>
  <c r="BL100" i="17" s="1"/>
  <c r="BL101" i="17" s="1"/>
  <c r="BL102" i="17" s="1"/>
  <c r="BL103" i="17" s="1"/>
  <c r="BL104" i="17" s="1"/>
  <c r="BL105" i="17" s="1"/>
  <c r="BL106" i="17" s="1"/>
  <c r="BL107" i="17" s="1"/>
  <c r="BL108" i="17" s="1"/>
  <c r="BL109" i="17" s="1"/>
  <c r="BL110" i="17" s="1"/>
  <c r="BL111" i="17" s="1"/>
  <c r="BL112" i="17" s="1"/>
  <c r="BL113" i="17" s="1"/>
  <c r="BL114" i="17" s="1"/>
  <c r="BL115" i="17" s="1"/>
  <c r="BL116" i="17" s="1"/>
  <c r="BL117" i="17" s="1"/>
  <c r="BL118" i="17" s="1"/>
  <c r="BL119" i="17" s="1"/>
  <c r="BL120" i="17" s="1"/>
  <c r="BL121" i="17" s="1"/>
  <c r="BL122" i="17" s="1"/>
  <c r="BM3" i="17"/>
  <c r="BM4" i="17" s="1"/>
  <c r="BM5" i="17" s="1"/>
  <c r="BM6" i="17" s="1"/>
  <c r="BM7" i="17" s="1"/>
  <c r="BM8" i="17" s="1"/>
  <c r="BM9" i="17" s="1"/>
  <c r="BM10" i="17" s="1"/>
  <c r="BM11" i="17" s="1"/>
  <c r="BM12" i="17" s="1"/>
  <c r="BM13" i="17" s="1"/>
  <c r="BM14" i="17" s="1"/>
  <c r="BM15" i="17" s="1"/>
  <c r="BM16" i="17" s="1"/>
  <c r="BM17" i="17" s="1"/>
  <c r="BM18" i="17" s="1"/>
  <c r="BM19" i="17" s="1"/>
  <c r="BM20" i="17" s="1"/>
  <c r="BM21" i="17" s="1"/>
  <c r="BM22" i="17" s="1"/>
  <c r="BM23" i="17" s="1"/>
  <c r="BM24" i="17" s="1"/>
  <c r="BM25" i="17" s="1"/>
  <c r="BM26" i="17" s="1"/>
  <c r="BM27" i="17" s="1"/>
  <c r="BM28" i="17" s="1"/>
  <c r="BM29" i="17" s="1"/>
  <c r="BM30" i="17" s="1"/>
  <c r="BM31" i="17" s="1"/>
  <c r="BM32" i="17" s="1"/>
  <c r="BM33" i="17" s="1"/>
  <c r="BM34" i="17" s="1"/>
  <c r="BM35" i="17" s="1"/>
  <c r="BM36" i="17" s="1"/>
  <c r="BM37" i="17" s="1"/>
  <c r="BM38" i="17" s="1"/>
  <c r="BM39" i="17" s="1"/>
  <c r="BM40" i="17" s="1"/>
  <c r="BM41" i="17" s="1"/>
  <c r="BM42" i="17" s="1"/>
  <c r="BM43" i="17" s="1"/>
  <c r="BM44" i="17" s="1"/>
  <c r="BM45" i="17" s="1"/>
  <c r="BM46" i="17" s="1"/>
  <c r="BM47" i="17" s="1"/>
  <c r="BM48" i="17" s="1"/>
  <c r="BM49" i="17" s="1"/>
  <c r="BM50" i="17" s="1"/>
  <c r="BM51" i="17" s="1"/>
  <c r="BM52" i="17" s="1"/>
  <c r="BM53" i="17" s="1"/>
  <c r="BM54" i="17" s="1"/>
  <c r="BM55" i="17" s="1"/>
  <c r="BM56" i="17" s="1"/>
  <c r="BM57" i="17" s="1"/>
  <c r="BM58" i="17" s="1"/>
  <c r="BM59" i="17" s="1"/>
  <c r="BM60" i="17" s="1"/>
  <c r="BM61" i="17" s="1"/>
  <c r="BM62" i="17" s="1"/>
  <c r="BM63" i="17" s="1"/>
  <c r="BM64" i="17" s="1"/>
  <c r="BM65" i="17" s="1"/>
  <c r="BM66" i="17" s="1"/>
  <c r="BM67" i="17" s="1"/>
  <c r="BM68" i="17" s="1"/>
  <c r="BM69" i="17" s="1"/>
  <c r="BM70" i="17" s="1"/>
  <c r="BM71" i="17" s="1"/>
  <c r="BM72" i="17" s="1"/>
  <c r="BM73" i="17" s="1"/>
  <c r="BM74" i="17" s="1"/>
  <c r="BM75" i="17" s="1"/>
  <c r="BM76" i="17" s="1"/>
  <c r="BM77" i="17" s="1"/>
  <c r="BM78" i="17" s="1"/>
  <c r="BM79" i="17" s="1"/>
  <c r="BM80" i="17" s="1"/>
  <c r="BM81" i="17" s="1"/>
  <c r="BM82" i="17" s="1"/>
  <c r="BM83" i="17" s="1"/>
  <c r="BM84" i="17" s="1"/>
  <c r="BM85" i="17" s="1"/>
  <c r="BM86" i="17" s="1"/>
  <c r="BM87" i="17" s="1"/>
  <c r="BM88" i="17" s="1"/>
  <c r="BM89" i="17" s="1"/>
  <c r="BM90" i="17" s="1"/>
  <c r="BM91" i="17" s="1"/>
  <c r="BM92" i="17" s="1"/>
  <c r="BM93" i="17" s="1"/>
  <c r="BM94" i="17" s="1"/>
  <c r="BM95" i="17" s="1"/>
  <c r="BM96" i="17" s="1"/>
  <c r="BM97" i="17" s="1"/>
  <c r="BM98" i="17" s="1"/>
  <c r="BM99" i="17" s="1"/>
  <c r="BM100" i="17" s="1"/>
  <c r="BM101" i="17" s="1"/>
  <c r="BM102" i="17" s="1"/>
  <c r="BM103" i="17" s="1"/>
  <c r="BM104" i="17" s="1"/>
  <c r="BM105" i="17" s="1"/>
  <c r="BM106" i="17" s="1"/>
  <c r="BM107" i="17" s="1"/>
  <c r="BM108" i="17" s="1"/>
  <c r="BM109" i="17" s="1"/>
  <c r="BM110" i="17" s="1"/>
  <c r="BM111" i="17" s="1"/>
  <c r="BM112" i="17" s="1"/>
  <c r="BM113" i="17" s="1"/>
  <c r="BN3" i="17"/>
  <c r="BN4" i="17" s="1"/>
  <c r="BO3" i="17"/>
  <c r="BP3" i="17"/>
  <c r="BQ3" i="17"/>
  <c r="BR3" i="17"/>
  <c r="BR4" i="17" s="1"/>
  <c r="BS3" i="17"/>
  <c r="BS4" i="17" s="1"/>
  <c r="BS5" i="17" s="1"/>
  <c r="BS6" i="17" s="1"/>
  <c r="BS7" i="17" s="1"/>
  <c r="BS8" i="17" s="1"/>
  <c r="BS9" i="17" s="1"/>
  <c r="BS10" i="17" s="1"/>
  <c r="BS11" i="17" s="1"/>
  <c r="BS12" i="17" s="1"/>
  <c r="BS13" i="17" s="1"/>
  <c r="BS14" i="17" s="1"/>
  <c r="BS15" i="17" s="1"/>
  <c r="BS16" i="17" s="1"/>
  <c r="BS17" i="17" s="1"/>
  <c r="BS18" i="17" s="1"/>
  <c r="BS19" i="17" s="1"/>
  <c r="BS20" i="17" s="1"/>
  <c r="BS21" i="17" s="1"/>
  <c r="BS22" i="17" s="1"/>
  <c r="BS23" i="17" s="1"/>
  <c r="BS24" i="17" s="1"/>
  <c r="BS25" i="17" s="1"/>
  <c r="BS26" i="17" s="1"/>
  <c r="BS27" i="17" s="1"/>
  <c r="BS28" i="17" s="1"/>
  <c r="BS29" i="17" s="1"/>
  <c r="BS30" i="17" s="1"/>
  <c r="BS31" i="17" s="1"/>
  <c r="BS32" i="17" s="1"/>
  <c r="BS33" i="17" s="1"/>
  <c r="BS34" i="17" s="1"/>
  <c r="BS35" i="17" s="1"/>
  <c r="BS36" i="17" s="1"/>
  <c r="BS37" i="17" s="1"/>
  <c r="BS38" i="17" s="1"/>
  <c r="BS39" i="17" s="1"/>
  <c r="BS40" i="17" s="1"/>
  <c r="BS41" i="17" s="1"/>
  <c r="BS42" i="17" s="1"/>
  <c r="BS43" i="17" s="1"/>
  <c r="BS44" i="17" s="1"/>
  <c r="BS45" i="17" s="1"/>
  <c r="BS46" i="17" s="1"/>
  <c r="BS47" i="17" s="1"/>
  <c r="BS48" i="17" s="1"/>
  <c r="BS49" i="17" s="1"/>
  <c r="BS50" i="17" s="1"/>
  <c r="BS51" i="17" s="1"/>
  <c r="BS52" i="17" s="1"/>
  <c r="BS53" i="17" s="1"/>
  <c r="BS54" i="17" s="1"/>
  <c r="BS55" i="17" s="1"/>
  <c r="BS56" i="17" s="1"/>
  <c r="BS57" i="17" s="1"/>
  <c r="BS58" i="17" s="1"/>
  <c r="BS59" i="17" s="1"/>
  <c r="BS60" i="17" s="1"/>
  <c r="BS61" i="17" s="1"/>
  <c r="BS62" i="17" s="1"/>
  <c r="BS63" i="17" s="1"/>
  <c r="BS64" i="17" s="1"/>
  <c r="BS65" i="17" s="1"/>
  <c r="BS66" i="17" s="1"/>
  <c r="BS67" i="17" s="1"/>
  <c r="BS68" i="17" s="1"/>
  <c r="BS69" i="17" s="1"/>
  <c r="BS70" i="17" s="1"/>
  <c r="BS71" i="17" s="1"/>
  <c r="BS72" i="17" s="1"/>
  <c r="BS73" i="17" s="1"/>
  <c r="BS74" i="17" s="1"/>
  <c r="BS75" i="17" s="1"/>
  <c r="BS76" i="17" s="1"/>
  <c r="BS77" i="17" s="1"/>
  <c r="BS78" i="17" s="1"/>
  <c r="BS79" i="17" s="1"/>
  <c r="BS80" i="17" s="1"/>
  <c r="BS81" i="17" s="1"/>
  <c r="BS82" i="17" s="1"/>
  <c r="BS83" i="17" s="1"/>
  <c r="BS84" i="17" s="1"/>
  <c r="BS85" i="17" s="1"/>
  <c r="BS86" i="17" s="1"/>
  <c r="BS87" i="17" s="1"/>
  <c r="BS88" i="17" s="1"/>
  <c r="BS89" i="17" s="1"/>
  <c r="BS90" i="17" s="1"/>
  <c r="BS91" i="17" s="1"/>
  <c r="BS92" i="17" s="1"/>
  <c r="BS93" i="17" s="1"/>
  <c r="BS94" i="17" s="1"/>
  <c r="BS95" i="17" s="1"/>
  <c r="BS96" i="17" s="1"/>
  <c r="BS97" i="17" s="1"/>
  <c r="BS98" i="17" s="1"/>
  <c r="BS99" i="17" s="1"/>
  <c r="BS100" i="17" s="1"/>
  <c r="BS101" i="17" s="1"/>
  <c r="BS102" i="17" s="1"/>
  <c r="BS103" i="17" s="1"/>
  <c r="BS104" i="17" s="1"/>
  <c r="BS105" i="17" s="1"/>
  <c r="BS106" i="17" s="1"/>
  <c r="BS107" i="17" s="1"/>
  <c r="BS108" i="17" s="1"/>
  <c r="BS109" i="17" s="1"/>
  <c r="BS110" i="17" s="1"/>
  <c r="BS111" i="17" s="1"/>
  <c r="BS112" i="17" s="1"/>
  <c r="BS113" i="17" s="1"/>
  <c r="BS114" i="17" s="1"/>
  <c r="BS115" i="17" s="1"/>
  <c r="BS116" i="17" s="1"/>
  <c r="BS117" i="17" s="1"/>
  <c r="BS118" i="17" s="1"/>
  <c r="BS119" i="17" s="1"/>
  <c r="BS120" i="17" s="1"/>
  <c r="BS121" i="17" s="1"/>
  <c r="BS122" i="17" s="1"/>
  <c r="BT3" i="17"/>
  <c r="BT4" i="17" s="1"/>
  <c r="BT5" i="17" s="1"/>
  <c r="BT6" i="17" s="1"/>
  <c r="BT7" i="17" s="1"/>
  <c r="BT8" i="17" s="1"/>
  <c r="BT9" i="17" s="1"/>
  <c r="BT10" i="17" s="1"/>
  <c r="BT11" i="17" s="1"/>
  <c r="BT12" i="17" s="1"/>
  <c r="BT13" i="17" s="1"/>
  <c r="BT14" i="17" s="1"/>
  <c r="BT15" i="17" s="1"/>
  <c r="BT16" i="17" s="1"/>
  <c r="BT17" i="17" s="1"/>
  <c r="BT18" i="17" s="1"/>
  <c r="BU3" i="17"/>
  <c r="BV3" i="17"/>
  <c r="BV4" i="17" s="1"/>
  <c r="BV5" i="17" s="1"/>
  <c r="BW3" i="17"/>
  <c r="BW4" i="17" s="1"/>
  <c r="BW5" i="17" s="1"/>
  <c r="BW6" i="17" s="1"/>
  <c r="BW7" i="17" s="1"/>
  <c r="BW8" i="17" s="1"/>
  <c r="BW9" i="17" s="1"/>
  <c r="BW10" i="17" s="1"/>
  <c r="BW11" i="17" s="1"/>
  <c r="BW12" i="17" s="1"/>
  <c r="BW13" i="17" s="1"/>
  <c r="BW14" i="17" s="1"/>
  <c r="BW15" i="17" s="1"/>
  <c r="BW16" i="17" s="1"/>
  <c r="BW17" i="17" s="1"/>
  <c r="BW18" i="17" s="1"/>
  <c r="BW19" i="17" s="1"/>
  <c r="BW20" i="17" s="1"/>
  <c r="BW21" i="17" s="1"/>
  <c r="BW22" i="17" s="1"/>
  <c r="BW23" i="17" s="1"/>
  <c r="BW24" i="17" s="1"/>
  <c r="BW25" i="17" s="1"/>
  <c r="BW26" i="17" s="1"/>
  <c r="BW27" i="17" s="1"/>
  <c r="BW28" i="17" s="1"/>
  <c r="BW29" i="17" s="1"/>
  <c r="BW30" i="17" s="1"/>
  <c r="BW31" i="17" s="1"/>
  <c r="BW32" i="17" s="1"/>
  <c r="BW33" i="17" s="1"/>
  <c r="BW34" i="17" s="1"/>
  <c r="BW35" i="17" s="1"/>
  <c r="BW36" i="17" s="1"/>
  <c r="BW37" i="17" s="1"/>
  <c r="BW38" i="17" s="1"/>
  <c r="BW39" i="17" s="1"/>
  <c r="BW40" i="17" s="1"/>
  <c r="BW41" i="17" s="1"/>
  <c r="BW42" i="17" s="1"/>
  <c r="BW43" i="17" s="1"/>
  <c r="BW44" i="17" s="1"/>
  <c r="BW45" i="17" s="1"/>
  <c r="BW46" i="17" s="1"/>
  <c r="BW47" i="17" s="1"/>
  <c r="BW48" i="17" s="1"/>
  <c r="BW49" i="17" s="1"/>
  <c r="BW50" i="17" s="1"/>
  <c r="BW51" i="17" s="1"/>
  <c r="BW52" i="17" s="1"/>
  <c r="BW53" i="17" s="1"/>
  <c r="BW54" i="17" s="1"/>
  <c r="BW55" i="17" s="1"/>
  <c r="BW56" i="17" s="1"/>
  <c r="BW57" i="17" s="1"/>
  <c r="BW58" i="17" s="1"/>
  <c r="BX3" i="17"/>
  <c r="BX4" i="17" s="1"/>
  <c r="BX5" i="17" s="1"/>
  <c r="BX6" i="17" s="1"/>
  <c r="BX7" i="17" s="1"/>
  <c r="BX8" i="17" s="1"/>
  <c r="BX9" i="17" s="1"/>
  <c r="BX10" i="17" s="1"/>
  <c r="BX11" i="17" s="1"/>
  <c r="BX12" i="17" s="1"/>
  <c r="BX13" i="17" s="1"/>
  <c r="BX14" i="17" s="1"/>
  <c r="BX15" i="17" s="1"/>
  <c r="BX16" i="17" s="1"/>
  <c r="BX17" i="17" s="1"/>
  <c r="BX18" i="17" s="1"/>
  <c r="BX19" i="17" s="1"/>
  <c r="BX20" i="17" s="1"/>
  <c r="BX21" i="17" s="1"/>
  <c r="BX22" i="17" s="1"/>
  <c r="BX23" i="17" s="1"/>
  <c r="BX24" i="17" s="1"/>
  <c r="BX25" i="17" s="1"/>
  <c r="BX26" i="17" s="1"/>
  <c r="BX27" i="17" s="1"/>
  <c r="BX28" i="17" s="1"/>
  <c r="BX29" i="17" s="1"/>
  <c r="BX30" i="17" s="1"/>
  <c r="BX31" i="17" s="1"/>
  <c r="BX32" i="17" s="1"/>
  <c r="BX33" i="17" s="1"/>
  <c r="BX34" i="17" s="1"/>
  <c r="BX35" i="17" s="1"/>
  <c r="BX36" i="17" s="1"/>
  <c r="BX37" i="17" s="1"/>
  <c r="BX38" i="17" s="1"/>
  <c r="BX39" i="17" s="1"/>
  <c r="BX40" i="17" s="1"/>
  <c r="BX41" i="17" s="1"/>
  <c r="BX42" i="17" s="1"/>
  <c r="BX43" i="17" s="1"/>
  <c r="BX44" i="17" s="1"/>
  <c r="BX45" i="17" s="1"/>
  <c r="BX46" i="17" s="1"/>
  <c r="BX47" i="17" s="1"/>
  <c r="BX48" i="17" s="1"/>
  <c r="BX49" i="17" s="1"/>
  <c r="BX50" i="17" s="1"/>
  <c r="BY3" i="17"/>
  <c r="BY4" i="17" s="1"/>
  <c r="BY5" i="17" s="1"/>
  <c r="BY6" i="17" s="1"/>
  <c r="BY7" i="17" s="1"/>
  <c r="BY8" i="17" s="1"/>
  <c r="BY9" i="17" s="1"/>
  <c r="BY10" i="17" s="1"/>
  <c r="BY11" i="17" s="1"/>
  <c r="BY12" i="17" s="1"/>
  <c r="BY13" i="17" s="1"/>
  <c r="BY14" i="17" s="1"/>
  <c r="BY15" i="17" s="1"/>
  <c r="BY16" i="17" s="1"/>
  <c r="BY17" i="17" s="1"/>
  <c r="BY18" i="17" s="1"/>
  <c r="BY19" i="17" s="1"/>
  <c r="BY20" i="17" s="1"/>
  <c r="BY21" i="17" s="1"/>
  <c r="BY22" i="17" s="1"/>
  <c r="BY23" i="17" s="1"/>
  <c r="BY24" i="17" s="1"/>
  <c r="BY25" i="17" s="1"/>
  <c r="BY26" i="17" s="1"/>
  <c r="BY27" i="17" s="1"/>
  <c r="BY28" i="17" s="1"/>
  <c r="BY29" i="17" s="1"/>
  <c r="BY30" i="17" s="1"/>
  <c r="BY31" i="17" s="1"/>
  <c r="BY32" i="17" s="1"/>
  <c r="BY33" i="17" s="1"/>
  <c r="BY34" i="17" s="1"/>
  <c r="BY35" i="17" s="1"/>
  <c r="BY36" i="17" s="1"/>
  <c r="BY37" i="17" s="1"/>
  <c r="BY38" i="17" s="1"/>
  <c r="BY39" i="17" s="1"/>
  <c r="BY40" i="17" s="1"/>
  <c r="BY41" i="17" s="1"/>
  <c r="BY42" i="17" s="1"/>
  <c r="BY43" i="17" s="1"/>
  <c r="BY44" i="17" s="1"/>
  <c r="BY45" i="17" s="1"/>
  <c r="BY46" i="17" s="1"/>
  <c r="BY47" i="17" s="1"/>
  <c r="BY48" i="17" s="1"/>
  <c r="BY49" i="17" s="1"/>
  <c r="BY50" i="17" s="1"/>
  <c r="BY51" i="17" s="1"/>
  <c r="BY52" i="17" s="1"/>
  <c r="BY53" i="17" s="1"/>
  <c r="BY54" i="17" s="1"/>
  <c r="BY55" i="17" s="1"/>
  <c r="BY56" i="17" s="1"/>
  <c r="BY57" i="17" s="1"/>
  <c r="BY58" i="17" s="1"/>
  <c r="BY59" i="17" s="1"/>
  <c r="BY60" i="17" s="1"/>
  <c r="BY61" i="17" s="1"/>
  <c r="BY62" i="17" s="1"/>
  <c r="BY63" i="17" s="1"/>
  <c r="BY64" i="17" s="1"/>
  <c r="BY65" i="17" s="1"/>
  <c r="BY66" i="17" s="1"/>
  <c r="BY67" i="17" s="1"/>
  <c r="BY68" i="17" s="1"/>
  <c r="BY69" i="17" s="1"/>
  <c r="BY70" i="17" s="1"/>
  <c r="BY71" i="17" s="1"/>
  <c r="BY72" i="17" s="1"/>
  <c r="BY73" i="17" s="1"/>
  <c r="BY74" i="17" s="1"/>
  <c r="BY75" i="17" s="1"/>
  <c r="BY76" i="17" s="1"/>
  <c r="BY77" i="17" s="1"/>
  <c r="BY78" i="17" s="1"/>
  <c r="BY79" i="17" s="1"/>
  <c r="BY80" i="17" s="1"/>
  <c r="BY81" i="17" s="1"/>
  <c r="BY82" i="17" s="1"/>
  <c r="BY83" i="17" s="1"/>
  <c r="BY84" i="17" s="1"/>
  <c r="BY85" i="17" s="1"/>
  <c r="BY86" i="17" s="1"/>
  <c r="BY87" i="17" s="1"/>
  <c r="BY88" i="17" s="1"/>
  <c r="BY89" i="17" s="1"/>
  <c r="BY90" i="17" s="1"/>
  <c r="BY91" i="17" s="1"/>
  <c r="BY92" i="17" s="1"/>
  <c r="BY93" i="17" s="1"/>
  <c r="BY94" i="17" s="1"/>
  <c r="BY95" i="17" s="1"/>
  <c r="BY96" i="17" s="1"/>
  <c r="BY97" i="17" s="1"/>
  <c r="BY98" i="17" s="1"/>
  <c r="BY99" i="17" s="1"/>
  <c r="BY100" i="17" s="1"/>
  <c r="BY101" i="17" s="1"/>
  <c r="BY102" i="17" s="1"/>
  <c r="BY103" i="17" s="1"/>
  <c r="BY104" i="17" s="1"/>
  <c r="BY105" i="17" s="1"/>
  <c r="BY106" i="17" s="1"/>
  <c r="BY107" i="17" s="1"/>
  <c r="BY108" i="17" s="1"/>
  <c r="BY109" i="17" s="1"/>
  <c r="BY110" i="17" s="1"/>
  <c r="BY111" i="17" s="1"/>
  <c r="BY112" i="17" s="1"/>
  <c r="BY113" i="17" s="1"/>
  <c r="BY114" i="17" s="1"/>
  <c r="BY115" i="17" s="1"/>
  <c r="BY116" i="17" s="1"/>
  <c r="BY117" i="17" s="1"/>
  <c r="BY118" i="17" s="1"/>
  <c r="BY119" i="17" s="1"/>
  <c r="BY120" i="17" s="1"/>
  <c r="BY121" i="17" s="1"/>
  <c r="BY122" i="17" s="1"/>
  <c r="BZ3" i="17"/>
  <c r="BZ4" i="17" s="1"/>
  <c r="BZ5" i="17" s="1"/>
  <c r="BZ6" i="17" s="1"/>
  <c r="BZ7" i="17" s="1"/>
  <c r="BZ8" i="17" s="1"/>
  <c r="BZ9" i="17" s="1"/>
  <c r="BZ10" i="17" s="1"/>
  <c r="CA3" i="17"/>
  <c r="CB3" i="17"/>
  <c r="CC3" i="17"/>
  <c r="CD3" i="17"/>
  <c r="CD4" i="17" s="1"/>
  <c r="CE3" i="17"/>
  <c r="CE4" i="17" s="1"/>
  <c r="CE5" i="17" s="1"/>
  <c r="CE6" i="17" s="1"/>
  <c r="CE7" i="17" s="1"/>
  <c r="CE8" i="17" s="1"/>
  <c r="CE9" i="17" s="1"/>
  <c r="CE10" i="17" s="1"/>
  <c r="CE11" i="17" s="1"/>
  <c r="CE12" i="17" s="1"/>
  <c r="CE13" i="17" s="1"/>
  <c r="CE14" i="17" s="1"/>
  <c r="CE15" i="17" s="1"/>
  <c r="CE16" i="17" s="1"/>
  <c r="CE17" i="17" s="1"/>
  <c r="CE18" i="17" s="1"/>
  <c r="CE19" i="17" s="1"/>
  <c r="CE20" i="17" s="1"/>
  <c r="CE21" i="17" s="1"/>
  <c r="CE22" i="17" s="1"/>
  <c r="CE23" i="17" s="1"/>
  <c r="CE24" i="17" s="1"/>
  <c r="CE25" i="17" s="1"/>
  <c r="CE26" i="17" s="1"/>
  <c r="CE27" i="17" s="1"/>
  <c r="CE28" i="17" s="1"/>
  <c r="CE29" i="17" s="1"/>
  <c r="CE30" i="17" s="1"/>
  <c r="CE31" i="17" s="1"/>
  <c r="CE32" i="17" s="1"/>
  <c r="CE33" i="17" s="1"/>
  <c r="CE34" i="17" s="1"/>
  <c r="CE35" i="17" s="1"/>
  <c r="CE36" i="17" s="1"/>
  <c r="CE37" i="17" s="1"/>
  <c r="CE38" i="17" s="1"/>
  <c r="CE39" i="17" s="1"/>
  <c r="CE40" i="17" s="1"/>
  <c r="CE41" i="17" s="1"/>
  <c r="CE42" i="17" s="1"/>
  <c r="CE43" i="17" s="1"/>
  <c r="CE44" i="17" s="1"/>
  <c r="CE45" i="17" s="1"/>
  <c r="CE46" i="17" s="1"/>
  <c r="CE47" i="17" s="1"/>
  <c r="CE48" i="17" s="1"/>
  <c r="CE49" i="17" s="1"/>
  <c r="CE50" i="17" s="1"/>
  <c r="CE51" i="17" s="1"/>
  <c r="CE52" i="17" s="1"/>
  <c r="CE53" i="17" s="1"/>
  <c r="CE54" i="17" s="1"/>
  <c r="CE55" i="17" s="1"/>
  <c r="CE56" i="17" s="1"/>
  <c r="CE57" i="17" s="1"/>
  <c r="CE58" i="17" s="1"/>
  <c r="CE59" i="17" s="1"/>
  <c r="CE60" i="17" s="1"/>
  <c r="CE61" i="17" s="1"/>
  <c r="CE62" i="17" s="1"/>
  <c r="CE63" i="17" s="1"/>
  <c r="CE64" i="17" s="1"/>
  <c r="CE65" i="17" s="1"/>
  <c r="CE66" i="17" s="1"/>
  <c r="CE67" i="17" s="1"/>
  <c r="CE68" i="17" s="1"/>
  <c r="CE69" i="17" s="1"/>
  <c r="CE70" i="17" s="1"/>
  <c r="CE71" i="17" s="1"/>
  <c r="CE72" i="17" s="1"/>
  <c r="CE73" i="17" s="1"/>
  <c r="CE74" i="17" s="1"/>
  <c r="CE75" i="17" s="1"/>
  <c r="CE76" i="17" s="1"/>
  <c r="CE77" i="17" s="1"/>
  <c r="CE78" i="17" s="1"/>
  <c r="CE79" i="17" s="1"/>
  <c r="CE80" i="17" s="1"/>
  <c r="CE81" i="17" s="1"/>
  <c r="CE82" i="17" s="1"/>
  <c r="CE83" i="17" s="1"/>
  <c r="CE84" i="17" s="1"/>
  <c r="CE85" i="17" s="1"/>
  <c r="CE86" i="17" s="1"/>
  <c r="CE87" i="17" s="1"/>
  <c r="CE88" i="17" s="1"/>
  <c r="CE89" i="17" s="1"/>
  <c r="CE90" i="17" s="1"/>
  <c r="CE91" i="17" s="1"/>
  <c r="CE92" i="17" s="1"/>
  <c r="CE93" i="17" s="1"/>
  <c r="CE94" i="17" s="1"/>
  <c r="CE95" i="17" s="1"/>
  <c r="CE96" i="17" s="1"/>
  <c r="CE97" i="17" s="1"/>
  <c r="CE98" i="17" s="1"/>
  <c r="CE99" i="17" s="1"/>
  <c r="CE100" i="17" s="1"/>
  <c r="CE101" i="17" s="1"/>
  <c r="CE102" i="17" s="1"/>
  <c r="CE103" i="17" s="1"/>
  <c r="CE104" i="17" s="1"/>
  <c r="CE105" i="17" s="1"/>
  <c r="CE106" i="17" s="1"/>
  <c r="CE107" i="17" s="1"/>
  <c r="CE108" i="17" s="1"/>
  <c r="CE109" i="17" s="1"/>
  <c r="CE110" i="17" s="1"/>
  <c r="CE111" i="17" s="1"/>
  <c r="CE112" i="17" s="1"/>
  <c r="CE113" i="17" s="1"/>
  <c r="CE114" i="17" s="1"/>
  <c r="CE115" i="17" s="1"/>
  <c r="CE116" i="17" s="1"/>
  <c r="CE117" i="17" s="1"/>
  <c r="CE118" i="17" s="1"/>
  <c r="CE119" i="17" s="1"/>
  <c r="CE120" i="17" s="1"/>
  <c r="CE121" i="17" s="1"/>
  <c r="CE122" i="17" s="1"/>
  <c r="CF3" i="17"/>
  <c r="CF4" i="17" s="1"/>
  <c r="CF5" i="17" s="1"/>
  <c r="CF6" i="17" s="1"/>
  <c r="CF7" i="17" s="1"/>
  <c r="CF8" i="17" s="1"/>
  <c r="CF9" i="17" s="1"/>
  <c r="CF10" i="17" s="1"/>
  <c r="CF11" i="17" s="1"/>
  <c r="CF12" i="17" s="1"/>
  <c r="CF13" i="17" s="1"/>
  <c r="CF14" i="17" s="1"/>
  <c r="CF15" i="17" s="1"/>
  <c r="CF16" i="17" s="1"/>
  <c r="CF17" i="17" s="1"/>
  <c r="CF18" i="17" s="1"/>
  <c r="CF19" i="17" s="1"/>
  <c r="CF20" i="17" s="1"/>
  <c r="CF21" i="17" s="1"/>
  <c r="CF22" i="17" s="1"/>
  <c r="CF23" i="17" s="1"/>
  <c r="CF24" i="17" s="1"/>
  <c r="CF25" i="17" s="1"/>
  <c r="CF26" i="17" s="1"/>
  <c r="CF27" i="17" s="1"/>
  <c r="CF28" i="17" s="1"/>
  <c r="CF29" i="17" s="1"/>
  <c r="CF30" i="17" s="1"/>
  <c r="CF31" i="17" s="1"/>
  <c r="CG3" i="17"/>
  <c r="CH3" i="17"/>
  <c r="CH4" i="17" s="1"/>
  <c r="CH5" i="17" s="1"/>
  <c r="CH6" i="17" s="1"/>
  <c r="CH7" i="17" s="1"/>
  <c r="CH8" i="17" s="1"/>
  <c r="CH9" i="17" s="1"/>
  <c r="CH10" i="17" s="1"/>
  <c r="CH11" i="17" s="1"/>
  <c r="CH12" i="17" s="1"/>
  <c r="CH13" i="17" s="1"/>
  <c r="CH14" i="17" s="1"/>
  <c r="CH15" i="17" s="1"/>
  <c r="CH16" i="17" s="1"/>
  <c r="CH17" i="17" s="1"/>
  <c r="CH18" i="17" s="1"/>
  <c r="CH19" i="17" s="1"/>
  <c r="CH20" i="17" s="1"/>
  <c r="CH21" i="17" s="1"/>
  <c r="CH22" i="17" s="1"/>
  <c r="CH23" i="17" s="1"/>
  <c r="CH24" i="17" s="1"/>
  <c r="CH25" i="17" s="1"/>
  <c r="CH26" i="17" s="1"/>
  <c r="CI3" i="17"/>
  <c r="CI4" i="17" s="1"/>
  <c r="CI5" i="17" s="1"/>
  <c r="CI6" i="17" s="1"/>
  <c r="CI7" i="17" s="1"/>
  <c r="CI8" i="17" s="1"/>
  <c r="CI9" i="17" s="1"/>
  <c r="CI10" i="17" s="1"/>
  <c r="CI11" i="17" s="1"/>
  <c r="CI12" i="17" s="1"/>
  <c r="CI13" i="17" s="1"/>
  <c r="CI14" i="17" s="1"/>
  <c r="CI15" i="17" s="1"/>
  <c r="CI16" i="17" s="1"/>
  <c r="CI17" i="17" s="1"/>
  <c r="CI18" i="17" s="1"/>
  <c r="CI19" i="17" s="1"/>
  <c r="CI20" i="17" s="1"/>
  <c r="CI21" i="17" s="1"/>
  <c r="CI22" i="17" s="1"/>
  <c r="CI23" i="17" s="1"/>
  <c r="CI24" i="17" s="1"/>
  <c r="CI25" i="17" s="1"/>
  <c r="CI26" i="17" s="1"/>
  <c r="CI27" i="17" s="1"/>
  <c r="CI28" i="17" s="1"/>
  <c r="CI29" i="17" s="1"/>
  <c r="CI30" i="17" s="1"/>
  <c r="CI31" i="17" s="1"/>
  <c r="CI32" i="17" s="1"/>
  <c r="CI33" i="17" s="1"/>
  <c r="CI34" i="17" s="1"/>
  <c r="CI35" i="17" s="1"/>
  <c r="CI36" i="17" s="1"/>
  <c r="CI37" i="17" s="1"/>
  <c r="CI38" i="17" s="1"/>
  <c r="CI39" i="17" s="1"/>
  <c r="CI40" i="17" s="1"/>
  <c r="CI41" i="17" s="1"/>
  <c r="CI42" i="17" s="1"/>
  <c r="CI43" i="17" s="1"/>
  <c r="CI44" i="17" s="1"/>
  <c r="CI45" i="17" s="1"/>
  <c r="CI46" i="17" s="1"/>
  <c r="CI47" i="17" s="1"/>
  <c r="CI48" i="17" s="1"/>
  <c r="CI49" i="17" s="1"/>
  <c r="CI50" i="17" s="1"/>
  <c r="CI51" i="17" s="1"/>
  <c r="CI52" i="17" s="1"/>
  <c r="CI53" i="17" s="1"/>
  <c r="CI54" i="17" s="1"/>
  <c r="CI55" i="17" s="1"/>
  <c r="CI56" i="17" s="1"/>
  <c r="CI57" i="17" s="1"/>
  <c r="CI58" i="17" s="1"/>
  <c r="CI59" i="17" s="1"/>
  <c r="CI60" i="17" s="1"/>
  <c r="CI61" i="17" s="1"/>
  <c r="CI62" i="17" s="1"/>
  <c r="CI63" i="17" s="1"/>
  <c r="CI64" i="17" s="1"/>
  <c r="CI65" i="17" s="1"/>
  <c r="CI66" i="17" s="1"/>
  <c r="CI67" i="17" s="1"/>
  <c r="CI68" i="17" s="1"/>
  <c r="CI69" i="17" s="1"/>
  <c r="CI70" i="17" s="1"/>
  <c r="CI71" i="17" s="1"/>
  <c r="CI72" i="17" s="1"/>
  <c r="CI73" i="17" s="1"/>
  <c r="CI74" i="17" s="1"/>
  <c r="CI75" i="17" s="1"/>
  <c r="CI76" i="17" s="1"/>
  <c r="CI77" i="17" s="1"/>
  <c r="CI78" i="17" s="1"/>
  <c r="CI79" i="17" s="1"/>
  <c r="CI80" i="17" s="1"/>
  <c r="CI81" i="17" s="1"/>
  <c r="CI82" i="17" s="1"/>
  <c r="CI83" i="17" s="1"/>
  <c r="CI84" i="17" s="1"/>
  <c r="CI85" i="17" s="1"/>
  <c r="CI86" i="17" s="1"/>
  <c r="CI87" i="17" s="1"/>
  <c r="CI88" i="17" s="1"/>
  <c r="CI89" i="17" s="1"/>
  <c r="CI90" i="17" s="1"/>
  <c r="CI91" i="17" s="1"/>
  <c r="CI92" i="17" s="1"/>
  <c r="CI93" i="17" s="1"/>
  <c r="CI94" i="17" s="1"/>
  <c r="CI95" i="17" s="1"/>
  <c r="CI96" i="17" s="1"/>
  <c r="CI97" i="17" s="1"/>
  <c r="CI98" i="17" s="1"/>
  <c r="CI99" i="17" s="1"/>
  <c r="CI100" i="17" s="1"/>
  <c r="CI101" i="17" s="1"/>
  <c r="CI102" i="17" s="1"/>
  <c r="CI103" i="17" s="1"/>
  <c r="CI104" i="17" s="1"/>
  <c r="CI105" i="17" s="1"/>
  <c r="CI106" i="17" s="1"/>
  <c r="CI107" i="17" s="1"/>
  <c r="CI108" i="17" s="1"/>
  <c r="CJ3" i="17"/>
  <c r="CJ4" i="17" s="1"/>
  <c r="CJ5" i="17" s="1"/>
  <c r="CJ6" i="17" s="1"/>
  <c r="CJ7" i="17" s="1"/>
  <c r="CJ8" i="17" s="1"/>
  <c r="CJ9" i="17" s="1"/>
  <c r="CJ10" i="17" s="1"/>
  <c r="CJ11" i="17" s="1"/>
  <c r="CJ12" i="17" s="1"/>
  <c r="CJ13" i="17" s="1"/>
  <c r="CJ14" i="17" s="1"/>
  <c r="CJ15" i="17" s="1"/>
  <c r="CJ16" i="17" s="1"/>
  <c r="CJ17" i="17" s="1"/>
  <c r="CJ18" i="17" s="1"/>
  <c r="CJ19" i="17" s="1"/>
  <c r="CJ20" i="17" s="1"/>
  <c r="CJ21" i="17" s="1"/>
  <c r="CJ22" i="17" s="1"/>
  <c r="CJ23" i="17" s="1"/>
  <c r="CJ24" i="17" s="1"/>
  <c r="CJ25" i="17" s="1"/>
  <c r="CJ26" i="17" s="1"/>
  <c r="CJ27" i="17" s="1"/>
  <c r="CJ28" i="17" s="1"/>
  <c r="CJ29" i="17" s="1"/>
  <c r="CJ30" i="17" s="1"/>
  <c r="CJ31" i="17" s="1"/>
  <c r="CJ32" i="17" s="1"/>
  <c r="CJ33" i="17" s="1"/>
  <c r="CJ34" i="17" s="1"/>
  <c r="CJ35" i="17" s="1"/>
  <c r="CJ36" i="17" s="1"/>
  <c r="CJ37" i="17" s="1"/>
  <c r="CJ38" i="17" s="1"/>
  <c r="CJ39" i="17" s="1"/>
  <c r="CJ40" i="17" s="1"/>
  <c r="CJ41" i="17" s="1"/>
  <c r="CJ42" i="17" s="1"/>
  <c r="CJ43" i="17" s="1"/>
  <c r="CJ44" i="17" s="1"/>
  <c r="CJ45" i="17" s="1"/>
  <c r="CJ46" i="17" s="1"/>
  <c r="CJ47" i="17" s="1"/>
  <c r="CJ48" i="17" s="1"/>
  <c r="CJ49" i="17" s="1"/>
  <c r="CJ50" i="17" s="1"/>
  <c r="CJ51" i="17" s="1"/>
  <c r="CJ52" i="17" s="1"/>
  <c r="CJ53" i="17" s="1"/>
  <c r="CJ54" i="17" s="1"/>
  <c r="CJ55" i="17" s="1"/>
  <c r="CJ56" i="17" s="1"/>
  <c r="CJ57" i="17" s="1"/>
  <c r="CJ58" i="17" s="1"/>
  <c r="CJ59" i="17" s="1"/>
  <c r="CJ60" i="17" s="1"/>
  <c r="CJ61" i="17" s="1"/>
  <c r="CJ62" i="17" s="1"/>
  <c r="CJ63" i="17" s="1"/>
  <c r="CJ64" i="17" s="1"/>
  <c r="CJ65" i="17" s="1"/>
  <c r="CJ66" i="17" s="1"/>
  <c r="CJ67" i="17" s="1"/>
  <c r="CJ68" i="17" s="1"/>
  <c r="CJ69" i="17" s="1"/>
  <c r="CJ70" i="17" s="1"/>
  <c r="CJ71" i="17" s="1"/>
  <c r="CJ72" i="17" s="1"/>
  <c r="CJ73" i="17" s="1"/>
  <c r="CJ74" i="17" s="1"/>
  <c r="CJ75" i="17" s="1"/>
  <c r="CJ76" i="17" s="1"/>
  <c r="CJ77" i="17" s="1"/>
  <c r="CJ78" i="17" s="1"/>
  <c r="CJ79" i="17" s="1"/>
  <c r="CJ80" i="17" s="1"/>
  <c r="CJ81" i="17" s="1"/>
  <c r="CJ82" i="17" s="1"/>
  <c r="CJ83" i="17" s="1"/>
  <c r="CJ84" i="17" s="1"/>
  <c r="CJ85" i="17" s="1"/>
  <c r="CJ86" i="17" s="1"/>
  <c r="CJ87" i="17" s="1"/>
  <c r="CJ88" i="17" s="1"/>
  <c r="CJ89" i="17" s="1"/>
  <c r="CJ90" i="17" s="1"/>
  <c r="CJ91" i="17" s="1"/>
  <c r="CJ92" i="17" s="1"/>
  <c r="CJ93" i="17" s="1"/>
  <c r="CJ94" i="17" s="1"/>
  <c r="CJ95" i="17" s="1"/>
  <c r="CJ96" i="17" s="1"/>
  <c r="CJ97" i="17" s="1"/>
  <c r="CJ98" i="17" s="1"/>
  <c r="CJ99" i="17" s="1"/>
  <c r="CJ100" i="17" s="1"/>
  <c r="CJ101" i="17" s="1"/>
  <c r="CJ102" i="17" s="1"/>
  <c r="CJ103" i="17" s="1"/>
  <c r="CJ104" i="17" s="1"/>
  <c r="CJ105" i="17" s="1"/>
  <c r="CJ106" i="17" s="1"/>
  <c r="CJ107" i="17" s="1"/>
  <c r="CJ108" i="17" s="1"/>
  <c r="CJ109" i="17" s="1"/>
  <c r="CJ110" i="17" s="1"/>
  <c r="CJ111" i="17" s="1"/>
  <c r="CJ112" i="17" s="1"/>
  <c r="CJ113" i="17" s="1"/>
  <c r="CJ114" i="17" s="1"/>
  <c r="CJ115" i="17" s="1"/>
  <c r="CJ116" i="17" s="1"/>
  <c r="CJ117" i="17" s="1"/>
  <c r="CJ118" i="17" s="1"/>
  <c r="CJ119" i="17" s="1"/>
  <c r="CJ120" i="17" s="1"/>
  <c r="CJ121" i="17" s="1"/>
  <c r="CJ122" i="17" s="1"/>
  <c r="CK3" i="17"/>
  <c r="CK4" i="17" s="1"/>
  <c r="CK5" i="17" s="1"/>
  <c r="CK6" i="17" s="1"/>
  <c r="CK7" i="17" s="1"/>
  <c r="CK8" i="17" s="1"/>
  <c r="CK9" i="17" s="1"/>
  <c r="CK10" i="17" s="1"/>
  <c r="CK11" i="17" s="1"/>
  <c r="CK12" i="17" s="1"/>
  <c r="CK13" i="17" s="1"/>
  <c r="CK14" i="17" s="1"/>
  <c r="CK15" i="17" s="1"/>
  <c r="CK16" i="17" s="1"/>
  <c r="CK17" i="17" s="1"/>
  <c r="CK18" i="17" s="1"/>
  <c r="CK19" i="17" s="1"/>
  <c r="CK20" i="17" s="1"/>
  <c r="CK21" i="17" s="1"/>
  <c r="CK22" i="17" s="1"/>
  <c r="CK23" i="17" s="1"/>
  <c r="CK24" i="17" s="1"/>
  <c r="CK25" i="17" s="1"/>
  <c r="CK26" i="17" s="1"/>
  <c r="CK27" i="17" s="1"/>
  <c r="CK28" i="17" s="1"/>
  <c r="CK29" i="17" s="1"/>
  <c r="CK30" i="17" s="1"/>
  <c r="CK31" i="17" s="1"/>
  <c r="CK32" i="17" s="1"/>
  <c r="CK33" i="17" s="1"/>
  <c r="CK34" i="17" s="1"/>
  <c r="CK35" i="17" s="1"/>
  <c r="CK36" i="17" s="1"/>
  <c r="CK37" i="17" s="1"/>
  <c r="CK38" i="17" s="1"/>
  <c r="CK39" i="17" s="1"/>
  <c r="CK40" i="17" s="1"/>
  <c r="CK41" i="17" s="1"/>
  <c r="CK42" i="17" s="1"/>
  <c r="CK43" i="17" s="1"/>
  <c r="CK44" i="17" s="1"/>
  <c r="CK45" i="17" s="1"/>
  <c r="CK46" i="17" s="1"/>
  <c r="CK47" i="17" s="1"/>
  <c r="CK48" i="17" s="1"/>
  <c r="CK49" i="17" s="1"/>
  <c r="CK50" i="17" s="1"/>
  <c r="CK51" i="17" s="1"/>
  <c r="CK52" i="17" s="1"/>
  <c r="CK53" i="17" s="1"/>
  <c r="CK54" i="17" s="1"/>
  <c r="CK55" i="17" s="1"/>
  <c r="CK56" i="17" s="1"/>
  <c r="CK57" i="17" s="1"/>
  <c r="CK58" i="17" s="1"/>
  <c r="CK59" i="17" s="1"/>
  <c r="CK60" i="17" s="1"/>
  <c r="CK61" i="17" s="1"/>
  <c r="CK62" i="17" s="1"/>
  <c r="CK63" i="17" s="1"/>
  <c r="CK64" i="17" s="1"/>
  <c r="CK65" i="17" s="1"/>
  <c r="CK66" i="17" s="1"/>
  <c r="CK67" i="17" s="1"/>
  <c r="CK68" i="17" s="1"/>
  <c r="CK69" i="17" s="1"/>
  <c r="CK70" i="17" s="1"/>
  <c r="CK71" i="17" s="1"/>
  <c r="CK72" i="17" s="1"/>
  <c r="CK73" i="17" s="1"/>
  <c r="CK74" i="17" s="1"/>
  <c r="CK75" i="17" s="1"/>
  <c r="CK76" i="17" s="1"/>
  <c r="CK77" i="17" s="1"/>
  <c r="CK78" i="17" s="1"/>
  <c r="CK79" i="17" s="1"/>
  <c r="CK80" i="17" s="1"/>
  <c r="CK81" i="17" s="1"/>
  <c r="CK82" i="17" s="1"/>
  <c r="CK83" i="17" s="1"/>
  <c r="CK84" i="17" s="1"/>
  <c r="CK85" i="17" s="1"/>
  <c r="CK86" i="17" s="1"/>
  <c r="CK87" i="17" s="1"/>
  <c r="CK88" i="17" s="1"/>
  <c r="CK89" i="17" s="1"/>
  <c r="CK90" i="17" s="1"/>
  <c r="CK91" i="17" s="1"/>
  <c r="CK92" i="17" s="1"/>
  <c r="CK93" i="17" s="1"/>
  <c r="CK94" i="17" s="1"/>
  <c r="CK95" i="17" s="1"/>
  <c r="CK96" i="17" s="1"/>
  <c r="CK97" i="17" s="1"/>
  <c r="CK98" i="17" s="1"/>
  <c r="CK99" i="17" s="1"/>
  <c r="CK100" i="17" s="1"/>
  <c r="CK101" i="17" s="1"/>
  <c r="CK102" i="17" s="1"/>
  <c r="CK103" i="17" s="1"/>
  <c r="CK104" i="17" s="1"/>
  <c r="CK105" i="17" s="1"/>
  <c r="CK106" i="17" s="1"/>
  <c r="CK107" i="17" s="1"/>
  <c r="CK108" i="17" s="1"/>
  <c r="CK109" i="17" s="1"/>
  <c r="CK110" i="17" s="1"/>
  <c r="CK111" i="17" s="1"/>
  <c r="CK112" i="17" s="1"/>
  <c r="CK113" i="17" s="1"/>
  <c r="CK114" i="17" s="1"/>
  <c r="CK115" i="17" s="1"/>
  <c r="CK116" i="17" s="1"/>
  <c r="CK117" i="17" s="1"/>
  <c r="CK118" i="17" s="1"/>
  <c r="CK119" i="17" s="1"/>
  <c r="CK120" i="17" s="1"/>
  <c r="CK121" i="17" s="1"/>
  <c r="CK122" i="17" s="1"/>
  <c r="CL3" i="17"/>
  <c r="CL4" i="17" s="1"/>
  <c r="CM3" i="17"/>
  <c r="CN3" i="17"/>
  <c r="CO3" i="17"/>
  <c r="CP3" i="17"/>
  <c r="CP4" i="17" s="1"/>
  <c r="CQ3" i="17"/>
  <c r="CQ4" i="17" s="1"/>
  <c r="CQ5" i="17" s="1"/>
  <c r="CQ6" i="17" s="1"/>
  <c r="CQ7" i="17" s="1"/>
  <c r="CQ8" i="17" s="1"/>
  <c r="CQ9" i="17" s="1"/>
  <c r="CQ10" i="17" s="1"/>
  <c r="CQ11" i="17" s="1"/>
  <c r="CQ12" i="17" s="1"/>
  <c r="CQ13" i="17" s="1"/>
  <c r="CQ14" i="17" s="1"/>
  <c r="CQ15" i="17" s="1"/>
  <c r="CQ16" i="17" s="1"/>
  <c r="CQ17" i="17" s="1"/>
  <c r="CQ18" i="17" s="1"/>
  <c r="CQ19" i="17" s="1"/>
  <c r="CQ20" i="17" s="1"/>
  <c r="CQ21" i="17" s="1"/>
  <c r="CQ22" i="17" s="1"/>
  <c r="CQ23" i="17" s="1"/>
  <c r="CQ24" i="17" s="1"/>
  <c r="CQ25" i="17" s="1"/>
  <c r="CQ26" i="17" s="1"/>
  <c r="CQ27" i="17" s="1"/>
  <c r="CQ28" i="17" s="1"/>
  <c r="CQ29" i="17" s="1"/>
  <c r="CQ30" i="17" s="1"/>
  <c r="CQ31" i="17" s="1"/>
  <c r="CQ32" i="17" s="1"/>
  <c r="CQ33" i="17" s="1"/>
  <c r="CQ34" i="17" s="1"/>
  <c r="CQ35" i="17" s="1"/>
  <c r="CQ36" i="17" s="1"/>
  <c r="CQ37" i="17" s="1"/>
  <c r="CQ38" i="17" s="1"/>
  <c r="CQ39" i="17" s="1"/>
  <c r="CQ40" i="17" s="1"/>
  <c r="CQ41" i="17" s="1"/>
  <c r="CQ42" i="17" s="1"/>
  <c r="CQ43" i="17" s="1"/>
  <c r="CQ44" i="17" s="1"/>
  <c r="CQ45" i="17" s="1"/>
  <c r="CQ46" i="17" s="1"/>
  <c r="CQ47" i="17" s="1"/>
  <c r="CQ48" i="17" s="1"/>
  <c r="CQ49" i="17" s="1"/>
  <c r="CQ50" i="17" s="1"/>
  <c r="CQ51" i="17" s="1"/>
  <c r="CQ52" i="17" s="1"/>
  <c r="CQ53" i="17" s="1"/>
  <c r="CQ54" i="17" s="1"/>
  <c r="CQ55" i="17" s="1"/>
  <c r="CQ56" i="17" s="1"/>
  <c r="CQ57" i="17" s="1"/>
  <c r="CQ58" i="17" s="1"/>
  <c r="CQ59" i="17" s="1"/>
  <c r="CQ60" i="17" s="1"/>
  <c r="CQ61" i="17" s="1"/>
  <c r="CQ62" i="17" s="1"/>
  <c r="CQ63" i="17" s="1"/>
  <c r="CQ64" i="17" s="1"/>
  <c r="CQ65" i="17" s="1"/>
  <c r="CQ66" i="17" s="1"/>
  <c r="CQ67" i="17" s="1"/>
  <c r="CQ68" i="17" s="1"/>
  <c r="CQ69" i="17" s="1"/>
  <c r="CQ70" i="17" s="1"/>
  <c r="CQ71" i="17" s="1"/>
  <c r="CQ72" i="17" s="1"/>
  <c r="CQ73" i="17" s="1"/>
  <c r="CQ74" i="17" s="1"/>
  <c r="CQ75" i="17" s="1"/>
  <c r="CQ76" i="17" s="1"/>
  <c r="CQ77" i="17" s="1"/>
  <c r="CQ78" i="17" s="1"/>
  <c r="CQ79" i="17" s="1"/>
  <c r="CQ80" i="17" s="1"/>
  <c r="CQ81" i="17" s="1"/>
  <c r="CQ82" i="17" s="1"/>
  <c r="CQ83" i="17" s="1"/>
  <c r="CQ84" i="17" s="1"/>
  <c r="CQ85" i="17" s="1"/>
  <c r="CQ86" i="17" s="1"/>
  <c r="CQ87" i="17" s="1"/>
  <c r="CQ88" i="17" s="1"/>
  <c r="CQ89" i="17" s="1"/>
  <c r="CQ90" i="17" s="1"/>
  <c r="CQ91" i="17" s="1"/>
  <c r="CQ92" i="17" s="1"/>
  <c r="CQ93" i="17" s="1"/>
  <c r="CQ94" i="17" s="1"/>
  <c r="CQ95" i="17" s="1"/>
  <c r="CQ96" i="17" s="1"/>
  <c r="CQ97" i="17" s="1"/>
  <c r="CQ98" i="17" s="1"/>
  <c r="CQ99" i="17" s="1"/>
  <c r="CQ100" i="17" s="1"/>
  <c r="CQ101" i="17" s="1"/>
  <c r="CQ102" i="17" s="1"/>
  <c r="CQ103" i="17" s="1"/>
  <c r="CQ104" i="17" s="1"/>
  <c r="CQ105" i="17" s="1"/>
  <c r="CQ106" i="17" s="1"/>
  <c r="CQ107" i="17" s="1"/>
  <c r="CQ108" i="17" s="1"/>
  <c r="CQ109" i="17" s="1"/>
  <c r="CQ110" i="17" s="1"/>
  <c r="CQ111" i="17" s="1"/>
  <c r="CQ112" i="17" s="1"/>
  <c r="CQ113" i="17" s="1"/>
  <c r="CQ114" i="17" s="1"/>
  <c r="CQ115" i="17" s="1"/>
  <c r="CQ116" i="17" s="1"/>
  <c r="CQ117" i="17" s="1"/>
  <c r="CQ118" i="17" s="1"/>
  <c r="CQ119" i="17" s="1"/>
  <c r="CQ120" i="17" s="1"/>
  <c r="CQ121" i="17" s="1"/>
  <c r="CQ122" i="17" s="1"/>
  <c r="CR3" i="17"/>
  <c r="CR4" i="17" s="1"/>
  <c r="CR5" i="17" s="1"/>
  <c r="CR6" i="17" s="1"/>
  <c r="CR7" i="17" s="1"/>
  <c r="CR8" i="17" s="1"/>
  <c r="CR9" i="17" s="1"/>
  <c r="CR10" i="17" s="1"/>
  <c r="CR11" i="17" s="1"/>
  <c r="CR12" i="17" s="1"/>
  <c r="CR13" i="17" s="1"/>
  <c r="CR14" i="17" s="1"/>
  <c r="CR15" i="17" s="1"/>
  <c r="CR16" i="17" s="1"/>
  <c r="CR17" i="17" s="1"/>
  <c r="CR18" i="17" s="1"/>
  <c r="CR19" i="17" s="1"/>
  <c r="CR20" i="17" s="1"/>
  <c r="CR21" i="17" s="1"/>
  <c r="CR22" i="17" s="1"/>
  <c r="CR23" i="17" s="1"/>
  <c r="CR24" i="17" s="1"/>
  <c r="CR25" i="17" s="1"/>
  <c r="CR26" i="17" s="1"/>
  <c r="CR27" i="17" s="1"/>
  <c r="CR28" i="17" s="1"/>
  <c r="CR29" i="17" s="1"/>
  <c r="CR30" i="17" s="1"/>
  <c r="CR31" i="17" s="1"/>
  <c r="CR32" i="17" s="1"/>
  <c r="CR33" i="17" s="1"/>
  <c r="CR34" i="17" s="1"/>
  <c r="CR35" i="17" s="1"/>
  <c r="CR36" i="17" s="1"/>
  <c r="CR37" i="17" s="1"/>
  <c r="CR38" i="17" s="1"/>
  <c r="CR39" i="17" s="1"/>
  <c r="CR40" i="17" s="1"/>
  <c r="CR41" i="17" s="1"/>
  <c r="CR42" i="17" s="1"/>
  <c r="CR43" i="17" s="1"/>
  <c r="CR44" i="17" s="1"/>
  <c r="CR45" i="17" s="1"/>
  <c r="CR46" i="17" s="1"/>
  <c r="CR47" i="17" s="1"/>
  <c r="CS3" i="17"/>
  <c r="CT3" i="17"/>
  <c r="CT4" i="17" s="1"/>
  <c r="CT5" i="17" s="1"/>
  <c r="CT6" i="17" s="1"/>
  <c r="CT7" i="17" s="1"/>
  <c r="CT8" i="17" s="1"/>
  <c r="CT9" i="17" s="1"/>
  <c r="CT10" i="17" s="1"/>
  <c r="CT11" i="17" s="1"/>
  <c r="CT12" i="17" s="1"/>
  <c r="CT13" i="17" s="1"/>
  <c r="CT14" i="17" s="1"/>
  <c r="CT15" i="17" s="1"/>
  <c r="CT16" i="17" s="1"/>
  <c r="CT17" i="17" s="1"/>
  <c r="CT18" i="17" s="1"/>
  <c r="CT19" i="17" s="1"/>
  <c r="CT20" i="17" s="1"/>
  <c r="CT21" i="17" s="1"/>
  <c r="CT22" i="17" s="1"/>
  <c r="CT23" i="17" s="1"/>
  <c r="CT24" i="17" s="1"/>
  <c r="CT25" i="17" s="1"/>
  <c r="CT26" i="17" s="1"/>
  <c r="CT27" i="17" s="1"/>
  <c r="CT28" i="17" s="1"/>
  <c r="CT29" i="17" s="1"/>
  <c r="CU3" i="17"/>
  <c r="CU4" i="17" s="1"/>
  <c r="CU5" i="17" s="1"/>
  <c r="CU6" i="17" s="1"/>
  <c r="CU7" i="17" s="1"/>
  <c r="CU8" i="17" s="1"/>
  <c r="CU9" i="17" s="1"/>
  <c r="CU10" i="17" s="1"/>
  <c r="CU11" i="17" s="1"/>
  <c r="CU12" i="17" s="1"/>
  <c r="CU13" i="17" s="1"/>
  <c r="CU14" i="17" s="1"/>
  <c r="CU15" i="17" s="1"/>
  <c r="CU16" i="17" s="1"/>
  <c r="CU17" i="17" s="1"/>
  <c r="CU18" i="17" s="1"/>
  <c r="CU19" i="17" s="1"/>
  <c r="CU20" i="17" s="1"/>
  <c r="CU21" i="17" s="1"/>
  <c r="CU22" i="17" s="1"/>
  <c r="CU23" i="17" s="1"/>
  <c r="CU24" i="17" s="1"/>
  <c r="CU25" i="17" s="1"/>
  <c r="CU26" i="17" s="1"/>
  <c r="CU27" i="17" s="1"/>
  <c r="CU28" i="17" s="1"/>
  <c r="CU29" i="17" s="1"/>
  <c r="CU30" i="17" s="1"/>
  <c r="CU31" i="17" s="1"/>
  <c r="CU32" i="17" s="1"/>
  <c r="CU33" i="17" s="1"/>
  <c r="CU34" i="17" s="1"/>
  <c r="CU35" i="17" s="1"/>
  <c r="CU36" i="17" s="1"/>
  <c r="CU37" i="17" s="1"/>
  <c r="CU38" i="17" s="1"/>
  <c r="CU39" i="17" s="1"/>
  <c r="CU40" i="17" s="1"/>
  <c r="CU41" i="17" s="1"/>
  <c r="CU42" i="17" s="1"/>
  <c r="CU43" i="17" s="1"/>
  <c r="CU44" i="17" s="1"/>
  <c r="CU45" i="17" s="1"/>
  <c r="CU46" i="17" s="1"/>
  <c r="CU47" i="17" s="1"/>
  <c r="CU48" i="17" s="1"/>
  <c r="CU49" i="17" s="1"/>
  <c r="CU50" i="17" s="1"/>
  <c r="CU51" i="17" s="1"/>
  <c r="CU52" i="17" s="1"/>
  <c r="CU53" i="17" s="1"/>
  <c r="CU54" i="17" s="1"/>
  <c r="CU55" i="17" s="1"/>
  <c r="CU56" i="17" s="1"/>
  <c r="CU57" i="17" s="1"/>
  <c r="CU58" i="17" s="1"/>
  <c r="CU59" i="17" s="1"/>
  <c r="CU60" i="17" s="1"/>
  <c r="CU61" i="17" s="1"/>
  <c r="CU62" i="17" s="1"/>
  <c r="CU63" i="17" s="1"/>
  <c r="CU64" i="17" s="1"/>
  <c r="CU65" i="17" s="1"/>
  <c r="CU66" i="17" s="1"/>
  <c r="CU67" i="17" s="1"/>
  <c r="CU68" i="17" s="1"/>
  <c r="CU69" i="17" s="1"/>
  <c r="CU70" i="17" s="1"/>
  <c r="CU71" i="17" s="1"/>
  <c r="CU72" i="17" s="1"/>
  <c r="CU73" i="17" s="1"/>
  <c r="CU74" i="17" s="1"/>
  <c r="CU75" i="17" s="1"/>
  <c r="CU76" i="17" s="1"/>
  <c r="CU77" i="17" s="1"/>
  <c r="CU78" i="17" s="1"/>
  <c r="CU79" i="17" s="1"/>
  <c r="CU80" i="17" s="1"/>
  <c r="CU81" i="17" s="1"/>
  <c r="CU82" i="17" s="1"/>
  <c r="CU83" i="17" s="1"/>
  <c r="CU84" i="17" s="1"/>
  <c r="CU85" i="17" s="1"/>
  <c r="CU86" i="17" s="1"/>
  <c r="CU87" i="17" s="1"/>
  <c r="CU88" i="17" s="1"/>
  <c r="CU89" i="17" s="1"/>
  <c r="CU90" i="17" s="1"/>
  <c r="CU91" i="17" s="1"/>
  <c r="CU92" i="17" s="1"/>
  <c r="CU93" i="17" s="1"/>
  <c r="CU94" i="17" s="1"/>
  <c r="CU95" i="17" s="1"/>
  <c r="CU96" i="17" s="1"/>
  <c r="CU97" i="17" s="1"/>
  <c r="CU98" i="17" s="1"/>
  <c r="CU99" i="17" s="1"/>
  <c r="CU100" i="17" s="1"/>
  <c r="CU101" i="17" s="1"/>
  <c r="CU102" i="17" s="1"/>
  <c r="CU103" i="17" s="1"/>
  <c r="CU104" i="17" s="1"/>
  <c r="CU105" i="17" s="1"/>
  <c r="CU106" i="17" s="1"/>
  <c r="CU107" i="17" s="1"/>
  <c r="CU108" i="17" s="1"/>
  <c r="CU109" i="17" s="1"/>
  <c r="CU110" i="17" s="1"/>
  <c r="CU111" i="17" s="1"/>
  <c r="CU112" i="17" s="1"/>
  <c r="CU113" i="17" s="1"/>
  <c r="CU114" i="17" s="1"/>
  <c r="CU115" i="17" s="1"/>
  <c r="CU116" i="17" s="1"/>
  <c r="CU117" i="17" s="1"/>
  <c r="CU118" i="17" s="1"/>
  <c r="CU119" i="17" s="1"/>
  <c r="CU120" i="17" s="1"/>
  <c r="CU121" i="17" s="1"/>
  <c r="CU122" i="17" s="1"/>
  <c r="CV3" i="17"/>
  <c r="CV4" i="17" s="1"/>
  <c r="CV5" i="17" s="1"/>
  <c r="CV6" i="17" s="1"/>
  <c r="CV7" i="17" s="1"/>
  <c r="CV8" i="17" s="1"/>
  <c r="CV9" i="17" s="1"/>
  <c r="CV10" i="17" s="1"/>
  <c r="CV11" i="17" s="1"/>
  <c r="CV12" i="17" s="1"/>
  <c r="CV13" i="17" s="1"/>
  <c r="CV14" i="17" s="1"/>
  <c r="CV15" i="17" s="1"/>
  <c r="CV16" i="17" s="1"/>
  <c r="CV17" i="17" s="1"/>
  <c r="CV18" i="17" s="1"/>
  <c r="CV19" i="17" s="1"/>
  <c r="CV20" i="17" s="1"/>
  <c r="CV21" i="17" s="1"/>
  <c r="CV22" i="17" s="1"/>
  <c r="CV23" i="17" s="1"/>
  <c r="CV24" i="17" s="1"/>
  <c r="CV25" i="17" s="1"/>
  <c r="CV26" i="17" s="1"/>
  <c r="CV27" i="17" s="1"/>
  <c r="CV28" i="17" s="1"/>
  <c r="CV29" i="17" s="1"/>
  <c r="CV30" i="17" s="1"/>
  <c r="CV31" i="17" s="1"/>
  <c r="CV32" i="17" s="1"/>
  <c r="CV33" i="17" s="1"/>
  <c r="CV34" i="17" s="1"/>
  <c r="CV35" i="17" s="1"/>
  <c r="CV36" i="17" s="1"/>
  <c r="CV37" i="17" s="1"/>
  <c r="CV38" i="17" s="1"/>
  <c r="CV39" i="17" s="1"/>
  <c r="CV40" i="17" s="1"/>
  <c r="CV41" i="17" s="1"/>
  <c r="CV42" i="17" s="1"/>
  <c r="CV43" i="17" s="1"/>
  <c r="CV44" i="17" s="1"/>
  <c r="CV45" i="17" s="1"/>
  <c r="CV46" i="17" s="1"/>
  <c r="CW3" i="17"/>
  <c r="CW4" i="17" s="1"/>
  <c r="CW5" i="17" s="1"/>
  <c r="CW6" i="17" s="1"/>
  <c r="CW7" i="17" s="1"/>
  <c r="CW8" i="17" s="1"/>
  <c r="CW9" i="17" s="1"/>
  <c r="CW10" i="17" s="1"/>
  <c r="CW11" i="17" s="1"/>
  <c r="CW12" i="17" s="1"/>
  <c r="CW13" i="17" s="1"/>
  <c r="CW14" i="17" s="1"/>
  <c r="CW15" i="17" s="1"/>
  <c r="CW16" i="17" s="1"/>
  <c r="CW17" i="17" s="1"/>
  <c r="CW18" i="17" s="1"/>
  <c r="CW19" i="17" s="1"/>
  <c r="CW20" i="17" s="1"/>
  <c r="CW21" i="17" s="1"/>
  <c r="CW22" i="17" s="1"/>
  <c r="CW23" i="17" s="1"/>
  <c r="CW24" i="17" s="1"/>
  <c r="CW25" i="17" s="1"/>
  <c r="CW26" i="17" s="1"/>
  <c r="CW27" i="17" s="1"/>
  <c r="CW28" i="17" s="1"/>
  <c r="CW29" i="17" s="1"/>
  <c r="CW30" i="17" s="1"/>
  <c r="CW31" i="17" s="1"/>
  <c r="CW32" i="17" s="1"/>
  <c r="CW33" i="17" s="1"/>
  <c r="CW34" i="17" s="1"/>
  <c r="CW35" i="17" s="1"/>
  <c r="CW36" i="17" s="1"/>
  <c r="CW37" i="17" s="1"/>
  <c r="CW38" i="17" s="1"/>
  <c r="CW39" i="17" s="1"/>
  <c r="CW40" i="17" s="1"/>
  <c r="CW41" i="17" s="1"/>
  <c r="CW42" i="17" s="1"/>
  <c r="CW43" i="17" s="1"/>
  <c r="CW44" i="17" s="1"/>
  <c r="CW45" i="17" s="1"/>
  <c r="CW46" i="17" s="1"/>
  <c r="CW47" i="17" s="1"/>
  <c r="CW48" i="17" s="1"/>
  <c r="CW49" i="17" s="1"/>
  <c r="CW50" i="17" s="1"/>
  <c r="CW51" i="17" s="1"/>
  <c r="CW52" i="17" s="1"/>
  <c r="CW53" i="17" s="1"/>
  <c r="CW54" i="17" s="1"/>
  <c r="CW55" i="17" s="1"/>
  <c r="CW56" i="17" s="1"/>
  <c r="CW57" i="17" s="1"/>
  <c r="CW58" i="17" s="1"/>
  <c r="CW59" i="17" s="1"/>
  <c r="CW60" i="17" s="1"/>
  <c r="CW61" i="17" s="1"/>
  <c r="CW62" i="17" s="1"/>
  <c r="CW63" i="17" s="1"/>
  <c r="CW64" i="17" s="1"/>
  <c r="CW65" i="17" s="1"/>
  <c r="CW66" i="17" s="1"/>
  <c r="CW67" i="17" s="1"/>
  <c r="CW68" i="17" s="1"/>
  <c r="CW69" i="17" s="1"/>
  <c r="CW70" i="17" s="1"/>
  <c r="CW71" i="17" s="1"/>
  <c r="CW72" i="17" s="1"/>
  <c r="CW73" i="17" s="1"/>
  <c r="CW74" i="17" s="1"/>
  <c r="CW75" i="17" s="1"/>
  <c r="CW76" i="17" s="1"/>
  <c r="CW77" i="17" s="1"/>
  <c r="CW78" i="17" s="1"/>
  <c r="CW79" i="17" s="1"/>
  <c r="CW80" i="17" s="1"/>
  <c r="CW81" i="17" s="1"/>
  <c r="CW82" i="17" s="1"/>
  <c r="CW83" i="17" s="1"/>
  <c r="CW84" i="17" s="1"/>
  <c r="CW85" i="17" s="1"/>
  <c r="CW86" i="17" s="1"/>
  <c r="CW87" i="17" s="1"/>
  <c r="CW88" i="17" s="1"/>
  <c r="CW89" i="17" s="1"/>
  <c r="CW90" i="17" s="1"/>
  <c r="CW91" i="17" s="1"/>
  <c r="CW92" i="17" s="1"/>
  <c r="CW93" i="17" s="1"/>
  <c r="CW94" i="17" s="1"/>
  <c r="CW95" i="17" s="1"/>
  <c r="CW96" i="17" s="1"/>
  <c r="CW97" i="17" s="1"/>
  <c r="CW98" i="17" s="1"/>
  <c r="CW99" i="17" s="1"/>
  <c r="CW100" i="17" s="1"/>
  <c r="CW101" i="17" s="1"/>
  <c r="CW102" i="17" s="1"/>
  <c r="CW103" i="17" s="1"/>
  <c r="CW104" i="17" s="1"/>
  <c r="CW105" i="17" s="1"/>
  <c r="CW106" i="17" s="1"/>
  <c r="CW107" i="17" s="1"/>
  <c r="CW108" i="17" s="1"/>
  <c r="CW109" i="17" s="1"/>
  <c r="CW110" i="17" s="1"/>
  <c r="CW111" i="17" s="1"/>
  <c r="CW112" i="17" s="1"/>
  <c r="CW113" i="17" s="1"/>
  <c r="CW114" i="17" s="1"/>
  <c r="CW115" i="17" s="1"/>
  <c r="CW116" i="17" s="1"/>
  <c r="CW117" i="17" s="1"/>
  <c r="CW118" i="17" s="1"/>
  <c r="CW119" i="17" s="1"/>
  <c r="CW120" i="17" s="1"/>
  <c r="CW121" i="17" s="1"/>
  <c r="CW122" i="17" s="1"/>
  <c r="CX3" i="17"/>
  <c r="CX4" i="17" s="1"/>
  <c r="CY3" i="17"/>
  <c r="CZ3" i="17"/>
  <c r="G4" i="17"/>
  <c r="G5" i="17" s="1"/>
  <c r="H4" i="17"/>
  <c r="I4" i="17"/>
  <c r="I5" i="17" s="1"/>
  <c r="I6" i="17" s="1"/>
  <c r="I7" i="17" s="1"/>
  <c r="I8" i="17" s="1"/>
  <c r="I9" i="17" s="1"/>
  <c r="I10" i="17" s="1"/>
  <c r="I11" i="17" s="1"/>
  <c r="I12" i="17" s="1"/>
  <c r="I13" i="17" s="1"/>
  <c r="I14" i="17" s="1"/>
  <c r="I15" i="17" s="1"/>
  <c r="I16" i="17" s="1"/>
  <c r="I17" i="17" s="1"/>
  <c r="I18" i="17" s="1"/>
  <c r="I19" i="17" s="1"/>
  <c r="I20" i="17" s="1"/>
  <c r="I21" i="17" s="1"/>
  <c r="I22" i="17" s="1"/>
  <c r="I23" i="17" s="1"/>
  <c r="I24" i="17" s="1"/>
  <c r="I25" i="17" s="1"/>
  <c r="I26" i="17" s="1"/>
  <c r="I27" i="17" s="1"/>
  <c r="I28" i="17" s="1"/>
  <c r="I29" i="17" s="1"/>
  <c r="I30" i="17" s="1"/>
  <c r="I31" i="17" s="1"/>
  <c r="I32" i="17" s="1"/>
  <c r="I33" i="17" s="1"/>
  <c r="I34" i="17" s="1"/>
  <c r="I35" i="17" s="1"/>
  <c r="I36" i="17" s="1"/>
  <c r="I37" i="17" s="1"/>
  <c r="I38" i="17" s="1"/>
  <c r="I39" i="17" s="1"/>
  <c r="I40" i="17" s="1"/>
  <c r="I41" i="17" s="1"/>
  <c r="I42" i="17" s="1"/>
  <c r="I43" i="17" s="1"/>
  <c r="I44" i="17" s="1"/>
  <c r="I45" i="17" s="1"/>
  <c r="I46" i="17" s="1"/>
  <c r="I47" i="17" s="1"/>
  <c r="I48" i="17" s="1"/>
  <c r="I49" i="17" s="1"/>
  <c r="I50" i="17" s="1"/>
  <c r="I51" i="17" s="1"/>
  <c r="I52" i="17" s="1"/>
  <c r="I53" i="17" s="1"/>
  <c r="I54" i="17" s="1"/>
  <c r="I55" i="17" s="1"/>
  <c r="I56" i="17" s="1"/>
  <c r="I57" i="17" s="1"/>
  <c r="I58" i="17" s="1"/>
  <c r="I59" i="17" s="1"/>
  <c r="I60" i="17" s="1"/>
  <c r="I61" i="17" s="1"/>
  <c r="I62" i="17" s="1"/>
  <c r="I63" i="17" s="1"/>
  <c r="K4" i="17"/>
  <c r="K5" i="17" s="1"/>
  <c r="K6" i="17" s="1"/>
  <c r="K7" i="17" s="1"/>
  <c r="K8" i="17" s="1"/>
  <c r="K9" i="17" s="1"/>
  <c r="K10" i="17" s="1"/>
  <c r="K11" i="17" s="1"/>
  <c r="K12" i="17" s="1"/>
  <c r="K13" i="17" s="1"/>
  <c r="K14" i="17" s="1"/>
  <c r="K15" i="17" s="1"/>
  <c r="K16" i="17" s="1"/>
  <c r="K17" i="17" s="1"/>
  <c r="K18" i="17" s="1"/>
  <c r="K19" i="17" s="1"/>
  <c r="K20" i="17" s="1"/>
  <c r="K21" i="17" s="1"/>
  <c r="K22" i="17" s="1"/>
  <c r="K23" i="17" s="1"/>
  <c r="K24" i="17" s="1"/>
  <c r="K25" i="17" s="1"/>
  <c r="K26" i="17" s="1"/>
  <c r="K27" i="17" s="1"/>
  <c r="K28" i="17" s="1"/>
  <c r="K29" i="17" s="1"/>
  <c r="K30" i="17" s="1"/>
  <c r="K31" i="17" s="1"/>
  <c r="K32" i="17" s="1"/>
  <c r="K33" i="17" s="1"/>
  <c r="K34" i="17" s="1"/>
  <c r="K35" i="17" s="1"/>
  <c r="K36" i="17" s="1"/>
  <c r="K37" i="17" s="1"/>
  <c r="K38" i="17" s="1"/>
  <c r="K39" i="17" s="1"/>
  <c r="K40" i="17" s="1"/>
  <c r="K41" i="17" s="1"/>
  <c r="K42" i="17" s="1"/>
  <c r="K43" i="17" s="1"/>
  <c r="K44" i="17" s="1"/>
  <c r="K45" i="17" s="1"/>
  <c r="K46" i="17" s="1"/>
  <c r="K47" i="17" s="1"/>
  <c r="K48" i="17" s="1"/>
  <c r="K49" i="17" s="1"/>
  <c r="K50" i="17" s="1"/>
  <c r="K51" i="17" s="1"/>
  <c r="K52" i="17" s="1"/>
  <c r="K53" i="17" s="1"/>
  <c r="K54" i="17" s="1"/>
  <c r="K55" i="17" s="1"/>
  <c r="K56" i="17" s="1"/>
  <c r="K57" i="17" s="1"/>
  <c r="K58" i="17" s="1"/>
  <c r="K59" i="17" s="1"/>
  <c r="K60" i="17" s="1"/>
  <c r="M4" i="17"/>
  <c r="M5" i="17" s="1"/>
  <c r="M6" i="17" s="1"/>
  <c r="M7" i="17" s="1"/>
  <c r="M8" i="17" s="1"/>
  <c r="M9" i="17" s="1"/>
  <c r="M10" i="17" s="1"/>
  <c r="M11" i="17" s="1"/>
  <c r="M12" i="17" s="1"/>
  <c r="M13" i="17" s="1"/>
  <c r="M14" i="17" s="1"/>
  <c r="M15" i="17" s="1"/>
  <c r="M16" i="17" s="1"/>
  <c r="M17" i="17" s="1"/>
  <c r="M18" i="17" s="1"/>
  <c r="M19" i="17" s="1"/>
  <c r="M20" i="17" s="1"/>
  <c r="M21" i="17" s="1"/>
  <c r="M22" i="17" s="1"/>
  <c r="M23" i="17" s="1"/>
  <c r="M24" i="17" s="1"/>
  <c r="N4" i="17"/>
  <c r="N5" i="17" s="1"/>
  <c r="N6" i="17" s="1"/>
  <c r="N7" i="17" s="1"/>
  <c r="N8" i="17" s="1"/>
  <c r="N9" i="17" s="1"/>
  <c r="N10" i="17" s="1"/>
  <c r="N11" i="17" s="1"/>
  <c r="N12" i="17" s="1"/>
  <c r="N13" i="17" s="1"/>
  <c r="N14" i="17" s="1"/>
  <c r="O4" i="17"/>
  <c r="O5" i="17" s="1"/>
  <c r="O6" i="17" s="1"/>
  <c r="O7" i="17" s="1"/>
  <c r="O8" i="17" s="1"/>
  <c r="O9" i="17" s="1"/>
  <c r="O10" i="17" s="1"/>
  <c r="O11" i="17" s="1"/>
  <c r="O12" i="17" s="1"/>
  <c r="O13" i="17" s="1"/>
  <c r="O14" i="17" s="1"/>
  <c r="O15" i="17" s="1"/>
  <c r="O16" i="17" s="1"/>
  <c r="O17" i="17" s="1"/>
  <c r="O18" i="17" s="1"/>
  <c r="O19" i="17" s="1"/>
  <c r="O20" i="17" s="1"/>
  <c r="O21" i="17" s="1"/>
  <c r="O22" i="17" s="1"/>
  <c r="O23" i="17" s="1"/>
  <c r="O24" i="17" s="1"/>
  <c r="O25" i="17" s="1"/>
  <c r="O26" i="17" s="1"/>
  <c r="O27" i="17" s="1"/>
  <c r="O28" i="17" s="1"/>
  <c r="O29" i="17" s="1"/>
  <c r="O30" i="17" s="1"/>
  <c r="O31" i="17" s="1"/>
  <c r="O32" i="17" s="1"/>
  <c r="O33" i="17" s="1"/>
  <c r="O34" i="17" s="1"/>
  <c r="O35" i="17" s="1"/>
  <c r="O36" i="17" s="1"/>
  <c r="O37" i="17" s="1"/>
  <c r="O38" i="17" s="1"/>
  <c r="O39" i="17" s="1"/>
  <c r="O40" i="17" s="1"/>
  <c r="O41" i="17" s="1"/>
  <c r="O42" i="17" s="1"/>
  <c r="O43" i="17" s="1"/>
  <c r="O44" i="17" s="1"/>
  <c r="O45" i="17" s="1"/>
  <c r="O46" i="17" s="1"/>
  <c r="O47" i="17" s="1"/>
  <c r="O48" i="17" s="1"/>
  <c r="O49" i="17" s="1"/>
  <c r="O50" i="17" s="1"/>
  <c r="O51" i="17" s="1"/>
  <c r="O52" i="17" s="1"/>
  <c r="O53" i="17" s="1"/>
  <c r="O54" i="17" s="1"/>
  <c r="O55" i="17" s="1"/>
  <c r="O56" i="17" s="1"/>
  <c r="O57" i="17" s="1"/>
  <c r="O58" i="17" s="1"/>
  <c r="O59" i="17" s="1"/>
  <c r="O60" i="17" s="1"/>
  <c r="O61" i="17" s="1"/>
  <c r="O62" i="17" s="1"/>
  <c r="O63" i="17" s="1"/>
  <c r="O64" i="17" s="1"/>
  <c r="O65" i="17" s="1"/>
  <c r="O66" i="17" s="1"/>
  <c r="O67" i="17" s="1"/>
  <c r="O68" i="17" s="1"/>
  <c r="O69" i="17" s="1"/>
  <c r="O70" i="17" s="1"/>
  <c r="O71" i="17" s="1"/>
  <c r="O72" i="17" s="1"/>
  <c r="O73" i="17" s="1"/>
  <c r="O74" i="17" s="1"/>
  <c r="O75" i="17" s="1"/>
  <c r="O76" i="17" s="1"/>
  <c r="O77" i="17" s="1"/>
  <c r="O78" i="17" s="1"/>
  <c r="O79" i="17" s="1"/>
  <c r="O80" i="17" s="1"/>
  <c r="O81" i="17" s="1"/>
  <c r="O82" i="17" s="1"/>
  <c r="O83" i="17" s="1"/>
  <c r="O84" i="17" s="1"/>
  <c r="O85" i="17" s="1"/>
  <c r="O86" i="17" s="1"/>
  <c r="O87" i="17" s="1"/>
  <c r="O88" i="17" s="1"/>
  <c r="O89" i="17" s="1"/>
  <c r="O90" i="17" s="1"/>
  <c r="O91" i="17" s="1"/>
  <c r="O92" i="17" s="1"/>
  <c r="O93" i="17" s="1"/>
  <c r="O94" i="17" s="1"/>
  <c r="O95" i="17" s="1"/>
  <c r="S4" i="17"/>
  <c r="S5" i="17" s="1"/>
  <c r="S6" i="17" s="1"/>
  <c r="S7" i="17" s="1"/>
  <c r="S8" i="17" s="1"/>
  <c r="S9" i="17" s="1"/>
  <c r="S10" i="17" s="1"/>
  <c r="S11" i="17" s="1"/>
  <c r="S12" i="17" s="1"/>
  <c r="S13" i="17" s="1"/>
  <c r="S14" i="17" s="1"/>
  <c r="S15" i="17" s="1"/>
  <c r="S16" i="17" s="1"/>
  <c r="S17" i="17" s="1"/>
  <c r="S18" i="17" s="1"/>
  <c r="S19" i="17" s="1"/>
  <c r="S20" i="17" s="1"/>
  <c r="S21" i="17" s="1"/>
  <c r="S22" i="17" s="1"/>
  <c r="S23" i="17" s="1"/>
  <c r="S24" i="17" s="1"/>
  <c r="S25" i="17" s="1"/>
  <c r="S26" i="17" s="1"/>
  <c r="S27" i="17" s="1"/>
  <c r="S28" i="17" s="1"/>
  <c r="S29" i="17" s="1"/>
  <c r="S30" i="17" s="1"/>
  <c r="S31" i="17" s="1"/>
  <c r="S32" i="17" s="1"/>
  <c r="S33" i="17" s="1"/>
  <c r="S34" i="17" s="1"/>
  <c r="S35" i="17" s="1"/>
  <c r="S36" i="17" s="1"/>
  <c r="S37" i="17" s="1"/>
  <c r="S38" i="17" s="1"/>
  <c r="S39" i="17" s="1"/>
  <c r="S40" i="17" s="1"/>
  <c r="S41" i="17" s="1"/>
  <c r="S42" i="17" s="1"/>
  <c r="S43" i="17" s="1"/>
  <c r="S44" i="17" s="1"/>
  <c r="S45" i="17" s="1"/>
  <c r="S46" i="17" s="1"/>
  <c r="S47" i="17" s="1"/>
  <c r="S48" i="17" s="1"/>
  <c r="S49" i="17" s="1"/>
  <c r="S50" i="17" s="1"/>
  <c r="S51" i="17" s="1"/>
  <c r="S52" i="17" s="1"/>
  <c r="S53" i="17" s="1"/>
  <c r="S54" i="17" s="1"/>
  <c r="S55" i="17" s="1"/>
  <c r="S56" i="17" s="1"/>
  <c r="S57" i="17" s="1"/>
  <c r="S58" i="17" s="1"/>
  <c r="S59" i="17" s="1"/>
  <c r="S60" i="17" s="1"/>
  <c r="S61" i="17" s="1"/>
  <c r="S62" i="17" s="1"/>
  <c r="S63" i="17" s="1"/>
  <c r="S64" i="17" s="1"/>
  <c r="S65" i="17" s="1"/>
  <c r="S66" i="17" s="1"/>
  <c r="S67" i="17" s="1"/>
  <c r="S68" i="17" s="1"/>
  <c r="S69" i="17" s="1"/>
  <c r="S70" i="17" s="1"/>
  <c r="S71" i="17" s="1"/>
  <c r="S72" i="17" s="1"/>
  <c r="S73" i="17" s="1"/>
  <c r="S74" i="17" s="1"/>
  <c r="S75" i="17" s="1"/>
  <c r="S76" i="17" s="1"/>
  <c r="S77" i="17" s="1"/>
  <c r="S78" i="17" s="1"/>
  <c r="S79" i="17" s="1"/>
  <c r="S80" i="17" s="1"/>
  <c r="S81" i="17" s="1"/>
  <c r="S82" i="17" s="1"/>
  <c r="S83" i="17" s="1"/>
  <c r="S84" i="17" s="1"/>
  <c r="S85" i="17" s="1"/>
  <c r="S86" i="17" s="1"/>
  <c r="S87" i="17" s="1"/>
  <c r="S88" i="17" s="1"/>
  <c r="S89" i="17" s="1"/>
  <c r="S90" i="17" s="1"/>
  <c r="S91" i="17" s="1"/>
  <c r="S92" i="17" s="1"/>
  <c r="S93" i="17" s="1"/>
  <c r="S94" i="17" s="1"/>
  <c r="S95" i="17" s="1"/>
  <c r="S96" i="17" s="1"/>
  <c r="S97" i="17" s="1"/>
  <c r="S98" i="17" s="1"/>
  <c r="S99" i="17" s="1"/>
  <c r="S100" i="17" s="1"/>
  <c r="S101" i="17" s="1"/>
  <c r="S102" i="17" s="1"/>
  <c r="S103" i="17" s="1"/>
  <c r="S104" i="17" s="1"/>
  <c r="S105" i="17" s="1"/>
  <c r="S106" i="17" s="1"/>
  <c r="S107" i="17" s="1"/>
  <c r="S108" i="17" s="1"/>
  <c r="S109" i="17" s="1"/>
  <c r="S110" i="17" s="1"/>
  <c r="S111" i="17" s="1"/>
  <c r="S112" i="17" s="1"/>
  <c r="S113" i="17" s="1"/>
  <c r="S114" i="17" s="1"/>
  <c r="S115" i="17" s="1"/>
  <c r="S116" i="17" s="1"/>
  <c r="S117" i="17" s="1"/>
  <c r="S118" i="17" s="1"/>
  <c r="S119" i="17" s="1"/>
  <c r="S120" i="17" s="1"/>
  <c r="S121" i="17" s="1"/>
  <c r="S122" i="17" s="1"/>
  <c r="T4" i="17"/>
  <c r="U4" i="17"/>
  <c r="Y4" i="17"/>
  <c r="Y5" i="17" s="1"/>
  <c r="AE4" i="17"/>
  <c r="AE5" i="17" s="1"/>
  <c r="AF4" i="17"/>
  <c r="AF5" i="17" s="1"/>
  <c r="AF6" i="17" s="1"/>
  <c r="AF7" i="17" s="1"/>
  <c r="AF8" i="17" s="1"/>
  <c r="AF9" i="17" s="1"/>
  <c r="AG4" i="17"/>
  <c r="AG5" i="17" s="1"/>
  <c r="AG6" i="17" s="1"/>
  <c r="AG7" i="17" s="1"/>
  <c r="AG8" i="17" s="1"/>
  <c r="AG9" i="17" s="1"/>
  <c r="AG10" i="17" s="1"/>
  <c r="AG11" i="17" s="1"/>
  <c r="AG12" i="17" s="1"/>
  <c r="AI4" i="17"/>
  <c r="AI5" i="17" s="1"/>
  <c r="AI6" i="17" s="1"/>
  <c r="AI7" i="17" s="1"/>
  <c r="AI8" i="17" s="1"/>
  <c r="AI9" i="17" s="1"/>
  <c r="AI10" i="17" s="1"/>
  <c r="AI11" i="17" s="1"/>
  <c r="AI12" i="17" s="1"/>
  <c r="AI13" i="17" s="1"/>
  <c r="AI14" i="17" s="1"/>
  <c r="AI15" i="17" s="1"/>
  <c r="AI16" i="17" s="1"/>
  <c r="AI17" i="17" s="1"/>
  <c r="AI18" i="17" s="1"/>
  <c r="AI19" i="17" s="1"/>
  <c r="AI20" i="17" s="1"/>
  <c r="AI21" i="17" s="1"/>
  <c r="AI22" i="17" s="1"/>
  <c r="AI23" i="17" s="1"/>
  <c r="AI24" i="17" s="1"/>
  <c r="AI25" i="17" s="1"/>
  <c r="AI26" i="17" s="1"/>
  <c r="AI27" i="17" s="1"/>
  <c r="AI28" i="17" s="1"/>
  <c r="AI29" i="17" s="1"/>
  <c r="AI30" i="17" s="1"/>
  <c r="AI31" i="17" s="1"/>
  <c r="AI32" i="17" s="1"/>
  <c r="AI33" i="17" s="1"/>
  <c r="AI34" i="17" s="1"/>
  <c r="AI35" i="17" s="1"/>
  <c r="AI36" i="17" s="1"/>
  <c r="AI37" i="17" s="1"/>
  <c r="AI38" i="17" s="1"/>
  <c r="AI39" i="17" s="1"/>
  <c r="AI40" i="17" s="1"/>
  <c r="AI41" i="17" s="1"/>
  <c r="AI42" i="17" s="1"/>
  <c r="AI43" i="17" s="1"/>
  <c r="AI44" i="17" s="1"/>
  <c r="AI45" i="17" s="1"/>
  <c r="AI46" i="17" s="1"/>
  <c r="AI47" i="17" s="1"/>
  <c r="AI48" i="17" s="1"/>
  <c r="AI49" i="17" s="1"/>
  <c r="AI50" i="17" s="1"/>
  <c r="AI51" i="17" s="1"/>
  <c r="AI52" i="17" s="1"/>
  <c r="AI53" i="17" s="1"/>
  <c r="AI54" i="17" s="1"/>
  <c r="AI55" i="17" s="1"/>
  <c r="AI56" i="17" s="1"/>
  <c r="AI57" i="17" s="1"/>
  <c r="AI58" i="17" s="1"/>
  <c r="AI59" i="17" s="1"/>
  <c r="AI60" i="17" s="1"/>
  <c r="AI61" i="17" s="1"/>
  <c r="AI62" i="17" s="1"/>
  <c r="AI63" i="17" s="1"/>
  <c r="AI64" i="17" s="1"/>
  <c r="AI65" i="17" s="1"/>
  <c r="AI66" i="17" s="1"/>
  <c r="AI67" i="17" s="1"/>
  <c r="AI68" i="17" s="1"/>
  <c r="AI69" i="17" s="1"/>
  <c r="AI70" i="17" s="1"/>
  <c r="AI71" i="17" s="1"/>
  <c r="AI72" i="17" s="1"/>
  <c r="AI73" i="17" s="1"/>
  <c r="AI74" i="17" s="1"/>
  <c r="AI75" i="17" s="1"/>
  <c r="AI76" i="17" s="1"/>
  <c r="AI77" i="17" s="1"/>
  <c r="AI78" i="17" s="1"/>
  <c r="AI79" i="17" s="1"/>
  <c r="AI80" i="17" s="1"/>
  <c r="AI81" i="17" s="1"/>
  <c r="AI82" i="17" s="1"/>
  <c r="AI83" i="17" s="1"/>
  <c r="AI84" i="17" s="1"/>
  <c r="AI85" i="17" s="1"/>
  <c r="AI86" i="17" s="1"/>
  <c r="AI87" i="17" s="1"/>
  <c r="AI88" i="17" s="1"/>
  <c r="AI89" i="17" s="1"/>
  <c r="AI90" i="17" s="1"/>
  <c r="AI91" i="17" s="1"/>
  <c r="AI92" i="17" s="1"/>
  <c r="AI93" i="17" s="1"/>
  <c r="AI94" i="17" s="1"/>
  <c r="AI95" i="17" s="1"/>
  <c r="AI96" i="17" s="1"/>
  <c r="AI97" i="17" s="1"/>
  <c r="AI98" i="17" s="1"/>
  <c r="AI99" i="17" s="1"/>
  <c r="AI100" i="17" s="1"/>
  <c r="AI101" i="17" s="1"/>
  <c r="AI102" i="17" s="1"/>
  <c r="AI103" i="17" s="1"/>
  <c r="AI104" i="17" s="1"/>
  <c r="AI105" i="17" s="1"/>
  <c r="AI106" i="17" s="1"/>
  <c r="AI107" i="17" s="1"/>
  <c r="AI108" i="17" s="1"/>
  <c r="AK4" i="17"/>
  <c r="AK5" i="17" s="1"/>
  <c r="AK6" i="17" s="1"/>
  <c r="AK7" i="17" s="1"/>
  <c r="AK8" i="17" s="1"/>
  <c r="AK9" i="17" s="1"/>
  <c r="AK10" i="17" s="1"/>
  <c r="AK11" i="17" s="1"/>
  <c r="AK12" i="17" s="1"/>
  <c r="AK13" i="17" s="1"/>
  <c r="AK14" i="17" s="1"/>
  <c r="AK15" i="17" s="1"/>
  <c r="AK16" i="17" s="1"/>
  <c r="AK17" i="17" s="1"/>
  <c r="AK18" i="17" s="1"/>
  <c r="AK19" i="17" s="1"/>
  <c r="AK20" i="17" s="1"/>
  <c r="AK21" i="17" s="1"/>
  <c r="AK22" i="17" s="1"/>
  <c r="AK23" i="17" s="1"/>
  <c r="AK24" i="17" s="1"/>
  <c r="AK25" i="17" s="1"/>
  <c r="AK26" i="17" s="1"/>
  <c r="AK27" i="17" s="1"/>
  <c r="AK28" i="17" s="1"/>
  <c r="AK29" i="17" s="1"/>
  <c r="AK30" i="17" s="1"/>
  <c r="AK31" i="17" s="1"/>
  <c r="AK32" i="17" s="1"/>
  <c r="AK33" i="17" s="1"/>
  <c r="AK34" i="17" s="1"/>
  <c r="AK35" i="17" s="1"/>
  <c r="AK36" i="17" s="1"/>
  <c r="AK37" i="17" s="1"/>
  <c r="AK38" i="17" s="1"/>
  <c r="AK39" i="17" s="1"/>
  <c r="AK40" i="17" s="1"/>
  <c r="AK41" i="17" s="1"/>
  <c r="AK42" i="17" s="1"/>
  <c r="AK43" i="17" s="1"/>
  <c r="AK44" i="17" s="1"/>
  <c r="AK45" i="17" s="1"/>
  <c r="AK46" i="17" s="1"/>
  <c r="AK47" i="17" s="1"/>
  <c r="AK48" i="17" s="1"/>
  <c r="AK49" i="17" s="1"/>
  <c r="AK50" i="17" s="1"/>
  <c r="AK51" i="17" s="1"/>
  <c r="AK52" i="17" s="1"/>
  <c r="AK53" i="17" s="1"/>
  <c r="AK54" i="17" s="1"/>
  <c r="AK55" i="17" s="1"/>
  <c r="AK56" i="17" s="1"/>
  <c r="AK57" i="17" s="1"/>
  <c r="AK58" i="17" s="1"/>
  <c r="AK59" i="17" s="1"/>
  <c r="AK60" i="17" s="1"/>
  <c r="AQ4" i="17"/>
  <c r="AQ5" i="17" s="1"/>
  <c r="AR4" i="17"/>
  <c r="AR5" i="17" s="1"/>
  <c r="AR6" i="17" s="1"/>
  <c r="AR7" i="17" s="1"/>
  <c r="AR8" i="17" s="1"/>
  <c r="AR9" i="17" s="1"/>
  <c r="AR10" i="17" s="1"/>
  <c r="AR11" i="17" s="1"/>
  <c r="AR12" i="17" s="1"/>
  <c r="AR13" i="17" s="1"/>
  <c r="AR14" i="17" s="1"/>
  <c r="AR15" i="17" s="1"/>
  <c r="AR16" i="17" s="1"/>
  <c r="AR17" i="17" s="1"/>
  <c r="AS4" i="17"/>
  <c r="AW4" i="17"/>
  <c r="AW5" i="17" s="1"/>
  <c r="BC4" i="17"/>
  <c r="BC5" i="17" s="1"/>
  <c r="BD4" i="17"/>
  <c r="BD5" i="17" s="1"/>
  <c r="BD6" i="17" s="1"/>
  <c r="BD7" i="17" s="1"/>
  <c r="BD8" i="17" s="1"/>
  <c r="BD9" i="17" s="1"/>
  <c r="BD10" i="17" s="1"/>
  <c r="BD11" i="17" s="1"/>
  <c r="BD12" i="17" s="1"/>
  <c r="BE4" i="17"/>
  <c r="BI4" i="17"/>
  <c r="BI5" i="17" s="1"/>
  <c r="BI6" i="17" s="1"/>
  <c r="BI7" i="17" s="1"/>
  <c r="BO4" i="17"/>
  <c r="BO5" i="17" s="1"/>
  <c r="BP4" i="17"/>
  <c r="BP5" i="17" s="1"/>
  <c r="BQ4" i="17"/>
  <c r="BQ5" i="17" s="1"/>
  <c r="BU4" i="17"/>
  <c r="BU5" i="17" s="1"/>
  <c r="CA4" i="17"/>
  <c r="CA5" i="17" s="1"/>
  <c r="CB4" i="17"/>
  <c r="CB5" i="17" s="1"/>
  <c r="CB6" i="17" s="1"/>
  <c r="CB7" i="17" s="1"/>
  <c r="CB8" i="17" s="1"/>
  <c r="CC4" i="17"/>
  <c r="CC5" i="17" s="1"/>
  <c r="CG4" i="17"/>
  <c r="CG5" i="17" s="1"/>
  <c r="CG6" i="17" s="1"/>
  <c r="CG7" i="17" s="1"/>
  <c r="CM4" i="17"/>
  <c r="CM5" i="17" s="1"/>
  <c r="CN4" i="17"/>
  <c r="CN5" i="17" s="1"/>
  <c r="CN6" i="17" s="1"/>
  <c r="CN7" i="17" s="1"/>
  <c r="CN8" i="17" s="1"/>
  <c r="CO4" i="17"/>
  <c r="CS4" i="17"/>
  <c r="CS5" i="17" s="1"/>
  <c r="CY4" i="17"/>
  <c r="CY5" i="17" s="1"/>
  <c r="CZ4" i="17"/>
  <c r="CZ5" i="17" s="1"/>
  <c r="CZ6" i="17" s="1"/>
  <c r="CZ7" i="17" s="1"/>
  <c r="CZ8" i="17" s="1"/>
  <c r="CZ9" i="17" s="1"/>
  <c r="CZ10" i="17" s="1"/>
  <c r="CZ11" i="17" s="1"/>
  <c r="CZ12" i="17" s="1"/>
  <c r="CZ13" i="17" s="1"/>
  <c r="CZ14" i="17" s="1"/>
  <c r="CZ15" i="17" s="1"/>
  <c r="CZ16" i="17" s="1"/>
  <c r="CZ17" i="17" s="1"/>
  <c r="CZ18" i="17" s="1"/>
  <c r="CZ19" i="17" s="1"/>
  <c r="CZ20" i="17" s="1"/>
  <c r="CZ21" i="17" s="1"/>
  <c r="CZ22" i="17" s="1"/>
  <c r="CZ23" i="17" s="1"/>
  <c r="CZ24" i="17" s="1"/>
  <c r="CZ25" i="17" s="1"/>
  <c r="CZ26" i="17" s="1"/>
  <c r="CZ27" i="17" s="1"/>
  <c r="CZ28" i="17" s="1"/>
  <c r="CZ29" i="17" s="1"/>
  <c r="CZ30" i="17" s="1"/>
  <c r="F5" i="17"/>
  <c r="F6" i="17" s="1"/>
  <c r="F7" i="17" s="1"/>
  <c r="F8" i="17" s="1"/>
  <c r="F9" i="17" s="1"/>
  <c r="F10" i="17" s="1"/>
  <c r="F11" i="17" s="1"/>
  <c r="F12" i="17" s="1"/>
  <c r="F13" i="17" s="1"/>
  <c r="F14" i="17" s="1"/>
  <c r="F15" i="17" s="1"/>
  <c r="F16" i="17" s="1"/>
  <c r="F17" i="17" s="1"/>
  <c r="F18" i="17" s="1"/>
  <c r="F19" i="17" s="1"/>
  <c r="F20" i="17" s="1"/>
  <c r="F21" i="17" s="1"/>
  <c r="F22" i="17" s="1"/>
  <c r="F23" i="17" s="1"/>
  <c r="F24" i="17" s="1"/>
  <c r="F25" i="17" s="1"/>
  <c r="F26" i="17" s="1"/>
  <c r="F27" i="17" s="1"/>
  <c r="F28" i="17" s="1"/>
  <c r="F29" i="17" s="1"/>
  <c r="F30" i="17" s="1"/>
  <c r="F31" i="17" s="1"/>
  <c r="F32" i="17" s="1"/>
  <c r="F33" i="17" s="1"/>
  <c r="F34" i="17" s="1"/>
  <c r="F35" i="17" s="1"/>
  <c r="F36" i="17" s="1"/>
  <c r="F37" i="17" s="1"/>
  <c r="F38" i="17" s="1"/>
  <c r="F39" i="17" s="1"/>
  <c r="F40" i="17" s="1"/>
  <c r="F41" i="17" s="1"/>
  <c r="F42" i="17" s="1"/>
  <c r="F43" i="17" s="1"/>
  <c r="F44" i="17" s="1"/>
  <c r="F45" i="17" s="1"/>
  <c r="F46" i="17" s="1"/>
  <c r="F47" i="17" s="1"/>
  <c r="F48" i="17" s="1"/>
  <c r="F49" i="17" s="1"/>
  <c r="F50" i="17" s="1"/>
  <c r="F51" i="17" s="1"/>
  <c r="F52" i="17" s="1"/>
  <c r="F53" i="17" s="1"/>
  <c r="F54" i="17" s="1"/>
  <c r="F55" i="17" s="1"/>
  <c r="F56" i="17" s="1"/>
  <c r="F57" i="17" s="1"/>
  <c r="F58" i="17" s="1"/>
  <c r="F59" i="17" s="1"/>
  <c r="F60" i="17" s="1"/>
  <c r="F61" i="17" s="1"/>
  <c r="F62" i="17" s="1"/>
  <c r="F63" i="17" s="1"/>
  <c r="F64" i="17" s="1"/>
  <c r="F65" i="17" s="1"/>
  <c r="F66" i="17" s="1"/>
  <c r="F67" i="17" s="1"/>
  <c r="F68" i="17" s="1"/>
  <c r="F69" i="17" s="1"/>
  <c r="F70" i="17" s="1"/>
  <c r="F71" i="17" s="1"/>
  <c r="F72" i="17" s="1"/>
  <c r="F73" i="17" s="1"/>
  <c r="F74" i="17" s="1"/>
  <c r="F75" i="17" s="1"/>
  <c r="F76" i="17" s="1"/>
  <c r="F77" i="17" s="1"/>
  <c r="F78" i="17" s="1"/>
  <c r="F79" i="17" s="1"/>
  <c r="F80" i="17" s="1"/>
  <c r="F81" i="17" s="1"/>
  <c r="F82" i="17" s="1"/>
  <c r="F83" i="17" s="1"/>
  <c r="F84" i="17" s="1"/>
  <c r="F85" i="17" s="1"/>
  <c r="F86" i="17" s="1"/>
  <c r="F87" i="17" s="1"/>
  <c r="F88" i="17" s="1"/>
  <c r="F89" i="17" s="1"/>
  <c r="F90" i="17" s="1"/>
  <c r="F91" i="17" s="1"/>
  <c r="F92" i="17" s="1"/>
  <c r="F93" i="17" s="1"/>
  <c r="F94" i="17" s="1"/>
  <c r="F95" i="17" s="1"/>
  <c r="F96" i="17" s="1"/>
  <c r="F97" i="17" s="1"/>
  <c r="F98" i="17" s="1"/>
  <c r="F99" i="17" s="1"/>
  <c r="F100" i="17" s="1"/>
  <c r="F101" i="17" s="1"/>
  <c r="F102" i="17" s="1"/>
  <c r="F103" i="17" s="1"/>
  <c r="F104" i="17" s="1"/>
  <c r="H5" i="17"/>
  <c r="H6" i="17" s="1"/>
  <c r="H7" i="17" s="1"/>
  <c r="H8" i="17" s="1"/>
  <c r="J5" i="17"/>
  <c r="J6" i="17" s="1"/>
  <c r="R5" i="17"/>
  <c r="R6" i="17" s="1"/>
  <c r="T5" i="17"/>
  <c r="T6" i="17" s="1"/>
  <c r="T7" i="17" s="1"/>
  <c r="T8" i="17" s="1"/>
  <c r="T9" i="17" s="1"/>
  <c r="T10" i="17" s="1"/>
  <c r="T11" i="17" s="1"/>
  <c r="U5" i="17"/>
  <c r="U6" i="17" s="1"/>
  <c r="U7" i="17" s="1"/>
  <c r="V5" i="17"/>
  <c r="V6" i="17" s="1"/>
  <c r="V7" i="17" s="1"/>
  <c r="V8" i="17" s="1"/>
  <c r="AH5" i="17"/>
  <c r="AH6" i="17" s="1"/>
  <c r="AP5" i="17"/>
  <c r="AP6" i="17" s="1"/>
  <c r="AS5" i="17"/>
  <c r="AT5" i="17"/>
  <c r="AT6" i="17" s="1"/>
  <c r="BE5" i="17"/>
  <c r="BE6" i="17" s="1"/>
  <c r="BE7" i="17" s="1"/>
  <c r="BF5" i="17"/>
  <c r="BF6" i="17" s="1"/>
  <c r="BF7" i="17" s="1"/>
  <c r="BF8" i="17" s="1"/>
  <c r="BF9" i="17" s="1"/>
  <c r="BF10" i="17" s="1"/>
  <c r="BF11" i="17" s="1"/>
  <c r="BF12" i="17" s="1"/>
  <c r="BN5" i="17"/>
  <c r="BN6" i="17" s="1"/>
  <c r="BN7" i="17" s="1"/>
  <c r="BN8" i="17" s="1"/>
  <c r="BR5" i="17"/>
  <c r="BR6" i="17" s="1"/>
  <c r="BR7" i="17" s="1"/>
  <c r="BR8" i="17" s="1"/>
  <c r="BR9" i="17" s="1"/>
  <c r="BR10" i="17" s="1"/>
  <c r="CD5" i="17"/>
  <c r="CD6" i="17" s="1"/>
  <c r="CD7" i="17" s="1"/>
  <c r="CD8" i="17" s="1"/>
  <c r="CD9" i="17" s="1"/>
  <c r="CD10" i="17" s="1"/>
  <c r="CD11" i="17" s="1"/>
  <c r="CD12" i="17" s="1"/>
  <c r="CL5" i="17"/>
  <c r="CO5" i="17"/>
  <c r="CO6" i="17" s="1"/>
  <c r="CO7" i="17" s="1"/>
  <c r="CO8" i="17" s="1"/>
  <c r="CO9" i="17" s="1"/>
  <c r="CO10" i="17" s="1"/>
  <c r="CO11" i="17" s="1"/>
  <c r="CO12" i="17" s="1"/>
  <c r="CO13" i="17" s="1"/>
  <c r="CO14" i="17" s="1"/>
  <c r="CO15" i="17" s="1"/>
  <c r="CO16" i="17" s="1"/>
  <c r="CO17" i="17" s="1"/>
  <c r="CO18" i="17" s="1"/>
  <c r="CP5" i="17"/>
  <c r="CP6" i="17" s="1"/>
  <c r="CP7" i="17" s="1"/>
  <c r="CP8" i="17" s="1"/>
  <c r="CP9" i="17" s="1"/>
  <c r="CP10" i="17" s="1"/>
  <c r="CP11" i="17" s="1"/>
  <c r="CP12" i="17" s="1"/>
  <c r="CP13" i="17" s="1"/>
  <c r="CP14" i="17" s="1"/>
  <c r="CP15" i="17" s="1"/>
  <c r="CP16" i="17" s="1"/>
  <c r="CP17" i="17" s="1"/>
  <c r="CP18" i="17" s="1"/>
  <c r="CP19" i="17" s="1"/>
  <c r="CP20" i="17" s="1"/>
  <c r="CP21" i="17" s="1"/>
  <c r="CX5" i="17"/>
  <c r="G6" i="17"/>
  <c r="G7" i="17" s="1"/>
  <c r="G8" i="17" s="1"/>
  <c r="G9" i="17" s="1"/>
  <c r="G10" i="17" s="1"/>
  <c r="G11" i="17" s="1"/>
  <c r="G12" i="17" s="1"/>
  <c r="G13" i="17" s="1"/>
  <c r="Y6" i="17"/>
  <c r="Y7" i="17" s="1"/>
  <c r="AD6" i="17"/>
  <c r="AD7" i="17" s="1"/>
  <c r="AD8" i="17" s="1"/>
  <c r="AD9" i="17" s="1"/>
  <c r="AD10" i="17" s="1"/>
  <c r="AD11" i="17" s="1"/>
  <c r="AD12" i="17" s="1"/>
  <c r="AE6" i="17"/>
  <c r="AE7" i="17" s="1"/>
  <c r="AE8" i="17" s="1"/>
  <c r="AE9" i="17" s="1"/>
  <c r="AE10" i="17" s="1"/>
  <c r="AE11" i="17" s="1"/>
  <c r="AE12" i="17" s="1"/>
  <c r="AE13" i="17" s="1"/>
  <c r="AE14" i="17" s="1"/>
  <c r="AE15" i="17" s="1"/>
  <c r="AE16" i="17" s="1"/>
  <c r="AE17" i="17" s="1"/>
  <c r="AE18" i="17" s="1"/>
  <c r="AE19" i="17" s="1"/>
  <c r="AE20" i="17" s="1"/>
  <c r="AE21" i="17" s="1"/>
  <c r="AE22" i="17" s="1"/>
  <c r="AE23" i="17" s="1"/>
  <c r="AE24" i="17" s="1"/>
  <c r="AE25" i="17" s="1"/>
  <c r="AE26" i="17" s="1"/>
  <c r="AE27" i="17" s="1"/>
  <c r="AE28" i="17" s="1"/>
  <c r="AE29" i="17" s="1"/>
  <c r="AE30" i="17" s="1"/>
  <c r="AE31" i="17" s="1"/>
  <c r="AE32" i="17" s="1"/>
  <c r="AE33" i="17" s="1"/>
  <c r="AE34" i="17" s="1"/>
  <c r="AE35" i="17" s="1"/>
  <c r="AE36" i="17" s="1"/>
  <c r="AE37" i="17" s="1"/>
  <c r="AE38" i="17" s="1"/>
  <c r="AE39" i="17" s="1"/>
  <c r="AE40" i="17" s="1"/>
  <c r="AE41" i="17" s="1"/>
  <c r="AQ6" i="17"/>
  <c r="AQ7" i="17" s="1"/>
  <c r="AS6" i="17"/>
  <c r="AS7" i="17" s="1"/>
  <c r="AW6" i="17"/>
  <c r="AW7" i="17" s="1"/>
  <c r="AW8" i="17" s="1"/>
  <c r="AW9" i="17" s="1"/>
  <c r="AW10" i="17" s="1"/>
  <c r="AW11" i="17" s="1"/>
  <c r="BB6" i="17"/>
  <c r="BB7" i="17" s="1"/>
  <c r="BB8" i="17" s="1"/>
  <c r="BB9" i="17" s="1"/>
  <c r="BB10" i="17" s="1"/>
  <c r="BB11" i="17" s="1"/>
  <c r="BB12" i="17" s="1"/>
  <c r="BC6" i="17"/>
  <c r="BC7" i="17" s="1"/>
  <c r="BO6" i="17"/>
  <c r="BO7" i="17" s="1"/>
  <c r="BO8" i="17" s="1"/>
  <c r="BO9" i="17" s="1"/>
  <c r="BO10" i="17" s="1"/>
  <c r="BO11" i="17" s="1"/>
  <c r="BO12" i="17" s="1"/>
  <c r="BO13" i="17" s="1"/>
  <c r="BP6" i="17"/>
  <c r="BP7" i="17" s="1"/>
  <c r="BP8" i="17" s="1"/>
  <c r="BP9" i="17" s="1"/>
  <c r="BP10" i="17" s="1"/>
  <c r="BP11" i="17" s="1"/>
  <c r="BP12" i="17" s="1"/>
  <c r="BP13" i="17" s="1"/>
  <c r="BQ6" i="17"/>
  <c r="BQ7" i="17" s="1"/>
  <c r="BQ8" i="17" s="1"/>
  <c r="BU6" i="17"/>
  <c r="BU7" i="17" s="1"/>
  <c r="BU8" i="17" s="1"/>
  <c r="BU9" i="17" s="1"/>
  <c r="BU10" i="17" s="1"/>
  <c r="BU11" i="17" s="1"/>
  <c r="BU12" i="17" s="1"/>
  <c r="BU13" i="17" s="1"/>
  <c r="BU14" i="17" s="1"/>
  <c r="BU15" i="17" s="1"/>
  <c r="BU16" i="17" s="1"/>
  <c r="BU17" i="17" s="1"/>
  <c r="BV6" i="17"/>
  <c r="BV7" i="17" s="1"/>
  <c r="BV8" i="17" s="1"/>
  <c r="BV9" i="17" s="1"/>
  <c r="BV10" i="17" s="1"/>
  <c r="BV11" i="17" s="1"/>
  <c r="BV12" i="17" s="1"/>
  <c r="BV13" i="17" s="1"/>
  <c r="BV14" i="17" s="1"/>
  <c r="BV15" i="17" s="1"/>
  <c r="BV16" i="17" s="1"/>
  <c r="BV17" i="17" s="1"/>
  <c r="BV18" i="17" s="1"/>
  <c r="CA6" i="17"/>
  <c r="CA7" i="17" s="1"/>
  <c r="CC6" i="17"/>
  <c r="CC7" i="17" s="1"/>
  <c r="CL6" i="17"/>
  <c r="CL7" i="17" s="1"/>
  <c r="CL8" i="17" s="1"/>
  <c r="CL9" i="17" s="1"/>
  <c r="CL10" i="17" s="1"/>
  <c r="CM6" i="17"/>
  <c r="CM7" i="17" s="1"/>
  <c r="CS6" i="17"/>
  <c r="CS7" i="17" s="1"/>
  <c r="CS8" i="17" s="1"/>
  <c r="CS9" i="17" s="1"/>
  <c r="CX6" i="17"/>
  <c r="CX7" i="17" s="1"/>
  <c r="CX8" i="17" s="1"/>
  <c r="CY6" i="17"/>
  <c r="CY7" i="17" s="1"/>
  <c r="CY8" i="17" s="1"/>
  <c r="CY9" i="17" s="1"/>
  <c r="J7" i="17"/>
  <c r="J8" i="17" s="1"/>
  <c r="R7" i="17"/>
  <c r="R8" i="17" s="1"/>
  <c r="R9" i="17" s="1"/>
  <c r="R10" i="17" s="1"/>
  <c r="R11" i="17" s="1"/>
  <c r="R12" i="17" s="1"/>
  <c r="R13" i="17" s="1"/>
  <c r="R14" i="17" s="1"/>
  <c r="R15" i="17" s="1"/>
  <c r="R16" i="17" s="1"/>
  <c r="R17" i="17" s="1"/>
  <c r="R18" i="17" s="1"/>
  <c r="R19" i="17" s="1"/>
  <c r="R20" i="17" s="1"/>
  <c r="R21" i="17" s="1"/>
  <c r="AH7" i="17"/>
  <c r="AH8" i="17" s="1"/>
  <c r="AP7" i="17"/>
  <c r="AP8" i="17" s="1"/>
  <c r="AT7" i="17"/>
  <c r="AT8" i="17" s="1"/>
  <c r="AT9" i="17" s="1"/>
  <c r="AT10" i="17" s="1"/>
  <c r="U8" i="17"/>
  <c r="U9" i="17" s="1"/>
  <c r="U10" i="17" s="1"/>
  <c r="U11" i="17" s="1"/>
  <c r="U12" i="17" s="1"/>
  <c r="U13" i="17" s="1"/>
  <c r="U14" i="17" s="1"/>
  <c r="U15" i="17" s="1"/>
  <c r="U16" i="17" s="1"/>
  <c r="Y8" i="17"/>
  <c r="Y9" i="17" s="1"/>
  <c r="AQ8" i="17"/>
  <c r="AQ9" i="17" s="1"/>
  <c r="AQ10" i="17" s="1"/>
  <c r="AQ11" i="17" s="1"/>
  <c r="AQ12" i="17" s="1"/>
  <c r="AQ13" i="17" s="1"/>
  <c r="AQ14" i="17" s="1"/>
  <c r="AQ15" i="17" s="1"/>
  <c r="AQ16" i="17" s="1"/>
  <c r="AS8" i="17"/>
  <c r="AS9" i="17" s="1"/>
  <c r="BC8" i="17"/>
  <c r="BC9" i="17" s="1"/>
  <c r="BE8" i="17"/>
  <c r="BE9" i="17" s="1"/>
  <c r="BE10" i="17" s="1"/>
  <c r="BE11" i="17" s="1"/>
  <c r="BE12" i="17" s="1"/>
  <c r="BI8" i="17"/>
  <c r="BI9" i="17" s="1"/>
  <c r="CA8" i="17"/>
  <c r="CA9" i="17" s="1"/>
  <c r="CC8" i="17"/>
  <c r="CC9" i="17" s="1"/>
  <c r="CC10" i="17" s="1"/>
  <c r="CC11" i="17" s="1"/>
  <c r="CC12" i="17" s="1"/>
  <c r="CC13" i="17" s="1"/>
  <c r="CC14" i="17" s="1"/>
  <c r="CC15" i="17" s="1"/>
  <c r="CC16" i="17" s="1"/>
  <c r="CC17" i="17" s="1"/>
  <c r="CC18" i="17" s="1"/>
  <c r="CC19" i="17" s="1"/>
  <c r="CC20" i="17" s="1"/>
  <c r="CC21" i="17" s="1"/>
  <c r="CC22" i="17" s="1"/>
  <c r="CC23" i="17" s="1"/>
  <c r="CC24" i="17" s="1"/>
  <c r="CC25" i="17" s="1"/>
  <c r="CC26" i="17" s="1"/>
  <c r="CC27" i="17" s="1"/>
  <c r="CC28" i="17" s="1"/>
  <c r="CC29" i="17" s="1"/>
  <c r="CC30" i="17" s="1"/>
  <c r="CC31" i="17" s="1"/>
  <c r="CC32" i="17" s="1"/>
  <c r="CC33" i="17" s="1"/>
  <c r="CC34" i="17" s="1"/>
  <c r="CC35" i="17" s="1"/>
  <c r="CC36" i="17" s="1"/>
  <c r="CC37" i="17" s="1"/>
  <c r="CC38" i="17" s="1"/>
  <c r="CC39" i="17" s="1"/>
  <c r="CC40" i="17" s="1"/>
  <c r="CC41" i="17" s="1"/>
  <c r="CC42" i="17" s="1"/>
  <c r="CC43" i="17" s="1"/>
  <c r="CC44" i="17" s="1"/>
  <c r="CC45" i="17" s="1"/>
  <c r="CC46" i="17" s="1"/>
  <c r="CC47" i="17" s="1"/>
  <c r="CC48" i="17" s="1"/>
  <c r="CC49" i="17" s="1"/>
  <c r="CC50" i="17" s="1"/>
  <c r="CC51" i="17" s="1"/>
  <c r="CC52" i="17" s="1"/>
  <c r="CC53" i="17" s="1"/>
  <c r="CC54" i="17" s="1"/>
  <c r="CC55" i="17" s="1"/>
  <c r="CC56" i="17" s="1"/>
  <c r="CC57" i="17" s="1"/>
  <c r="CC58" i="17" s="1"/>
  <c r="CC59" i="17" s="1"/>
  <c r="CC60" i="17" s="1"/>
  <c r="CC61" i="17" s="1"/>
  <c r="CC62" i="17" s="1"/>
  <c r="CC63" i="17" s="1"/>
  <c r="CC64" i="17" s="1"/>
  <c r="CC65" i="17" s="1"/>
  <c r="CC66" i="17" s="1"/>
  <c r="CC67" i="17" s="1"/>
  <c r="CC68" i="17" s="1"/>
  <c r="CC69" i="17" s="1"/>
  <c r="CC70" i="17" s="1"/>
  <c r="CC71" i="17" s="1"/>
  <c r="CC72" i="17" s="1"/>
  <c r="CC73" i="17" s="1"/>
  <c r="CC74" i="17" s="1"/>
  <c r="CC75" i="17" s="1"/>
  <c r="CC76" i="17" s="1"/>
  <c r="CC77" i="17" s="1"/>
  <c r="CC78" i="17" s="1"/>
  <c r="CC79" i="17" s="1"/>
  <c r="CC80" i="17" s="1"/>
  <c r="CC81" i="17" s="1"/>
  <c r="CC82" i="17" s="1"/>
  <c r="CC83" i="17" s="1"/>
  <c r="CC84" i="17" s="1"/>
  <c r="CC85" i="17" s="1"/>
  <c r="CC86" i="17" s="1"/>
  <c r="CC87" i="17" s="1"/>
  <c r="CC88" i="17" s="1"/>
  <c r="CC89" i="17" s="1"/>
  <c r="CC90" i="17" s="1"/>
  <c r="CC91" i="17" s="1"/>
  <c r="CC92" i="17" s="1"/>
  <c r="CC93" i="17" s="1"/>
  <c r="CC94" i="17" s="1"/>
  <c r="CC95" i="17" s="1"/>
  <c r="CC96" i="17" s="1"/>
  <c r="CC97" i="17" s="1"/>
  <c r="CC98" i="17" s="1"/>
  <c r="CC99" i="17" s="1"/>
  <c r="CC100" i="17" s="1"/>
  <c r="CC101" i="17" s="1"/>
  <c r="CC102" i="17" s="1"/>
  <c r="CC103" i="17" s="1"/>
  <c r="CC104" i="17" s="1"/>
  <c r="CC105" i="17" s="1"/>
  <c r="CC106" i="17" s="1"/>
  <c r="CC107" i="17" s="1"/>
  <c r="CC108" i="17" s="1"/>
  <c r="CC109" i="17" s="1"/>
  <c r="CC110" i="17" s="1"/>
  <c r="CC111" i="17" s="1"/>
  <c r="CC112" i="17" s="1"/>
  <c r="CC113" i="17" s="1"/>
  <c r="CC114" i="17" s="1"/>
  <c r="CC115" i="17" s="1"/>
  <c r="CC116" i="17" s="1"/>
  <c r="CC117" i="17" s="1"/>
  <c r="CC118" i="17" s="1"/>
  <c r="CC119" i="17" s="1"/>
  <c r="CC120" i="17" s="1"/>
  <c r="CC121" i="17" s="1"/>
  <c r="CC122" i="17" s="1"/>
  <c r="CG8" i="17"/>
  <c r="CG9" i="17" s="1"/>
  <c r="CM8" i="17"/>
  <c r="CM9" i="17" s="1"/>
  <c r="CM10" i="17" s="1"/>
  <c r="CM11" i="17" s="1"/>
  <c r="CM12" i="17" s="1"/>
  <c r="CM13" i="17" s="1"/>
  <c r="CM14" i="17" s="1"/>
  <c r="H9" i="17"/>
  <c r="H10" i="17" s="1"/>
  <c r="H11" i="17" s="1"/>
  <c r="H12" i="17" s="1"/>
  <c r="J9" i="17"/>
  <c r="J10" i="17" s="1"/>
  <c r="V9" i="17"/>
  <c r="V10" i="17" s="1"/>
  <c r="AH9" i="17"/>
  <c r="AH10" i="17" s="1"/>
  <c r="AH11" i="17" s="1"/>
  <c r="AH12" i="17" s="1"/>
  <c r="AH13" i="17" s="1"/>
  <c r="AH14" i="17" s="1"/>
  <c r="AP9" i="17"/>
  <c r="AP10" i="17" s="1"/>
  <c r="BN9" i="17"/>
  <c r="BN10" i="17" s="1"/>
  <c r="BN11" i="17" s="1"/>
  <c r="BN12" i="17" s="1"/>
  <c r="BN13" i="17" s="1"/>
  <c r="BN14" i="17" s="1"/>
  <c r="BQ9" i="17"/>
  <c r="BQ10" i="17" s="1"/>
  <c r="BQ11" i="17" s="1"/>
  <c r="BQ12" i="17" s="1"/>
  <c r="BQ13" i="17" s="1"/>
  <c r="BQ14" i="17" s="1"/>
  <c r="BQ15" i="17" s="1"/>
  <c r="BQ16" i="17" s="1"/>
  <c r="BQ17" i="17" s="1"/>
  <c r="BQ18" i="17" s="1"/>
  <c r="BQ19" i="17" s="1"/>
  <c r="BQ20" i="17" s="1"/>
  <c r="BQ21" i="17" s="1"/>
  <c r="CB9" i="17"/>
  <c r="CN9" i="17"/>
  <c r="CN10" i="17" s="1"/>
  <c r="CN11" i="17" s="1"/>
  <c r="CN12" i="17" s="1"/>
  <c r="CN13" i="17" s="1"/>
  <c r="CN14" i="17" s="1"/>
  <c r="CN15" i="17" s="1"/>
  <c r="CX9" i="17"/>
  <c r="Y10" i="17"/>
  <c r="Y11" i="17" s="1"/>
  <c r="Y12" i="17" s="1"/>
  <c r="Y13" i="17" s="1"/>
  <c r="AF10" i="17"/>
  <c r="AF11" i="17" s="1"/>
  <c r="AF12" i="17" s="1"/>
  <c r="AF13" i="17" s="1"/>
  <c r="AS10" i="17"/>
  <c r="AS11" i="17" s="1"/>
  <c r="AS12" i="17" s="1"/>
  <c r="AS13" i="17" s="1"/>
  <c r="AS14" i="17" s="1"/>
  <c r="AS15" i="17" s="1"/>
  <c r="AS16" i="17" s="1"/>
  <c r="BC10" i="17"/>
  <c r="BC11" i="17" s="1"/>
  <c r="BC12" i="17" s="1"/>
  <c r="BC13" i="17" s="1"/>
  <c r="BC14" i="17" s="1"/>
  <c r="BC15" i="17" s="1"/>
  <c r="BC16" i="17" s="1"/>
  <c r="BC17" i="17" s="1"/>
  <c r="BC18" i="17" s="1"/>
  <c r="BC19" i="17" s="1"/>
  <c r="BC20" i="17" s="1"/>
  <c r="BC21" i="17" s="1"/>
  <c r="BC22" i="17" s="1"/>
  <c r="BC23" i="17" s="1"/>
  <c r="BC24" i="17" s="1"/>
  <c r="BC25" i="17" s="1"/>
  <c r="BC26" i="17" s="1"/>
  <c r="BC27" i="17" s="1"/>
  <c r="BC28" i="17" s="1"/>
  <c r="BC29" i="17" s="1"/>
  <c r="BC30" i="17" s="1"/>
  <c r="BC31" i="17" s="1"/>
  <c r="BC32" i="17" s="1"/>
  <c r="BC33" i="17" s="1"/>
  <c r="BC34" i="17" s="1"/>
  <c r="BC35" i="17" s="1"/>
  <c r="BC36" i="17" s="1"/>
  <c r="BC37" i="17" s="1"/>
  <c r="BC38" i="17" s="1"/>
  <c r="BC39" i="17" s="1"/>
  <c r="BC40" i="17" s="1"/>
  <c r="BC41" i="17" s="1"/>
  <c r="BC42" i="17" s="1"/>
  <c r="BI10" i="17"/>
  <c r="BI11" i="17" s="1"/>
  <c r="CA10" i="17"/>
  <c r="CA11" i="17" s="1"/>
  <c r="CA12" i="17" s="1"/>
  <c r="CA13" i="17" s="1"/>
  <c r="CA14" i="17" s="1"/>
  <c r="CA15" i="17" s="1"/>
  <c r="CA16" i="17" s="1"/>
  <c r="CA17" i="17" s="1"/>
  <c r="CA18" i="17" s="1"/>
  <c r="CA19" i="17" s="1"/>
  <c r="CA20" i="17" s="1"/>
  <c r="CB10" i="17"/>
  <c r="CB11" i="17" s="1"/>
  <c r="CG10" i="17"/>
  <c r="CG11" i="17" s="1"/>
  <c r="CG12" i="17" s="1"/>
  <c r="CG13" i="17" s="1"/>
  <c r="CS10" i="17"/>
  <c r="CS11" i="17" s="1"/>
  <c r="CS12" i="17" s="1"/>
  <c r="CS13" i="17" s="1"/>
  <c r="CS14" i="17" s="1"/>
  <c r="CS15" i="17" s="1"/>
  <c r="CS16" i="17" s="1"/>
  <c r="CS17" i="17" s="1"/>
  <c r="CS18" i="17" s="1"/>
  <c r="CS19" i="17" s="1"/>
  <c r="CX10" i="17"/>
  <c r="CX11" i="17" s="1"/>
  <c r="CX12" i="17" s="1"/>
  <c r="CX13" i="17" s="1"/>
  <c r="CX14" i="17" s="1"/>
  <c r="CX15" i="17" s="1"/>
  <c r="CX16" i="17" s="1"/>
  <c r="CX17" i="17" s="1"/>
  <c r="CX18" i="17" s="1"/>
  <c r="CY10" i="17"/>
  <c r="CY11" i="17" s="1"/>
  <c r="CY12" i="17" s="1"/>
  <c r="CY13" i="17" s="1"/>
  <c r="CY14" i="17" s="1"/>
  <c r="CY15" i="17" s="1"/>
  <c r="CY16" i="17" s="1"/>
  <c r="CY17" i="17" s="1"/>
  <c r="J11" i="17"/>
  <c r="J12" i="17" s="1"/>
  <c r="J13" i="17" s="1"/>
  <c r="J14" i="17" s="1"/>
  <c r="J15" i="17" s="1"/>
  <c r="J16" i="17" s="1"/>
  <c r="J17" i="17" s="1"/>
  <c r="J18" i="17" s="1"/>
  <c r="J19" i="17" s="1"/>
  <c r="J20" i="17" s="1"/>
  <c r="J21" i="17" s="1"/>
  <c r="J22" i="17" s="1"/>
  <c r="J23" i="17" s="1"/>
  <c r="J24" i="17" s="1"/>
  <c r="J25" i="17" s="1"/>
  <c r="J26" i="17" s="1"/>
  <c r="J27" i="17" s="1"/>
  <c r="J28" i="17" s="1"/>
  <c r="J29" i="17" s="1"/>
  <c r="J30" i="17" s="1"/>
  <c r="J31" i="17" s="1"/>
  <c r="J32" i="17" s="1"/>
  <c r="V11" i="17"/>
  <c r="V12" i="17" s="1"/>
  <c r="AP11" i="17"/>
  <c r="AP12" i="17" s="1"/>
  <c r="AP13" i="17" s="1"/>
  <c r="AP14" i="17" s="1"/>
  <c r="AP15" i="17" s="1"/>
  <c r="AP16" i="17" s="1"/>
  <c r="AP17" i="17" s="1"/>
  <c r="AP18" i="17" s="1"/>
  <c r="AP19" i="17" s="1"/>
  <c r="AP20" i="17" s="1"/>
  <c r="AP21" i="17" s="1"/>
  <c r="AP22" i="17" s="1"/>
  <c r="AP23" i="17" s="1"/>
  <c r="AT11" i="17"/>
  <c r="AT12" i="17" s="1"/>
  <c r="AT13" i="17" s="1"/>
  <c r="AT14" i="17" s="1"/>
  <c r="AT15" i="17" s="1"/>
  <c r="AT16" i="17" s="1"/>
  <c r="AT17" i="17" s="1"/>
  <c r="AT18" i="17" s="1"/>
  <c r="AT19" i="17" s="1"/>
  <c r="AT20" i="17" s="1"/>
  <c r="BR11" i="17"/>
  <c r="BR12" i="17" s="1"/>
  <c r="BR13" i="17" s="1"/>
  <c r="BR14" i="17" s="1"/>
  <c r="BZ11" i="17"/>
  <c r="BZ12" i="17" s="1"/>
  <c r="CL11" i="17"/>
  <c r="CL12" i="17" s="1"/>
  <c r="T12" i="17"/>
  <c r="T13" i="17" s="1"/>
  <c r="T14" i="17" s="1"/>
  <c r="AW12" i="17"/>
  <c r="AW13" i="17" s="1"/>
  <c r="BI12" i="17"/>
  <c r="BI13" i="17" s="1"/>
  <c r="BI14" i="17" s="1"/>
  <c r="BI15" i="17" s="1"/>
  <c r="BI16" i="17" s="1"/>
  <c r="BI17" i="17" s="1"/>
  <c r="CB12" i="17"/>
  <c r="CB13" i="17" s="1"/>
  <c r="CB14" i="17" s="1"/>
  <c r="CB15" i="17" s="1"/>
  <c r="CB16" i="17" s="1"/>
  <c r="CB17" i="17" s="1"/>
  <c r="CB18" i="17" s="1"/>
  <c r="CB19" i="17" s="1"/>
  <c r="H13" i="17"/>
  <c r="H14" i="17" s="1"/>
  <c r="H15" i="17" s="1"/>
  <c r="V13" i="17"/>
  <c r="V14" i="17" s="1"/>
  <c r="AD13" i="17"/>
  <c r="AD14" i="17" s="1"/>
  <c r="AD15" i="17" s="1"/>
  <c r="AD16" i="17" s="1"/>
  <c r="AD17" i="17" s="1"/>
  <c r="AD18" i="17" s="1"/>
  <c r="AD19" i="17" s="1"/>
  <c r="AD20" i="17" s="1"/>
  <c r="AD21" i="17" s="1"/>
  <c r="AD22" i="17" s="1"/>
  <c r="AD23" i="17" s="1"/>
  <c r="AD24" i="17" s="1"/>
  <c r="AD25" i="17" s="1"/>
  <c r="AD26" i="17" s="1"/>
  <c r="AD27" i="17" s="1"/>
  <c r="AD28" i="17" s="1"/>
  <c r="AD29" i="17" s="1"/>
  <c r="AD30" i="17" s="1"/>
  <c r="AD31" i="17" s="1"/>
  <c r="AD32" i="17" s="1"/>
  <c r="AD33" i="17" s="1"/>
  <c r="AD34" i="17" s="1"/>
  <c r="AD35" i="17" s="1"/>
  <c r="AD36" i="17" s="1"/>
  <c r="AG13" i="17"/>
  <c r="AG14" i="17" s="1"/>
  <c r="AG15" i="17" s="1"/>
  <c r="AG16" i="17" s="1"/>
  <c r="AG17" i="17" s="1"/>
  <c r="AG18" i="17" s="1"/>
  <c r="BB13" i="17"/>
  <c r="BB14" i="17" s="1"/>
  <c r="BB15" i="17" s="1"/>
  <c r="BB16" i="17" s="1"/>
  <c r="BB17" i="17" s="1"/>
  <c r="BB18" i="17" s="1"/>
  <c r="BB19" i="17" s="1"/>
  <c r="BB20" i="17" s="1"/>
  <c r="BB21" i="17" s="1"/>
  <c r="BB22" i="17" s="1"/>
  <c r="BB23" i="17" s="1"/>
  <c r="BB24" i="17" s="1"/>
  <c r="BD13" i="17"/>
  <c r="BD14" i="17" s="1"/>
  <c r="BE13" i="17"/>
  <c r="BE14" i="17" s="1"/>
  <c r="BE15" i="17" s="1"/>
  <c r="BF13" i="17"/>
  <c r="BF14" i="17" s="1"/>
  <c r="BF15" i="17" s="1"/>
  <c r="BZ13" i="17"/>
  <c r="BZ14" i="17" s="1"/>
  <c r="BZ15" i="17" s="1"/>
  <c r="BZ16" i="17" s="1"/>
  <c r="CD13" i="17"/>
  <c r="CL13" i="17"/>
  <c r="CL14" i="17" s="1"/>
  <c r="CL15" i="17" s="1"/>
  <c r="CL16" i="17" s="1"/>
  <c r="CL17" i="17" s="1"/>
  <c r="CL18" i="17" s="1"/>
  <c r="G14" i="17"/>
  <c r="G15" i="17" s="1"/>
  <c r="Y14" i="17"/>
  <c r="Y15" i="17" s="1"/>
  <c r="AF14" i="17"/>
  <c r="AF15" i="17" s="1"/>
  <c r="AF16" i="17" s="1"/>
  <c r="AF17" i="17" s="1"/>
  <c r="AF18" i="17" s="1"/>
  <c r="AF19" i="17" s="1"/>
  <c r="AW14" i="17"/>
  <c r="AW15" i="17" s="1"/>
  <c r="AW16" i="17" s="1"/>
  <c r="AW17" i="17" s="1"/>
  <c r="AW18" i="17" s="1"/>
  <c r="AW19" i="17" s="1"/>
  <c r="AW20" i="17" s="1"/>
  <c r="AW21" i="17" s="1"/>
  <c r="AW22" i="17" s="1"/>
  <c r="AW23" i="17" s="1"/>
  <c r="AW24" i="17" s="1"/>
  <c r="AW25" i="17" s="1"/>
  <c r="AW26" i="17" s="1"/>
  <c r="AW27" i="17" s="1"/>
  <c r="BO14" i="17"/>
  <c r="BP14" i="17"/>
  <c r="CD14" i="17"/>
  <c r="CD15" i="17" s="1"/>
  <c r="CD16" i="17" s="1"/>
  <c r="CD17" i="17" s="1"/>
  <c r="CD18" i="17" s="1"/>
  <c r="CD19" i="17" s="1"/>
  <c r="CD20" i="17" s="1"/>
  <c r="CD21" i="17" s="1"/>
  <c r="CD22" i="17" s="1"/>
  <c r="CD23" i="17" s="1"/>
  <c r="CD24" i="17" s="1"/>
  <c r="CG14" i="17"/>
  <c r="CG15" i="17" s="1"/>
  <c r="N15" i="17"/>
  <c r="N16" i="17" s="1"/>
  <c r="N17" i="17" s="1"/>
  <c r="N18" i="17" s="1"/>
  <c r="T15" i="17"/>
  <c r="V15" i="17"/>
  <c r="AH15" i="17"/>
  <c r="AH16" i="17" s="1"/>
  <c r="AH17" i="17" s="1"/>
  <c r="AH18" i="17" s="1"/>
  <c r="AH19" i="17" s="1"/>
  <c r="AH20" i="17" s="1"/>
  <c r="AH21" i="17" s="1"/>
  <c r="BD15" i="17"/>
  <c r="BD16" i="17" s="1"/>
  <c r="BN15" i="17"/>
  <c r="BN16" i="17" s="1"/>
  <c r="BN17" i="17" s="1"/>
  <c r="BN18" i="17" s="1"/>
  <c r="BN19" i="17" s="1"/>
  <c r="BN20" i="17" s="1"/>
  <c r="BN21" i="17" s="1"/>
  <c r="BN22" i="17" s="1"/>
  <c r="BN23" i="17" s="1"/>
  <c r="BN24" i="17" s="1"/>
  <c r="BN25" i="17" s="1"/>
  <c r="BN26" i="17" s="1"/>
  <c r="BN27" i="17" s="1"/>
  <c r="BO15" i="17"/>
  <c r="BO16" i="17" s="1"/>
  <c r="BO17" i="17" s="1"/>
  <c r="BO18" i="17" s="1"/>
  <c r="BO19" i="17" s="1"/>
  <c r="BO20" i="17" s="1"/>
  <c r="BO21" i="17" s="1"/>
  <c r="BO22" i="17" s="1"/>
  <c r="BO23" i="17" s="1"/>
  <c r="BO24" i="17" s="1"/>
  <c r="BP15" i="17"/>
  <c r="BP16" i="17" s="1"/>
  <c r="BP17" i="17" s="1"/>
  <c r="BP18" i="17" s="1"/>
  <c r="BP19" i="17" s="1"/>
  <c r="BP20" i="17" s="1"/>
  <c r="BP21" i="17" s="1"/>
  <c r="BR15" i="17"/>
  <c r="BR16" i="17" s="1"/>
  <c r="BR17" i="17" s="1"/>
  <c r="BR18" i="17" s="1"/>
  <c r="BR19" i="17" s="1"/>
  <c r="BR20" i="17" s="1"/>
  <c r="BR21" i="17" s="1"/>
  <c r="BR22" i="17" s="1"/>
  <c r="BR23" i="17" s="1"/>
  <c r="CM15" i="17"/>
  <c r="G16" i="17"/>
  <c r="G17" i="17" s="1"/>
  <c r="G18" i="17" s="1"/>
  <c r="G19" i="17" s="1"/>
  <c r="G20" i="17" s="1"/>
  <c r="G21" i="17" s="1"/>
  <c r="G22" i="17" s="1"/>
  <c r="G23" i="17" s="1"/>
  <c r="G24" i="17" s="1"/>
  <c r="G25" i="17" s="1"/>
  <c r="G26" i="17" s="1"/>
  <c r="G27" i="17" s="1"/>
  <c r="G28" i="17" s="1"/>
  <c r="G29" i="17" s="1"/>
  <c r="G30" i="17" s="1"/>
  <c r="G31" i="17" s="1"/>
  <c r="G32" i="17" s="1"/>
  <c r="G33" i="17" s="1"/>
  <c r="G34" i="17" s="1"/>
  <c r="G35" i="17" s="1"/>
  <c r="G36" i="17" s="1"/>
  <c r="G37" i="17" s="1"/>
  <c r="G38" i="17" s="1"/>
  <c r="G39" i="17" s="1"/>
  <c r="G40" i="17" s="1"/>
  <c r="G41" i="17" s="1"/>
  <c r="G42" i="17" s="1"/>
  <c r="G43" i="17" s="1"/>
  <c r="G44" i="17" s="1"/>
  <c r="H16" i="17"/>
  <c r="H17" i="17" s="1"/>
  <c r="H18" i="17" s="1"/>
  <c r="H19" i="17" s="1"/>
  <c r="H20" i="17" s="1"/>
  <c r="H21" i="17" s="1"/>
  <c r="H22" i="17" s="1"/>
  <c r="T16" i="17"/>
  <c r="T17" i="17" s="1"/>
  <c r="T18" i="17" s="1"/>
  <c r="T19" i="17" s="1"/>
  <c r="T20" i="17" s="1"/>
  <c r="T21" i="17" s="1"/>
  <c r="T22" i="17" s="1"/>
  <c r="T23" i="17" s="1"/>
  <c r="T24" i="17" s="1"/>
  <c r="T25" i="17" s="1"/>
  <c r="V16" i="17"/>
  <c r="V17" i="17" s="1"/>
  <c r="X16" i="17"/>
  <c r="X17" i="17" s="1"/>
  <c r="X18" i="17" s="1"/>
  <c r="X19" i="17" s="1"/>
  <c r="Y16" i="17"/>
  <c r="Y17" i="17" s="1"/>
  <c r="BE16" i="17"/>
  <c r="BF16" i="17"/>
  <c r="BF17" i="17" s="1"/>
  <c r="BF18" i="17" s="1"/>
  <c r="BF19" i="17" s="1"/>
  <c r="CG16" i="17"/>
  <c r="CG17" i="17" s="1"/>
  <c r="CG18" i="17" s="1"/>
  <c r="CG19" i="17" s="1"/>
  <c r="CG20" i="17" s="1"/>
  <c r="CM16" i="17"/>
  <c r="CM17" i="17" s="1"/>
  <c r="CN16" i="17"/>
  <c r="CN17" i="17" s="1"/>
  <c r="CN18" i="17" s="1"/>
  <c r="CN19" i="17" s="1"/>
  <c r="CN20" i="17" s="1"/>
  <c r="CN21" i="17" s="1"/>
  <c r="CN22" i="17" s="1"/>
  <c r="CN23" i="17" s="1"/>
  <c r="CN24" i="17" s="1"/>
  <c r="CN25" i="17" s="1"/>
  <c r="CN26" i="17" s="1"/>
  <c r="CN27" i="17" s="1"/>
  <c r="CN28" i="17" s="1"/>
  <c r="CN29" i="17" s="1"/>
  <c r="CN30" i="17" s="1"/>
  <c r="CN31" i="17" s="1"/>
  <c r="CN32" i="17" s="1"/>
  <c r="CN33" i="17" s="1"/>
  <c r="L17" i="17"/>
  <c r="L18" i="17" s="1"/>
  <c r="L19" i="17" s="1"/>
  <c r="L20" i="17" s="1"/>
  <c r="L21" i="17" s="1"/>
  <c r="L22" i="17" s="1"/>
  <c r="L23" i="17" s="1"/>
  <c r="L24" i="17" s="1"/>
  <c r="L25" i="17" s="1"/>
  <c r="U17" i="17"/>
  <c r="Z17" i="17"/>
  <c r="Z18" i="17" s="1"/>
  <c r="Z19" i="17" s="1"/>
  <c r="Z20" i="17" s="1"/>
  <c r="Z21" i="17" s="1"/>
  <c r="Z22" i="17" s="1"/>
  <c r="AQ17" i="17"/>
  <c r="AS17" i="17"/>
  <c r="AS18" i="17" s="1"/>
  <c r="AS19" i="17" s="1"/>
  <c r="AS20" i="17" s="1"/>
  <c r="AS21" i="17" s="1"/>
  <c r="AS22" i="17" s="1"/>
  <c r="AS23" i="17" s="1"/>
  <c r="AS24" i="17" s="1"/>
  <c r="AS25" i="17" s="1"/>
  <c r="AS26" i="17" s="1"/>
  <c r="AS27" i="17" s="1"/>
  <c r="AS28" i="17" s="1"/>
  <c r="AS29" i="17" s="1"/>
  <c r="AS30" i="17" s="1"/>
  <c r="BD17" i="17"/>
  <c r="BD18" i="17" s="1"/>
  <c r="BD19" i="17" s="1"/>
  <c r="BD20" i="17" s="1"/>
  <c r="BD21" i="17" s="1"/>
  <c r="BD22" i="17" s="1"/>
  <c r="BD23" i="17" s="1"/>
  <c r="BD24" i="17" s="1"/>
  <c r="BE17" i="17"/>
  <c r="BZ17" i="17"/>
  <c r="BZ18" i="17" s="1"/>
  <c r="BZ19" i="17" s="1"/>
  <c r="BZ20" i="17" s="1"/>
  <c r="BZ21" i="17" s="1"/>
  <c r="BZ22" i="17" s="1"/>
  <c r="BZ23" i="17" s="1"/>
  <c r="BZ24" i="17" s="1"/>
  <c r="BZ25" i="17" s="1"/>
  <c r="BZ26" i="17" s="1"/>
  <c r="BZ27" i="17" s="1"/>
  <c r="BZ28" i="17" s="1"/>
  <c r="BZ29" i="17" s="1"/>
  <c r="BZ30" i="17" s="1"/>
  <c r="BZ31" i="17" s="1"/>
  <c r="BZ32" i="17" s="1"/>
  <c r="BZ33" i="17" s="1"/>
  <c r="BZ34" i="17" s="1"/>
  <c r="BZ35" i="17" s="1"/>
  <c r="BZ36" i="17" s="1"/>
  <c r="BZ37" i="17" s="1"/>
  <c r="BZ38" i="17" s="1"/>
  <c r="BZ39" i="17" s="1"/>
  <c r="BZ40" i="17" s="1"/>
  <c r="BZ41" i="17" s="1"/>
  <c r="BZ42" i="17" s="1"/>
  <c r="BZ43" i="17" s="1"/>
  <c r="BZ44" i="17" s="1"/>
  <c r="BZ45" i="17" s="1"/>
  <c r="U18" i="17"/>
  <c r="U19" i="17" s="1"/>
  <c r="V18" i="17"/>
  <c r="V19" i="17" s="1"/>
  <c r="Y18" i="17"/>
  <c r="Y19" i="17" s="1"/>
  <c r="Y20" i="17" s="1"/>
  <c r="Y21" i="17" s="1"/>
  <c r="Y22" i="17" s="1"/>
  <c r="Y23" i="17" s="1"/>
  <c r="Y24" i="17" s="1"/>
  <c r="Y25" i="17" s="1"/>
  <c r="Y26" i="17" s="1"/>
  <c r="AQ18" i="17"/>
  <c r="AQ19" i="17" s="1"/>
  <c r="AQ20" i="17" s="1"/>
  <c r="AQ21" i="17" s="1"/>
  <c r="AQ22" i="17" s="1"/>
  <c r="AQ23" i="17" s="1"/>
  <c r="AQ24" i="17" s="1"/>
  <c r="AQ25" i="17" s="1"/>
  <c r="AQ26" i="17" s="1"/>
  <c r="AQ27" i="17" s="1"/>
  <c r="AQ28" i="17" s="1"/>
  <c r="AQ29" i="17" s="1"/>
  <c r="AQ30" i="17" s="1"/>
  <c r="AQ31" i="17" s="1"/>
  <c r="AQ32" i="17" s="1"/>
  <c r="AQ33" i="17" s="1"/>
  <c r="AQ34" i="17" s="1"/>
  <c r="AQ35" i="17" s="1"/>
  <c r="AQ36" i="17" s="1"/>
  <c r="AQ37" i="17" s="1"/>
  <c r="AQ38" i="17" s="1"/>
  <c r="AQ39" i="17" s="1"/>
  <c r="AQ40" i="17" s="1"/>
  <c r="AQ41" i="17" s="1"/>
  <c r="AQ42" i="17" s="1"/>
  <c r="AQ43" i="17" s="1"/>
  <c r="AQ44" i="17" s="1"/>
  <c r="AR18" i="17"/>
  <c r="AR19" i="17" s="1"/>
  <c r="AR20" i="17" s="1"/>
  <c r="AR21" i="17" s="1"/>
  <c r="AR22" i="17" s="1"/>
  <c r="AR23" i="17" s="1"/>
  <c r="AR24" i="17" s="1"/>
  <c r="AR25" i="17" s="1"/>
  <c r="AR26" i="17" s="1"/>
  <c r="AR27" i="17" s="1"/>
  <c r="AR28" i="17" s="1"/>
  <c r="BE18" i="17"/>
  <c r="BE19" i="17" s="1"/>
  <c r="BE20" i="17" s="1"/>
  <c r="BE21" i="17" s="1"/>
  <c r="BE22" i="17" s="1"/>
  <c r="BE23" i="17" s="1"/>
  <c r="BE24" i="17" s="1"/>
  <c r="BE25" i="17" s="1"/>
  <c r="BI18" i="17"/>
  <c r="BI19" i="17" s="1"/>
  <c r="BI20" i="17" s="1"/>
  <c r="BI21" i="17" s="1"/>
  <c r="BI22" i="17" s="1"/>
  <c r="BI23" i="17" s="1"/>
  <c r="BI24" i="17" s="1"/>
  <c r="BU18" i="17"/>
  <c r="BU19" i="17" s="1"/>
  <c r="BU20" i="17" s="1"/>
  <c r="BU21" i="17" s="1"/>
  <c r="BU22" i="17" s="1"/>
  <c r="CM18" i="17"/>
  <c r="CM19" i="17" s="1"/>
  <c r="CM20" i="17" s="1"/>
  <c r="CY18" i="17"/>
  <c r="CY19" i="17" s="1"/>
  <c r="CY20" i="17" s="1"/>
  <c r="N19" i="17"/>
  <c r="N20" i="17" s="1"/>
  <c r="N21" i="17" s="1"/>
  <c r="N22" i="17" s="1"/>
  <c r="N23" i="17" s="1"/>
  <c r="N24" i="17" s="1"/>
  <c r="AG19" i="17"/>
  <c r="AG20" i="17" s="1"/>
  <c r="AG21" i="17" s="1"/>
  <c r="AG22" i="17" s="1"/>
  <c r="AG23" i="17" s="1"/>
  <c r="AG24" i="17" s="1"/>
  <c r="BT19" i="17"/>
  <c r="BT20" i="17" s="1"/>
  <c r="BT21" i="17" s="1"/>
  <c r="BT22" i="17" s="1"/>
  <c r="BT23" i="17" s="1"/>
  <c r="BT24" i="17" s="1"/>
  <c r="BT25" i="17" s="1"/>
  <c r="BT26" i="17" s="1"/>
  <c r="BV19" i="17"/>
  <c r="BV20" i="17" s="1"/>
  <c r="BV21" i="17" s="1"/>
  <c r="BV22" i="17" s="1"/>
  <c r="BV23" i="17" s="1"/>
  <c r="BV24" i="17" s="1"/>
  <c r="BV25" i="17" s="1"/>
  <c r="BV26" i="17" s="1"/>
  <c r="BV27" i="17" s="1"/>
  <c r="BV28" i="17" s="1"/>
  <c r="BV29" i="17" s="1"/>
  <c r="BV30" i="17" s="1"/>
  <c r="BV31" i="17" s="1"/>
  <c r="BV32" i="17" s="1"/>
  <c r="BV33" i="17" s="1"/>
  <c r="BV34" i="17" s="1"/>
  <c r="BV35" i="17" s="1"/>
  <c r="BV36" i="17" s="1"/>
  <c r="BV37" i="17" s="1"/>
  <c r="BV38" i="17" s="1"/>
  <c r="BV39" i="17" s="1"/>
  <c r="BV40" i="17" s="1"/>
  <c r="BV41" i="17" s="1"/>
  <c r="BV42" i="17" s="1"/>
  <c r="CL19" i="17"/>
  <c r="CL20" i="17" s="1"/>
  <c r="CL21" i="17" s="1"/>
  <c r="CL22" i="17" s="1"/>
  <c r="CL23" i="17" s="1"/>
  <c r="CL24" i="17" s="1"/>
  <c r="CL25" i="17" s="1"/>
  <c r="CL26" i="17" s="1"/>
  <c r="CO19" i="17"/>
  <c r="CO20" i="17" s="1"/>
  <c r="CO21" i="17" s="1"/>
  <c r="CO22" i="17" s="1"/>
  <c r="CO23" i="17" s="1"/>
  <c r="CX19" i="17"/>
  <c r="CX20" i="17" s="1"/>
  <c r="U20" i="17"/>
  <c r="V20" i="17"/>
  <c r="V21" i="17" s="1"/>
  <c r="X20" i="17"/>
  <c r="X21" i="17" s="1"/>
  <c r="X22" i="17" s="1"/>
  <c r="X23" i="17" s="1"/>
  <c r="X24" i="17" s="1"/>
  <c r="X25" i="17" s="1"/>
  <c r="X26" i="17" s="1"/>
  <c r="X27" i="17" s="1"/>
  <c r="X28" i="17" s="1"/>
  <c r="X29" i="17" s="1"/>
  <c r="AF20" i="17"/>
  <c r="AF21" i="17" s="1"/>
  <c r="AF22" i="17" s="1"/>
  <c r="AF23" i="17" s="1"/>
  <c r="AF24" i="17" s="1"/>
  <c r="AF25" i="17" s="1"/>
  <c r="AF26" i="17" s="1"/>
  <c r="AF27" i="17" s="1"/>
  <c r="AF28" i="17" s="1"/>
  <c r="AF29" i="17" s="1"/>
  <c r="AL20" i="17"/>
  <c r="AL21" i="17" s="1"/>
  <c r="AL22" i="17" s="1"/>
  <c r="AL23" i="17" s="1"/>
  <c r="AL24" i="17" s="1"/>
  <c r="AL25" i="17" s="1"/>
  <c r="AL26" i="17" s="1"/>
  <c r="AL27" i="17" s="1"/>
  <c r="AL28" i="17" s="1"/>
  <c r="AL29" i="17" s="1"/>
  <c r="AL30" i="17" s="1"/>
  <c r="BF20" i="17"/>
  <c r="BF21" i="17" s="1"/>
  <c r="BF22" i="17" s="1"/>
  <c r="BF23" i="17" s="1"/>
  <c r="BF24" i="17" s="1"/>
  <c r="BF25" i="17" s="1"/>
  <c r="BF26" i="17" s="1"/>
  <c r="BF27" i="17" s="1"/>
  <c r="BF28" i="17" s="1"/>
  <c r="CB20" i="17"/>
  <c r="CB21" i="17" s="1"/>
  <c r="CB22" i="17" s="1"/>
  <c r="CB23" i="17" s="1"/>
  <c r="CB24" i="17" s="1"/>
  <c r="CB25" i="17" s="1"/>
  <c r="CB26" i="17" s="1"/>
  <c r="CB27" i="17" s="1"/>
  <c r="CB28" i="17" s="1"/>
  <c r="CB29" i="17" s="1"/>
  <c r="CB30" i="17" s="1"/>
  <c r="CB31" i="17" s="1"/>
  <c r="CB32" i="17" s="1"/>
  <c r="CB33" i="17" s="1"/>
  <c r="CB34" i="17" s="1"/>
  <c r="CB35" i="17" s="1"/>
  <c r="CB36" i="17" s="1"/>
  <c r="CB37" i="17" s="1"/>
  <c r="CB38" i="17" s="1"/>
  <c r="CB39" i="17" s="1"/>
  <c r="CB40" i="17" s="1"/>
  <c r="CB41" i="17" s="1"/>
  <c r="CB42" i="17" s="1"/>
  <c r="CB43" i="17" s="1"/>
  <c r="CB44" i="17" s="1"/>
  <c r="CB45" i="17" s="1"/>
  <c r="CB46" i="17" s="1"/>
  <c r="CB47" i="17" s="1"/>
  <c r="CB48" i="17" s="1"/>
  <c r="CB49" i="17" s="1"/>
  <c r="CB50" i="17" s="1"/>
  <c r="CB51" i="17" s="1"/>
  <c r="CB52" i="17" s="1"/>
  <c r="CB53" i="17" s="1"/>
  <c r="CB54" i="17" s="1"/>
  <c r="CB55" i="17" s="1"/>
  <c r="CB56" i="17" s="1"/>
  <c r="CB57" i="17" s="1"/>
  <c r="CB58" i="17" s="1"/>
  <c r="CB59" i="17" s="1"/>
  <c r="CB60" i="17" s="1"/>
  <c r="CB61" i="17" s="1"/>
  <c r="CB62" i="17" s="1"/>
  <c r="CB63" i="17" s="1"/>
  <c r="CB64" i="17" s="1"/>
  <c r="CB65" i="17" s="1"/>
  <c r="CB66" i="17" s="1"/>
  <c r="CB67" i="17" s="1"/>
  <c r="CB68" i="17" s="1"/>
  <c r="CB69" i="17" s="1"/>
  <c r="CB70" i="17" s="1"/>
  <c r="CB71" i="17" s="1"/>
  <c r="CB72" i="17" s="1"/>
  <c r="CB73" i="17" s="1"/>
  <c r="CB74" i="17" s="1"/>
  <c r="CB75" i="17" s="1"/>
  <c r="CB76" i="17" s="1"/>
  <c r="CB77" i="17" s="1"/>
  <c r="CB78" i="17" s="1"/>
  <c r="CB79" i="17" s="1"/>
  <c r="CB80" i="17" s="1"/>
  <c r="CB81" i="17" s="1"/>
  <c r="CB82" i="17" s="1"/>
  <c r="CB83" i="17" s="1"/>
  <c r="CB84" i="17" s="1"/>
  <c r="CB85" i="17" s="1"/>
  <c r="CB86" i="17" s="1"/>
  <c r="CB87" i="17" s="1"/>
  <c r="CB88" i="17" s="1"/>
  <c r="CB89" i="17" s="1"/>
  <c r="CB90" i="17" s="1"/>
  <c r="CB91" i="17" s="1"/>
  <c r="CB92" i="17" s="1"/>
  <c r="CB93" i="17" s="1"/>
  <c r="CB94" i="17" s="1"/>
  <c r="CB95" i="17" s="1"/>
  <c r="CB96" i="17" s="1"/>
  <c r="CB97" i="17" s="1"/>
  <c r="CB98" i="17" s="1"/>
  <c r="CB99" i="17" s="1"/>
  <c r="CB100" i="17" s="1"/>
  <c r="CB101" i="17" s="1"/>
  <c r="CB102" i="17" s="1"/>
  <c r="CB103" i="17" s="1"/>
  <c r="CB104" i="17" s="1"/>
  <c r="CB105" i="17" s="1"/>
  <c r="CB106" i="17" s="1"/>
  <c r="CB107" i="17" s="1"/>
  <c r="CB108" i="17" s="1"/>
  <c r="CB109" i="17" s="1"/>
  <c r="CB110" i="17" s="1"/>
  <c r="CB111" i="17" s="1"/>
  <c r="CB112" i="17" s="1"/>
  <c r="CB113" i="17" s="1"/>
  <c r="CB114" i="17" s="1"/>
  <c r="CB115" i="17" s="1"/>
  <c r="CB116" i="17" s="1"/>
  <c r="CB117" i="17" s="1"/>
  <c r="CB118" i="17" s="1"/>
  <c r="CB119" i="17" s="1"/>
  <c r="CB120" i="17" s="1"/>
  <c r="CB121" i="17" s="1"/>
  <c r="CB122" i="17" s="1"/>
  <c r="CS20" i="17"/>
  <c r="CS21" i="17" s="1"/>
  <c r="CS22" i="17" s="1"/>
  <c r="CS23" i="17" s="1"/>
  <c r="CS24" i="17" s="1"/>
  <c r="U21" i="17"/>
  <c r="AJ21" i="17"/>
  <c r="AJ22" i="17" s="1"/>
  <c r="AJ23" i="17" s="1"/>
  <c r="AJ24" i="17" s="1"/>
  <c r="AJ25" i="17" s="1"/>
  <c r="AJ26" i="17" s="1"/>
  <c r="AJ27" i="17" s="1"/>
  <c r="AJ28" i="17" s="1"/>
  <c r="AJ29" i="17" s="1"/>
  <c r="AJ30" i="17" s="1"/>
  <c r="AJ31" i="17" s="1"/>
  <c r="AJ32" i="17" s="1"/>
  <c r="AJ33" i="17" s="1"/>
  <c r="AJ34" i="17" s="1"/>
  <c r="AJ35" i="17" s="1"/>
  <c r="AJ36" i="17" s="1"/>
  <c r="AJ37" i="17" s="1"/>
  <c r="AJ38" i="17" s="1"/>
  <c r="AT21" i="17"/>
  <c r="AT22" i="17" s="1"/>
  <c r="AT23" i="17" s="1"/>
  <c r="AT24" i="17" s="1"/>
  <c r="AT25" i="17" s="1"/>
  <c r="AT26" i="17" s="1"/>
  <c r="AT27" i="17" s="1"/>
  <c r="AT28" i="17" s="1"/>
  <c r="AT29" i="17" s="1"/>
  <c r="AT30" i="17" s="1"/>
  <c r="AT31" i="17" s="1"/>
  <c r="AT32" i="17" s="1"/>
  <c r="AT33" i="17" s="1"/>
  <c r="AT34" i="17" s="1"/>
  <c r="AT35" i="17" s="1"/>
  <c r="AT36" i="17" s="1"/>
  <c r="AT37" i="17" s="1"/>
  <c r="AT38" i="17" s="1"/>
  <c r="AT39" i="17" s="1"/>
  <c r="AT40" i="17" s="1"/>
  <c r="AT41" i="17" s="1"/>
  <c r="AT42" i="17" s="1"/>
  <c r="AT43" i="17" s="1"/>
  <c r="AT44" i="17" s="1"/>
  <c r="AT45" i="17" s="1"/>
  <c r="AT46" i="17" s="1"/>
  <c r="AT47" i="17" s="1"/>
  <c r="AT48" i="17" s="1"/>
  <c r="AT49" i="17" s="1"/>
  <c r="AT50" i="17" s="1"/>
  <c r="CA21" i="17"/>
  <c r="CA22" i="17" s="1"/>
  <c r="CA23" i="17" s="1"/>
  <c r="CA24" i="17" s="1"/>
  <c r="CA25" i="17" s="1"/>
  <c r="CA26" i="17" s="1"/>
  <c r="CA27" i="17" s="1"/>
  <c r="CA28" i="17" s="1"/>
  <c r="CA29" i="17" s="1"/>
  <c r="CA30" i="17" s="1"/>
  <c r="CG21" i="17"/>
  <c r="CG22" i="17" s="1"/>
  <c r="CG23" i="17" s="1"/>
  <c r="CM21" i="17"/>
  <c r="CX21" i="17"/>
  <c r="CY21" i="17"/>
  <c r="R22" i="17"/>
  <c r="R23" i="17" s="1"/>
  <c r="R24" i="17" s="1"/>
  <c r="R25" i="17" s="1"/>
  <c r="R26" i="17" s="1"/>
  <c r="U22" i="17"/>
  <c r="U23" i="17" s="1"/>
  <c r="U24" i="17" s="1"/>
  <c r="V22" i="17"/>
  <c r="V23" i="17" s="1"/>
  <c r="V24" i="17" s="1"/>
  <c r="V25" i="17" s="1"/>
  <c r="V26" i="17" s="1"/>
  <c r="V27" i="17" s="1"/>
  <c r="V28" i="17" s="1"/>
  <c r="V29" i="17" s="1"/>
  <c r="V30" i="17" s="1"/>
  <c r="V31" i="17" s="1"/>
  <c r="V32" i="17" s="1"/>
  <c r="V33" i="17" s="1"/>
  <c r="V34" i="17" s="1"/>
  <c r="V35" i="17" s="1"/>
  <c r="V36" i="17" s="1"/>
  <c r="V37" i="17" s="1"/>
  <c r="V38" i="17" s="1"/>
  <c r="V39" i="17" s="1"/>
  <c r="AH22" i="17"/>
  <c r="AH23" i="17" s="1"/>
  <c r="AX22" i="17"/>
  <c r="AX23" i="17" s="1"/>
  <c r="BJ22" i="17"/>
  <c r="BJ23" i="17" s="1"/>
  <c r="BJ24" i="17" s="1"/>
  <c r="BJ25" i="17" s="1"/>
  <c r="BJ26" i="17" s="1"/>
  <c r="BJ27" i="17" s="1"/>
  <c r="BJ28" i="17" s="1"/>
  <c r="BJ29" i="17" s="1"/>
  <c r="BJ30" i="17" s="1"/>
  <c r="BJ31" i="17" s="1"/>
  <c r="BJ32" i="17" s="1"/>
  <c r="BJ33" i="17" s="1"/>
  <c r="BJ34" i="17" s="1"/>
  <c r="BJ35" i="17" s="1"/>
  <c r="BJ36" i="17" s="1"/>
  <c r="BP22" i="17"/>
  <c r="BP23" i="17" s="1"/>
  <c r="BP24" i="17" s="1"/>
  <c r="BP25" i="17" s="1"/>
  <c r="BP26" i="17" s="1"/>
  <c r="BP27" i="17" s="1"/>
  <c r="BQ22" i="17"/>
  <c r="BQ23" i="17" s="1"/>
  <c r="BQ24" i="17" s="1"/>
  <c r="BQ25" i="17" s="1"/>
  <c r="BQ26" i="17" s="1"/>
  <c r="BQ27" i="17" s="1"/>
  <c r="BQ28" i="17" s="1"/>
  <c r="BQ29" i="17" s="1"/>
  <c r="CM22" i="17"/>
  <c r="CM23" i="17" s="1"/>
  <c r="CM24" i="17" s="1"/>
  <c r="CM25" i="17" s="1"/>
  <c r="CM26" i="17" s="1"/>
  <c r="CM27" i="17" s="1"/>
  <c r="CM28" i="17" s="1"/>
  <c r="CM29" i="17" s="1"/>
  <c r="CM30" i="17" s="1"/>
  <c r="CM31" i="17" s="1"/>
  <c r="CM32" i="17" s="1"/>
  <c r="CM33" i="17" s="1"/>
  <c r="CM34" i="17" s="1"/>
  <c r="CM35" i="17" s="1"/>
  <c r="CM36" i="17" s="1"/>
  <c r="CM37" i="17" s="1"/>
  <c r="CM38" i="17" s="1"/>
  <c r="CM39" i="17" s="1"/>
  <c r="CM40" i="17" s="1"/>
  <c r="CM41" i="17" s="1"/>
  <c r="CM42" i="17" s="1"/>
  <c r="CM43" i="17" s="1"/>
  <c r="CM44" i="17" s="1"/>
  <c r="CM45" i="17" s="1"/>
  <c r="CM46" i="17" s="1"/>
  <c r="CM47" i="17" s="1"/>
  <c r="CM48" i="17" s="1"/>
  <c r="CM49" i="17" s="1"/>
  <c r="CM50" i="17" s="1"/>
  <c r="CM51" i="17" s="1"/>
  <c r="CM52" i="17" s="1"/>
  <c r="CM53" i="17" s="1"/>
  <c r="CM54" i="17" s="1"/>
  <c r="CP22" i="17"/>
  <c r="CP23" i="17" s="1"/>
  <c r="CP24" i="17" s="1"/>
  <c r="CP25" i="17" s="1"/>
  <c r="CP26" i="17" s="1"/>
  <c r="CP27" i="17" s="1"/>
  <c r="CP28" i="17" s="1"/>
  <c r="CP29" i="17" s="1"/>
  <c r="CX22" i="17"/>
  <c r="CX23" i="17" s="1"/>
  <c r="CX24" i="17" s="1"/>
  <c r="CX25" i="17" s="1"/>
  <c r="CX26" i="17" s="1"/>
  <c r="CX27" i="17" s="1"/>
  <c r="CX28" i="17" s="1"/>
  <c r="CY22" i="17"/>
  <c r="CY23" i="17" s="1"/>
  <c r="CY24" i="17" s="1"/>
  <c r="CY25" i="17" s="1"/>
  <c r="CY26" i="17" s="1"/>
  <c r="CY27" i="17" s="1"/>
  <c r="CY28" i="17" s="1"/>
  <c r="CY29" i="17" s="1"/>
  <c r="CY30" i="17" s="1"/>
  <c r="CY31" i="17" s="1"/>
  <c r="CY32" i="17" s="1"/>
  <c r="CY33" i="17" s="1"/>
  <c r="CY34" i="17" s="1"/>
  <c r="CY35" i="17" s="1"/>
  <c r="CY36" i="17" s="1"/>
  <c r="CY37" i="17" s="1"/>
  <c r="H23" i="17"/>
  <c r="H24" i="17" s="1"/>
  <c r="H25" i="17" s="1"/>
  <c r="H26" i="17" s="1"/>
  <c r="H27" i="17" s="1"/>
  <c r="H28" i="17" s="1"/>
  <c r="H29" i="17" s="1"/>
  <c r="H30" i="17" s="1"/>
  <c r="H31" i="17" s="1"/>
  <c r="Z23" i="17"/>
  <c r="Z24" i="17" s="1"/>
  <c r="Z25" i="17" s="1"/>
  <c r="Z26" i="17" s="1"/>
  <c r="Z27" i="17" s="1"/>
  <c r="Z28" i="17" s="1"/>
  <c r="AV23" i="17"/>
  <c r="AV24" i="17" s="1"/>
  <c r="BU23" i="17"/>
  <c r="BU24" i="17" s="1"/>
  <c r="BU25" i="17" s="1"/>
  <c r="BU26" i="17" s="1"/>
  <c r="BU27" i="17" s="1"/>
  <c r="BU28" i="17" s="1"/>
  <c r="BU29" i="17" s="1"/>
  <c r="BU30" i="17" s="1"/>
  <c r="BU31" i="17" s="1"/>
  <c r="BU32" i="17" s="1"/>
  <c r="BU33" i="17" s="1"/>
  <c r="BU34" i="17" s="1"/>
  <c r="BU35" i="17" s="1"/>
  <c r="BU36" i="17" s="1"/>
  <c r="BU37" i="17" s="1"/>
  <c r="BU38" i="17" s="1"/>
  <c r="BU39" i="17" s="1"/>
  <c r="BU40" i="17" s="1"/>
  <c r="AH24" i="17"/>
  <c r="AH25" i="17" s="1"/>
  <c r="AH26" i="17" s="1"/>
  <c r="AH27" i="17" s="1"/>
  <c r="AP24" i="17"/>
  <c r="AP25" i="17" s="1"/>
  <c r="AP26" i="17" s="1"/>
  <c r="AP27" i="17" s="1"/>
  <c r="AP28" i="17" s="1"/>
  <c r="AP29" i="17" s="1"/>
  <c r="AP30" i="17" s="1"/>
  <c r="AP31" i="17" s="1"/>
  <c r="AP32" i="17" s="1"/>
  <c r="AP33" i="17" s="1"/>
  <c r="AP34" i="17" s="1"/>
  <c r="AP35" i="17" s="1"/>
  <c r="AP36" i="17" s="1"/>
  <c r="AP37" i="17" s="1"/>
  <c r="AP38" i="17" s="1"/>
  <c r="AP39" i="17" s="1"/>
  <c r="AP40" i="17" s="1"/>
  <c r="AP41" i="17" s="1"/>
  <c r="AP42" i="17" s="1"/>
  <c r="AP43" i="17" s="1"/>
  <c r="AX24" i="17"/>
  <c r="AX25" i="17" s="1"/>
  <c r="AX26" i="17" s="1"/>
  <c r="AX27" i="17" s="1"/>
  <c r="AX28" i="17" s="1"/>
  <c r="AX29" i="17" s="1"/>
  <c r="AX30" i="17" s="1"/>
  <c r="AX31" i="17" s="1"/>
  <c r="AX32" i="17" s="1"/>
  <c r="AX33" i="17" s="1"/>
  <c r="AX34" i="17" s="1"/>
  <c r="AX35" i="17" s="1"/>
  <c r="AX36" i="17" s="1"/>
  <c r="AX37" i="17" s="1"/>
  <c r="AX38" i="17" s="1"/>
  <c r="AX39" i="17" s="1"/>
  <c r="BR24" i="17"/>
  <c r="BR25" i="17" s="1"/>
  <c r="BR26" i="17" s="1"/>
  <c r="BR27" i="17" s="1"/>
  <c r="BR28" i="17" s="1"/>
  <c r="BR29" i="17" s="1"/>
  <c r="BR30" i="17" s="1"/>
  <c r="BR31" i="17" s="1"/>
  <c r="BR32" i="17" s="1"/>
  <c r="BR33" i="17" s="1"/>
  <c r="BR34" i="17" s="1"/>
  <c r="CG24" i="17"/>
  <c r="CG25" i="17" s="1"/>
  <c r="CG26" i="17" s="1"/>
  <c r="CG27" i="17" s="1"/>
  <c r="CG28" i="17" s="1"/>
  <c r="CG29" i="17" s="1"/>
  <c r="CG30" i="17" s="1"/>
  <c r="CG31" i="17" s="1"/>
  <c r="CG32" i="17" s="1"/>
  <c r="CG33" i="17" s="1"/>
  <c r="CG34" i="17" s="1"/>
  <c r="CG35" i="17" s="1"/>
  <c r="CG36" i="17" s="1"/>
  <c r="CG37" i="17" s="1"/>
  <c r="CG38" i="17" s="1"/>
  <c r="CG39" i="17" s="1"/>
  <c r="CG40" i="17" s="1"/>
  <c r="CG41" i="17" s="1"/>
  <c r="CG42" i="17" s="1"/>
  <c r="CG43" i="17" s="1"/>
  <c r="CG44" i="17" s="1"/>
  <c r="CG45" i="17" s="1"/>
  <c r="CG46" i="17" s="1"/>
  <c r="CO24" i="17"/>
  <c r="CO25" i="17" s="1"/>
  <c r="M25" i="17"/>
  <c r="M26" i="17" s="1"/>
  <c r="N25" i="17"/>
  <c r="N26" i="17" s="1"/>
  <c r="N27" i="17" s="1"/>
  <c r="N28" i="17" s="1"/>
  <c r="N29" i="17" s="1"/>
  <c r="N30" i="17" s="1"/>
  <c r="N31" i="17" s="1"/>
  <c r="N32" i="17" s="1"/>
  <c r="N33" i="17" s="1"/>
  <c r="N34" i="17" s="1"/>
  <c r="N35" i="17" s="1"/>
  <c r="N36" i="17" s="1"/>
  <c r="N37" i="17" s="1"/>
  <c r="N38" i="17" s="1"/>
  <c r="N39" i="17" s="1"/>
  <c r="N40" i="17" s="1"/>
  <c r="N41" i="17" s="1"/>
  <c r="N42" i="17" s="1"/>
  <c r="N43" i="17" s="1"/>
  <c r="N44" i="17" s="1"/>
  <c r="N45" i="17" s="1"/>
  <c r="N46" i="17" s="1"/>
  <c r="N47" i="17" s="1"/>
  <c r="N48" i="17" s="1"/>
  <c r="N49" i="17" s="1"/>
  <c r="N50" i="17" s="1"/>
  <c r="N51" i="17" s="1"/>
  <c r="U25" i="17"/>
  <c r="U26" i="17" s="1"/>
  <c r="U27" i="17" s="1"/>
  <c r="U28" i="17" s="1"/>
  <c r="U29" i="17" s="1"/>
  <c r="U30" i="17" s="1"/>
  <c r="U31" i="17" s="1"/>
  <c r="U32" i="17" s="1"/>
  <c r="U33" i="17" s="1"/>
  <c r="U34" i="17" s="1"/>
  <c r="U35" i="17" s="1"/>
  <c r="U36" i="17" s="1"/>
  <c r="U37" i="17" s="1"/>
  <c r="U38" i="17" s="1"/>
  <c r="U39" i="17" s="1"/>
  <c r="U40" i="17" s="1"/>
  <c r="U41" i="17" s="1"/>
  <c r="U42" i="17" s="1"/>
  <c r="U43" i="17" s="1"/>
  <c r="U44" i="17" s="1"/>
  <c r="AG25" i="17"/>
  <c r="AG26" i="17" s="1"/>
  <c r="AG27" i="17" s="1"/>
  <c r="AG28" i="17" s="1"/>
  <c r="AG29" i="17" s="1"/>
  <c r="AG30" i="17" s="1"/>
  <c r="AG31" i="17" s="1"/>
  <c r="AG32" i="17" s="1"/>
  <c r="AG33" i="17" s="1"/>
  <c r="AV25" i="17"/>
  <c r="AV26" i="17" s="1"/>
  <c r="BB25" i="17"/>
  <c r="BB26" i="17" s="1"/>
  <c r="BB27" i="17" s="1"/>
  <c r="BB28" i="17" s="1"/>
  <c r="BB29" i="17" s="1"/>
  <c r="BB30" i="17" s="1"/>
  <c r="BB31" i="17" s="1"/>
  <c r="BB32" i="17" s="1"/>
  <c r="BD25" i="17"/>
  <c r="BD26" i="17" s="1"/>
  <c r="BD27" i="17" s="1"/>
  <c r="BD28" i="17" s="1"/>
  <c r="BI25" i="17"/>
  <c r="BI26" i="17" s="1"/>
  <c r="BI27" i="17" s="1"/>
  <c r="BI28" i="17" s="1"/>
  <c r="BI29" i="17" s="1"/>
  <c r="BI30" i="17" s="1"/>
  <c r="BI31" i="17" s="1"/>
  <c r="BI32" i="17" s="1"/>
  <c r="BI33" i="17" s="1"/>
  <c r="BO25" i="17"/>
  <c r="CD25" i="17"/>
  <c r="CS25" i="17"/>
  <c r="CS26" i="17" s="1"/>
  <c r="CS27" i="17" s="1"/>
  <c r="L26" i="17"/>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T26" i="17"/>
  <c r="T27" i="17" s="1"/>
  <c r="T28" i="17" s="1"/>
  <c r="T29" i="17" s="1"/>
  <c r="T30" i="17" s="1"/>
  <c r="T31" i="17" s="1"/>
  <c r="T32" i="17" s="1"/>
  <c r="T33" i="17" s="1"/>
  <c r="T34" i="17" s="1"/>
  <c r="T35" i="17" s="1"/>
  <c r="T36" i="17" s="1"/>
  <c r="T37" i="17" s="1"/>
  <c r="T38" i="17" s="1"/>
  <c r="T39" i="17" s="1"/>
  <c r="T40" i="17" s="1"/>
  <c r="T41" i="17" s="1"/>
  <c r="T42" i="17" s="1"/>
  <c r="T43" i="17" s="1"/>
  <c r="T44" i="17" s="1"/>
  <c r="T45" i="17" s="1"/>
  <c r="T46" i="17" s="1"/>
  <c r="BE26" i="17"/>
  <c r="BE27" i="17" s="1"/>
  <c r="BE28" i="17" s="1"/>
  <c r="BE29" i="17" s="1"/>
  <c r="BE30" i="17" s="1"/>
  <c r="BE31" i="17" s="1"/>
  <c r="BE32" i="17" s="1"/>
  <c r="BE33" i="17" s="1"/>
  <c r="BE34" i="17" s="1"/>
  <c r="BE35" i="17" s="1"/>
  <c r="BE36" i="17" s="1"/>
  <c r="BE37" i="17" s="1"/>
  <c r="BE38" i="17" s="1"/>
  <c r="BE39" i="17" s="1"/>
  <c r="BE40" i="17" s="1"/>
  <c r="BE41" i="17" s="1"/>
  <c r="BE42" i="17" s="1"/>
  <c r="BE43" i="17" s="1"/>
  <c r="BE44" i="17" s="1"/>
  <c r="BE45" i="17" s="1"/>
  <c r="BE46" i="17" s="1"/>
  <c r="BO26" i="17"/>
  <c r="CD26" i="17"/>
  <c r="CD27" i="17" s="1"/>
  <c r="CD28" i="17" s="1"/>
  <c r="CD29" i="17" s="1"/>
  <c r="CD30" i="17" s="1"/>
  <c r="CD31" i="17" s="1"/>
  <c r="CD32" i="17" s="1"/>
  <c r="CD33" i="17" s="1"/>
  <c r="CD34" i="17" s="1"/>
  <c r="CD35" i="17" s="1"/>
  <c r="CD36" i="17" s="1"/>
  <c r="CD37" i="17" s="1"/>
  <c r="CD38" i="17" s="1"/>
  <c r="CD39" i="17" s="1"/>
  <c r="CD40" i="17" s="1"/>
  <c r="CD41" i="17" s="1"/>
  <c r="CD42" i="17" s="1"/>
  <c r="CD43" i="17" s="1"/>
  <c r="CD44" i="17" s="1"/>
  <c r="CD45" i="17" s="1"/>
  <c r="CD46" i="17" s="1"/>
  <c r="CD47" i="17" s="1"/>
  <c r="CD48" i="17" s="1"/>
  <c r="CD49" i="17" s="1"/>
  <c r="CD50" i="17" s="1"/>
  <c r="CD51" i="17" s="1"/>
  <c r="CD52" i="17" s="1"/>
  <c r="CD53" i="17" s="1"/>
  <c r="CD54" i="17" s="1"/>
  <c r="CD55" i="17" s="1"/>
  <c r="CD56" i="17" s="1"/>
  <c r="CD57" i="17" s="1"/>
  <c r="CD58" i="17" s="1"/>
  <c r="CD59" i="17" s="1"/>
  <c r="CD60" i="17" s="1"/>
  <c r="CD61" i="17" s="1"/>
  <c r="CD62" i="17" s="1"/>
  <c r="CD63" i="17" s="1"/>
  <c r="CD64" i="17" s="1"/>
  <c r="CD65" i="17" s="1"/>
  <c r="CD66" i="17" s="1"/>
  <c r="CD67" i="17" s="1"/>
  <c r="CD68" i="17" s="1"/>
  <c r="CD69" i="17" s="1"/>
  <c r="CD70" i="17" s="1"/>
  <c r="CD71" i="17" s="1"/>
  <c r="CD72" i="17" s="1"/>
  <c r="CD73" i="17" s="1"/>
  <c r="CD74" i="17" s="1"/>
  <c r="CD75" i="17" s="1"/>
  <c r="CD76" i="17" s="1"/>
  <c r="CD77" i="17" s="1"/>
  <c r="CD78" i="17" s="1"/>
  <c r="CD79" i="17" s="1"/>
  <c r="CD80" i="17" s="1"/>
  <c r="CD81" i="17" s="1"/>
  <c r="CD82" i="17" s="1"/>
  <c r="CD83" i="17" s="1"/>
  <c r="CD84" i="17" s="1"/>
  <c r="CD85" i="17" s="1"/>
  <c r="CD86" i="17" s="1"/>
  <c r="CD87" i="17" s="1"/>
  <c r="CD88" i="17" s="1"/>
  <c r="CD89" i="17" s="1"/>
  <c r="CD90" i="17" s="1"/>
  <c r="CO26" i="17"/>
  <c r="CO27" i="17" s="1"/>
  <c r="CO28" i="17" s="1"/>
  <c r="CO29" i="17" s="1"/>
  <c r="CO30" i="17" s="1"/>
  <c r="CO31" i="17" s="1"/>
  <c r="CO32" i="17" s="1"/>
  <c r="CO33" i="17" s="1"/>
  <c r="CO34" i="17" s="1"/>
  <c r="CO35" i="17" s="1"/>
  <c r="CO36" i="17" s="1"/>
  <c r="CO37" i="17" s="1"/>
  <c r="CO38" i="17" s="1"/>
  <c r="CO39" i="17" s="1"/>
  <c r="M27" i="17"/>
  <c r="M28" i="17" s="1"/>
  <c r="M29" i="17" s="1"/>
  <c r="M30" i="17" s="1"/>
  <c r="M31" i="17" s="1"/>
  <c r="M32" i="17" s="1"/>
  <c r="M33" i="17" s="1"/>
  <c r="R27" i="17"/>
  <c r="R28" i="17" s="1"/>
  <c r="R29" i="17" s="1"/>
  <c r="R30" i="17" s="1"/>
  <c r="R31" i="17" s="1"/>
  <c r="R32" i="17" s="1"/>
  <c r="R33" i="17" s="1"/>
  <c r="R34" i="17" s="1"/>
  <c r="R35" i="17" s="1"/>
  <c r="Y27" i="17"/>
  <c r="Y28" i="17" s="1"/>
  <c r="Y29" i="17" s="1"/>
  <c r="Y30" i="17" s="1"/>
  <c r="Y31" i="17" s="1"/>
  <c r="Y32" i="17" s="1"/>
  <c r="Y33" i="17" s="1"/>
  <c r="Y34" i="17" s="1"/>
  <c r="AV27" i="17"/>
  <c r="AV28" i="17" s="1"/>
  <c r="AV29" i="17" s="1"/>
  <c r="AV30" i="17" s="1"/>
  <c r="AV31" i="17" s="1"/>
  <c r="AV32" i="17" s="1"/>
  <c r="AV33" i="17" s="1"/>
  <c r="AV34" i="17" s="1"/>
  <c r="AV35" i="17" s="1"/>
  <c r="AV36" i="17" s="1"/>
  <c r="AV37" i="17" s="1"/>
  <c r="AV38" i="17" s="1"/>
  <c r="AV39" i="17" s="1"/>
  <c r="AV40" i="17" s="1"/>
  <c r="AV41" i="17" s="1"/>
  <c r="AV42" i="17" s="1"/>
  <c r="AV43" i="17" s="1"/>
  <c r="AV44" i="17" s="1"/>
  <c r="AV45" i="17" s="1"/>
  <c r="AV46" i="17" s="1"/>
  <c r="AV47" i="17" s="1"/>
  <c r="AV48" i="17" s="1"/>
  <c r="AV49" i="17" s="1"/>
  <c r="AV50" i="17" s="1"/>
  <c r="AV51" i="17" s="1"/>
  <c r="AV52" i="17" s="1"/>
  <c r="AV53" i="17" s="1"/>
  <c r="AV54" i="17" s="1"/>
  <c r="AV55" i="17" s="1"/>
  <c r="AV56" i="17" s="1"/>
  <c r="AV57" i="17" s="1"/>
  <c r="AV58" i="17" s="1"/>
  <c r="AV59" i="17" s="1"/>
  <c r="AV60" i="17" s="1"/>
  <c r="AV61" i="17" s="1"/>
  <c r="BO27" i="17"/>
  <c r="BO28" i="17" s="1"/>
  <c r="BT27" i="17"/>
  <c r="BT28" i="17" s="1"/>
  <c r="CH27" i="17"/>
  <c r="CH28" i="17" s="1"/>
  <c r="CH29" i="17" s="1"/>
  <c r="CH30" i="17" s="1"/>
  <c r="CH31" i="17" s="1"/>
  <c r="CH32" i="17" s="1"/>
  <c r="CH33" i="17" s="1"/>
  <c r="CH34" i="17" s="1"/>
  <c r="CH35" i="17" s="1"/>
  <c r="CH36" i="17" s="1"/>
  <c r="CH37" i="17" s="1"/>
  <c r="CH38" i="17" s="1"/>
  <c r="CH39" i="17" s="1"/>
  <c r="CL27" i="17"/>
  <c r="CL28" i="17" s="1"/>
  <c r="CL29" i="17" s="1"/>
  <c r="CL30" i="17" s="1"/>
  <c r="CL31" i="17" s="1"/>
  <c r="CL32" i="17" s="1"/>
  <c r="CL33" i="17" s="1"/>
  <c r="CL34" i="17" s="1"/>
  <c r="CL35" i="17" s="1"/>
  <c r="CL36" i="17" s="1"/>
  <c r="CL37" i="17" s="1"/>
  <c r="CL38" i="17" s="1"/>
  <c r="CL39" i="17" s="1"/>
  <c r="CL40" i="17" s="1"/>
  <c r="CL41" i="17" s="1"/>
  <c r="CL42" i="17" s="1"/>
  <c r="CL43" i="17" s="1"/>
  <c r="CL44" i="17" s="1"/>
  <c r="CL45" i="17" s="1"/>
  <c r="CL46" i="17" s="1"/>
  <c r="CL47" i="17" s="1"/>
  <c r="CL48" i="17" s="1"/>
  <c r="AH28" i="17"/>
  <c r="AH29" i="17" s="1"/>
  <c r="AH30" i="17" s="1"/>
  <c r="AH31" i="17" s="1"/>
  <c r="AH32" i="17" s="1"/>
  <c r="AH33" i="17" s="1"/>
  <c r="AW28" i="17"/>
  <c r="AW29" i="17" s="1"/>
  <c r="AW30" i="17" s="1"/>
  <c r="BN28" i="17"/>
  <c r="BN29" i="17" s="1"/>
  <c r="BN30" i="17" s="1"/>
  <c r="BN31" i="17" s="1"/>
  <c r="BN32" i="17" s="1"/>
  <c r="BN33" i="17" s="1"/>
  <c r="BN34" i="17" s="1"/>
  <c r="BN35" i="17" s="1"/>
  <c r="BN36" i="17" s="1"/>
  <c r="BN37" i="17" s="1"/>
  <c r="BN38" i="17" s="1"/>
  <c r="BN39" i="17" s="1"/>
  <c r="BN40" i="17" s="1"/>
  <c r="BN41" i="17" s="1"/>
  <c r="BN42" i="17" s="1"/>
  <c r="BN43" i="17" s="1"/>
  <c r="BN44" i="17" s="1"/>
  <c r="BN45" i="17" s="1"/>
  <c r="BN46" i="17" s="1"/>
  <c r="BN47" i="17" s="1"/>
  <c r="BN48" i="17" s="1"/>
  <c r="BN49" i="17" s="1"/>
  <c r="BN50" i="17" s="1"/>
  <c r="BN51" i="17" s="1"/>
  <c r="BN52" i="17" s="1"/>
  <c r="BN53" i="17" s="1"/>
  <c r="BN54" i="17" s="1"/>
  <c r="BN55" i="17" s="1"/>
  <c r="BN56" i="17" s="1"/>
  <c r="BN57" i="17" s="1"/>
  <c r="BN58" i="17" s="1"/>
  <c r="BN59" i="17" s="1"/>
  <c r="BN60" i="17" s="1"/>
  <c r="BN61" i="17" s="1"/>
  <c r="BN62" i="17" s="1"/>
  <c r="BN63" i="17" s="1"/>
  <c r="BN64" i="17" s="1"/>
  <c r="BN65" i="17" s="1"/>
  <c r="BN66" i="17" s="1"/>
  <c r="BN67" i="17" s="1"/>
  <c r="BN68" i="17" s="1"/>
  <c r="BN69" i="17" s="1"/>
  <c r="BN70" i="17" s="1"/>
  <c r="BN71" i="17" s="1"/>
  <c r="BN72" i="17" s="1"/>
  <c r="BN73" i="17" s="1"/>
  <c r="BN74" i="17" s="1"/>
  <c r="BN75" i="17" s="1"/>
  <c r="BN76" i="17" s="1"/>
  <c r="BN77" i="17" s="1"/>
  <c r="BN78" i="17" s="1"/>
  <c r="BN79" i="17" s="1"/>
  <c r="BN80" i="17" s="1"/>
  <c r="BN81" i="17" s="1"/>
  <c r="BN82" i="17" s="1"/>
  <c r="BN83" i="17" s="1"/>
  <c r="BN84" i="17" s="1"/>
  <c r="BN85" i="17" s="1"/>
  <c r="BN86" i="17" s="1"/>
  <c r="BN87" i="17" s="1"/>
  <c r="BN88" i="17" s="1"/>
  <c r="BN89" i="17" s="1"/>
  <c r="BN90" i="17" s="1"/>
  <c r="BN91" i="17" s="1"/>
  <c r="BN92" i="17" s="1"/>
  <c r="BN93" i="17" s="1"/>
  <c r="BN94" i="17" s="1"/>
  <c r="BN95" i="17" s="1"/>
  <c r="BN96" i="17" s="1"/>
  <c r="BN97" i="17" s="1"/>
  <c r="BN98" i="17" s="1"/>
  <c r="BN99" i="17" s="1"/>
  <c r="BN100" i="17" s="1"/>
  <c r="BN101" i="17" s="1"/>
  <c r="BN102" i="17" s="1"/>
  <c r="BN103" i="17" s="1"/>
  <c r="BN104" i="17" s="1"/>
  <c r="BN105" i="17" s="1"/>
  <c r="BN106" i="17" s="1"/>
  <c r="BN107" i="17" s="1"/>
  <c r="BN108" i="17" s="1"/>
  <c r="BN109" i="17" s="1"/>
  <c r="BP28" i="17"/>
  <c r="CS28" i="17"/>
  <c r="CS29" i="17" s="1"/>
  <c r="CS30" i="17" s="1"/>
  <c r="CS31" i="17" s="1"/>
  <c r="CS32" i="17" s="1"/>
  <c r="CS33" i="17" s="1"/>
  <c r="CS34" i="17" s="1"/>
  <c r="CS35" i="17" s="1"/>
  <c r="CS36" i="17" s="1"/>
  <c r="CS37" i="17" s="1"/>
  <c r="CS38" i="17" s="1"/>
  <c r="CS39" i="17" s="1"/>
  <c r="CS40" i="17" s="1"/>
  <c r="CS41" i="17" s="1"/>
  <c r="CS42" i="17" s="1"/>
  <c r="CS43" i="17" s="1"/>
  <c r="CS44" i="17" s="1"/>
  <c r="Z29" i="17"/>
  <c r="AR29" i="17"/>
  <c r="AR30" i="17" s="1"/>
  <c r="AR31" i="17" s="1"/>
  <c r="AR32" i="17" s="1"/>
  <c r="AR33" i="17" s="1"/>
  <c r="AR34" i="17" s="1"/>
  <c r="AR35" i="17" s="1"/>
  <c r="AR36" i="17" s="1"/>
  <c r="AR37" i="17" s="1"/>
  <c r="BD29" i="17"/>
  <c r="BD30" i="17" s="1"/>
  <c r="BD31" i="17" s="1"/>
  <c r="BD32" i="17" s="1"/>
  <c r="BF29" i="17"/>
  <c r="BF30" i="17" s="1"/>
  <c r="BF31" i="17" s="1"/>
  <c r="BF32" i="17" s="1"/>
  <c r="BF33" i="17" s="1"/>
  <c r="BF34" i="17" s="1"/>
  <c r="BF35" i="17" s="1"/>
  <c r="BF36" i="17" s="1"/>
  <c r="BF37" i="17" s="1"/>
  <c r="BF38" i="17" s="1"/>
  <c r="BF39" i="17" s="1"/>
  <c r="BF40" i="17" s="1"/>
  <c r="BF41" i="17" s="1"/>
  <c r="BO29" i="17"/>
  <c r="BO30" i="17" s="1"/>
  <c r="BO31" i="17" s="1"/>
  <c r="BO32" i="17" s="1"/>
  <c r="BP29" i="17"/>
  <c r="BP30" i="17" s="1"/>
  <c r="BP31" i="17" s="1"/>
  <c r="BP32" i="17" s="1"/>
  <c r="BP33" i="17" s="1"/>
  <c r="BP34" i="17" s="1"/>
  <c r="BP35" i="17" s="1"/>
  <c r="BP36" i="17" s="1"/>
  <c r="BP37" i="17" s="1"/>
  <c r="BP38" i="17" s="1"/>
  <c r="BP39" i="17" s="1"/>
  <c r="BP40" i="17" s="1"/>
  <c r="BP41" i="17" s="1"/>
  <c r="BP42" i="17" s="1"/>
  <c r="BP43" i="17" s="1"/>
  <c r="BP44" i="17" s="1"/>
  <c r="BP45" i="17" s="1"/>
  <c r="BP46" i="17" s="1"/>
  <c r="BP47" i="17" s="1"/>
  <c r="BP48" i="17" s="1"/>
  <c r="BP49" i="17" s="1"/>
  <c r="BP50" i="17" s="1"/>
  <c r="BT29" i="17"/>
  <c r="BT30" i="17" s="1"/>
  <c r="BT31" i="17" s="1"/>
  <c r="BT32" i="17" s="1"/>
  <c r="BT33" i="17" s="1"/>
  <c r="BT34" i="17" s="1"/>
  <c r="BT35" i="17" s="1"/>
  <c r="BT36" i="17" s="1"/>
  <c r="BT37" i="17" s="1"/>
  <c r="BT38" i="17" s="1"/>
  <c r="BT39" i="17" s="1"/>
  <c r="BT40" i="17" s="1"/>
  <c r="BT41" i="17" s="1"/>
  <c r="BT42" i="17" s="1"/>
  <c r="BT43" i="17" s="1"/>
  <c r="BT44" i="17" s="1"/>
  <c r="BT45" i="17" s="1"/>
  <c r="BT46" i="17" s="1"/>
  <c r="BT47" i="17" s="1"/>
  <c r="BT48" i="17" s="1"/>
  <c r="BT49" i="17" s="1"/>
  <c r="BT50" i="17" s="1"/>
  <c r="BT51" i="17" s="1"/>
  <c r="BT52" i="17" s="1"/>
  <c r="BT53" i="17" s="1"/>
  <c r="BT54" i="17" s="1"/>
  <c r="BT55" i="17" s="1"/>
  <c r="BT56" i="17" s="1"/>
  <c r="BT57" i="17" s="1"/>
  <c r="BT58" i="17" s="1"/>
  <c r="BT59" i="17" s="1"/>
  <c r="BT60" i="17" s="1"/>
  <c r="BT61" i="17" s="1"/>
  <c r="BT62" i="17" s="1"/>
  <c r="BT63" i="17" s="1"/>
  <c r="BT64" i="17" s="1"/>
  <c r="BT65" i="17" s="1"/>
  <c r="BT66" i="17" s="1"/>
  <c r="BT67" i="17" s="1"/>
  <c r="BT68" i="17" s="1"/>
  <c r="BT69" i="17" s="1"/>
  <c r="BT70" i="17" s="1"/>
  <c r="BT71" i="17" s="1"/>
  <c r="BT72" i="17" s="1"/>
  <c r="BT73" i="17" s="1"/>
  <c r="BT74" i="17" s="1"/>
  <c r="BT75" i="17" s="1"/>
  <c r="BT76" i="17" s="1"/>
  <c r="CX29" i="17"/>
  <c r="CX30" i="17" s="1"/>
  <c r="CX31" i="17" s="1"/>
  <c r="CX32" i="17" s="1"/>
  <c r="CX33" i="17" s="1"/>
  <c r="CX34" i="17" s="1"/>
  <c r="CX35" i="17" s="1"/>
  <c r="CX36" i="17" s="1"/>
  <c r="CX37" i="17" s="1"/>
  <c r="CX38" i="17" s="1"/>
  <c r="CX39" i="17" s="1"/>
  <c r="CX40" i="17" s="1"/>
  <c r="CX41" i="17" s="1"/>
  <c r="CX42" i="17" s="1"/>
  <c r="CX43" i="17" s="1"/>
  <c r="X30" i="17"/>
  <c r="X31" i="17" s="1"/>
  <c r="X32" i="17" s="1"/>
  <c r="X33" i="17" s="1"/>
  <c r="X34" i="17" s="1"/>
  <c r="X35" i="17" s="1"/>
  <c r="X36" i="17" s="1"/>
  <c r="X37" i="17" s="1"/>
  <c r="X38" i="17" s="1"/>
  <c r="X39" i="17" s="1"/>
  <c r="X40" i="17" s="1"/>
  <c r="X41" i="17" s="1"/>
  <c r="X42" i="17" s="1"/>
  <c r="X43" i="17" s="1"/>
  <c r="X44" i="17" s="1"/>
  <c r="X45" i="17" s="1"/>
  <c r="X46" i="17" s="1"/>
  <c r="X47" i="17" s="1"/>
  <c r="X48" i="17" s="1"/>
  <c r="X49" i="17" s="1"/>
  <c r="X50" i="17" s="1"/>
  <c r="X51" i="17" s="1"/>
  <c r="X52" i="17" s="1"/>
  <c r="X53" i="17" s="1"/>
  <c r="X54" i="17" s="1"/>
  <c r="X55" i="17" s="1"/>
  <c r="X56" i="17" s="1"/>
  <c r="X57" i="17" s="1"/>
  <c r="X58" i="17" s="1"/>
  <c r="X59" i="17" s="1"/>
  <c r="X60" i="17" s="1"/>
  <c r="X61" i="17" s="1"/>
  <c r="X62" i="17" s="1"/>
  <c r="X63" i="17" s="1"/>
  <c r="X64" i="17" s="1"/>
  <c r="X65" i="17" s="1"/>
  <c r="X66" i="17" s="1"/>
  <c r="X67" i="17" s="1"/>
  <c r="X68" i="17" s="1"/>
  <c r="X69" i="17" s="1"/>
  <c r="Z30" i="17"/>
  <c r="Z31" i="17" s="1"/>
  <c r="Z32" i="17" s="1"/>
  <c r="Z33" i="17" s="1"/>
  <c r="Z34" i="17" s="1"/>
  <c r="Z35" i="17" s="1"/>
  <c r="Z36" i="17" s="1"/>
  <c r="Z37" i="17" s="1"/>
  <c r="Z38" i="17" s="1"/>
  <c r="Z39" i="17" s="1"/>
  <c r="Z40" i="17" s="1"/>
  <c r="Z41" i="17" s="1"/>
  <c r="Z42" i="17" s="1"/>
  <c r="Z43" i="17" s="1"/>
  <c r="Z44" i="17" s="1"/>
  <c r="Z45" i="17" s="1"/>
  <c r="Z46" i="17" s="1"/>
  <c r="Z47" i="17" s="1"/>
  <c r="Z48" i="17" s="1"/>
  <c r="Z49" i="17" s="1"/>
  <c r="Z50" i="17" s="1"/>
  <c r="Z51" i="17" s="1"/>
  <c r="Z52" i="17" s="1"/>
  <c r="Z53" i="17" s="1"/>
  <c r="Z54" i="17" s="1"/>
  <c r="Z55" i="17" s="1"/>
  <c r="Z56" i="17" s="1"/>
  <c r="Z57" i="17" s="1"/>
  <c r="Z58" i="17" s="1"/>
  <c r="Z59" i="17" s="1"/>
  <c r="Z60" i="17" s="1"/>
  <c r="Z61" i="17" s="1"/>
  <c r="Z62" i="17" s="1"/>
  <c r="Z63" i="17" s="1"/>
  <c r="Z64" i="17" s="1"/>
  <c r="Z65" i="17" s="1"/>
  <c r="Z66" i="17" s="1"/>
  <c r="Z67" i="17" s="1"/>
  <c r="Z68" i="17" s="1"/>
  <c r="Z69" i="17" s="1"/>
  <c r="Z70" i="17" s="1"/>
  <c r="Z71" i="17" s="1"/>
  <c r="Z72" i="17" s="1"/>
  <c r="Z73" i="17" s="1"/>
  <c r="Z74" i="17" s="1"/>
  <c r="AF30" i="17"/>
  <c r="AF31" i="17" s="1"/>
  <c r="AF32" i="17" s="1"/>
  <c r="AF33" i="17" s="1"/>
  <c r="AF34" i="17" s="1"/>
  <c r="AF35" i="17" s="1"/>
  <c r="AF36" i="17" s="1"/>
  <c r="AF37" i="17" s="1"/>
  <c r="AF38" i="17" s="1"/>
  <c r="AF39" i="17" s="1"/>
  <c r="AF40" i="17" s="1"/>
  <c r="AF41" i="17" s="1"/>
  <c r="BH30" i="17"/>
  <c r="BH31" i="17" s="1"/>
  <c r="BH32" i="17" s="1"/>
  <c r="BH33" i="17" s="1"/>
  <c r="BH34" i="17" s="1"/>
  <c r="BH35" i="17" s="1"/>
  <c r="BQ30" i="17"/>
  <c r="BQ31" i="17" s="1"/>
  <c r="BQ32" i="17" s="1"/>
  <c r="BQ33" i="17" s="1"/>
  <c r="BQ34" i="17" s="1"/>
  <c r="BQ35" i="17" s="1"/>
  <c r="BQ36" i="17" s="1"/>
  <c r="BQ37" i="17" s="1"/>
  <c r="BQ38" i="17" s="1"/>
  <c r="CP30" i="17"/>
  <c r="CP31" i="17" s="1"/>
  <c r="CP32" i="17" s="1"/>
  <c r="CP33" i="17" s="1"/>
  <c r="CP34" i="17" s="1"/>
  <c r="CP35" i="17" s="1"/>
  <c r="CP36" i="17" s="1"/>
  <c r="CP37" i="17" s="1"/>
  <c r="CP38" i="17" s="1"/>
  <c r="CP39" i="17" s="1"/>
  <c r="CP40" i="17" s="1"/>
  <c r="CP41" i="17" s="1"/>
  <c r="CP42" i="17" s="1"/>
  <c r="CP43" i="17" s="1"/>
  <c r="CP44" i="17" s="1"/>
  <c r="CP45" i="17" s="1"/>
  <c r="CP46" i="17" s="1"/>
  <c r="CP47" i="17" s="1"/>
  <c r="CP48" i="17" s="1"/>
  <c r="CP49" i="17" s="1"/>
  <c r="CP50" i="17" s="1"/>
  <c r="CP51" i="17" s="1"/>
  <c r="CT30" i="17"/>
  <c r="AL31" i="17"/>
  <c r="AS31" i="17"/>
  <c r="AS32" i="17" s="1"/>
  <c r="AS33" i="17" s="1"/>
  <c r="AS34" i="17" s="1"/>
  <c r="AW31" i="17"/>
  <c r="AW32" i="17" s="1"/>
  <c r="AW33" i="17" s="1"/>
  <c r="CA31" i="17"/>
  <c r="CA32" i="17" s="1"/>
  <c r="CA33" i="17" s="1"/>
  <c r="CA34" i="17" s="1"/>
  <c r="CA35" i="17" s="1"/>
  <c r="CA36" i="17" s="1"/>
  <c r="CT31" i="17"/>
  <c r="CT32" i="17" s="1"/>
  <c r="CT33" i="17" s="1"/>
  <c r="CT34" i="17" s="1"/>
  <c r="CT35" i="17" s="1"/>
  <c r="CT36" i="17" s="1"/>
  <c r="CT37" i="17" s="1"/>
  <c r="CT38" i="17" s="1"/>
  <c r="CT39" i="17" s="1"/>
  <c r="CT40" i="17" s="1"/>
  <c r="CT41" i="17" s="1"/>
  <c r="CT42" i="17" s="1"/>
  <c r="CT43" i="17" s="1"/>
  <c r="CT44" i="17" s="1"/>
  <c r="CT45" i="17" s="1"/>
  <c r="CT46" i="17" s="1"/>
  <c r="CT47" i="17" s="1"/>
  <c r="CT48" i="17" s="1"/>
  <c r="CT49" i="17" s="1"/>
  <c r="CT50" i="17" s="1"/>
  <c r="CT51" i="17" s="1"/>
  <c r="CT52" i="17" s="1"/>
  <c r="CT53" i="17" s="1"/>
  <c r="CT54" i="17" s="1"/>
  <c r="CT55" i="17" s="1"/>
  <c r="CT56" i="17" s="1"/>
  <c r="CT57" i="17" s="1"/>
  <c r="CT58" i="17" s="1"/>
  <c r="CT59" i="17" s="1"/>
  <c r="CT60" i="17" s="1"/>
  <c r="CT61" i="17" s="1"/>
  <c r="CT62" i="17" s="1"/>
  <c r="CT63" i="17" s="1"/>
  <c r="CT64" i="17" s="1"/>
  <c r="CT65" i="17" s="1"/>
  <c r="CT66" i="17" s="1"/>
  <c r="CT67" i="17" s="1"/>
  <c r="CT68" i="17" s="1"/>
  <c r="CT69" i="17" s="1"/>
  <c r="CT70" i="17" s="1"/>
  <c r="CT71" i="17" s="1"/>
  <c r="CT72" i="17" s="1"/>
  <c r="CT73" i="17" s="1"/>
  <c r="CT74" i="17" s="1"/>
  <c r="CT75" i="17" s="1"/>
  <c r="CT76" i="17" s="1"/>
  <c r="CT77" i="17" s="1"/>
  <c r="CT78" i="17" s="1"/>
  <c r="CT79" i="17" s="1"/>
  <c r="CT80" i="17" s="1"/>
  <c r="CT81" i="17" s="1"/>
  <c r="CT82" i="17" s="1"/>
  <c r="CT83" i="17" s="1"/>
  <c r="CT84" i="17" s="1"/>
  <c r="CT85" i="17" s="1"/>
  <c r="CT86" i="17" s="1"/>
  <c r="CT87" i="17" s="1"/>
  <c r="CT88" i="17" s="1"/>
  <c r="CT89" i="17" s="1"/>
  <c r="CZ31" i="17"/>
  <c r="CZ32" i="17" s="1"/>
  <c r="CZ33" i="17" s="1"/>
  <c r="CZ34" i="17" s="1"/>
  <c r="CZ35" i="17" s="1"/>
  <c r="CZ36" i="17" s="1"/>
  <c r="CZ37" i="17" s="1"/>
  <c r="CZ38" i="17" s="1"/>
  <c r="CZ39" i="17" s="1"/>
  <c r="CZ40" i="17" s="1"/>
  <c r="CZ41" i="17" s="1"/>
  <c r="CZ42" i="17" s="1"/>
  <c r="CZ43" i="17" s="1"/>
  <c r="CZ44" i="17" s="1"/>
  <c r="CZ45" i="17" s="1"/>
  <c r="CZ46" i="17" s="1"/>
  <c r="CZ47" i="17" s="1"/>
  <c r="CZ48" i="17" s="1"/>
  <c r="CZ49" i="17" s="1"/>
  <c r="CZ50" i="17" s="1"/>
  <c r="CZ51" i="17" s="1"/>
  <c r="CZ52" i="17" s="1"/>
  <c r="CZ53" i="17" s="1"/>
  <c r="CZ54" i="17" s="1"/>
  <c r="CZ55" i="17" s="1"/>
  <c r="CZ56" i="17" s="1"/>
  <c r="CZ57" i="17" s="1"/>
  <c r="CZ58" i="17" s="1"/>
  <c r="CZ59" i="17" s="1"/>
  <c r="CZ60" i="17" s="1"/>
  <c r="CZ61" i="17" s="1"/>
  <c r="H32" i="17"/>
  <c r="AL32" i="17"/>
  <c r="AL33" i="17" s="1"/>
  <c r="AL34" i="17" s="1"/>
  <c r="AL35" i="17" s="1"/>
  <c r="AL36" i="17" s="1"/>
  <c r="AL37" i="17" s="1"/>
  <c r="AL38" i="17" s="1"/>
  <c r="AL39" i="17" s="1"/>
  <c r="AL40" i="17" s="1"/>
  <c r="AL41" i="17" s="1"/>
  <c r="AL42" i="17" s="1"/>
  <c r="AL43" i="17" s="1"/>
  <c r="AL44" i="17" s="1"/>
  <c r="AL45" i="17" s="1"/>
  <c r="AL46" i="17" s="1"/>
  <c r="AL47" i="17" s="1"/>
  <c r="AL48" i="17" s="1"/>
  <c r="CF32" i="17"/>
  <c r="CF33" i="17" s="1"/>
  <c r="CF34" i="17" s="1"/>
  <c r="CF35" i="17" s="1"/>
  <c r="CF36" i="17" s="1"/>
  <c r="CF37" i="17" s="1"/>
  <c r="CF38" i="17" s="1"/>
  <c r="H33" i="17"/>
  <c r="H34" i="17" s="1"/>
  <c r="H35" i="17" s="1"/>
  <c r="H36" i="17" s="1"/>
  <c r="H37" i="17" s="1"/>
  <c r="H38" i="17" s="1"/>
  <c r="H39" i="17" s="1"/>
  <c r="H40" i="17" s="1"/>
  <c r="H41" i="17" s="1"/>
  <c r="H42" i="17" s="1"/>
  <c r="H43" i="17" s="1"/>
  <c r="H44" i="17" s="1"/>
  <c r="H45" i="17" s="1"/>
  <c r="J33" i="17"/>
  <c r="J34" i="17" s="1"/>
  <c r="J35" i="17" s="1"/>
  <c r="J36" i="17" s="1"/>
  <c r="J37" i="17" s="1"/>
  <c r="BB33" i="17"/>
  <c r="BB34" i="17" s="1"/>
  <c r="BB35" i="17" s="1"/>
  <c r="BB36" i="17" s="1"/>
  <c r="BB37" i="17" s="1"/>
  <c r="BB38" i="17" s="1"/>
  <c r="BB39" i="17" s="1"/>
  <c r="BB40" i="17" s="1"/>
  <c r="BB41" i="17" s="1"/>
  <c r="BB42" i="17" s="1"/>
  <c r="BB43" i="17" s="1"/>
  <c r="BB44" i="17" s="1"/>
  <c r="BB45" i="17" s="1"/>
  <c r="BB46" i="17" s="1"/>
  <c r="BB47" i="17" s="1"/>
  <c r="BB48" i="17" s="1"/>
  <c r="BB49" i="17" s="1"/>
  <c r="BB50" i="17" s="1"/>
  <c r="BB51" i="17" s="1"/>
  <c r="BB52" i="17" s="1"/>
  <c r="BB53" i="17" s="1"/>
  <c r="BB54" i="17" s="1"/>
  <c r="BB55" i="17" s="1"/>
  <c r="BB56" i="17" s="1"/>
  <c r="BB57" i="17" s="1"/>
  <c r="BB58" i="17" s="1"/>
  <c r="BB59" i="17" s="1"/>
  <c r="BB60" i="17" s="1"/>
  <c r="BB61" i="17" s="1"/>
  <c r="BB62" i="17" s="1"/>
  <c r="BB63" i="17" s="1"/>
  <c r="BB64" i="17" s="1"/>
  <c r="BB65" i="17" s="1"/>
  <c r="BB66" i="17" s="1"/>
  <c r="BB67" i="17" s="1"/>
  <c r="BB68" i="17" s="1"/>
  <c r="BB69" i="17" s="1"/>
  <c r="BB70" i="17" s="1"/>
  <c r="BB71" i="17" s="1"/>
  <c r="BB72" i="17" s="1"/>
  <c r="BB73" i="17" s="1"/>
  <c r="BB74" i="17" s="1"/>
  <c r="BB75" i="17" s="1"/>
  <c r="BB76" i="17" s="1"/>
  <c r="BB77" i="17" s="1"/>
  <c r="BB78" i="17" s="1"/>
  <c r="BB79" i="17" s="1"/>
  <c r="BB80" i="17" s="1"/>
  <c r="BB81" i="17" s="1"/>
  <c r="BB82" i="17" s="1"/>
  <c r="BB83" i="17" s="1"/>
  <c r="BB84" i="17" s="1"/>
  <c r="BB85" i="17" s="1"/>
  <c r="BB86" i="17" s="1"/>
  <c r="BB87" i="17" s="1"/>
  <c r="BB88" i="17" s="1"/>
  <c r="BB89" i="17" s="1"/>
  <c r="BB90" i="17" s="1"/>
  <c r="BB91" i="17" s="1"/>
  <c r="BB92" i="17" s="1"/>
  <c r="BB93" i="17" s="1"/>
  <c r="BB94" i="17" s="1"/>
  <c r="BB95" i="17" s="1"/>
  <c r="BB96" i="17" s="1"/>
  <c r="BB97" i="17" s="1"/>
  <c r="BB98" i="17" s="1"/>
  <c r="BB99" i="17" s="1"/>
  <c r="BB100" i="17" s="1"/>
  <c r="BB101" i="17" s="1"/>
  <c r="BB102" i="17" s="1"/>
  <c r="BB103" i="17" s="1"/>
  <c r="BB104" i="17" s="1"/>
  <c r="BB105" i="17" s="1"/>
  <c r="BB106" i="17" s="1"/>
  <c r="BB107" i="17" s="1"/>
  <c r="BD33" i="17"/>
  <c r="BD34" i="17" s="1"/>
  <c r="BD35" i="17" s="1"/>
  <c r="BD36" i="17" s="1"/>
  <c r="BD37" i="17" s="1"/>
  <c r="BD38" i="17" s="1"/>
  <c r="BD39" i="17" s="1"/>
  <c r="BD40" i="17" s="1"/>
  <c r="BD41" i="17" s="1"/>
  <c r="BD42" i="17" s="1"/>
  <c r="BD43" i="17" s="1"/>
  <c r="BD44" i="17" s="1"/>
  <c r="BD45" i="17" s="1"/>
  <c r="BD46" i="17" s="1"/>
  <c r="BD47" i="17" s="1"/>
  <c r="BD48" i="17" s="1"/>
  <c r="BD49" i="17" s="1"/>
  <c r="BO33" i="17"/>
  <c r="BO34" i="17" s="1"/>
  <c r="BO35" i="17" s="1"/>
  <c r="BO36" i="17" s="1"/>
  <c r="BO37" i="17" s="1"/>
  <c r="BO38" i="17" s="1"/>
  <c r="BO39" i="17" s="1"/>
  <c r="BO40" i="17" s="1"/>
  <c r="BO41" i="17" s="1"/>
  <c r="M34" i="17"/>
  <c r="M35" i="17" s="1"/>
  <c r="M36" i="17" s="1"/>
  <c r="M37" i="17" s="1"/>
  <c r="M38" i="17" s="1"/>
  <c r="AG34" i="17"/>
  <c r="AG35" i="17" s="1"/>
  <c r="AG36" i="17" s="1"/>
  <c r="AH34" i="17"/>
  <c r="AH35" i="17" s="1"/>
  <c r="AH36" i="17" s="1"/>
  <c r="AH37" i="17" s="1"/>
  <c r="AH38" i="17" s="1"/>
  <c r="AH39" i="17" s="1"/>
  <c r="AH40" i="17" s="1"/>
  <c r="AH41" i="17" s="1"/>
  <c r="AH42" i="17" s="1"/>
  <c r="AH43" i="17" s="1"/>
  <c r="AH44" i="17" s="1"/>
  <c r="AH45" i="17" s="1"/>
  <c r="AH46" i="17" s="1"/>
  <c r="AH47" i="17" s="1"/>
  <c r="AH48" i="17" s="1"/>
  <c r="AH49" i="17" s="1"/>
  <c r="AH50" i="17" s="1"/>
  <c r="AH51" i="17" s="1"/>
  <c r="AW34" i="17"/>
  <c r="AW35" i="17" s="1"/>
  <c r="AW36" i="17" s="1"/>
  <c r="AW37" i="17" s="1"/>
  <c r="AW38" i="17" s="1"/>
  <c r="AW39" i="17" s="1"/>
  <c r="AW40" i="17" s="1"/>
  <c r="AW41" i="17" s="1"/>
  <c r="AW42" i="17" s="1"/>
  <c r="BI34" i="17"/>
  <c r="CN34" i="17"/>
  <c r="CN35" i="17" s="1"/>
  <c r="CN36" i="17" s="1"/>
  <c r="CN37" i="17" s="1"/>
  <c r="CN38" i="17" s="1"/>
  <c r="CN39" i="17" s="1"/>
  <c r="CN40" i="17" s="1"/>
  <c r="CN41" i="17" s="1"/>
  <c r="CN42" i="17" s="1"/>
  <c r="CN43" i="17" s="1"/>
  <c r="CN44" i="17" s="1"/>
  <c r="Y35" i="17"/>
  <c r="Y36" i="17" s="1"/>
  <c r="Y37" i="17" s="1"/>
  <c r="Y38" i="17" s="1"/>
  <c r="Y39" i="17" s="1"/>
  <c r="Y40" i="17" s="1"/>
  <c r="Y41" i="17" s="1"/>
  <c r="Y42" i="17" s="1"/>
  <c r="Y43" i="17" s="1"/>
  <c r="Y44" i="17" s="1"/>
  <c r="Y45" i="17" s="1"/>
  <c r="Y46" i="17" s="1"/>
  <c r="Y47" i="17" s="1"/>
  <c r="Y48" i="17" s="1"/>
  <c r="Y49" i="17" s="1"/>
  <c r="Y50" i="17" s="1"/>
  <c r="Y51" i="17" s="1"/>
  <c r="Y52" i="17" s="1"/>
  <c r="Y53" i="17" s="1"/>
  <c r="Y54" i="17" s="1"/>
  <c r="Y55" i="17" s="1"/>
  <c r="Y56" i="17" s="1"/>
  <c r="Y57" i="17" s="1"/>
  <c r="Y58" i="17" s="1"/>
  <c r="Y59" i="17" s="1"/>
  <c r="Y60" i="17" s="1"/>
  <c r="Y61" i="17" s="1"/>
  <c r="Y62" i="17" s="1"/>
  <c r="Y63" i="17" s="1"/>
  <c r="Y64" i="17" s="1"/>
  <c r="Y65" i="17" s="1"/>
  <c r="Y66" i="17" s="1"/>
  <c r="Y67" i="17" s="1"/>
  <c r="Y68" i="17" s="1"/>
  <c r="Y69" i="17" s="1"/>
  <c r="Y70" i="17" s="1"/>
  <c r="Y71" i="17" s="1"/>
  <c r="Y72" i="17" s="1"/>
  <c r="Y73" i="17" s="1"/>
  <c r="Y74" i="17" s="1"/>
  <c r="Y75" i="17" s="1"/>
  <c r="Y76" i="17" s="1"/>
  <c r="Y77" i="17" s="1"/>
  <c r="Y78" i="17" s="1"/>
  <c r="Y79" i="17" s="1"/>
  <c r="Y80" i="17" s="1"/>
  <c r="Y81" i="17" s="1"/>
  <c r="Y82" i="17" s="1"/>
  <c r="Y83" i="17" s="1"/>
  <c r="Y84" i="17" s="1"/>
  <c r="Y85" i="17" s="1"/>
  <c r="Y86" i="17" s="1"/>
  <c r="Y87" i="17" s="1"/>
  <c r="Y88" i="17" s="1"/>
  <c r="Y89" i="17" s="1"/>
  <c r="Y90" i="17" s="1"/>
  <c r="Y91" i="17" s="1"/>
  <c r="Y92" i="17" s="1"/>
  <c r="Y93" i="17" s="1"/>
  <c r="Y94" i="17" s="1"/>
  <c r="Y95" i="17" s="1"/>
  <c r="Y96" i="17" s="1"/>
  <c r="Y97" i="17" s="1"/>
  <c r="Y98" i="17" s="1"/>
  <c r="Y99" i="17" s="1"/>
  <c r="Y100" i="17" s="1"/>
  <c r="Y101" i="17" s="1"/>
  <c r="Y102" i="17" s="1"/>
  <c r="Y103" i="17" s="1"/>
  <c r="Y104" i="17" s="1"/>
  <c r="Y105" i="17" s="1"/>
  <c r="Y106" i="17" s="1"/>
  <c r="Y107" i="17" s="1"/>
  <c r="Y108" i="17" s="1"/>
  <c r="Y109" i="17" s="1"/>
  <c r="Y110" i="17" s="1"/>
  <c r="Y111" i="17" s="1"/>
  <c r="Y112" i="17" s="1"/>
  <c r="Y113" i="17" s="1"/>
  <c r="Y114" i="17" s="1"/>
  <c r="Y115" i="17" s="1"/>
  <c r="Y116" i="17" s="1"/>
  <c r="Y117" i="17" s="1"/>
  <c r="Y118" i="17" s="1"/>
  <c r="Y119" i="17" s="1"/>
  <c r="Y120" i="17" s="1"/>
  <c r="Y121" i="17" s="1"/>
  <c r="Y122" i="17" s="1"/>
  <c r="AS35" i="17"/>
  <c r="AS36" i="17" s="1"/>
  <c r="AS37" i="17" s="1"/>
  <c r="BI35" i="17"/>
  <c r="BI36" i="17" s="1"/>
  <c r="BI37" i="17" s="1"/>
  <c r="BI38" i="17" s="1"/>
  <c r="BI39" i="17" s="1"/>
  <c r="BR35" i="17"/>
  <c r="BR36" i="17" s="1"/>
  <c r="BR37" i="17" s="1"/>
  <c r="BR38" i="17" s="1"/>
  <c r="BR39" i="17" s="1"/>
  <c r="R36" i="17"/>
  <c r="R37" i="17" s="1"/>
  <c r="R38" i="17" s="1"/>
  <c r="R39" i="17" s="1"/>
  <c r="R40" i="17" s="1"/>
  <c r="R41" i="17" s="1"/>
  <c r="R42" i="17" s="1"/>
  <c r="AB36" i="17"/>
  <c r="AB37" i="17" s="1"/>
  <c r="AB38" i="17" s="1"/>
  <c r="AB39" i="17" s="1"/>
  <c r="AB40" i="17" s="1"/>
  <c r="AB41" i="17" s="1"/>
  <c r="AB42" i="17" s="1"/>
  <c r="AB43" i="17" s="1"/>
  <c r="AB44" i="17" s="1"/>
  <c r="AB45" i="17" s="1"/>
  <c r="AB46" i="17" s="1"/>
  <c r="AB47" i="17" s="1"/>
  <c r="AB48" i="17" s="1"/>
  <c r="AB49" i="17" s="1"/>
  <c r="AB50" i="17" s="1"/>
  <c r="AB51" i="17" s="1"/>
  <c r="AB52" i="17" s="1"/>
  <c r="AB53" i="17" s="1"/>
  <c r="BH36" i="17"/>
  <c r="BH37" i="17" s="1"/>
  <c r="BH38" i="17" s="1"/>
  <c r="BH39" i="17" s="1"/>
  <c r="BH40" i="17" s="1"/>
  <c r="BH41" i="17" s="1"/>
  <c r="AD37" i="17"/>
  <c r="AD38" i="17" s="1"/>
  <c r="AD39" i="17" s="1"/>
  <c r="AD40" i="17" s="1"/>
  <c r="AD41" i="17" s="1"/>
  <c r="AD42" i="17" s="1"/>
  <c r="AD43" i="17" s="1"/>
  <c r="AD44" i="17" s="1"/>
  <c r="AD45" i="17" s="1"/>
  <c r="AG37" i="17"/>
  <c r="AG38" i="17" s="1"/>
  <c r="AG39" i="17" s="1"/>
  <c r="AG40" i="17" s="1"/>
  <c r="AG41" i="17" s="1"/>
  <c r="AG42" i="17" s="1"/>
  <c r="AG43" i="17" s="1"/>
  <c r="AG44" i="17" s="1"/>
  <c r="AG45" i="17" s="1"/>
  <c r="AG46" i="17" s="1"/>
  <c r="BJ37" i="17"/>
  <c r="BJ38" i="17" s="1"/>
  <c r="BJ39" i="17" s="1"/>
  <c r="BJ40" i="17" s="1"/>
  <c r="CA37" i="17"/>
  <c r="J38" i="17"/>
  <c r="J39" i="17" s="1"/>
  <c r="J40" i="17" s="1"/>
  <c r="J41" i="17" s="1"/>
  <c r="AR38" i="17"/>
  <c r="AR39" i="17" s="1"/>
  <c r="AR40" i="17" s="1"/>
  <c r="AR41" i="17" s="1"/>
  <c r="AR42" i="17" s="1"/>
  <c r="AR43" i="17" s="1"/>
  <c r="AR44" i="17" s="1"/>
  <c r="AR45" i="17" s="1"/>
  <c r="AR46" i="17" s="1"/>
  <c r="AR47" i="17" s="1"/>
  <c r="AR48" i="17" s="1"/>
  <c r="AR49" i="17" s="1"/>
  <c r="AR50" i="17" s="1"/>
  <c r="AR51" i="17" s="1"/>
  <c r="AR52" i="17" s="1"/>
  <c r="AR53" i="17" s="1"/>
  <c r="AR54" i="17" s="1"/>
  <c r="AR55" i="17" s="1"/>
  <c r="AR56" i="17" s="1"/>
  <c r="AS38" i="17"/>
  <c r="CA38" i="17"/>
  <c r="CA39" i="17" s="1"/>
  <c r="CA40" i="17" s="1"/>
  <c r="CA41" i="17" s="1"/>
  <c r="CA42" i="17" s="1"/>
  <c r="CA43" i="17" s="1"/>
  <c r="CA44" i="17" s="1"/>
  <c r="CY38" i="17"/>
  <c r="CY39" i="17" s="1"/>
  <c r="CY40" i="17" s="1"/>
  <c r="CY41" i="17" s="1"/>
  <c r="CY42" i="17" s="1"/>
  <c r="CY43" i="17" s="1"/>
  <c r="CY44" i="17" s="1"/>
  <c r="CY45" i="17" s="1"/>
  <c r="CY46" i="17" s="1"/>
  <c r="CY47" i="17" s="1"/>
  <c r="CY48" i="17" s="1"/>
  <c r="CY49" i="17" s="1"/>
  <c r="CY50" i="17" s="1"/>
  <c r="CY51" i="17" s="1"/>
  <c r="CY52" i="17" s="1"/>
  <c r="CY53" i="17" s="1"/>
  <c r="CY54" i="17" s="1"/>
  <c r="CY55" i="17" s="1"/>
  <c r="CY56" i="17" s="1"/>
  <c r="CY57" i="17" s="1"/>
  <c r="CY58" i="17" s="1"/>
  <c r="CY59" i="17" s="1"/>
  <c r="CY60" i="17" s="1"/>
  <c r="CY61" i="17" s="1"/>
  <c r="CY62" i="17" s="1"/>
  <c r="CY63" i="17" s="1"/>
  <c r="CY64" i="17" s="1"/>
  <c r="CY65" i="17" s="1"/>
  <c r="CY66" i="17" s="1"/>
  <c r="CY67" i="17" s="1"/>
  <c r="CY68" i="17" s="1"/>
  <c r="CY69" i="17" s="1"/>
  <c r="M39" i="17"/>
  <c r="M40" i="17" s="1"/>
  <c r="M41" i="17" s="1"/>
  <c r="M42" i="17" s="1"/>
  <c r="M43" i="17" s="1"/>
  <c r="M44" i="17" s="1"/>
  <c r="AJ39" i="17"/>
  <c r="AJ40" i="17" s="1"/>
  <c r="AJ41" i="17" s="1"/>
  <c r="AJ42" i="17" s="1"/>
  <c r="AJ43" i="17" s="1"/>
  <c r="AJ44" i="17" s="1"/>
  <c r="AJ45" i="17" s="1"/>
  <c r="AJ46" i="17" s="1"/>
  <c r="AJ47" i="17" s="1"/>
  <c r="AJ48" i="17" s="1"/>
  <c r="AJ49" i="17" s="1"/>
  <c r="AJ50" i="17" s="1"/>
  <c r="AJ51" i="17" s="1"/>
  <c r="AJ52" i="17" s="1"/>
  <c r="AJ53" i="17" s="1"/>
  <c r="AJ54" i="17" s="1"/>
  <c r="AS39" i="17"/>
  <c r="AS40" i="17" s="1"/>
  <c r="AS41" i="17" s="1"/>
  <c r="AS42" i="17" s="1"/>
  <c r="AS43" i="17" s="1"/>
  <c r="AS44" i="17" s="1"/>
  <c r="BQ39" i="17"/>
  <c r="BQ40" i="17" s="1"/>
  <c r="BQ41" i="17" s="1"/>
  <c r="BQ42" i="17" s="1"/>
  <c r="BQ43" i="17" s="1"/>
  <c r="BQ44" i="17" s="1"/>
  <c r="BQ45" i="17" s="1"/>
  <c r="CF39" i="17"/>
  <c r="CF40" i="17" s="1"/>
  <c r="CF41" i="17" s="1"/>
  <c r="CF42" i="17" s="1"/>
  <c r="CF43" i="17" s="1"/>
  <c r="CF44" i="17" s="1"/>
  <c r="CF45" i="17" s="1"/>
  <c r="CF46" i="17" s="1"/>
  <c r="CF47" i="17" s="1"/>
  <c r="CF48" i="17" s="1"/>
  <c r="CF49" i="17" s="1"/>
  <c r="CF50" i="17" s="1"/>
  <c r="CF51" i="17" s="1"/>
  <c r="CF52" i="17" s="1"/>
  <c r="CF53" i="17" s="1"/>
  <c r="V40" i="17"/>
  <c r="V41" i="17" s="1"/>
  <c r="V42" i="17" s="1"/>
  <c r="V43" i="17" s="1"/>
  <c r="V44" i="17" s="1"/>
  <c r="V45" i="17" s="1"/>
  <c r="V46" i="17" s="1"/>
  <c r="V47" i="17" s="1"/>
  <c r="V48" i="17" s="1"/>
  <c r="V49" i="17" s="1"/>
  <c r="V50" i="17" s="1"/>
  <c r="V51" i="17" s="1"/>
  <c r="V52" i="17" s="1"/>
  <c r="V53" i="17" s="1"/>
  <c r="V54" i="17" s="1"/>
  <c r="V55" i="17" s="1"/>
  <c r="V56" i="17" s="1"/>
  <c r="AX40" i="17"/>
  <c r="AX41" i="17" s="1"/>
  <c r="AX42" i="17" s="1"/>
  <c r="AX43" i="17" s="1"/>
  <c r="BI40" i="17"/>
  <c r="BI41" i="17" s="1"/>
  <c r="BI42" i="17" s="1"/>
  <c r="BI43" i="17" s="1"/>
  <c r="BI44" i="17" s="1"/>
  <c r="BI45" i="17" s="1"/>
  <c r="BI46" i="17" s="1"/>
  <c r="BI47" i="17" s="1"/>
  <c r="BI48" i="17" s="1"/>
  <c r="BR40" i="17"/>
  <c r="BR41" i="17" s="1"/>
  <c r="BR42" i="17" s="1"/>
  <c r="BR43" i="17" s="1"/>
  <c r="BR44" i="17" s="1"/>
  <c r="BR45" i="17" s="1"/>
  <c r="BR46" i="17" s="1"/>
  <c r="BR47" i="17" s="1"/>
  <c r="BR48" i="17" s="1"/>
  <c r="BR49" i="17" s="1"/>
  <c r="CH40" i="17"/>
  <c r="CH41" i="17" s="1"/>
  <c r="CH42" i="17" s="1"/>
  <c r="CH43" i="17" s="1"/>
  <c r="CH44" i="17" s="1"/>
  <c r="CH45" i="17" s="1"/>
  <c r="CH46" i="17" s="1"/>
  <c r="CO40" i="17"/>
  <c r="BJ41" i="17"/>
  <c r="BJ42" i="17" s="1"/>
  <c r="BJ43" i="17" s="1"/>
  <c r="BJ44" i="17" s="1"/>
  <c r="BJ45" i="17" s="1"/>
  <c r="BJ46" i="17" s="1"/>
  <c r="BJ47" i="17" s="1"/>
  <c r="BJ48" i="17" s="1"/>
  <c r="BJ49" i="17" s="1"/>
  <c r="BJ50" i="17" s="1"/>
  <c r="BJ51" i="17" s="1"/>
  <c r="BJ52" i="17" s="1"/>
  <c r="BJ53" i="17" s="1"/>
  <c r="BJ54" i="17" s="1"/>
  <c r="BJ55" i="17" s="1"/>
  <c r="BJ56" i="17" s="1"/>
  <c r="BJ57" i="17" s="1"/>
  <c r="BJ58" i="17" s="1"/>
  <c r="BJ59" i="17" s="1"/>
  <c r="BJ60" i="17" s="1"/>
  <c r="BJ61" i="17" s="1"/>
  <c r="BJ62" i="17" s="1"/>
  <c r="BJ63" i="17" s="1"/>
  <c r="BJ64" i="17" s="1"/>
  <c r="BJ65" i="17" s="1"/>
  <c r="BJ66" i="17" s="1"/>
  <c r="BJ67" i="17" s="1"/>
  <c r="BJ68" i="17" s="1"/>
  <c r="BJ69" i="17" s="1"/>
  <c r="BJ70" i="17" s="1"/>
  <c r="BJ71" i="17" s="1"/>
  <c r="BJ72" i="17" s="1"/>
  <c r="BJ73" i="17" s="1"/>
  <c r="BJ74" i="17" s="1"/>
  <c r="BJ75" i="17" s="1"/>
  <c r="BJ76" i="17" s="1"/>
  <c r="BJ77" i="17" s="1"/>
  <c r="BJ78" i="17" s="1"/>
  <c r="BJ79" i="17" s="1"/>
  <c r="BJ80" i="17" s="1"/>
  <c r="BJ81" i="17" s="1"/>
  <c r="BJ82" i="17" s="1"/>
  <c r="BJ83" i="17" s="1"/>
  <c r="BJ84" i="17" s="1"/>
  <c r="BJ85" i="17" s="1"/>
  <c r="BJ86" i="17" s="1"/>
  <c r="BJ87" i="17" s="1"/>
  <c r="BJ88" i="17" s="1"/>
  <c r="BJ89" i="17" s="1"/>
  <c r="BJ90" i="17" s="1"/>
  <c r="BJ91" i="17" s="1"/>
  <c r="BU41" i="17"/>
  <c r="BU42" i="17" s="1"/>
  <c r="BU43" i="17" s="1"/>
  <c r="BU44" i="17" s="1"/>
  <c r="BU45" i="17" s="1"/>
  <c r="BU46" i="17" s="1"/>
  <c r="BU47" i="17" s="1"/>
  <c r="BU48" i="17" s="1"/>
  <c r="BU49" i="17" s="1"/>
  <c r="BU50" i="17" s="1"/>
  <c r="BU51" i="17" s="1"/>
  <c r="BU52" i="17" s="1"/>
  <c r="BU53" i="17" s="1"/>
  <c r="BU54" i="17" s="1"/>
  <c r="BU55" i="17" s="1"/>
  <c r="BU56" i="17" s="1"/>
  <c r="BU57" i="17" s="1"/>
  <c r="BU58" i="17" s="1"/>
  <c r="BU59" i="17" s="1"/>
  <c r="BU60" i="17" s="1"/>
  <c r="BU61" i="17" s="1"/>
  <c r="BU62" i="17" s="1"/>
  <c r="BU63" i="17" s="1"/>
  <c r="BU64" i="17" s="1"/>
  <c r="BU65" i="17" s="1"/>
  <c r="BU66" i="17" s="1"/>
  <c r="BU67" i="17" s="1"/>
  <c r="BU68" i="17" s="1"/>
  <c r="BU69" i="17" s="1"/>
  <c r="BU70" i="17" s="1"/>
  <c r="BU71" i="17" s="1"/>
  <c r="BU72" i="17" s="1"/>
  <c r="BU73" i="17" s="1"/>
  <c r="BU74" i="17" s="1"/>
  <c r="BU75" i="17" s="1"/>
  <c r="BU76" i="17" s="1"/>
  <c r="BU77" i="17" s="1"/>
  <c r="BU78" i="17" s="1"/>
  <c r="BU79" i="17" s="1"/>
  <c r="BU80" i="17" s="1"/>
  <c r="BU81" i="17" s="1"/>
  <c r="BU82" i="17" s="1"/>
  <c r="BU83" i="17" s="1"/>
  <c r="BU84" i="17" s="1"/>
  <c r="BU85" i="17" s="1"/>
  <c r="CO41" i="17"/>
  <c r="CO42" i="17" s="1"/>
  <c r="CO43" i="17" s="1"/>
  <c r="CO44" i="17" s="1"/>
  <c r="CO45" i="17" s="1"/>
  <c r="CO46" i="17" s="1"/>
  <c r="CO47" i="17" s="1"/>
  <c r="J42" i="17"/>
  <c r="J43" i="17" s="1"/>
  <c r="J44" i="17" s="1"/>
  <c r="J45" i="17" s="1"/>
  <c r="J46" i="17" s="1"/>
  <c r="J47" i="17" s="1"/>
  <c r="J48" i="17" s="1"/>
  <c r="J49" i="17" s="1"/>
  <c r="J50" i="17" s="1"/>
  <c r="J51" i="17" s="1"/>
  <c r="J52" i="17" s="1"/>
  <c r="J53" i="17" s="1"/>
  <c r="J54" i="17" s="1"/>
  <c r="J55" i="17" s="1"/>
  <c r="J56" i="17" s="1"/>
  <c r="J57" i="17" s="1"/>
  <c r="J58" i="17" s="1"/>
  <c r="J59" i="17" s="1"/>
  <c r="J60" i="17" s="1"/>
  <c r="J61" i="17" s="1"/>
  <c r="J62" i="17" s="1"/>
  <c r="J63" i="17" s="1"/>
  <c r="J64" i="17" s="1"/>
  <c r="J65" i="17" s="1"/>
  <c r="J66" i="17" s="1"/>
  <c r="AE42" i="17"/>
  <c r="AF42" i="17"/>
  <c r="AF43" i="17" s="1"/>
  <c r="AF44" i="17" s="1"/>
  <c r="BF42" i="17"/>
  <c r="BF43" i="17" s="1"/>
  <c r="BF44" i="17" s="1"/>
  <c r="BF45" i="17" s="1"/>
  <c r="BF46" i="17" s="1"/>
  <c r="BH42" i="17"/>
  <c r="BH43" i="17" s="1"/>
  <c r="BH44" i="17" s="1"/>
  <c r="BH45" i="17" s="1"/>
  <c r="BH46" i="17" s="1"/>
  <c r="BH47" i="17" s="1"/>
  <c r="BH48" i="17" s="1"/>
  <c r="BH49" i="17" s="1"/>
  <c r="BH50" i="17" s="1"/>
  <c r="BH51" i="17" s="1"/>
  <c r="BH52" i="17" s="1"/>
  <c r="BH53" i="17" s="1"/>
  <c r="BH54" i="17" s="1"/>
  <c r="BH55" i="17" s="1"/>
  <c r="BH56" i="17" s="1"/>
  <c r="BH57" i="17" s="1"/>
  <c r="BH58" i="17" s="1"/>
  <c r="BH59" i="17" s="1"/>
  <c r="BH60" i="17" s="1"/>
  <c r="BH61" i="17" s="1"/>
  <c r="BH62" i="17" s="1"/>
  <c r="BH63" i="17" s="1"/>
  <c r="BH64" i="17" s="1"/>
  <c r="BH65" i="17" s="1"/>
  <c r="BH66" i="17" s="1"/>
  <c r="BH67" i="17" s="1"/>
  <c r="BH68" i="17" s="1"/>
  <c r="BH69" i="17" s="1"/>
  <c r="BH70" i="17" s="1"/>
  <c r="BH71" i="17" s="1"/>
  <c r="BH72" i="17" s="1"/>
  <c r="BH73" i="17" s="1"/>
  <c r="BH74" i="17" s="1"/>
  <c r="BH75" i="17" s="1"/>
  <c r="BH76" i="17" s="1"/>
  <c r="BH77" i="17" s="1"/>
  <c r="BH78" i="17" s="1"/>
  <c r="BH79" i="17" s="1"/>
  <c r="BH80" i="17" s="1"/>
  <c r="BH81" i="17" s="1"/>
  <c r="BH82" i="17" s="1"/>
  <c r="BH83" i="17" s="1"/>
  <c r="BH84" i="17" s="1"/>
  <c r="BH85" i="17" s="1"/>
  <c r="BH86" i="17" s="1"/>
  <c r="BH87" i="17" s="1"/>
  <c r="BH88" i="17" s="1"/>
  <c r="BH89" i="17" s="1"/>
  <c r="BH90" i="17" s="1"/>
  <c r="BH91" i="17" s="1"/>
  <c r="BH92" i="17" s="1"/>
  <c r="BH93" i="17" s="1"/>
  <c r="BH94" i="17" s="1"/>
  <c r="BH95" i="17" s="1"/>
  <c r="BH96" i="17" s="1"/>
  <c r="BH97" i="17" s="1"/>
  <c r="BH98" i="17" s="1"/>
  <c r="BH99" i="17" s="1"/>
  <c r="BH100" i="17" s="1"/>
  <c r="BH101" i="17" s="1"/>
  <c r="BH102" i="17" s="1"/>
  <c r="BH103" i="17" s="1"/>
  <c r="BH104" i="17" s="1"/>
  <c r="BH105" i="17" s="1"/>
  <c r="BH106" i="17" s="1"/>
  <c r="BH107" i="17" s="1"/>
  <c r="BH108" i="17" s="1"/>
  <c r="BH109" i="17" s="1"/>
  <c r="BH110" i="17" s="1"/>
  <c r="BH111" i="17" s="1"/>
  <c r="BH112" i="17" s="1"/>
  <c r="BH113" i="17" s="1"/>
  <c r="BH114" i="17" s="1"/>
  <c r="BH115" i="17" s="1"/>
  <c r="BH116" i="17" s="1"/>
  <c r="BH117" i="17" s="1"/>
  <c r="BH118" i="17" s="1"/>
  <c r="BH119" i="17" s="1"/>
  <c r="BH120" i="17" s="1"/>
  <c r="BH121" i="17" s="1"/>
  <c r="BH122" i="17" s="1"/>
  <c r="BO42" i="17"/>
  <c r="BO43" i="17" s="1"/>
  <c r="BO44" i="17" s="1"/>
  <c r="BO45" i="17" s="1"/>
  <c r="BO46" i="17" s="1"/>
  <c r="BO47" i="17" s="1"/>
  <c r="BO48" i="17" s="1"/>
  <c r="BO49" i="17" s="1"/>
  <c r="BO50" i="17" s="1"/>
  <c r="BO51" i="17" s="1"/>
  <c r="BO52" i="17" s="1"/>
  <c r="R43" i="17"/>
  <c r="R44" i="17" s="1"/>
  <c r="R45" i="17" s="1"/>
  <c r="R46" i="17" s="1"/>
  <c r="R47" i="17" s="1"/>
  <c r="R48" i="17" s="1"/>
  <c r="R49" i="17" s="1"/>
  <c r="R50" i="17" s="1"/>
  <c r="R51" i="17" s="1"/>
  <c r="R52" i="17" s="1"/>
  <c r="R53" i="17" s="1"/>
  <c r="R54" i="17" s="1"/>
  <c r="R55" i="17" s="1"/>
  <c r="R56" i="17" s="1"/>
  <c r="R57" i="17" s="1"/>
  <c r="R58" i="17" s="1"/>
  <c r="R59" i="17" s="1"/>
  <c r="R60" i="17" s="1"/>
  <c r="R61" i="17" s="1"/>
  <c r="R62" i="17" s="1"/>
  <c r="R63" i="17" s="1"/>
  <c r="R64" i="17" s="1"/>
  <c r="R65" i="17" s="1"/>
  <c r="R66" i="17" s="1"/>
  <c r="R67" i="17" s="1"/>
  <c r="R68" i="17" s="1"/>
  <c r="R69" i="17" s="1"/>
  <c r="R70" i="17" s="1"/>
  <c r="R71" i="17" s="1"/>
  <c r="R72" i="17" s="1"/>
  <c r="R73" i="17" s="1"/>
  <c r="R74" i="17" s="1"/>
  <c r="R75" i="17" s="1"/>
  <c r="R76" i="17" s="1"/>
  <c r="R77" i="17" s="1"/>
  <c r="R78" i="17" s="1"/>
  <c r="R79" i="17" s="1"/>
  <c r="R80" i="17" s="1"/>
  <c r="R81" i="17" s="1"/>
  <c r="R82" i="17" s="1"/>
  <c r="R83" i="17" s="1"/>
  <c r="R84" i="17" s="1"/>
  <c r="R85" i="17" s="1"/>
  <c r="R86" i="17" s="1"/>
  <c r="R87" i="17" s="1"/>
  <c r="R88" i="17" s="1"/>
  <c r="R89" i="17" s="1"/>
  <c r="R90" i="17" s="1"/>
  <c r="R91" i="17" s="1"/>
  <c r="R92" i="17" s="1"/>
  <c r="R93" i="17" s="1"/>
  <c r="R94" i="17" s="1"/>
  <c r="R95" i="17" s="1"/>
  <c r="R96" i="17" s="1"/>
  <c r="R97" i="17" s="1"/>
  <c r="R98" i="17" s="1"/>
  <c r="R99" i="17" s="1"/>
  <c r="R100" i="17" s="1"/>
  <c r="R101" i="17" s="1"/>
  <c r="R102" i="17" s="1"/>
  <c r="R103" i="17" s="1"/>
  <c r="R104" i="17" s="1"/>
  <c r="R105" i="17" s="1"/>
  <c r="R106" i="17" s="1"/>
  <c r="R107" i="17" s="1"/>
  <c r="R108" i="17" s="1"/>
  <c r="R109" i="17" s="1"/>
  <c r="R110" i="17" s="1"/>
  <c r="R111" i="17" s="1"/>
  <c r="R112" i="17" s="1"/>
  <c r="R113" i="17" s="1"/>
  <c r="R114" i="17" s="1"/>
  <c r="R115" i="17" s="1"/>
  <c r="R116" i="17" s="1"/>
  <c r="R117" i="17" s="1"/>
  <c r="R118" i="17" s="1"/>
  <c r="R119" i="17" s="1"/>
  <c r="R120" i="17" s="1"/>
  <c r="R121" i="17" s="1"/>
  <c r="R122" i="17" s="1"/>
  <c r="AE43" i="17"/>
  <c r="AE44" i="17" s="1"/>
  <c r="AE45" i="17" s="1"/>
  <c r="AE46" i="17" s="1"/>
  <c r="AE47" i="17" s="1"/>
  <c r="AE48" i="17" s="1"/>
  <c r="AE49" i="17" s="1"/>
  <c r="AE50" i="17" s="1"/>
  <c r="AE51" i="17" s="1"/>
  <c r="AE52" i="17" s="1"/>
  <c r="AE53" i="17" s="1"/>
  <c r="AW43" i="17"/>
  <c r="AW44" i="17" s="1"/>
  <c r="AW45" i="17" s="1"/>
  <c r="AW46" i="17" s="1"/>
  <c r="AW47" i="17" s="1"/>
  <c r="AW48" i="17" s="1"/>
  <c r="AW49" i="17" s="1"/>
  <c r="AW50" i="17" s="1"/>
  <c r="AW51" i="17" s="1"/>
  <c r="AW52" i="17" s="1"/>
  <c r="AW53" i="17" s="1"/>
  <c r="AW54" i="17" s="1"/>
  <c r="AW55" i="17" s="1"/>
  <c r="AW56" i="17" s="1"/>
  <c r="AW57" i="17" s="1"/>
  <c r="AW58" i="17" s="1"/>
  <c r="AW59" i="17" s="1"/>
  <c r="AW60" i="17" s="1"/>
  <c r="AW61" i="17" s="1"/>
  <c r="AW62" i="17" s="1"/>
  <c r="AW63" i="17" s="1"/>
  <c r="AW64" i="17" s="1"/>
  <c r="AW65" i="17" s="1"/>
  <c r="AW66" i="17" s="1"/>
  <c r="AW67" i="17" s="1"/>
  <c r="AW68" i="17" s="1"/>
  <c r="AW69" i="17" s="1"/>
  <c r="AW70" i="17" s="1"/>
  <c r="AW71" i="17" s="1"/>
  <c r="AW72" i="17" s="1"/>
  <c r="AW73" i="17" s="1"/>
  <c r="AW74" i="17" s="1"/>
  <c r="AW75" i="17" s="1"/>
  <c r="AW76" i="17" s="1"/>
  <c r="AW77" i="17" s="1"/>
  <c r="AW78" i="17" s="1"/>
  <c r="AW79" i="17" s="1"/>
  <c r="AW80" i="17" s="1"/>
  <c r="AW81" i="17" s="1"/>
  <c r="AW82" i="17" s="1"/>
  <c r="AW83" i="17" s="1"/>
  <c r="AW84" i="17" s="1"/>
  <c r="AW85" i="17" s="1"/>
  <c r="AW86" i="17" s="1"/>
  <c r="AW87" i="17" s="1"/>
  <c r="AW88" i="17" s="1"/>
  <c r="AW89" i="17" s="1"/>
  <c r="AW90" i="17" s="1"/>
  <c r="AW91" i="17" s="1"/>
  <c r="AW92" i="17" s="1"/>
  <c r="AW93" i="17" s="1"/>
  <c r="AW94" i="17" s="1"/>
  <c r="AW95" i="17" s="1"/>
  <c r="AW96" i="17" s="1"/>
  <c r="AW97" i="17" s="1"/>
  <c r="AW98" i="17" s="1"/>
  <c r="AW99" i="17" s="1"/>
  <c r="AW100" i="17" s="1"/>
  <c r="AW101" i="17" s="1"/>
  <c r="AW102" i="17" s="1"/>
  <c r="AW103" i="17" s="1"/>
  <c r="AW104" i="17" s="1"/>
  <c r="AW105" i="17" s="1"/>
  <c r="AW106" i="17" s="1"/>
  <c r="AW107" i="17" s="1"/>
  <c r="AW108" i="17" s="1"/>
  <c r="AW109" i="17" s="1"/>
  <c r="AW110" i="17" s="1"/>
  <c r="AW111" i="17" s="1"/>
  <c r="AW112" i="17" s="1"/>
  <c r="AW113" i="17" s="1"/>
  <c r="AW114" i="17" s="1"/>
  <c r="AW115" i="17" s="1"/>
  <c r="AW116" i="17" s="1"/>
  <c r="AW117" i="17" s="1"/>
  <c r="AW118" i="17" s="1"/>
  <c r="AW119" i="17" s="1"/>
  <c r="AW120" i="17" s="1"/>
  <c r="AW121" i="17" s="1"/>
  <c r="AW122" i="17" s="1"/>
  <c r="BC43" i="17"/>
  <c r="BC44" i="17" s="1"/>
  <c r="BC45" i="17" s="1"/>
  <c r="BC46" i="17" s="1"/>
  <c r="BC47" i="17" s="1"/>
  <c r="BC48" i="17" s="1"/>
  <c r="BC49" i="17" s="1"/>
  <c r="BC50" i="17" s="1"/>
  <c r="BV43" i="17"/>
  <c r="AP44" i="17"/>
  <c r="AP45" i="17" s="1"/>
  <c r="AP46" i="17" s="1"/>
  <c r="AP47" i="17" s="1"/>
  <c r="AP48" i="17" s="1"/>
  <c r="AX44" i="17"/>
  <c r="AX45" i="17" s="1"/>
  <c r="AX46" i="17" s="1"/>
  <c r="AX47" i="17" s="1"/>
  <c r="AX48" i="17" s="1"/>
  <c r="AX49" i="17" s="1"/>
  <c r="AX50" i="17" s="1"/>
  <c r="AX51" i="17" s="1"/>
  <c r="AX52" i="17" s="1"/>
  <c r="AX53" i="17" s="1"/>
  <c r="AX54" i="17" s="1"/>
  <c r="AX55" i="17" s="1"/>
  <c r="AX56" i="17" s="1"/>
  <c r="AX57" i="17" s="1"/>
  <c r="AX58" i="17" s="1"/>
  <c r="AX59" i="17" s="1"/>
  <c r="AX60" i="17" s="1"/>
  <c r="AX61" i="17" s="1"/>
  <c r="AX62" i="17" s="1"/>
  <c r="AX63" i="17" s="1"/>
  <c r="AX64" i="17" s="1"/>
  <c r="AX65" i="17" s="1"/>
  <c r="AX66" i="17" s="1"/>
  <c r="BV44" i="17"/>
  <c r="BV45" i="17" s="1"/>
  <c r="BV46" i="17" s="1"/>
  <c r="CX44" i="17"/>
  <c r="CX45" i="17" s="1"/>
  <c r="CX46" i="17" s="1"/>
  <c r="CX47" i="17" s="1"/>
  <c r="CX48" i="17" s="1"/>
  <c r="CX49" i="17" s="1"/>
  <c r="CX50" i="17" s="1"/>
  <c r="CX51" i="17" s="1"/>
  <c r="CX52" i="17" s="1"/>
  <c r="CX53" i="17" s="1"/>
  <c r="CX54" i="17" s="1"/>
  <c r="CX55" i="17" s="1"/>
  <c r="CX56" i="17" s="1"/>
  <c r="CX57" i="17" s="1"/>
  <c r="CX58" i="17" s="1"/>
  <c r="CX59" i="17" s="1"/>
  <c r="CX60" i="17" s="1"/>
  <c r="CX61" i="17" s="1"/>
  <c r="CX62" i="17" s="1"/>
  <c r="CX63" i="17" s="1"/>
  <c r="CX64" i="17" s="1"/>
  <c r="CX65" i="17" s="1"/>
  <c r="CX66" i="17" s="1"/>
  <c r="CX67" i="17" s="1"/>
  <c r="CX68" i="17" s="1"/>
  <c r="CX69" i="17" s="1"/>
  <c r="CX70" i="17" s="1"/>
  <c r="CX71" i="17" s="1"/>
  <c r="CX72" i="17" s="1"/>
  <c r="CX73" i="17" s="1"/>
  <c r="CX74" i="17" s="1"/>
  <c r="CX75" i="17" s="1"/>
  <c r="CX76" i="17" s="1"/>
  <c r="CX77" i="17" s="1"/>
  <c r="CX78" i="17" s="1"/>
  <c r="CX79" i="17" s="1"/>
  <c r="CX80" i="17" s="1"/>
  <c r="CX81" i="17" s="1"/>
  <c r="CX82" i="17" s="1"/>
  <c r="CX83" i="17" s="1"/>
  <c r="CX84" i="17" s="1"/>
  <c r="CX85" i="17" s="1"/>
  <c r="CX86" i="17" s="1"/>
  <c r="G45" i="17"/>
  <c r="G46" i="17" s="1"/>
  <c r="M45" i="17"/>
  <c r="M46" i="17" s="1"/>
  <c r="M47" i="17" s="1"/>
  <c r="U45" i="17"/>
  <c r="AF45" i="17"/>
  <c r="AF46" i="17" s="1"/>
  <c r="AF47" i="17" s="1"/>
  <c r="AF48" i="17" s="1"/>
  <c r="AF49" i="17" s="1"/>
  <c r="AF50" i="17" s="1"/>
  <c r="AQ45" i="17"/>
  <c r="AQ46" i="17" s="1"/>
  <c r="AQ47" i="17" s="1"/>
  <c r="AQ48" i="17" s="1"/>
  <c r="AQ49" i="17" s="1"/>
  <c r="AQ50" i="17" s="1"/>
  <c r="AQ51" i="17" s="1"/>
  <c r="AQ52" i="17" s="1"/>
  <c r="AQ53" i="17" s="1"/>
  <c r="AQ54" i="17" s="1"/>
  <c r="AQ55" i="17" s="1"/>
  <c r="AQ56" i="17" s="1"/>
  <c r="AQ57" i="17" s="1"/>
  <c r="AQ58" i="17" s="1"/>
  <c r="AQ59" i="17" s="1"/>
  <c r="AQ60" i="17" s="1"/>
  <c r="AQ61" i="17" s="1"/>
  <c r="AQ62" i="17" s="1"/>
  <c r="AQ63" i="17" s="1"/>
  <c r="AQ64" i="17" s="1"/>
  <c r="AQ65" i="17" s="1"/>
  <c r="AQ66" i="17" s="1"/>
  <c r="AQ67" i="17" s="1"/>
  <c r="AQ68" i="17" s="1"/>
  <c r="AQ69" i="17" s="1"/>
  <c r="AQ70" i="17" s="1"/>
  <c r="AQ71" i="17" s="1"/>
  <c r="AQ72" i="17" s="1"/>
  <c r="AQ73" i="17" s="1"/>
  <c r="AQ74" i="17" s="1"/>
  <c r="AQ75" i="17" s="1"/>
  <c r="AQ76" i="17" s="1"/>
  <c r="AQ77" i="17" s="1"/>
  <c r="AQ78" i="17" s="1"/>
  <c r="AQ79" i="17" s="1"/>
  <c r="AQ80" i="17" s="1"/>
  <c r="AQ81" i="17" s="1"/>
  <c r="AQ82" i="17" s="1"/>
  <c r="AQ83" i="17" s="1"/>
  <c r="AQ84" i="17" s="1"/>
  <c r="AQ85" i="17" s="1"/>
  <c r="AQ86" i="17" s="1"/>
  <c r="AQ87" i="17" s="1"/>
  <c r="AQ88" i="17" s="1"/>
  <c r="AQ89" i="17" s="1"/>
  <c r="AQ90" i="17" s="1"/>
  <c r="AQ91" i="17" s="1"/>
  <c r="AQ92" i="17" s="1"/>
  <c r="AQ93" i="17" s="1"/>
  <c r="AQ94" i="17" s="1"/>
  <c r="AQ95" i="17" s="1"/>
  <c r="AQ96" i="17" s="1"/>
  <c r="AQ97" i="17" s="1"/>
  <c r="AQ98" i="17" s="1"/>
  <c r="AQ99" i="17" s="1"/>
  <c r="AS45" i="17"/>
  <c r="CA45" i="17"/>
  <c r="CA46" i="17" s="1"/>
  <c r="CA47" i="17" s="1"/>
  <c r="CN45" i="17"/>
  <c r="CN46" i="17" s="1"/>
  <c r="CN47" i="17" s="1"/>
  <c r="CN48" i="17" s="1"/>
  <c r="CN49" i="17" s="1"/>
  <c r="CN50" i="17" s="1"/>
  <c r="CN51" i="17" s="1"/>
  <c r="CN52" i="17" s="1"/>
  <c r="CN53" i="17" s="1"/>
  <c r="CN54" i="17" s="1"/>
  <c r="CN55" i="17" s="1"/>
  <c r="CN56" i="17" s="1"/>
  <c r="CN57" i="17" s="1"/>
  <c r="CN58" i="17" s="1"/>
  <c r="CN59" i="17" s="1"/>
  <c r="CN60" i="17" s="1"/>
  <c r="CN61" i="17" s="1"/>
  <c r="CN62" i="17" s="1"/>
  <c r="CN63" i="17" s="1"/>
  <c r="CN64" i="17" s="1"/>
  <c r="CN65" i="17" s="1"/>
  <c r="CN66" i="17" s="1"/>
  <c r="CN67" i="17" s="1"/>
  <c r="CN68" i="17" s="1"/>
  <c r="CN69" i="17" s="1"/>
  <c r="CN70" i="17" s="1"/>
  <c r="CN71" i="17" s="1"/>
  <c r="CN72" i="17" s="1"/>
  <c r="CN73" i="17" s="1"/>
  <c r="CN74" i="17" s="1"/>
  <c r="CN75" i="17" s="1"/>
  <c r="CN76" i="17" s="1"/>
  <c r="CN77" i="17" s="1"/>
  <c r="CN78" i="17" s="1"/>
  <c r="CN79" i="17" s="1"/>
  <c r="CN80" i="17" s="1"/>
  <c r="CN81" i="17" s="1"/>
  <c r="CN82" i="17" s="1"/>
  <c r="CN83" i="17" s="1"/>
  <c r="CN84" i="17" s="1"/>
  <c r="CN85" i="17" s="1"/>
  <c r="CN86" i="17" s="1"/>
  <c r="CN87" i="17" s="1"/>
  <c r="CN88" i="17" s="1"/>
  <c r="CN89" i="17" s="1"/>
  <c r="CN90" i="17" s="1"/>
  <c r="CN91" i="17" s="1"/>
  <c r="CN92" i="17" s="1"/>
  <c r="CN93" i="17" s="1"/>
  <c r="CN94" i="17" s="1"/>
  <c r="CN95" i="17" s="1"/>
  <c r="CN96" i="17" s="1"/>
  <c r="CN97" i="17" s="1"/>
  <c r="CN98" i="17" s="1"/>
  <c r="CN99" i="17" s="1"/>
  <c r="CN100" i="17" s="1"/>
  <c r="CN101" i="17" s="1"/>
  <c r="CN102" i="17" s="1"/>
  <c r="CN103" i="17" s="1"/>
  <c r="CN104" i="17" s="1"/>
  <c r="CN105" i="17" s="1"/>
  <c r="CN106" i="17" s="1"/>
  <c r="CN107" i="17" s="1"/>
  <c r="CN108" i="17" s="1"/>
  <c r="CN109" i="17" s="1"/>
  <c r="CN110" i="17" s="1"/>
  <c r="CN111" i="17" s="1"/>
  <c r="CN112" i="17" s="1"/>
  <c r="CN113" i="17" s="1"/>
  <c r="CN114" i="17" s="1"/>
  <c r="CN115" i="17" s="1"/>
  <c r="CN116" i="17" s="1"/>
  <c r="CN117" i="17" s="1"/>
  <c r="CN118" i="17" s="1"/>
  <c r="CN119" i="17" s="1"/>
  <c r="CN120" i="17" s="1"/>
  <c r="CN121" i="17" s="1"/>
  <c r="CN122" i="17" s="1"/>
  <c r="CS45" i="17"/>
  <c r="CS46" i="17" s="1"/>
  <c r="CS47" i="17" s="1"/>
  <c r="CS48" i="17" s="1"/>
  <c r="CS49" i="17" s="1"/>
  <c r="CS50" i="17" s="1"/>
  <c r="CS51" i="17" s="1"/>
  <c r="CS52" i="17" s="1"/>
  <c r="H46" i="17"/>
  <c r="H47" i="17" s="1"/>
  <c r="H48" i="17" s="1"/>
  <c r="H49" i="17" s="1"/>
  <c r="H50" i="17" s="1"/>
  <c r="H51" i="17" s="1"/>
  <c r="H52" i="17" s="1"/>
  <c r="H53" i="17" s="1"/>
  <c r="H54" i="17" s="1"/>
  <c r="H55" i="17" s="1"/>
  <c r="H56" i="17" s="1"/>
  <c r="H57" i="17" s="1"/>
  <c r="H58" i="17" s="1"/>
  <c r="H59" i="17" s="1"/>
  <c r="H60" i="17" s="1"/>
  <c r="H61" i="17" s="1"/>
  <c r="H62" i="17" s="1"/>
  <c r="H63" i="17" s="1"/>
  <c r="H64" i="17" s="1"/>
  <c r="H65" i="17" s="1"/>
  <c r="H66" i="17" s="1"/>
  <c r="H67" i="17" s="1"/>
  <c r="H68" i="17" s="1"/>
  <c r="H69" i="17" s="1"/>
  <c r="H70" i="17" s="1"/>
  <c r="H71" i="17" s="1"/>
  <c r="H72" i="17" s="1"/>
  <c r="H73" i="17" s="1"/>
  <c r="H74" i="17" s="1"/>
  <c r="H75" i="17" s="1"/>
  <c r="H76" i="17" s="1"/>
  <c r="H77" i="17" s="1"/>
  <c r="H78" i="17" s="1"/>
  <c r="H79" i="17" s="1"/>
  <c r="H80" i="17" s="1"/>
  <c r="H81" i="17" s="1"/>
  <c r="H82" i="17" s="1"/>
  <c r="H83" i="17" s="1"/>
  <c r="H84" i="17" s="1"/>
  <c r="H85" i="17" s="1"/>
  <c r="H86" i="17" s="1"/>
  <c r="H87" i="17" s="1"/>
  <c r="H88" i="17" s="1"/>
  <c r="H89" i="17" s="1"/>
  <c r="H90" i="17" s="1"/>
  <c r="H91" i="17" s="1"/>
  <c r="H92" i="17" s="1"/>
  <c r="H93" i="17" s="1"/>
  <c r="H94" i="17" s="1"/>
  <c r="H95" i="17" s="1"/>
  <c r="H96" i="17" s="1"/>
  <c r="H97" i="17" s="1"/>
  <c r="H98" i="17" s="1"/>
  <c r="H99" i="17" s="1"/>
  <c r="H100" i="17" s="1"/>
  <c r="H101" i="17" s="1"/>
  <c r="H102" i="17" s="1"/>
  <c r="H103" i="17" s="1"/>
  <c r="H104" i="17" s="1"/>
  <c r="H105" i="17" s="1"/>
  <c r="H106" i="17" s="1"/>
  <c r="H107" i="17" s="1"/>
  <c r="H108" i="17" s="1"/>
  <c r="H109" i="17" s="1"/>
  <c r="H110" i="17" s="1"/>
  <c r="H111" i="17" s="1"/>
  <c r="H112" i="17" s="1"/>
  <c r="H113" i="17" s="1"/>
  <c r="H114" i="17" s="1"/>
  <c r="H115" i="17" s="1"/>
  <c r="H116" i="17" s="1"/>
  <c r="H117" i="17" s="1"/>
  <c r="H118" i="17" s="1"/>
  <c r="H119" i="17" s="1"/>
  <c r="H120" i="17" s="1"/>
  <c r="H121" i="17" s="1"/>
  <c r="H122" i="17" s="1"/>
  <c r="U46" i="17"/>
  <c r="U47" i="17" s="1"/>
  <c r="U48" i="17" s="1"/>
  <c r="U49" i="17" s="1"/>
  <c r="AD46" i="17"/>
  <c r="AD47" i="17" s="1"/>
  <c r="AD48" i="17" s="1"/>
  <c r="AD49" i="17" s="1"/>
  <c r="AD50" i="17" s="1"/>
  <c r="AS46" i="17"/>
  <c r="AS47" i="17" s="1"/>
  <c r="AS48" i="17" s="1"/>
  <c r="AS49" i="17" s="1"/>
  <c r="AS50" i="17" s="1"/>
  <c r="BQ46" i="17"/>
  <c r="BQ47" i="17" s="1"/>
  <c r="BQ48" i="17" s="1"/>
  <c r="BQ49" i="17" s="1"/>
  <c r="BQ50" i="17" s="1"/>
  <c r="BQ51" i="17" s="1"/>
  <c r="BQ52" i="17" s="1"/>
  <c r="BQ53" i="17" s="1"/>
  <c r="BQ54" i="17" s="1"/>
  <c r="BQ55" i="17" s="1"/>
  <c r="BQ56" i="17" s="1"/>
  <c r="BQ57" i="17" s="1"/>
  <c r="BQ58" i="17" s="1"/>
  <c r="BQ59" i="17" s="1"/>
  <c r="BQ60" i="17" s="1"/>
  <c r="BQ61" i="17" s="1"/>
  <c r="BQ62" i="17" s="1"/>
  <c r="BQ63" i="17" s="1"/>
  <c r="BQ64" i="17" s="1"/>
  <c r="BQ65" i="17" s="1"/>
  <c r="BQ66" i="17" s="1"/>
  <c r="BQ67" i="17" s="1"/>
  <c r="BQ68" i="17" s="1"/>
  <c r="BQ69" i="17" s="1"/>
  <c r="BZ46" i="17"/>
  <c r="BZ47" i="17" s="1"/>
  <c r="BZ48" i="17" s="1"/>
  <c r="BZ49" i="17" s="1"/>
  <c r="BZ50" i="17" s="1"/>
  <c r="BZ51" i="17" s="1"/>
  <c r="G47" i="17"/>
  <c r="G48" i="17" s="1"/>
  <c r="G49" i="17" s="1"/>
  <c r="G50" i="17" s="1"/>
  <c r="G51" i="17" s="1"/>
  <c r="G52" i="17" s="1"/>
  <c r="G53" i="17" s="1"/>
  <c r="G54" i="17" s="1"/>
  <c r="G55" i="17" s="1"/>
  <c r="G56" i="17" s="1"/>
  <c r="G57" i="17" s="1"/>
  <c r="G58" i="17" s="1"/>
  <c r="G59" i="17" s="1"/>
  <c r="G60" i="17" s="1"/>
  <c r="G61" i="17" s="1"/>
  <c r="G62" i="17" s="1"/>
  <c r="G63" i="17" s="1"/>
  <c r="T47" i="17"/>
  <c r="T48" i="17" s="1"/>
  <c r="T49" i="17" s="1"/>
  <c r="T50" i="17" s="1"/>
  <c r="AG47" i="17"/>
  <c r="AG48" i="17" s="1"/>
  <c r="AG49" i="17" s="1"/>
  <c r="AG50" i="17" s="1"/>
  <c r="AG51" i="17" s="1"/>
  <c r="AG52" i="17" s="1"/>
  <c r="AG53" i="17" s="1"/>
  <c r="AG54" i="17" s="1"/>
  <c r="AG55" i="17" s="1"/>
  <c r="AG56" i="17" s="1"/>
  <c r="AG57" i="17" s="1"/>
  <c r="AG58" i="17" s="1"/>
  <c r="AG59" i="17" s="1"/>
  <c r="AG60" i="17" s="1"/>
  <c r="AG61" i="17" s="1"/>
  <c r="AG62" i="17" s="1"/>
  <c r="AG63" i="17" s="1"/>
  <c r="AG64" i="17" s="1"/>
  <c r="AG65" i="17" s="1"/>
  <c r="AG66" i="17" s="1"/>
  <c r="AG67" i="17" s="1"/>
  <c r="AG68" i="17" s="1"/>
  <c r="AG69" i="17" s="1"/>
  <c r="AG70" i="17" s="1"/>
  <c r="AG71" i="17" s="1"/>
  <c r="AG72" i="17" s="1"/>
  <c r="BE47" i="17"/>
  <c r="BE48" i="17" s="1"/>
  <c r="BE49" i="17" s="1"/>
  <c r="BE50" i="17" s="1"/>
  <c r="BE51" i="17" s="1"/>
  <c r="BE52" i="17" s="1"/>
  <c r="BE53" i="17" s="1"/>
  <c r="BE54" i="17" s="1"/>
  <c r="BE55" i="17" s="1"/>
  <c r="BE56" i="17" s="1"/>
  <c r="BE57" i="17" s="1"/>
  <c r="BE58" i="17" s="1"/>
  <c r="BE59" i="17" s="1"/>
  <c r="BE60" i="17" s="1"/>
  <c r="BE61" i="17" s="1"/>
  <c r="BE62" i="17" s="1"/>
  <c r="BE63" i="17" s="1"/>
  <c r="BE64" i="17" s="1"/>
  <c r="BE65" i="17" s="1"/>
  <c r="BE66" i="17" s="1"/>
  <c r="BE67" i="17" s="1"/>
  <c r="BE68" i="17" s="1"/>
  <c r="BE69" i="17" s="1"/>
  <c r="BE70" i="17" s="1"/>
  <c r="BE71" i="17" s="1"/>
  <c r="BE72" i="17" s="1"/>
  <c r="BE73" i="17" s="1"/>
  <c r="BF47" i="17"/>
  <c r="BF48" i="17" s="1"/>
  <c r="BF49" i="17" s="1"/>
  <c r="BF50" i="17" s="1"/>
  <c r="BF51" i="17" s="1"/>
  <c r="BF52" i="17" s="1"/>
  <c r="BF53" i="17" s="1"/>
  <c r="BF54" i="17" s="1"/>
  <c r="BF55" i="17" s="1"/>
  <c r="BF56" i="17" s="1"/>
  <c r="BF57" i="17" s="1"/>
  <c r="BF58" i="17" s="1"/>
  <c r="BF59" i="17" s="1"/>
  <c r="BF60" i="17" s="1"/>
  <c r="BF61" i="17" s="1"/>
  <c r="BF62" i="17" s="1"/>
  <c r="BV47" i="17"/>
  <c r="BV48" i="17" s="1"/>
  <c r="BV49" i="17" s="1"/>
  <c r="BV50" i="17" s="1"/>
  <c r="BV51" i="17" s="1"/>
  <c r="BV52" i="17" s="1"/>
  <c r="BV53" i="17" s="1"/>
  <c r="BV54" i="17" s="1"/>
  <c r="BV55" i="17" s="1"/>
  <c r="BV56" i="17" s="1"/>
  <c r="BV57" i="17" s="1"/>
  <c r="BV58" i="17" s="1"/>
  <c r="CG47" i="17"/>
  <c r="CG48" i="17" s="1"/>
  <c r="CG49" i="17" s="1"/>
  <c r="CG50" i="17" s="1"/>
  <c r="CG51" i="17" s="1"/>
  <c r="CG52" i="17" s="1"/>
  <c r="CG53" i="17" s="1"/>
  <c r="CH47" i="17"/>
  <c r="CH48" i="17" s="1"/>
  <c r="CV47" i="17"/>
  <c r="CV48" i="17" s="1"/>
  <c r="CV49" i="17" s="1"/>
  <c r="CV50" i="17" s="1"/>
  <c r="CV51" i="17" s="1"/>
  <c r="CV52" i="17" s="1"/>
  <c r="CV53" i="17" s="1"/>
  <c r="CV54" i="17" s="1"/>
  <c r="CV55" i="17" s="1"/>
  <c r="CV56" i="17" s="1"/>
  <c r="CV57" i="17" s="1"/>
  <c r="CV58" i="17" s="1"/>
  <c r="CV59" i="17" s="1"/>
  <c r="CV60" i="17" s="1"/>
  <c r="CV61" i="17" s="1"/>
  <c r="CV62" i="17" s="1"/>
  <c r="CV63" i="17" s="1"/>
  <c r="CV64" i="17" s="1"/>
  <c r="CV65" i="17" s="1"/>
  <c r="CV66" i="17" s="1"/>
  <c r="CV67" i="17" s="1"/>
  <c r="CV68" i="17" s="1"/>
  <c r="CV69" i="17" s="1"/>
  <c r="CV70" i="17" s="1"/>
  <c r="CV71" i="17" s="1"/>
  <c r="CV72" i="17" s="1"/>
  <c r="M48" i="17"/>
  <c r="M49" i="17" s="1"/>
  <c r="M50" i="17" s="1"/>
  <c r="M51" i="17" s="1"/>
  <c r="W48" i="17"/>
  <c r="W49" i="17" s="1"/>
  <c r="W50" i="17" s="1"/>
  <c r="W51" i="17" s="1"/>
  <c r="W52" i="17" s="1"/>
  <c r="W53" i="17" s="1"/>
  <c r="W54" i="17" s="1"/>
  <c r="W55" i="17" s="1"/>
  <c r="W56" i="17" s="1"/>
  <c r="W57" i="17" s="1"/>
  <c r="W58" i="17" s="1"/>
  <c r="W59" i="17" s="1"/>
  <c r="W60" i="17" s="1"/>
  <c r="W61" i="17" s="1"/>
  <c r="CA48" i="17"/>
  <c r="CA49" i="17" s="1"/>
  <c r="CA50" i="17" s="1"/>
  <c r="CA51" i="17" s="1"/>
  <c r="CO48" i="17"/>
  <c r="CO49" i="17" s="1"/>
  <c r="CO50" i="17" s="1"/>
  <c r="CO51" i="17" s="1"/>
  <c r="CO52" i="17" s="1"/>
  <c r="CO53" i="17" s="1"/>
  <c r="CO54" i="17" s="1"/>
  <c r="CO55" i="17" s="1"/>
  <c r="CO56" i="17" s="1"/>
  <c r="CR48" i="17"/>
  <c r="CR49" i="17" s="1"/>
  <c r="CR50" i="17" s="1"/>
  <c r="CR51" i="17" s="1"/>
  <c r="CR52" i="17" s="1"/>
  <c r="CR53" i="17" s="1"/>
  <c r="CR54" i="17" s="1"/>
  <c r="CR55" i="17" s="1"/>
  <c r="CR56" i="17" s="1"/>
  <c r="CR57" i="17" s="1"/>
  <c r="CR58" i="17" s="1"/>
  <c r="CR59" i="17" s="1"/>
  <c r="CR60" i="17" s="1"/>
  <c r="CR61" i="17" s="1"/>
  <c r="CR62" i="17" s="1"/>
  <c r="AL49" i="17"/>
  <c r="AL50" i="17" s="1"/>
  <c r="AL51" i="17" s="1"/>
  <c r="AL52" i="17" s="1"/>
  <c r="AL53" i="17" s="1"/>
  <c r="AL54" i="17" s="1"/>
  <c r="AL55" i="17" s="1"/>
  <c r="AL56" i="17" s="1"/>
  <c r="AL57" i="17" s="1"/>
  <c r="AL58" i="17" s="1"/>
  <c r="AL59" i="17" s="1"/>
  <c r="AL60" i="17" s="1"/>
  <c r="AL61" i="17" s="1"/>
  <c r="AL62" i="17" s="1"/>
  <c r="AP49" i="17"/>
  <c r="AP50" i="17" s="1"/>
  <c r="AP51" i="17" s="1"/>
  <c r="AP52" i="17" s="1"/>
  <c r="AP53" i="17" s="1"/>
  <c r="AP54" i="17" s="1"/>
  <c r="AP55" i="17" s="1"/>
  <c r="AP56" i="17" s="1"/>
  <c r="AP57" i="17" s="1"/>
  <c r="AP58" i="17" s="1"/>
  <c r="AP59" i="17" s="1"/>
  <c r="AP60" i="17" s="1"/>
  <c r="AP61" i="17" s="1"/>
  <c r="AP62" i="17" s="1"/>
  <c r="AP63" i="17" s="1"/>
  <c r="AP64" i="17" s="1"/>
  <c r="AP65" i="17" s="1"/>
  <c r="AP66" i="17" s="1"/>
  <c r="AP67" i="17" s="1"/>
  <c r="AP68" i="17" s="1"/>
  <c r="AP69" i="17" s="1"/>
  <c r="AP70" i="17" s="1"/>
  <c r="AP71" i="17" s="1"/>
  <c r="AP72" i="17" s="1"/>
  <c r="AP73" i="17" s="1"/>
  <c r="AP74" i="17" s="1"/>
  <c r="AP75" i="17" s="1"/>
  <c r="AP76" i="17" s="1"/>
  <c r="AP77" i="17" s="1"/>
  <c r="AP78" i="17" s="1"/>
  <c r="AP79" i="17" s="1"/>
  <c r="AP80" i="17" s="1"/>
  <c r="AP81" i="17" s="1"/>
  <c r="AP82" i="17" s="1"/>
  <c r="AP83" i="17" s="1"/>
  <c r="AP84" i="17" s="1"/>
  <c r="AP85" i="17" s="1"/>
  <c r="AP86" i="17" s="1"/>
  <c r="AP87" i="17" s="1"/>
  <c r="AP88" i="17" s="1"/>
  <c r="AP89" i="17" s="1"/>
  <c r="AP90" i="17" s="1"/>
  <c r="AP91" i="17" s="1"/>
  <c r="AP92" i="17" s="1"/>
  <c r="AU49" i="17"/>
  <c r="AU50" i="17" s="1"/>
  <c r="AU51" i="17" s="1"/>
  <c r="AU52" i="17" s="1"/>
  <c r="AU53" i="17" s="1"/>
  <c r="AU54" i="17" s="1"/>
  <c r="AU55" i="17" s="1"/>
  <c r="AU56" i="17" s="1"/>
  <c r="AU57" i="17" s="1"/>
  <c r="AU58" i="17" s="1"/>
  <c r="AU59" i="17" s="1"/>
  <c r="AU60" i="17" s="1"/>
  <c r="AU61" i="17" s="1"/>
  <c r="AU62" i="17" s="1"/>
  <c r="AU63" i="17" s="1"/>
  <c r="AU64" i="17" s="1"/>
  <c r="AU65" i="17" s="1"/>
  <c r="AU66" i="17" s="1"/>
  <c r="AU67" i="17" s="1"/>
  <c r="AU68" i="17" s="1"/>
  <c r="AU69" i="17" s="1"/>
  <c r="AU70" i="17" s="1"/>
  <c r="AU71" i="17" s="1"/>
  <c r="AU72" i="17" s="1"/>
  <c r="AU73" i="17" s="1"/>
  <c r="AU74" i="17" s="1"/>
  <c r="AU75" i="17" s="1"/>
  <c r="AU76" i="17" s="1"/>
  <c r="AU77" i="17" s="1"/>
  <c r="AU78" i="17" s="1"/>
  <c r="AU79" i="17" s="1"/>
  <c r="AU80" i="17" s="1"/>
  <c r="AU81" i="17" s="1"/>
  <c r="AU82" i="17" s="1"/>
  <c r="AU83" i="17" s="1"/>
  <c r="AU84" i="17" s="1"/>
  <c r="AU85" i="17" s="1"/>
  <c r="AU86" i="17" s="1"/>
  <c r="AU87" i="17" s="1"/>
  <c r="AU88" i="17" s="1"/>
  <c r="AU89" i="17" s="1"/>
  <c r="AU90" i="17" s="1"/>
  <c r="AU91" i="17" s="1"/>
  <c r="AU92" i="17" s="1"/>
  <c r="AU93" i="17" s="1"/>
  <c r="AU94" i="17" s="1"/>
  <c r="AU95" i="17" s="1"/>
  <c r="AU96" i="17" s="1"/>
  <c r="AU97" i="17" s="1"/>
  <c r="AU98" i="17" s="1"/>
  <c r="AU99" i="17" s="1"/>
  <c r="AU100" i="17" s="1"/>
  <c r="AU101" i="17" s="1"/>
  <c r="AU102" i="17" s="1"/>
  <c r="AU103" i="17" s="1"/>
  <c r="AU104" i="17" s="1"/>
  <c r="AU105" i="17" s="1"/>
  <c r="AU106" i="17" s="1"/>
  <c r="AU107" i="17" s="1"/>
  <c r="AU108" i="17" s="1"/>
  <c r="AU109" i="17" s="1"/>
  <c r="AU110" i="17" s="1"/>
  <c r="AU111" i="17" s="1"/>
  <c r="AU112" i="17" s="1"/>
  <c r="AU113" i="17" s="1"/>
  <c r="AU114" i="17" s="1"/>
  <c r="AU115" i="17" s="1"/>
  <c r="AU116" i="17" s="1"/>
  <c r="AU117" i="17" s="1"/>
  <c r="AU118" i="17" s="1"/>
  <c r="AU119" i="17" s="1"/>
  <c r="BI49" i="17"/>
  <c r="BI50" i="17" s="1"/>
  <c r="BI51" i="17" s="1"/>
  <c r="BI52" i="17" s="1"/>
  <c r="BI53" i="17" s="1"/>
  <c r="BI54" i="17" s="1"/>
  <c r="BI55" i="17" s="1"/>
  <c r="BI56" i="17" s="1"/>
  <c r="BI57" i="17" s="1"/>
  <c r="BI58" i="17" s="1"/>
  <c r="BI59" i="17" s="1"/>
  <c r="BI60" i="17" s="1"/>
  <c r="BI61" i="17" s="1"/>
  <c r="BI62" i="17" s="1"/>
  <c r="BI63" i="17" s="1"/>
  <c r="BI64" i="17" s="1"/>
  <c r="BI65" i="17" s="1"/>
  <c r="BI66" i="17" s="1"/>
  <c r="BI67" i="17" s="1"/>
  <c r="BI68" i="17" s="1"/>
  <c r="BI69" i="17" s="1"/>
  <c r="BI70" i="17" s="1"/>
  <c r="BI71" i="17" s="1"/>
  <c r="BI72" i="17" s="1"/>
  <c r="BI73" i="17" s="1"/>
  <c r="BI74" i="17" s="1"/>
  <c r="BI75" i="17" s="1"/>
  <c r="BI76" i="17" s="1"/>
  <c r="BI77" i="17" s="1"/>
  <c r="BI78" i="17" s="1"/>
  <c r="BI79" i="17" s="1"/>
  <c r="BI80" i="17" s="1"/>
  <c r="BI81" i="17" s="1"/>
  <c r="BI82" i="17" s="1"/>
  <c r="BI83" i="17" s="1"/>
  <c r="BI84" i="17" s="1"/>
  <c r="BI85" i="17" s="1"/>
  <c r="BI86" i="17" s="1"/>
  <c r="BI87" i="17" s="1"/>
  <c r="BI88" i="17" s="1"/>
  <c r="BI89" i="17" s="1"/>
  <c r="BI90" i="17" s="1"/>
  <c r="BI91" i="17" s="1"/>
  <c r="BI92" i="17" s="1"/>
  <c r="BI93" i="17" s="1"/>
  <c r="BI94" i="17" s="1"/>
  <c r="BI95" i="17" s="1"/>
  <c r="BI96" i="17" s="1"/>
  <c r="BI97" i="17" s="1"/>
  <c r="BI98" i="17" s="1"/>
  <c r="BI99" i="17" s="1"/>
  <c r="BI100" i="17" s="1"/>
  <c r="BI101" i="17" s="1"/>
  <c r="BI102" i="17" s="1"/>
  <c r="BI103" i="17" s="1"/>
  <c r="BI104" i="17" s="1"/>
  <c r="BI105" i="17" s="1"/>
  <c r="BI106" i="17" s="1"/>
  <c r="BI107" i="17" s="1"/>
  <c r="BI108" i="17" s="1"/>
  <c r="BI109" i="17" s="1"/>
  <c r="BI110" i="17" s="1"/>
  <c r="BI111" i="17" s="1"/>
  <c r="BI112" i="17" s="1"/>
  <c r="BI113" i="17" s="1"/>
  <c r="BI114" i="17" s="1"/>
  <c r="BI115" i="17" s="1"/>
  <c r="BI116" i="17" s="1"/>
  <c r="BI117" i="17" s="1"/>
  <c r="BI118" i="17" s="1"/>
  <c r="BI119" i="17" s="1"/>
  <c r="BI120" i="17" s="1"/>
  <c r="BI121" i="17" s="1"/>
  <c r="BI122" i="17" s="1"/>
  <c r="CH49" i="17"/>
  <c r="CH50" i="17" s="1"/>
  <c r="CH51" i="17" s="1"/>
  <c r="CH52" i="17" s="1"/>
  <c r="CH53" i="17" s="1"/>
  <c r="CH54" i="17" s="1"/>
  <c r="CL49" i="17"/>
  <c r="CL50" i="17" s="1"/>
  <c r="CL51" i="17" s="1"/>
  <c r="CL52" i="17" s="1"/>
  <c r="CL53" i="17" s="1"/>
  <c r="CL54" i="17" s="1"/>
  <c r="CL55" i="17" s="1"/>
  <c r="CL56" i="17" s="1"/>
  <c r="CL57" i="17" s="1"/>
  <c r="U50" i="17"/>
  <c r="U51" i="17" s="1"/>
  <c r="U52" i="17" s="1"/>
  <c r="U53" i="17" s="1"/>
  <c r="U54" i="17" s="1"/>
  <c r="U55" i="17" s="1"/>
  <c r="U56" i="17" s="1"/>
  <c r="U57" i="17" s="1"/>
  <c r="U58" i="17" s="1"/>
  <c r="U59" i="17" s="1"/>
  <c r="U60" i="17" s="1"/>
  <c r="U61" i="17" s="1"/>
  <c r="U62" i="17" s="1"/>
  <c r="U63" i="17" s="1"/>
  <c r="U64" i="17" s="1"/>
  <c r="U65" i="17" s="1"/>
  <c r="U66" i="17" s="1"/>
  <c r="U67" i="17" s="1"/>
  <c r="U68" i="17" s="1"/>
  <c r="U69" i="17" s="1"/>
  <c r="U70" i="17" s="1"/>
  <c r="U71" i="17" s="1"/>
  <c r="U72" i="17" s="1"/>
  <c r="U73" i="17" s="1"/>
  <c r="U74" i="17" s="1"/>
  <c r="U75" i="17" s="1"/>
  <c r="U76" i="17" s="1"/>
  <c r="U77" i="17" s="1"/>
  <c r="U78" i="17" s="1"/>
  <c r="U79" i="17" s="1"/>
  <c r="U80" i="17" s="1"/>
  <c r="U81" i="17" s="1"/>
  <c r="U82" i="17" s="1"/>
  <c r="U83" i="17" s="1"/>
  <c r="U84" i="17" s="1"/>
  <c r="U85" i="17" s="1"/>
  <c r="U86" i="17" s="1"/>
  <c r="U87" i="17" s="1"/>
  <c r="U88" i="17" s="1"/>
  <c r="U89" i="17" s="1"/>
  <c r="U90" i="17" s="1"/>
  <c r="U91" i="17" s="1"/>
  <c r="U92" i="17" s="1"/>
  <c r="U93" i="17" s="1"/>
  <c r="U94" i="17" s="1"/>
  <c r="U95" i="17" s="1"/>
  <c r="U96" i="17" s="1"/>
  <c r="U97" i="17" s="1"/>
  <c r="U98" i="17" s="1"/>
  <c r="U99" i="17" s="1"/>
  <c r="U100" i="17" s="1"/>
  <c r="U101" i="17" s="1"/>
  <c r="U102" i="17" s="1"/>
  <c r="U103" i="17" s="1"/>
  <c r="U104" i="17" s="1"/>
  <c r="U105" i="17" s="1"/>
  <c r="U106" i="17" s="1"/>
  <c r="U107" i="17" s="1"/>
  <c r="U108" i="17" s="1"/>
  <c r="U109" i="17" s="1"/>
  <c r="U110" i="17" s="1"/>
  <c r="BD50" i="17"/>
  <c r="BD51" i="17" s="1"/>
  <c r="BD52" i="17" s="1"/>
  <c r="BD53" i="17" s="1"/>
  <c r="BR50" i="17"/>
  <c r="BR51" i="17" s="1"/>
  <c r="BR52" i="17" s="1"/>
  <c r="BR53" i="17" s="1"/>
  <c r="BR54" i="17" s="1"/>
  <c r="BR55" i="17" s="1"/>
  <c r="BR56" i="17" s="1"/>
  <c r="BR57" i="17" s="1"/>
  <c r="BR58" i="17" s="1"/>
  <c r="BR59" i="17" s="1"/>
  <c r="BR60" i="17" s="1"/>
  <c r="BR61" i="17" s="1"/>
  <c r="BR62" i="17" s="1"/>
  <c r="BR63" i="17" s="1"/>
  <c r="BR64" i="17" s="1"/>
  <c r="BR65" i="17" s="1"/>
  <c r="BR66" i="17" s="1"/>
  <c r="BR67" i="17" s="1"/>
  <c r="BR68" i="17" s="1"/>
  <c r="BR69" i="17" s="1"/>
  <c r="BR70" i="17" s="1"/>
  <c r="BR71" i="17" s="1"/>
  <c r="BR72" i="17" s="1"/>
  <c r="BR73" i="17" s="1"/>
  <c r="BR74" i="17" s="1"/>
  <c r="BR75" i="17" s="1"/>
  <c r="BR76" i="17" s="1"/>
  <c r="BR77" i="17" s="1"/>
  <c r="BR78" i="17" s="1"/>
  <c r="BR79" i="17" s="1"/>
  <c r="BR80" i="17" s="1"/>
  <c r="BR81" i="17" s="1"/>
  <c r="BR82" i="17" s="1"/>
  <c r="BR83" i="17" s="1"/>
  <c r="BR84" i="17" s="1"/>
  <c r="BR85" i="17" s="1"/>
  <c r="BR86" i="17" s="1"/>
  <c r="BR87" i="17" s="1"/>
  <c r="BR88" i="17" s="1"/>
  <c r="BR89" i="17" s="1"/>
  <c r="BR90" i="17" s="1"/>
  <c r="BR91" i="17" s="1"/>
  <c r="BR92" i="17" s="1"/>
  <c r="BR93" i="17" s="1"/>
  <c r="BR94" i="17" s="1"/>
  <c r="BR95" i="17" s="1"/>
  <c r="BR96" i="17" s="1"/>
  <c r="BR97" i="17" s="1"/>
  <c r="BR98" i="17" s="1"/>
  <c r="BR99" i="17" s="1"/>
  <c r="BR100" i="17" s="1"/>
  <c r="BR101" i="17" s="1"/>
  <c r="BR102" i="17" s="1"/>
  <c r="BR103" i="17" s="1"/>
  <c r="BR104" i="17" s="1"/>
  <c r="BR105" i="17" s="1"/>
  <c r="BR106" i="17" s="1"/>
  <c r="BR107" i="17" s="1"/>
  <c r="BR108" i="17" s="1"/>
  <c r="BR109" i="17" s="1"/>
  <c r="BR110" i="17" s="1"/>
  <c r="BR111" i="17" s="1"/>
  <c r="BR112" i="17" s="1"/>
  <c r="BR113" i="17" s="1"/>
  <c r="BR114" i="17" s="1"/>
  <c r="BR115" i="17" s="1"/>
  <c r="BR116" i="17" s="1"/>
  <c r="BR117" i="17" s="1"/>
  <c r="BR118" i="17" s="1"/>
  <c r="BR119" i="17" s="1"/>
  <c r="BR120" i="17" s="1"/>
  <c r="BR121" i="17" s="1"/>
  <c r="BR122" i="17" s="1"/>
  <c r="T51" i="17"/>
  <c r="T52" i="17" s="1"/>
  <c r="AD51" i="17"/>
  <c r="AD52" i="17" s="1"/>
  <c r="AD53" i="17" s="1"/>
  <c r="AD54" i="17" s="1"/>
  <c r="AD55" i="17" s="1"/>
  <c r="AD56" i="17" s="1"/>
  <c r="AD57" i="17" s="1"/>
  <c r="AD58" i="17" s="1"/>
  <c r="AD59" i="17" s="1"/>
  <c r="AD60" i="17" s="1"/>
  <c r="AD61" i="17" s="1"/>
  <c r="AD62" i="17" s="1"/>
  <c r="AD63" i="17" s="1"/>
  <c r="AD64" i="17" s="1"/>
  <c r="AD65" i="17" s="1"/>
  <c r="AD66" i="17" s="1"/>
  <c r="AD67" i="17" s="1"/>
  <c r="AD68" i="17" s="1"/>
  <c r="AD69" i="17" s="1"/>
  <c r="AD70" i="17" s="1"/>
  <c r="AD71" i="17" s="1"/>
  <c r="AD72" i="17" s="1"/>
  <c r="AD73" i="17" s="1"/>
  <c r="AD74" i="17" s="1"/>
  <c r="AD75" i="17" s="1"/>
  <c r="AD76" i="17" s="1"/>
  <c r="AD77" i="17" s="1"/>
  <c r="AD78" i="17" s="1"/>
  <c r="AD79" i="17" s="1"/>
  <c r="AD80" i="17" s="1"/>
  <c r="AD81" i="17" s="1"/>
  <c r="AD82" i="17" s="1"/>
  <c r="AD83" i="17" s="1"/>
  <c r="AD84" i="17" s="1"/>
  <c r="AD85" i="17" s="1"/>
  <c r="AD86" i="17" s="1"/>
  <c r="AD87" i="17" s="1"/>
  <c r="AD88" i="17" s="1"/>
  <c r="AD89" i="17" s="1"/>
  <c r="AD90" i="17" s="1"/>
  <c r="AD91" i="17" s="1"/>
  <c r="AD92" i="17" s="1"/>
  <c r="AD93" i="17" s="1"/>
  <c r="AD94" i="17" s="1"/>
  <c r="AD95" i="17" s="1"/>
  <c r="AD96" i="17" s="1"/>
  <c r="AD97" i="17" s="1"/>
  <c r="AD98" i="17" s="1"/>
  <c r="AD99" i="17" s="1"/>
  <c r="AD100" i="17" s="1"/>
  <c r="AD101" i="17" s="1"/>
  <c r="AD102" i="17" s="1"/>
  <c r="AD103" i="17" s="1"/>
  <c r="AD104" i="17" s="1"/>
  <c r="AD105" i="17" s="1"/>
  <c r="AD106" i="17" s="1"/>
  <c r="AD107" i="17" s="1"/>
  <c r="AD108" i="17" s="1"/>
  <c r="AD109" i="17" s="1"/>
  <c r="AD110" i="17" s="1"/>
  <c r="AD111" i="17" s="1"/>
  <c r="AD112" i="17" s="1"/>
  <c r="AD113" i="17" s="1"/>
  <c r="AD114" i="17" s="1"/>
  <c r="AD115" i="17" s="1"/>
  <c r="AD116" i="17" s="1"/>
  <c r="AD117" i="17" s="1"/>
  <c r="AD118" i="17" s="1"/>
  <c r="AD119" i="17" s="1"/>
  <c r="AD120" i="17" s="1"/>
  <c r="AD121" i="17" s="1"/>
  <c r="AD122" i="17" s="1"/>
  <c r="AF51" i="17"/>
  <c r="AF52" i="17" s="1"/>
  <c r="AF53" i="17" s="1"/>
  <c r="AF54" i="17" s="1"/>
  <c r="AF55" i="17" s="1"/>
  <c r="AF56" i="17" s="1"/>
  <c r="AF57" i="17" s="1"/>
  <c r="AS51" i="17"/>
  <c r="AS52" i="17" s="1"/>
  <c r="AS53" i="17" s="1"/>
  <c r="AS54" i="17" s="1"/>
  <c r="AS55" i="17" s="1"/>
  <c r="AS56" i="17" s="1"/>
  <c r="AS57" i="17" s="1"/>
  <c r="AS58" i="17" s="1"/>
  <c r="AT51" i="17"/>
  <c r="AT52" i="17" s="1"/>
  <c r="AT53" i="17" s="1"/>
  <c r="AT54" i="17" s="1"/>
  <c r="AT55" i="17" s="1"/>
  <c r="AT56" i="17" s="1"/>
  <c r="AT57" i="17" s="1"/>
  <c r="AT58" i="17" s="1"/>
  <c r="AT59" i="17" s="1"/>
  <c r="BC51" i="17"/>
  <c r="BC52" i="17" s="1"/>
  <c r="BC53" i="17" s="1"/>
  <c r="BC54" i="17" s="1"/>
  <c r="BC55" i="17" s="1"/>
  <c r="BC56" i="17" s="1"/>
  <c r="BC57" i="17" s="1"/>
  <c r="BC58" i="17" s="1"/>
  <c r="BC59" i="17" s="1"/>
  <c r="BC60" i="17" s="1"/>
  <c r="BC61" i="17" s="1"/>
  <c r="BC62" i="17" s="1"/>
  <c r="BC63" i="17" s="1"/>
  <c r="BC64" i="17" s="1"/>
  <c r="BP51" i="17"/>
  <c r="BP52" i="17" s="1"/>
  <c r="BP53" i="17" s="1"/>
  <c r="BP54" i="17" s="1"/>
  <c r="BP55" i="17" s="1"/>
  <c r="BP56" i="17" s="1"/>
  <c r="BP57" i="17" s="1"/>
  <c r="BP58" i="17" s="1"/>
  <c r="BP59" i="17" s="1"/>
  <c r="BP60" i="17" s="1"/>
  <c r="BP61" i="17" s="1"/>
  <c r="BP62" i="17" s="1"/>
  <c r="BP63" i="17" s="1"/>
  <c r="BX51" i="17"/>
  <c r="BX52" i="17" s="1"/>
  <c r="M52" i="17"/>
  <c r="M53" i="17" s="1"/>
  <c r="M54" i="17" s="1"/>
  <c r="M55" i="17" s="1"/>
  <c r="M56" i="17" s="1"/>
  <c r="N52" i="17"/>
  <c r="N53" i="17" s="1"/>
  <c r="N54" i="17" s="1"/>
  <c r="N55" i="17" s="1"/>
  <c r="N56" i="17" s="1"/>
  <c r="N57" i="17" s="1"/>
  <c r="N58" i="17" s="1"/>
  <c r="N59" i="17" s="1"/>
  <c r="N60" i="17" s="1"/>
  <c r="N61" i="17" s="1"/>
  <c r="N62" i="17" s="1"/>
  <c r="N63" i="17" s="1"/>
  <c r="N64" i="17" s="1"/>
  <c r="N65" i="17" s="1"/>
  <c r="N66" i="17" s="1"/>
  <c r="N67" i="17" s="1"/>
  <c r="AH52" i="17"/>
  <c r="AH53" i="17" s="1"/>
  <c r="AH54" i="17" s="1"/>
  <c r="AH55" i="17" s="1"/>
  <c r="AH56" i="17" s="1"/>
  <c r="AH57" i="17" s="1"/>
  <c r="AH58" i="17" s="1"/>
  <c r="AH59" i="17" s="1"/>
  <c r="AH60" i="17" s="1"/>
  <c r="AN52" i="17"/>
  <c r="AN53" i="17" s="1"/>
  <c r="AN54" i="17" s="1"/>
  <c r="AN55" i="17" s="1"/>
  <c r="AN56" i="17" s="1"/>
  <c r="AN57" i="17" s="1"/>
  <c r="AN58" i="17" s="1"/>
  <c r="AN59" i="17" s="1"/>
  <c r="AN60" i="17" s="1"/>
  <c r="AN61" i="17" s="1"/>
  <c r="AN62" i="17" s="1"/>
  <c r="AN63" i="17" s="1"/>
  <c r="AN64" i="17" s="1"/>
  <c r="AN65" i="17" s="1"/>
  <c r="AN66" i="17" s="1"/>
  <c r="AN67" i="17" s="1"/>
  <c r="AN68" i="17" s="1"/>
  <c r="AN69" i="17" s="1"/>
  <c r="AN70" i="17" s="1"/>
  <c r="AN71" i="17" s="1"/>
  <c r="AN72" i="17" s="1"/>
  <c r="AN73" i="17" s="1"/>
  <c r="AN74" i="17" s="1"/>
  <c r="AN75" i="17" s="1"/>
  <c r="AN76" i="17" s="1"/>
  <c r="AN77" i="17" s="1"/>
  <c r="AN78" i="17" s="1"/>
  <c r="AN79" i="17" s="1"/>
  <c r="AN80" i="17" s="1"/>
  <c r="AN81" i="17" s="1"/>
  <c r="AN82" i="17" s="1"/>
  <c r="AN83" i="17" s="1"/>
  <c r="AN84" i="17" s="1"/>
  <c r="AN85" i="17" s="1"/>
  <c r="AN86" i="17" s="1"/>
  <c r="AN87" i="17" s="1"/>
  <c r="AN88" i="17" s="1"/>
  <c r="AN89" i="17" s="1"/>
  <c r="AN90" i="17" s="1"/>
  <c r="AN91" i="17" s="1"/>
  <c r="AN92" i="17" s="1"/>
  <c r="AN93" i="17" s="1"/>
  <c r="AN94" i="17" s="1"/>
  <c r="AN95" i="17" s="1"/>
  <c r="AN96" i="17" s="1"/>
  <c r="AN97" i="17" s="1"/>
  <c r="AN98" i="17" s="1"/>
  <c r="AN99" i="17" s="1"/>
  <c r="AN100" i="17" s="1"/>
  <c r="AN101" i="17" s="1"/>
  <c r="AN102" i="17" s="1"/>
  <c r="AN103" i="17" s="1"/>
  <c r="AN104" i="17" s="1"/>
  <c r="AN105" i="17" s="1"/>
  <c r="AN106" i="17" s="1"/>
  <c r="AN107" i="17" s="1"/>
  <c r="AN108" i="17" s="1"/>
  <c r="AN109" i="17" s="1"/>
  <c r="AN110" i="17" s="1"/>
  <c r="AN111" i="17" s="1"/>
  <c r="AN112" i="17" s="1"/>
  <c r="AN113" i="17" s="1"/>
  <c r="AN114" i="17" s="1"/>
  <c r="AN115" i="17" s="1"/>
  <c r="AN116" i="17" s="1"/>
  <c r="AN117" i="17" s="1"/>
  <c r="AN118" i="17" s="1"/>
  <c r="AN119" i="17" s="1"/>
  <c r="AN120" i="17" s="1"/>
  <c r="AN121" i="17" s="1"/>
  <c r="AN122" i="17" s="1"/>
  <c r="BZ52" i="17"/>
  <c r="BZ53" i="17" s="1"/>
  <c r="BZ54" i="17" s="1"/>
  <c r="CA52" i="17"/>
  <c r="CA53" i="17" s="1"/>
  <c r="CA54" i="17" s="1"/>
  <c r="CA55" i="17" s="1"/>
  <c r="CA56" i="17" s="1"/>
  <c r="CA57" i="17" s="1"/>
  <c r="CA58" i="17" s="1"/>
  <c r="CA59" i="17" s="1"/>
  <c r="CA60" i="17" s="1"/>
  <c r="CA61" i="17" s="1"/>
  <c r="CA62" i="17" s="1"/>
  <c r="CA63" i="17" s="1"/>
  <c r="CA64" i="17" s="1"/>
  <c r="CA65" i="17" s="1"/>
  <c r="CA66" i="17" s="1"/>
  <c r="CA67" i="17" s="1"/>
  <c r="CA68" i="17" s="1"/>
  <c r="CA69" i="17" s="1"/>
  <c r="CA70" i="17" s="1"/>
  <c r="CA71" i="17" s="1"/>
  <c r="CA72" i="17" s="1"/>
  <c r="CA73" i="17" s="1"/>
  <c r="CA74" i="17" s="1"/>
  <c r="CA75" i="17" s="1"/>
  <c r="CA76" i="17" s="1"/>
  <c r="CA77" i="17" s="1"/>
  <c r="CA78" i="17" s="1"/>
  <c r="CA79" i="17" s="1"/>
  <c r="CA80" i="17" s="1"/>
  <c r="CA81" i="17" s="1"/>
  <c r="CA82" i="17" s="1"/>
  <c r="CA83" i="17" s="1"/>
  <c r="CA84" i="17" s="1"/>
  <c r="CA85" i="17" s="1"/>
  <c r="CA86" i="17" s="1"/>
  <c r="CA87" i="17" s="1"/>
  <c r="CA88" i="17" s="1"/>
  <c r="CA89" i="17" s="1"/>
  <c r="CA90" i="17" s="1"/>
  <c r="CA91" i="17" s="1"/>
  <c r="CA92" i="17" s="1"/>
  <c r="CA93" i="17" s="1"/>
  <c r="CA94" i="17" s="1"/>
  <c r="CA95" i="17" s="1"/>
  <c r="CA96" i="17" s="1"/>
  <c r="CA97" i="17" s="1"/>
  <c r="CA98" i="17" s="1"/>
  <c r="CA99" i="17" s="1"/>
  <c r="CA100" i="17" s="1"/>
  <c r="CA101" i="17" s="1"/>
  <c r="CA102" i="17" s="1"/>
  <c r="CA103" i="17" s="1"/>
  <c r="CA104" i="17" s="1"/>
  <c r="CA105" i="17" s="1"/>
  <c r="CA106" i="17" s="1"/>
  <c r="CA107" i="17" s="1"/>
  <c r="CA108" i="17" s="1"/>
  <c r="CA109" i="17" s="1"/>
  <c r="CA110" i="17" s="1"/>
  <c r="CA111" i="17" s="1"/>
  <c r="CA112" i="17" s="1"/>
  <c r="CA113" i="17" s="1"/>
  <c r="CA114" i="17" s="1"/>
  <c r="CA115" i="17" s="1"/>
  <c r="CA116" i="17" s="1"/>
  <c r="CA117" i="17" s="1"/>
  <c r="CA118" i="17" s="1"/>
  <c r="CA119" i="17" s="1"/>
  <c r="CA120" i="17" s="1"/>
  <c r="CA121" i="17" s="1"/>
  <c r="CA122" i="17" s="1"/>
  <c r="CP52" i="17"/>
  <c r="CP53" i="17" s="1"/>
  <c r="CP54" i="17" s="1"/>
  <c r="CP55" i="17" s="1"/>
  <c r="CP56" i="17" s="1"/>
  <c r="CP57" i="17" s="1"/>
  <c r="CP58" i="17" s="1"/>
  <c r="CP59" i="17" s="1"/>
  <c r="CP60" i="17" s="1"/>
  <c r="CP61" i="17" s="1"/>
  <c r="CP62" i="17" s="1"/>
  <c r="CP63" i="17" s="1"/>
  <c r="CP64" i="17" s="1"/>
  <c r="CP65" i="17" s="1"/>
  <c r="CP66" i="17" s="1"/>
  <c r="CP67" i="17" s="1"/>
  <c r="L53" i="17"/>
  <c r="T53" i="17"/>
  <c r="T54" i="17" s="1"/>
  <c r="BO53" i="17"/>
  <c r="BO54" i="17" s="1"/>
  <c r="BO55" i="17" s="1"/>
  <c r="BO56" i="17" s="1"/>
  <c r="BO57" i="17" s="1"/>
  <c r="BO58" i="17" s="1"/>
  <c r="BO59" i="17" s="1"/>
  <c r="BO60" i="17" s="1"/>
  <c r="BO61" i="17" s="1"/>
  <c r="BO62" i="17" s="1"/>
  <c r="BO63" i="17" s="1"/>
  <c r="BO64" i="17" s="1"/>
  <c r="BO65" i="17" s="1"/>
  <c r="BO66" i="17" s="1"/>
  <c r="BO67" i="17" s="1"/>
  <c r="BO68" i="17" s="1"/>
  <c r="BO69" i="17" s="1"/>
  <c r="BO70" i="17" s="1"/>
  <c r="BO71" i="17" s="1"/>
  <c r="BO72" i="17" s="1"/>
  <c r="BX53" i="17"/>
  <c r="BX54" i="17" s="1"/>
  <c r="BX55" i="17" s="1"/>
  <c r="BX56" i="17" s="1"/>
  <c r="BX57" i="17" s="1"/>
  <c r="BX58" i="17" s="1"/>
  <c r="BX59" i="17" s="1"/>
  <c r="BX60" i="17" s="1"/>
  <c r="BX61" i="17" s="1"/>
  <c r="BX62" i="17" s="1"/>
  <c r="BX63" i="17" s="1"/>
  <c r="BX64" i="17" s="1"/>
  <c r="BX65" i="17" s="1"/>
  <c r="BX66" i="17" s="1"/>
  <c r="BX67" i="17" s="1"/>
  <c r="BX68" i="17" s="1"/>
  <c r="BX69" i="17" s="1"/>
  <c r="BX70" i="17" s="1"/>
  <c r="BX71" i="17" s="1"/>
  <c r="BX72" i="17" s="1"/>
  <c r="BX73" i="17" s="1"/>
  <c r="BX74" i="17" s="1"/>
  <c r="BX75" i="17" s="1"/>
  <c r="BX76" i="17" s="1"/>
  <c r="BX77" i="17" s="1"/>
  <c r="BX78" i="17" s="1"/>
  <c r="BX79" i="17" s="1"/>
  <c r="BX80" i="17" s="1"/>
  <c r="BX81" i="17" s="1"/>
  <c r="BX82" i="17" s="1"/>
  <c r="BX83" i="17" s="1"/>
  <c r="BX84" i="17" s="1"/>
  <c r="BX85" i="17" s="1"/>
  <c r="BX86" i="17" s="1"/>
  <c r="BX87" i="17" s="1"/>
  <c r="BX88" i="17" s="1"/>
  <c r="BX89" i="17" s="1"/>
  <c r="BX90" i="17" s="1"/>
  <c r="BX91" i="17" s="1"/>
  <c r="BX92" i="17" s="1"/>
  <c r="BX93" i="17" s="1"/>
  <c r="BX94" i="17" s="1"/>
  <c r="BX95" i="17" s="1"/>
  <c r="BX96" i="17" s="1"/>
  <c r="BX97" i="17" s="1"/>
  <c r="BX98" i="17" s="1"/>
  <c r="BX99" i="17" s="1"/>
  <c r="BX100" i="17" s="1"/>
  <c r="BX101" i="17" s="1"/>
  <c r="BX102" i="17" s="1"/>
  <c r="BX103" i="17" s="1"/>
  <c r="BX104" i="17" s="1"/>
  <c r="CS53" i="17"/>
  <c r="CS54" i="17" s="1"/>
  <c r="CS55" i="17" s="1"/>
  <c r="CS56" i="17" s="1"/>
  <c r="CS57" i="17" s="1"/>
  <c r="CS58" i="17" s="1"/>
  <c r="CS59" i="17" s="1"/>
  <c r="CS60" i="17" s="1"/>
  <c r="CS61" i="17" s="1"/>
  <c r="CS62" i="17" s="1"/>
  <c r="CS63" i="17" s="1"/>
  <c r="CS64" i="17" s="1"/>
  <c r="CS65" i="17" s="1"/>
  <c r="CS66" i="17" s="1"/>
  <c r="CS67" i="17" s="1"/>
  <c r="CS68" i="17" s="1"/>
  <c r="CS69" i="17" s="1"/>
  <c r="CS70" i="17" s="1"/>
  <c r="CS71" i="17" s="1"/>
  <c r="CS72" i="17" s="1"/>
  <c r="CS73" i="17" s="1"/>
  <c r="CS74" i="17" s="1"/>
  <c r="CS75" i="17" s="1"/>
  <c r="CS76" i="17" s="1"/>
  <c r="CS77" i="17" s="1"/>
  <c r="CS78" i="17" s="1"/>
  <c r="CS79" i="17" s="1"/>
  <c r="CS80" i="17" s="1"/>
  <c r="CS81" i="17" s="1"/>
  <c r="CS82" i="17" s="1"/>
  <c r="CS83" i="17" s="1"/>
  <c r="CS84" i="17" s="1"/>
  <c r="CS85" i="17" s="1"/>
  <c r="CS86" i="17" s="1"/>
  <c r="CS87" i="17" s="1"/>
  <c r="CS88" i="17" s="1"/>
  <c r="CS89" i="17" s="1"/>
  <c r="CS90" i="17" s="1"/>
  <c r="CS91" i="17" s="1"/>
  <c r="CS92" i="17" s="1"/>
  <c r="CS93" i="17" s="1"/>
  <c r="CS94" i="17" s="1"/>
  <c r="CS95" i="17" s="1"/>
  <c r="CS96" i="17" s="1"/>
  <c r="CS97" i="17" s="1"/>
  <c r="CS98" i="17" s="1"/>
  <c r="CS99" i="17" s="1"/>
  <c r="CS100" i="17" s="1"/>
  <c r="CS101" i="17" s="1"/>
  <c r="CS102" i="17" s="1"/>
  <c r="CS103" i="17" s="1"/>
  <c r="CS104" i="17" s="1"/>
  <c r="CS105" i="17" s="1"/>
  <c r="CS106" i="17" s="1"/>
  <c r="CS107" i="17" s="1"/>
  <c r="CS108" i="17" s="1"/>
  <c r="CS109" i="17" s="1"/>
  <c r="CS110" i="17" s="1"/>
  <c r="CS111" i="17" s="1"/>
  <c r="CS112" i="17" s="1"/>
  <c r="CS113" i="17" s="1"/>
  <c r="CS114" i="17" s="1"/>
  <c r="CS115" i="17" s="1"/>
  <c r="CS116" i="17" s="1"/>
  <c r="CS117" i="17" s="1"/>
  <c r="CS118" i="17" s="1"/>
  <c r="CS119" i="17" s="1"/>
  <c r="CS120" i="17" s="1"/>
  <c r="CS121" i="17" s="1"/>
  <c r="CS122" i="17" s="1"/>
  <c r="L54" i="17"/>
  <c r="L55" i="17" s="1"/>
  <c r="L56" i="17" s="1"/>
  <c r="L57" i="17" s="1"/>
  <c r="L58" i="17" s="1"/>
  <c r="L59" i="17" s="1"/>
  <c r="L60" i="17" s="1"/>
  <c r="L61" i="17" s="1"/>
  <c r="L62" i="17" s="1"/>
  <c r="L63" i="17" s="1"/>
  <c r="L64" i="17" s="1"/>
  <c r="L65" i="17" s="1"/>
  <c r="L66" i="17" s="1"/>
  <c r="L67" i="17" s="1"/>
  <c r="L68" i="17" s="1"/>
  <c r="L69" i="17" s="1"/>
  <c r="L70" i="17" s="1"/>
  <c r="L71" i="17" s="1"/>
  <c r="L72" i="17" s="1"/>
  <c r="L73" i="17" s="1"/>
  <c r="L74" i="17" s="1"/>
  <c r="L75" i="17" s="1"/>
  <c r="L76" i="17" s="1"/>
  <c r="L77" i="17" s="1"/>
  <c r="L78" i="17" s="1"/>
  <c r="L79" i="17" s="1"/>
  <c r="L80" i="17" s="1"/>
  <c r="L81" i="17" s="1"/>
  <c r="L82" i="17" s="1"/>
  <c r="L83" i="17" s="1"/>
  <c r="L84" i="17" s="1"/>
  <c r="L85" i="17" s="1"/>
  <c r="L86" i="17" s="1"/>
  <c r="L87" i="17" s="1"/>
  <c r="L88" i="17" s="1"/>
  <c r="L89" i="17" s="1"/>
  <c r="L90" i="17" s="1"/>
  <c r="L91" i="17" s="1"/>
  <c r="L92" i="17" s="1"/>
  <c r="L93" i="17" s="1"/>
  <c r="L94" i="17" s="1"/>
  <c r="L95" i="17" s="1"/>
  <c r="L96" i="17" s="1"/>
  <c r="L97" i="17" s="1"/>
  <c r="L98" i="17" s="1"/>
  <c r="L99" i="17" s="1"/>
  <c r="L100" i="17" s="1"/>
  <c r="L101" i="17" s="1"/>
  <c r="L102" i="17" s="1"/>
  <c r="L103" i="17" s="1"/>
  <c r="L104" i="17" s="1"/>
  <c r="L105" i="17" s="1"/>
  <c r="L106" i="17" s="1"/>
  <c r="L107" i="17" s="1"/>
  <c r="L108" i="17" s="1"/>
  <c r="L109" i="17" s="1"/>
  <c r="L110" i="17" s="1"/>
  <c r="L111" i="17" s="1"/>
  <c r="L112" i="17" s="1"/>
  <c r="L113" i="17" s="1"/>
  <c r="AB54" i="17"/>
  <c r="AB55" i="17" s="1"/>
  <c r="AB56" i="17" s="1"/>
  <c r="AB57" i="17" s="1"/>
  <c r="AB58" i="17" s="1"/>
  <c r="AB59" i="17" s="1"/>
  <c r="AB60" i="17" s="1"/>
  <c r="AB61" i="17" s="1"/>
  <c r="AB62" i="17" s="1"/>
  <c r="AB63" i="17" s="1"/>
  <c r="AB64" i="17" s="1"/>
  <c r="AB65" i="17" s="1"/>
  <c r="AB66" i="17" s="1"/>
  <c r="AB67" i="17" s="1"/>
  <c r="AB68" i="17" s="1"/>
  <c r="AB69" i="17" s="1"/>
  <c r="AB70" i="17" s="1"/>
  <c r="AB71" i="17" s="1"/>
  <c r="AB72" i="17" s="1"/>
  <c r="AB73" i="17" s="1"/>
  <c r="AB74" i="17" s="1"/>
  <c r="AB75" i="17" s="1"/>
  <c r="AB76" i="17" s="1"/>
  <c r="AB77" i="17" s="1"/>
  <c r="AB78" i="17" s="1"/>
  <c r="AB79" i="17" s="1"/>
  <c r="AB80" i="17" s="1"/>
  <c r="AB81" i="17" s="1"/>
  <c r="AB82" i="17" s="1"/>
  <c r="AB83" i="17" s="1"/>
  <c r="AB84" i="17" s="1"/>
  <c r="AB85" i="17" s="1"/>
  <c r="AB86" i="17" s="1"/>
  <c r="AB87" i="17" s="1"/>
  <c r="AB88" i="17" s="1"/>
  <c r="AB89" i="17" s="1"/>
  <c r="AB90" i="17" s="1"/>
  <c r="AB91" i="17" s="1"/>
  <c r="AE54" i="17"/>
  <c r="AE55" i="17" s="1"/>
  <c r="AE56" i="17" s="1"/>
  <c r="AE57" i="17" s="1"/>
  <c r="AE58" i="17" s="1"/>
  <c r="AE59" i="17" s="1"/>
  <c r="AE60" i="17" s="1"/>
  <c r="AE61" i="17" s="1"/>
  <c r="AE62" i="17" s="1"/>
  <c r="AE63" i="17" s="1"/>
  <c r="AE64" i="17" s="1"/>
  <c r="AE65" i="17" s="1"/>
  <c r="AE66" i="17" s="1"/>
  <c r="AE67" i="17" s="1"/>
  <c r="AE68" i="17" s="1"/>
  <c r="AE69" i="17" s="1"/>
  <c r="AE70" i="17" s="1"/>
  <c r="AE71" i="17" s="1"/>
  <c r="AE72" i="17" s="1"/>
  <c r="AE73" i="17" s="1"/>
  <c r="AE74" i="17" s="1"/>
  <c r="AE75" i="17" s="1"/>
  <c r="AE76" i="17" s="1"/>
  <c r="AE77" i="17" s="1"/>
  <c r="AE78" i="17" s="1"/>
  <c r="AE79" i="17" s="1"/>
  <c r="AE80" i="17" s="1"/>
  <c r="AE81" i="17" s="1"/>
  <c r="AE82" i="17" s="1"/>
  <c r="AE83" i="17" s="1"/>
  <c r="AE84" i="17" s="1"/>
  <c r="AE85" i="17" s="1"/>
  <c r="BD54" i="17"/>
  <c r="BD55" i="17" s="1"/>
  <c r="BD56" i="17" s="1"/>
  <c r="BD57" i="17" s="1"/>
  <c r="BD58" i="17" s="1"/>
  <c r="BD59" i="17" s="1"/>
  <c r="BD60" i="17" s="1"/>
  <c r="BD61" i="17" s="1"/>
  <c r="BD62" i="17" s="1"/>
  <c r="BD63" i="17" s="1"/>
  <c r="BD64" i="17" s="1"/>
  <c r="BD65" i="17" s="1"/>
  <c r="CF54" i="17"/>
  <c r="CF55" i="17" s="1"/>
  <c r="CF56" i="17" s="1"/>
  <c r="CF57" i="17" s="1"/>
  <c r="CF58" i="17" s="1"/>
  <c r="CF59" i="17" s="1"/>
  <c r="CF60" i="17" s="1"/>
  <c r="CF61" i="17" s="1"/>
  <c r="CF62" i="17" s="1"/>
  <c r="CF63" i="17" s="1"/>
  <c r="CF64" i="17" s="1"/>
  <c r="CF65" i="17" s="1"/>
  <c r="CF66" i="17" s="1"/>
  <c r="CF67" i="17" s="1"/>
  <c r="CF68" i="17" s="1"/>
  <c r="CG54" i="17"/>
  <c r="CG55" i="17" s="1"/>
  <c r="CG56" i="17" s="1"/>
  <c r="CG57" i="17" s="1"/>
  <c r="CG58" i="17" s="1"/>
  <c r="CG59" i="17" s="1"/>
  <c r="CG60" i="17" s="1"/>
  <c r="CG61" i="17" s="1"/>
  <c r="CG62" i="17" s="1"/>
  <c r="CG63" i="17" s="1"/>
  <c r="CG64" i="17" s="1"/>
  <c r="CG65" i="17" s="1"/>
  <c r="CG66" i="17" s="1"/>
  <c r="CG67" i="17" s="1"/>
  <c r="CG68" i="17" s="1"/>
  <c r="CG69" i="17" s="1"/>
  <c r="CG70" i="17" s="1"/>
  <c r="CG71" i="17" s="1"/>
  <c r="CG72" i="17" s="1"/>
  <c r="CG73" i="17" s="1"/>
  <c r="CG74" i="17" s="1"/>
  <c r="CG75" i="17" s="1"/>
  <c r="CG76" i="17" s="1"/>
  <c r="CG77" i="17" s="1"/>
  <c r="CG78" i="17" s="1"/>
  <c r="CG79" i="17" s="1"/>
  <c r="CG80" i="17" s="1"/>
  <c r="CG81" i="17" s="1"/>
  <c r="CG82" i="17" s="1"/>
  <c r="CG83" i="17" s="1"/>
  <c r="CG84" i="17" s="1"/>
  <c r="CG85" i="17" s="1"/>
  <c r="CG86" i="17" s="1"/>
  <c r="CG87" i="17" s="1"/>
  <c r="CG88" i="17" s="1"/>
  <c r="CG89" i="17" s="1"/>
  <c r="CG90" i="17" s="1"/>
  <c r="CG91" i="17" s="1"/>
  <c r="CG92" i="17" s="1"/>
  <c r="CG93" i="17" s="1"/>
  <c r="CG94" i="17" s="1"/>
  <c r="CG95" i="17" s="1"/>
  <c r="CG96" i="17" s="1"/>
  <c r="CG97" i="17" s="1"/>
  <c r="CG98" i="17" s="1"/>
  <c r="CG99" i="17" s="1"/>
  <c r="CG100" i="17" s="1"/>
  <c r="CG101" i="17" s="1"/>
  <c r="CG102" i="17" s="1"/>
  <c r="CG103" i="17" s="1"/>
  <c r="CG104" i="17" s="1"/>
  <c r="CG105" i="17" s="1"/>
  <c r="CG106" i="17" s="1"/>
  <c r="CG107" i="17" s="1"/>
  <c r="CG108" i="17" s="1"/>
  <c r="CG109" i="17" s="1"/>
  <c r="CG110" i="17" s="1"/>
  <c r="CG111" i="17" s="1"/>
  <c r="CG112" i="17" s="1"/>
  <c r="CG113" i="17" s="1"/>
  <c r="CG114" i="17" s="1"/>
  <c r="CG115" i="17" s="1"/>
  <c r="CG116" i="17" s="1"/>
  <c r="CG117" i="17" s="1"/>
  <c r="CG118" i="17" s="1"/>
  <c r="CG119" i="17" s="1"/>
  <c r="CG120" i="17" s="1"/>
  <c r="CG121" i="17" s="1"/>
  <c r="CG122" i="17" s="1"/>
  <c r="T55" i="17"/>
  <c r="T56" i="17" s="1"/>
  <c r="T57" i="17" s="1"/>
  <c r="T58" i="17" s="1"/>
  <c r="T59" i="17" s="1"/>
  <c r="T60" i="17" s="1"/>
  <c r="T61" i="17" s="1"/>
  <c r="T62" i="17" s="1"/>
  <c r="T63" i="17" s="1"/>
  <c r="T64" i="17" s="1"/>
  <c r="T65" i="17" s="1"/>
  <c r="T66" i="17" s="1"/>
  <c r="T67" i="17" s="1"/>
  <c r="T68" i="17" s="1"/>
  <c r="T69" i="17" s="1"/>
  <c r="T70" i="17" s="1"/>
  <c r="T71" i="17" s="1"/>
  <c r="T72" i="17" s="1"/>
  <c r="T73" i="17" s="1"/>
  <c r="T74" i="17" s="1"/>
  <c r="T75" i="17" s="1"/>
  <c r="AJ55" i="17"/>
  <c r="AJ56" i="17" s="1"/>
  <c r="AJ57" i="17" s="1"/>
  <c r="AJ58" i="17" s="1"/>
  <c r="AJ59" i="17" s="1"/>
  <c r="AJ60" i="17" s="1"/>
  <c r="AJ61" i="17" s="1"/>
  <c r="AJ62" i="17" s="1"/>
  <c r="AJ63" i="17" s="1"/>
  <c r="AJ64" i="17" s="1"/>
  <c r="AJ65" i="17" s="1"/>
  <c r="AJ66" i="17" s="1"/>
  <c r="AJ67" i="17" s="1"/>
  <c r="AJ68" i="17" s="1"/>
  <c r="AJ69" i="17" s="1"/>
  <c r="AJ70" i="17" s="1"/>
  <c r="AJ71" i="17" s="1"/>
  <c r="AJ72" i="17" s="1"/>
  <c r="AJ73" i="17" s="1"/>
  <c r="AJ74" i="17" s="1"/>
  <c r="AJ75" i="17" s="1"/>
  <c r="AJ76" i="17" s="1"/>
  <c r="AJ77" i="17" s="1"/>
  <c r="AJ78" i="17" s="1"/>
  <c r="AJ79" i="17" s="1"/>
  <c r="AJ80" i="17" s="1"/>
  <c r="AJ81" i="17" s="1"/>
  <c r="AJ82" i="17" s="1"/>
  <c r="AJ83" i="17" s="1"/>
  <c r="AJ84" i="17" s="1"/>
  <c r="AJ85" i="17" s="1"/>
  <c r="AJ86" i="17" s="1"/>
  <c r="AJ87" i="17" s="1"/>
  <c r="AJ88" i="17" s="1"/>
  <c r="AJ89" i="17" s="1"/>
  <c r="AJ90" i="17" s="1"/>
  <c r="AJ91" i="17" s="1"/>
  <c r="AJ92" i="17" s="1"/>
  <c r="AJ93" i="17" s="1"/>
  <c r="AJ94" i="17" s="1"/>
  <c r="AJ95" i="17" s="1"/>
  <c r="AJ96" i="17" s="1"/>
  <c r="AJ97" i="17" s="1"/>
  <c r="AJ98" i="17" s="1"/>
  <c r="AJ99" i="17" s="1"/>
  <c r="AJ100" i="17" s="1"/>
  <c r="AJ101" i="17" s="1"/>
  <c r="AJ102" i="17" s="1"/>
  <c r="AJ103" i="17" s="1"/>
  <c r="AJ104" i="17" s="1"/>
  <c r="AJ105" i="17" s="1"/>
  <c r="AJ106" i="17" s="1"/>
  <c r="AJ107" i="17" s="1"/>
  <c r="AJ108" i="17" s="1"/>
  <c r="BZ55" i="17"/>
  <c r="BZ56" i="17" s="1"/>
  <c r="BZ57" i="17" s="1"/>
  <c r="BZ58" i="17" s="1"/>
  <c r="BZ59" i="17" s="1"/>
  <c r="BZ60" i="17" s="1"/>
  <c r="BZ61" i="17" s="1"/>
  <c r="BZ62" i="17" s="1"/>
  <c r="BZ63" i="17" s="1"/>
  <c r="BZ64" i="17" s="1"/>
  <c r="BZ65" i="17" s="1"/>
  <c r="BZ66" i="17" s="1"/>
  <c r="BZ67" i="17" s="1"/>
  <c r="BZ68" i="17" s="1"/>
  <c r="BZ69" i="17" s="1"/>
  <c r="BZ70" i="17" s="1"/>
  <c r="BZ71" i="17" s="1"/>
  <c r="BZ72" i="17" s="1"/>
  <c r="BZ73" i="17" s="1"/>
  <c r="BZ74" i="17" s="1"/>
  <c r="BZ75" i="17" s="1"/>
  <c r="BZ76" i="17" s="1"/>
  <c r="BZ77" i="17" s="1"/>
  <c r="BZ78" i="17" s="1"/>
  <c r="BZ79" i="17" s="1"/>
  <c r="BZ80" i="17" s="1"/>
  <c r="BZ81" i="17" s="1"/>
  <c r="BZ82" i="17" s="1"/>
  <c r="BZ83" i="17" s="1"/>
  <c r="BZ84" i="17" s="1"/>
  <c r="CH55" i="17"/>
  <c r="CM55" i="17"/>
  <c r="CM56" i="17" s="1"/>
  <c r="CM57" i="17" s="1"/>
  <c r="CM58" i="17" s="1"/>
  <c r="CM59" i="17" s="1"/>
  <c r="CM60" i="17" s="1"/>
  <c r="CM61" i="17" s="1"/>
  <c r="CM62" i="17" s="1"/>
  <c r="CM63" i="17" s="1"/>
  <c r="CM64" i="17" s="1"/>
  <c r="CM65" i="17" s="1"/>
  <c r="CM66" i="17" s="1"/>
  <c r="CM67" i="17" s="1"/>
  <c r="CM68" i="17" s="1"/>
  <c r="CM69" i="17" s="1"/>
  <c r="CM70" i="17" s="1"/>
  <c r="CM71" i="17" s="1"/>
  <c r="CM72" i="17" s="1"/>
  <c r="CM73" i="17" s="1"/>
  <c r="CM74" i="17" s="1"/>
  <c r="CM75" i="17" s="1"/>
  <c r="CM76" i="17" s="1"/>
  <c r="CM77" i="17" s="1"/>
  <c r="CM78" i="17" s="1"/>
  <c r="CM79" i="17" s="1"/>
  <c r="CM80" i="17" s="1"/>
  <c r="CM81" i="17" s="1"/>
  <c r="CM82" i="17" s="1"/>
  <c r="CM83" i="17" s="1"/>
  <c r="CM84" i="17" s="1"/>
  <c r="CM85" i="17" s="1"/>
  <c r="CM86" i="17" s="1"/>
  <c r="CM87" i="17" s="1"/>
  <c r="CM88" i="17" s="1"/>
  <c r="CM89" i="17" s="1"/>
  <c r="CM90" i="17" s="1"/>
  <c r="CM91" i="17" s="1"/>
  <c r="CM92" i="17" s="1"/>
  <c r="CM93" i="17" s="1"/>
  <c r="CM94" i="17" s="1"/>
  <c r="CM95" i="17" s="1"/>
  <c r="CM96" i="17" s="1"/>
  <c r="CM97" i="17" s="1"/>
  <c r="CM98" i="17" s="1"/>
  <c r="CM99" i="17" s="1"/>
  <c r="CM100" i="17" s="1"/>
  <c r="CM101" i="17" s="1"/>
  <c r="CM102" i="17" s="1"/>
  <c r="CM103" i="17" s="1"/>
  <c r="CM104" i="17" s="1"/>
  <c r="CM105" i="17" s="1"/>
  <c r="CM106" i="17" s="1"/>
  <c r="CM107" i="17" s="1"/>
  <c r="CM108" i="17" s="1"/>
  <c r="CM109" i="17" s="1"/>
  <c r="CM110" i="17" s="1"/>
  <c r="CM111" i="17" s="1"/>
  <c r="CM112" i="17" s="1"/>
  <c r="CM113" i="17" s="1"/>
  <c r="CM114" i="17" s="1"/>
  <c r="CM115" i="17" s="1"/>
  <c r="CM116" i="17" s="1"/>
  <c r="CM117" i="17" s="1"/>
  <c r="CM118" i="17" s="1"/>
  <c r="CM119" i="17" s="1"/>
  <c r="CM120" i="17" s="1"/>
  <c r="CM121" i="17" s="1"/>
  <c r="CM122" i="17" s="1"/>
  <c r="CH56" i="17"/>
  <c r="CH57" i="17" s="1"/>
  <c r="CH58" i="17" s="1"/>
  <c r="CH59" i="17" s="1"/>
  <c r="CH60" i="17" s="1"/>
  <c r="CH61" i="17" s="1"/>
  <c r="CH62" i="17" s="1"/>
  <c r="CH63" i="17" s="1"/>
  <c r="CH64" i="17" s="1"/>
  <c r="CH65" i="17" s="1"/>
  <c r="M57" i="17"/>
  <c r="M58" i="17" s="1"/>
  <c r="M59" i="17" s="1"/>
  <c r="M60" i="17" s="1"/>
  <c r="M61" i="17" s="1"/>
  <c r="M62" i="17" s="1"/>
  <c r="M63" i="17" s="1"/>
  <c r="M64" i="17" s="1"/>
  <c r="M65" i="17" s="1"/>
  <c r="M66" i="17" s="1"/>
  <c r="M67" i="17" s="1"/>
  <c r="M68" i="17" s="1"/>
  <c r="M69" i="17" s="1"/>
  <c r="M70" i="17" s="1"/>
  <c r="M71" i="17" s="1"/>
  <c r="M72" i="17" s="1"/>
  <c r="M73" i="17" s="1"/>
  <c r="M74" i="17" s="1"/>
  <c r="M75" i="17" s="1"/>
  <c r="M76" i="17" s="1"/>
  <c r="M77" i="17" s="1"/>
  <c r="M78" i="17" s="1"/>
  <c r="M79" i="17" s="1"/>
  <c r="M80" i="17" s="1"/>
  <c r="M81" i="17" s="1"/>
  <c r="M82" i="17" s="1"/>
  <c r="M83" i="17" s="1"/>
  <c r="M84" i="17" s="1"/>
  <c r="M85" i="17" s="1"/>
  <c r="M86" i="17" s="1"/>
  <c r="M87" i="17" s="1"/>
  <c r="M88" i="17" s="1"/>
  <c r="M89" i="17" s="1"/>
  <c r="V57" i="17"/>
  <c r="AR57" i="17"/>
  <c r="CO57" i="17"/>
  <c r="CO58" i="17" s="1"/>
  <c r="CO59" i="17" s="1"/>
  <c r="CO60" i="17" s="1"/>
  <c r="CO61" i="17" s="1"/>
  <c r="CO62" i="17" s="1"/>
  <c r="CO63" i="17" s="1"/>
  <c r="CO64" i="17" s="1"/>
  <c r="CO65" i="17" s="1"/>
  <c r="CO66" i="17" s="1"/>
  <c r="CO67" i="17" s="1"/>
  <c r="CO68" i="17" s="1"/>
  <c r="CO69" i="17" s="1"/>
  <c r="CO70" i="17" s="1"/>
  <c r="CO71" i="17" s="1"/>
  <c r="CO72" i="17" s="1"/>
  <c r="CO73" i="17" s="1"/>
  <c r="CO74" i="17" s="1"/>
  <c r="CO75" i="17" s="1"/>
  <c r="CO76" i="17" s="1"/>
  <c r="CO77" i="17" s="1"/>
  <c r="CO78" i="17" s="1"/>
  <c r="CO79" i="17" s="1"/>
  <c r="CO80" i="17" s="1"/>
  <c r="CO81" i="17" s="1"/>
  <c r="CO82" i="17" s="1"/>
  <c r="CO83" i="17" s="1"/>
  <c r="CO84" i="17" s="1"/>
  <c r="CO85" i="17" s="1"/>
  <c r="CO86" i="17" s="1"/>
  <c r="CO87" i="17" s="1"/>
  <c r="CO88" i="17" s="1"/>
  <c r="CO89" i="17" s="1"/>
  <c r="CO90" i="17" s="1"/>
  <c r="CO91" i="17" s="1"/>
  <c r="CO92" i="17" s="1"/>
  <c r="CO93" i="17" s="1"/>
  <c r="CO94" i="17" s="1"/>
  <c r="CO95" i="17" s="1"/>
  <c r="CO96" i="17" s="1"/>
  <c r="CO97" i="17" s="1"/>
  <c r="CO98" i="17" s="1"/>
  <c r="CO99" i="17" s="1"/>
  <c r="CO100" i="17" s="1"/>
  <c r="CO101" i="17" s="1"/>
  <c r="CO102" i="17" s="1"/>
  <c r="CO103" i="17" s="1"/>
  <c r="CO104" i="17" s="1"/>
  <c r="CO105" i="17" s="1"/>
  <c r="CO106" i="17" s="1"/>
  <c r="CO107" i="17" s="1"/>
  <c r="CO108" i="17" s="1"/>
  <c r="CO109" i="17" s="1"/>
  <c r="CO110" i="17" s="1"/>
  <c r="CO111" i="17" s="1"/>
  <c r="CO112" i="17" s="1"/>
  <c r="CO113" i="17" s="1"/>
  <c r="CO114" i="17" s="1"/>
  <c r="CO115" i="17" s="1"/>
  <c r="CO116" i="17" s="1"/>
  <c r="CO117" i="17" s="1"/>
  <c r="CO118" i="17" s="1"/>
  <c r="CO119" i="17" s="1"/>
  <c r="CO120" i="17" s="1"/>
  <c r="CO121" i="17" s="1"/>
  <c r="CO122" i="17" s="1"/>
  <c r="V58" i="17"/>
  <c r="AF58" i="17"/>
  <c r="AF59" i="17" s="1"/>
  <c r="AF60" i="17" s="1"/>
  <c r="AF61" i="17" s="1"/>
  <c r="AF62" i="17" s="1"/>
  <c r="AF63" i="17" s="1"/>
  <c r="AF64" i="17" s="1"/>
  <c r="AF65" i="17" s="1"/>
  <c r="AF66" i="17" s="1"/>
  <c r="AF67" i="17" s="1"/>
  <c r="AF68" i="17" s="1"/>
  <c r="AF69" i="17" s="1"/>
  <c r="AF70" i="17" s="1"/>
  <c r="AF71" i="17" s="1"/>
  <c r="AF72" i="17" s="1"/>
  <c r="AF73" i="17" s="1"/>
  <c r="AF74" i="17" s="1"/>
  <c r="AF75" i="17" s="1"/>
  <c r="AF76" i="17" s="1"/>
  <c r="AF77" i="17" s="1"/>
  <c r="AF78" i="17" s="1"/>
  <c r="AF79" i="17" s="1"/>
  <c r="AF80" i="17" s="1"/>
  <c r="AF81" i="17" s="1"/>
  <c r="AF82" i="17" s="1"/>
  <c r="AF83" i="17" s="1"/>
  <c r="AF84" i="17" s="1"/>
  <c r="AF85" i="17" s="1"/>
  <c r="AF86" i="17" s="1"/>
  <c r="AF87" i="17" s="1"/>
  <c r="AF88" i="17" s="1"/>
  <c r="AF89" i="17" s="1"/>
  <c r="AF90" i="17" s="1"/>
  <c r="AF91" i="17" s="1"/>
  <c r="AF92" i="17" s="1"/>
  <c r="AF93" i="17" s="1"/>
  <c r="AF94" i="17" s="1"/>
  <c r="AF95" i="17" s="1"/>
  <c r="AF96" i="17" s="1"/>
  <c r="AF97" i="17" s="1"/>
  <c r="AF98" i="17" s="1"/>
  <c r="AF99" i="17" s="1"/>
  <c r="AF100" i="17" s="1"/>
  <c r="AF101" i="17" s="1"/>
  <c r="AF102" i="17" s="1"/>
  <c r="AF103" i="17" s="1"/>
  <c r="AF104" i="17" s="1"/>
  <c r="AF105" i="17" s="1"/>
  <c r="AF106" i="17" s="1"/>
  <c r="AF107" i="17" s="1"/>
  <c r="AF108" i="17" s="1"/>
  <c r="AF109" i="17" s="1"/>
  <c r="AF110" i="17" s="1"/>
  <c r="AF111" i="17" s="1"/>
  <c r="AF112" i="17" s="1"/>
  <c r="AF113" i="17" s="1"/>
  <c r="AF114" i="17" s="1"/>
  <c r="AF115" i="17" s="1"/>
  <c r="AF116" i="17" s="1"/>
  <c r="AF117" i="17" s="1"/>
  <c r="AF118" i="17" s="1"/>
  <c r="AF119" i="17" s="1"/>
  <c r="AF120" i="17" s="1"/>
  <c r="AF121" i="17" s="1"/>
  <c r="AF122" i="17" s="1"/>
  <c r="AR58" i="17"/>
  <c r="AR59" i="17" s="1"/>
  <c r="AR60" i="17" s="1"/>
  <c r="AR61" i="17" s="1"/>
  <c r="AR62" i="17" s="1"/>
  <c r="AR63" i="17" s="1"/>
  <c r="AR64" i="17" s="1"/>
  <c r="AR65" i="17" s="1"/>
  <c r="AR66" i="17" s="1"/>
  <c r="AR67" i="17" s="1"/>
  <c r="AR68" i="17" s="1"/>
  <c r="CL58" i="17"/>
  <c r="CL59" i="17" s="1"/>
  <c r="CL60" i="17" s="1"/>
  <c r="CL61" i="17" s="1"/>
  <c r="CL62" i="17" s="1"/>
  <c r="CL63" i="17" s="1"/>
  <c r="CL64" i="17" s="1"/>
  <c r="CL65" i="17" s="1"/>
  <c r="CL66" i="17" s="1"/>
  <c r="CL67" i="17" s="1"/>
  <c r="CL68" i="17" s="1"/>
  <c r="CL69" i="17" s="1"/>
  <c r="CL70" i="17" s="1"/>
  <c r="CL71" i="17" s="1"/>
  <c r="CL72" i="17" s="1"/>
  <c r="CL73" i="17" s="1"/>
  <c r="CL74" i="17" s="1"/>
  <c r="V59" i="17"/>
  <c r="V60" i="17" s="1"/>
  <c r="V61" i="17" s="1"/>
  <c r="V62" i="17" s="1"/>
  <c r="V63" i="17" s="1"/>
  <c r="V64" i="17" s="1"/>
  <c r="V65" i="17" s="1"/>
  <c r="V66" i="17" s="1"/>
  <c r="V67" i="17" s="1"/>
  <c r="V68" i="17" s="1"/>
  <c r="V69" i="17" s="1"/>
  <c r="V70" i="17" s="1"/>
  <c r="V71" i="17" s="1"/>
  <c r="V72" i="17" s="1"/>
  <c r="V73" i="17" s="1"/>
  <c r="V74" i="17" s="1"/>
  <c r="V75" i="17" s="1"/>
  <c r="V76" i="17" s="1"/>
  <c r="V77" i="17" s="1"/>
  <c r="V78" i="17" s="1"/>
  <c r="V79" i="17" s="1"/>
  <c r="V80" i="17" s="1"/>
  <c r="V81" i="17" s="1"/>
  <c r="V82" i="17" s="1"/>
  <c r="V83" i="17" s="1"/>
  <c r="V84" i="17" s="1"/>
  <c r="V85" i="17" s="1"/>
  <c r="V86" i="17" s="1"/>
  <c r="V87" i="17" s="1"/>
  <c r="V88" i="17" s="1"/>
  <c r="V89" i="17" s="1"/>
  <c r="V90" i="17" s="1"/>
  <c r="V91" i="17" s="1"/>
  <c r="V92" i="17" s="1"/>
  <c r="V93" i="17" s="1"/>
  <c r="V94" i="17" s="1"/>
  <c r="V95" i="17" s="1"/>
  <c r="V96" i="17" s="1"/>
  <c r="V97" i="17" s="1"/>
  <c r="V98" i="17" s="1"/>
  <c r="V99" i="17" s="1"/>
  <c r="V100" i="17" s="1"/>
  <c r="V101" i="17" s="1"/>
  <c r="V102" i="17" s="1"/>
  <c r="V103" i="17" s="1"/>
  <c r="V104" i="17" s="1"/>
  <c r="V105" i="17" s="1"/>
  <c r="V106" i="17" s="1"/>
  <c r="V107" i="17" s="1"/>
  <c r="V108" i="17" s="1"/>
  <c r="V109" i="17" s="1"/>
  <c r="V110" i="17" s="1"/>
  <c r="AS59" i="17"/>
  <c r="AS60" i="17" s="1"/>
  <c r="AS61" i="17" s="1"/>
  <c r="BV59" i="17"/>
  <c r="BW59" i="17"/>
  <c r="BW60" i="17" s="1"/>
  <c r="BW61" i="17" s="1"/>
  <c r="BW62" i="17" s="1"/>
  <c r="BW63" i="17" s="1"/>
  <c r="BW64" i="17" s="1"/>
  <c r="BW65" i="17" s="1"/>
  <c r="BW66" i="17" s="1"/>
  <c r="BW67" i="17" s="1"/>
  <c r="BW68" i="17" s="1"/>
  <c r="BW69" i="17" s="1"/>
  <c r="BW70" i="17" s="1"/>
  <c r="BW71" i="17" s="1"/>
  <c r="BW72" i="17" s="1"/>
  <c r="BW73" i="17" s="1"/>
  <c r="BW74" i="17" s="1"/>
  <c r="BW75" i="17" s="1"/>
  <c r="BW76" i="17" s="1"/>
  <c r="BW77" i="17" s="1"/>
  <c r="BW78" i="17" s="1"/>
  <c r="BW79" i="17" s="1"/>
  <c r="BW80" i="17" s="1"/>
  <c r="BW81" i="17" s="1"/>
  <c r="BW82" i="17" s="1"/>
  <c r="BW83" i="17" s="1"/>
  <c r="BW84" i="17" s="1"/>
  <c r="BW85" i="17" s="1"/>
  <c r="BW86" i="17" s="1"/>
  <c r="BW87" i="17" s="1"/>
  <c r="BW88" i="17" s="1"/>
  <c r="BW89" i="17" s="1"/>
  <c r="BW90" i="17" s="1"/>
  <c r="BW91" i="17" s="1"/>
  <c r="BW92" i="17" s="1"/>
  <c r="BW93" i="17" s="1"/>
  <c r="BW94" i="17" s="1"/>
  <c r="AT60" i="17"/>
  <c r="AT61" i="17" s="1"/>
  <c r="AT62" i="17" s="1"/>
  <c r="AT63" i="17" s="1"/>
  <c r="AT64" i="17" s="1"/>
  <c r="AT65" i="17" s="1"/>
  <c r="AT66" i="17" s="1"/>
  <c r="AT67" i="17" s="1"/>
  <c r="BV60" i="17"/>
  <c r="BV61" i="17" s="1"/>
  <c r="BV62" i="17" s="1"/>
  <c r="BV63" i="17" s="1"/>
  <c r="BV64" i="17" s="1"/>
  <c r="BV65" i="17" s="1"/>
  <c r="BV66" i="17" s="1"/>
  <c r="BV67" i="17" s="1"/>
  <c r="BV68" i="17" s="1"/>
  <c r="BV69" i="17" s="1"/>
  <c r="BV70" i="17" s="1"/>
  <c r="BV71" i="17" s="1"/>
  <c r="BV72" i="17" s="1"/>
  <c r="BV73" i="17" s="1"/>
  <c r="BV74" i="17" s="1"/>
  <c r="BV75" i="17" s="1"/>
  <c r="BV76" i="17" s="1"/>
  <c r="BV77" i="17" s="1"/>
  <c r="BV78" i="17" s="1"/>
  <c r="BV79" i="17" s="1"/>
  <c r="BV80" i="17" s="1"/>
  <c r="BV81" i="17" s="1"/>
  <c r="BV82" i="17" s="1"/>
  <c r="BV83" i="17" s="1"/>
  <c r="BV84" i="17" s="1"/>
  <c r="BV85" i="17" s="1"/>
  <c r="BV86" i="17" s="1"/>
  <c r="BV87" i="17" s="1"/>
  <c r="BV88" i="17" s="1"/>
  <c r="BV89" i="17" s="1"/>
  <c r="BV90" i="17" s="1"/>
  <c r="BV91" i="17" s="1"/>
  <c r="BV92" i="17" s="1"/>
  <c r="BV93" i="17" s="1"/>
  <c r="BV94" i="17" s="1"/>
  <c r="BV95" i="17" s="1"/>
  <c r="BV96" i="17" s="1"/>
  <c r="BV97" i="17" s="1"/>
  <c r="BV98" i="17" s="1"/>
  <c r="BV99" i="17" s="1"/>
  <c r="BV100" i="17" s="1"/>
  <c r="BV101" i="17" s="1"/>
  <c r="BV102" i="17" s="1"/>
  <c r="BV103" i="17" s="1"/>
  <c r="BV104" i="17" s="1"/>
  <c r="BV105" i="17" s="1"/>
  <c r="BV106" i="17" s="1"/>
  <c r="BV107" i="17" s="1"/>
  <c r="BV108" i="17" s="1"/>
  <c r="BV109" i="17" s="1"/>
  <c r="BV110" i="17" s="1"/>
  <c r="BV111" i="17" s="1"/>
  <c r="BV112" i="17" s="1"/>
  <c r="BV113" i="17" s="1"/>
  <c r="BV114" i="17" s="1"/>
  <c r="BV115" i="17" s="1"/>
  <c r="BV116" i="17" s="1"/>
  <c r="BV117" i="17" s="1"/>
  <c r="BV118" i="17" s="1"/>
  <c r="BV119" i="17" s="1"/>
  <c r="BV120" i="17" s="1"/>
  <c r="BV121" i="17" s="1"/>
  <c r="BV122" i="17" s="1"/>
  <c r="K61" i="17"/>
  <c r="K62" i="17" s="1"/>
  <c r="K63" i="17" s="1"/>
  <c r="K64" i="17" s="1"/>
  <c r="K65" i="17" s="1"/>
  <c r="K66" i="17" s="1"/>
  <c r="K67" i="17" s="1"/>
  <c r="K68" i="17" s="1"/>
  <c r="K69" i="17" s="1"/>
  <c r="K70" i="17" s="1"/>
  <c r="K71" i="17" s="1"/>
  <c r="K72" i="17" s="1"/>
  <c r="K73" i="17" s="1"/>
  <c r="K74" i="17" s="1"/>
  <c r="K75" i="17" s="1"/>
  <c r="K76" i="17" s="1"/>
  <c r="K77" i="17" s="1"/>
  <c r="K78" i="17" s="1"/>
  <c r="K79" i="17" s="1"/>
  <c r="K80" i="17" s="1"/>
  <c r="K81" i="17" s="1"/>
  <c r="K82" i="17" s="1"/>
  <c r="K83" i="17" s="1"/>
  <c r="K84" i="17" s="1"/>
  <c r="K85" i="17" s="1"/>
  <c r="K86" i="17" s="1"/>
  <c r="K87" i="17" s="1"/>
  <c r="K88" i="17" s="1"/>
  <c r="K89" i="17" s="1"/>
  <c r="K90" i="17" s="1"/>
  <c r="K91" i="17" s="1"/>
  <c r="K92" i="17" s="1"/>
  <c r="K93" i="17" s="1"/>
  <c r="K94" i="17" s="1"/>
  <c r="K95" i="17" s="1"/>
  <c r="K96" i="17" s="1"/>
  <c r="K97" i="17" s="1"/>
  <c r="K98" i="17" s="1"/>
  <c r="K99" i="17" s="1"/>
  <c r="K100" i="17" s="1"/>
  <c r="K101" i="17" s="1"/>
  <c r="K102" i="17" s="1"/>
  <c r="K103" i="17" s="1"/>
  <c r="K104" i="17" s="1"/>
  <c r="K105" i="17" s="1"/>
  <c r="K106" i="17" s="1"/>
  <c r="K107" i="17" s="1"/>
  <c r="K108" i="17" s="1"/>
  <c r="K109" i="17" s="1"/>
  <c r="K110" i="17" s="1"/>
  <c r="K111" i="17" s="1"/>
  <c r="K112" i="17" s="1"/>
  <c r="K113" i="17" s="1"/>
  <c r="K114" i="17" s="1"/>
  <c r="K115" i="17" s="1"/>
  <c r="K116" i="17" s="1"/>
  <c r="K117" i="17" s="1"/>
  <c r="K118" i="17" s="1"/>
  <c r="K119" i="17" s="1"/>
  <c r="K120" i="17" s="1"/>
  <c r="K121" i="17" s="1"/>
  <c r="K122" i="17" s="1"/>
  <c r="AH61" i="17"/>
  <c r="AH62" i="17" s="1"/>
  <c r="AH63" i="17" s="1"/>
  <c r="AH64" i="17" s="1"/>
  <c r="AH65" i="17" s="1"/>
  <c r="AH66" i="17" s="1"/>
  <c r="AH67" i="17" s="1"/>
  <c r="AH68" i="17" s="1"/>
  <c r="AH69" i="17" s="1"/>
  <c r="AH70" i="17" s="1"/>
  <c r="AH71" i="17" s="1"/>
  <c r="AH72" i="17" s="1"/>
  <c r="AH73" i="17" s="1"/>
  <c r="AH74" i="17" s="1"/>
  <c r="AH75" i="17" s="1"/>
  <c r="AH76" i="17" s="1"/>
  <c r="AH77" i="17" s="1"/>
  <c r="AH78" i="17" s="1"/>
  <c r="AH79" i="17" s="1"/>
  <c r="AH80" i="17" s="1"/>
  <c r="AH81" i="17" s="1"/>
  <c r="AH82" i="17" s="1"/>
  <c r="AH83" i="17" s="1"/>
  <c r="AH84" i="17" s="1"/>
  <c r="AH85" i="17" s="1"/>
  <c r="AH86" i="17" s="1"/>
  <c r="AH87" i="17" s="1"/>
  <c r="AH88" i="17" s="1"/>
  <c r="AH89" i="17" s="1"/>
  <c r="AH90" i="17" s="1"/>
  <c r="AH91" i="17" s="1"/>
  <c r="AH92" i="17" s="1"/>
  <c r="AH93" i="17" s="1"/>
  <c r="AH94" i="17" s="1"/>
  <c r="AH95" i="17" s="1"/>
  <c r="AH96" i="17" s="1"/>
  <c r="AH97" i="17" s="1"/>
  <c r="AH98" i="17" s="1"/>
  <c r="AH99" i="17" s="1"/>
  <c r="AH100" i="17" s="1"/>
  <c r="AH101" i="17" s="1"/>
  <c r="AH102" i="17" s="1"/>
  <c r="AH103" i="17" s="1"/>
  <c r="AH104" i="17" s="1"/>
  <c r="AH105" i="17" s="1"/>
  <c r="AH106" i="17" s="1"/>
  <c r="AH107" i="17" s="1"/>
  <c r="AH108" i="17" s="1"/>
  <c r="AH109" i="17" s="1"/>
  <c r="AH110" i="17" s="1"/>
  <c r="AH111" i="17" s="1"/>
  <c r="AH112" i="17" s="1"/>
  <c r="AH113" i="17" s="1"/>
  <c r="AH114" i="17" s="1"/>
  <c r="AH115" i="17" s="1"/>
  <c r="AH116" i="17" s="1"/>
  <c r="AH117" i="17" s="1"/>
  <c r="AH118" i="17" s="1"/>
  <c r="AH119" i="17" s="1"/>
  <c r="AH120" i="17" s="1"/>
  <c r="AH121" i="17" s="1"/>
  <c r="AH122" i="17" s="1"/>
  <c r="AK61" i="17"/>
  <c r="AK62" i="17" s="1"/>
  <c r="AK63" i="17" s="1"/>
  <c r="AK64" i="17" s="1"/>
  <c r="AK65" i="17" s="1"/>
  <c r="AK66" i="17" s="1"/>
  <c r="AK67" i="17" s="1"/>
  <c r="AK68" i="17" s="1"/>
  <c r="AK69" i="17" s="1"/>
  <c r="AK70" i="17" s="1"/>
  <c r="AK71" i="17" s="1"/>
  <c r="AK72" i="17" s="1"/>
  <c r="AK73" i="17" s="1"/>
  <c r="AK74" i="17" s="1"/>
  <c r="AK75" i="17" s="1"/>
  <c r="AK76" i="17" s="1"/>
  <c r="AK77" i="17" s="1"/>
  <c r="AK78" i="17" s="1"/>
  <c r="AK79" i="17" s="1"/>
  <c r="AK80" i="17" s="1"/>
  <c r="AK81" i="17" s="1"/>
  <c r="AK82" i="17" s="1"/>
  <c r="AK83" i="17" s="1"/>
  <c r="AK84" i="17" s="1"/>
  <c r="AK85" i="17" s="1"/>
  <c r="AK86" i="17" s="1"/>
  <c r="AK87" i="17" s="1"/>
  <c r="AK88" i="17" s="1"/>
  <c r="AK89" i="17" s="1"/>
  <c r="AK90" i="17" s="1"/>
  <c r="AK91" i="17" s="1"/>
  <c r="AK92" i="17" s="1"/>
  <c r="AK93" i="17" s="1"/>
  <c r="AK94" i="17" s="1"/>
  <c r="AK95" i="17" s="1"/>
  <c r="AK96" i="17" s="1"/>
  <c r="AK97" i="17" s="1"/>
  <c r="AK98" i="17" s="1"/>
  <c r="AK99" i="17" s="1"/>
  <c r="AK100" i="17" s="1"/>
  <c r="AK101" i="17" s="1"/>
  <c r="AK102" i="17" s="1"/>
  <c r="AK103" i="17" s="1"/>
  <c r="W62" i="17"/>
  <c r="W63" i="17" s="1"/>
  <c r="W64" i="17" s="1"/>
  <c r="W65" i="17" s="1"/>
  <c r="AS62" i="17"/>
  <c r="AS63" i="17" s="1"/>
  <c r="AS64" i="17" s="1"/>
  <c r="AS65" i="17" s="1"/>
  <c r="AS66" i="17" s="1"/>
  <c r="AS67" i="17" s="1"/>
  <c r="AS68" i="17" s="1"/>
  <c r="AV62" i="17"/>
  <c r="AV63" i="17" s="1"/>
  <c r="AV64" i="17" s="1"/>
  <c r="AV65" i="17" s="1"/>
  <c r="AV66" i="17" s="1"/>
  <c r="AV67" i="17" s="1"/>
  <c r="AV68" i="17" s="1"/>
  <c r="AV69" i="17" s="1"/>
  <c r="AV70" i="17" s="1"/>
  <c r="AV71" i="17" s="1"/>
  <c r="AV72" i="17" s="1"/>
  <c r="AV73" i="17" s="1"/>
  <c r="AV74" i="17" s="1"/>
  <c r="AV75" i="17" s="1"/>
  <c r="AV76" i="17" s="1"/>
  <c r="AV77" i="17" s="1"/>
  <c r="AV78" i="17" s="1"/>
  <c r="AV79" i="17" s="1"/>
  <c r="AV80" i="17" s="1"/>
  <c r="AV81" i="17" s="1"/>
  <c r="AV82" i="17" s="1"/>
  <c r="AV83" i="17" s="1"/>
  <c r="AV84" i="17" s="1"/>
  <c r="AV85" i="17" s="1"/>
  <c r="AV86" i="17" s="1"/>
  <c r="AV87" i="17" s="1"/>
  <c r="AV88" i="17" s="1"/>
  <c r="AV89" i="17" s="1"/>
  <c r="AV90" i="17" s="1"/>
  <c r="AV91" i="17" s="1"/>
  <c r="AV92" i="17" s="1"/>
  <c r="AV93" i="17" s="1"/>
  <c r="AV94" i="17" s="1"/>
  <c r="AV95" i="17" s="1"/>
  <c r="AV96" i="17" s="1"/>
  <c r="AV97" i="17" s="1"/>
  <c r="AV98" i="17" s="1"/>
  <c r="AV99" i="17" s="1"/>
  <c r="AV100" i="17" s="1"/>
  <c r="AV101" i="17" s="1"/>
  <c r="AV102" i="17" s="1"/>
  <c r="AV103" i="17" s="1"/>
  <c r="AV104" i="17" s="1"/>
  <c r="AV105" i="17" s="1"/>
  <c r="AV106" i="17" s="1"/>
  <c r="AV107" i="17" s="1"/>
  <c r="AV108" i="17" s="1"/>
  <c r="AV109" i="17" s="1"/>
  <c r="AV110" i="17" s="1"/>
  <c r="CZ62" i="17"/>
  <c r="CZ63" i="17" s="1"/>
  <c r="CZ64" i="17" s="1"/>
  <c r="CZ65" i="17" s="1"/>
  <c r="CZ66" i="17" s="1"/>
  <c r="CZ67" i="17" s="1"/>
  <c r="CZ68" i="17" s="1"/>
  <c r="CZ69" i="17" s="1"/>
  <c r="CZ70" i="17" s="1"/>
  <c r="CZ71" i="17" s="1"/>
  <c r="CZ72" i="17" s="1"/>
  <c r="CZ73" i="17" s="1"/>
  <c r="CZ74" i="17" s="1"/>
  <c r="CZ75" i="17" s="1"/>
  <c r="CZ76" i="17" s="1"/>
  <c r="CZ77" i="17" s="1"/>
  <c r="CZ78" i="17" s="1"/>
  <c r="CZ79" i="17" s="1"/>
  <c r="CZ80" i="17" s="1"/>
  <c r="CZ81" i="17" s="1"/>
  <c r="CZ82" i="17" s="1"/>
  <c r="CZ83" i="17" s="1"/>
  <c r="CZ84" i="17" s="1"/>
  <c r="CZ85" i="17" s="1"/>
  <c r="CZ86" i="17" s="1"/>
  <c r="CZ87" i="17" s="1"/>
  <c r="CZ88" i="17" s="1"/>
  <c r="CZ89" i="17" s="1"/>
  <c r="CZ90" i="17" s="1"/>
  <c r="CZ91" i="17" s="1"/>
  <c r="CZ92" i="17" s="1"/>
  <c r="CZ93" i="17" s="1"/>
  <c r="CZ94" i="17" s="1"/>
  <c r="CZ95" i="17" s="1"/>
  <c r="CZ96" i="17" s="1"/>
  <c r="CZ97" i="17" s="1"/>
  <c r="CZ98" i="17" s="1"/>
  <c r="CZ99" i="17" s="1"/>
  <c r="CZ100" i="17" s="1"/>
  <c r="CZ101" i="17" s="1"/>
  <c r="CZ102" i="17" s="1"/>
  <c r="CZ103" i="17" s="1"/>
  <c r="CZ104" i="17" s="1"/>
  <c r="CZ105" i="17" s="1"/>
  <c r="CZ106" i="17" s="1"/>
  <c r="CZ107" i="17" s="1"/>
  <c r="CZ108" i="17" s="1"/>
  <c r="CZ109" i="17" s="1"/>
  <c r="CZ110" i="17" s="1"/>
  <c r="CZ111" i="17" s="1"/>
  <c r="CZ112" i="17" s="1"/>
  <c r="CZ113" i="17" s="1"/>
  <c r="CZ114" i="17" s="1"/>
  <c r="CZ115" i="17" s="1"/>
  <c r="CZ116" i="17" s="1"/>
  <c r="CZ117" i="17" s="1"/>
  <c r="CZ118" i="17" s="1"/>
  <c r="CZ119" i="17" s="1"/>
  <c r="CZ120" i="17" s="1"/>
  <c r="CZ121" i="17" s="1"/>
  <c r="CZ122" i="17" s="1"/>
  <c r="AL63" i="17"/>
  <c r="AL64" i="17" s="1"/>
  <c r="AL65" i="17" s="1"/>
  <c r="AL66" i="17" s="1"/>
  <c r="AL67" i="17" s="1"/>
  <c r="AL68" i="17" s="1"/>
  <c r="AL69" i="17" s="1"/>
  <c r="AL70" i="17" s="1"/>
  <c r="AL71" i="17" s="1"/>
  <c r="AL72" i="17" s="1"/>
  <c r="AL73" i="17" s="1"/>
  <c r="AL74" i="17" s="1"/>
  <c r="AL75" i="17" s="1"/>
  <c r="AL76" i="17" s="1"/>
  <c r="AL77" i="17" s="1"/>
  <c r="AL78" i="17" s="1"/>
  <c r="AL79" i="17" s="1"/>
  <c r="AL80" i="17" s="1"/>
  <c r="AL81" i="17" s="1"/>
  <c r="AL82" i="17" s="1"/>
  <c r="AL83" i="17" s="1"/>
  <c r="AL84" i="17" s="1"/>
  <c r="AL85" i="17" s="1"/>
  <c r="AL86" i="17" s="1"/>
  <c r="AL87" i="17" s="1"/>
  <c r="AL88" i="17" s="1"/>
  <c r="AL89" i="17" s="1"/>
  <c r="AL90" i="17" s="1"/>
  <c r="AL91" i="17" s="1"/>
  <c r="AL92" i="17" s="1"/>
  <c r="AL93" i="17" s="1"/>
  <c r="AL94" i="17" s="1"/>
  <c r="BF63" i="17"/>
  <c r="BF64" i="17" s="1"/>
  <c r="BF65" i="17" s="1"/>
  <c r="BF66" i="17" s="1"/>
  <c r="BF67" i="17" s="1"/>
  <c r="BF68" i="17" s="1"/>
  <c r="BF69" i="17" s="1"/>
  <c r="BF70" i="17" s="1"/>
  <c r="BF71" i="17" s="1"/>
  <c r="BF72" i="17" s="1"/>
  <c r="BF73" i="17" s="1"/>
  <c r="BF74" i="17" s="1"/>
  <c r="BF75" i="17" s="1"/>
  <c r="BF76" i="17" s="1"/>
  <c r="BF77" i="17" s="1"/>
  <c r="BF78" i="17" s="1"/>
  <c r="BF79" i="17" s="1"/>
  <c r="BF80" i="17" s="1"/>
  <c r="BF81" i="17" s="1"/>
  <c r="BF82" i="17" s="1"/>
  <c r="BF83" i="17" s="1"/>
  <c r="BF84" i="17" s="1"/>
  <c r="BF85" i="17" s="1"/>
  <c r="BF86" i="17" s="1"/>
  <c r="BF87" i="17" s="1"/>
  <c r="BF88" i="17" s="1"/>
  <c r="BF89" i="17" s="1"/>
  <c r="BF90" i="17" s="1"/>
  <c r="BF91" i="17" s="1"/>
  <c r="BF92" i="17" s="1"/>
  <c r="BF93" i="17" s="1"/>
  <c r="BF94" i="17" s="1"/>
  <c r="BF95" i="17" s="1"/>
  <c r="BF96" i="17" s="1"/>
  <c r="BF97" i="17" s="1"/>
  <c r="BF98" i="17" s="1"/>
  <c r="BF99" i="17" s="1"/>
  <c r="BF100" i="17" s="1"/>
  <c r="BF101" i="17" s="1"/>
  <c r="BF102" i="17" s="1"/>
  <c r="BF103" i="17" s="1"/>
  <c r="BF104" i="17" s="1"/>
  <c r="BF105" i="17" s="1"/>
  <c r="BF106" i="17" s="1"/>
  <c r="BF107" i="17" s="1"/>
  <c r="BF108" i="17" s="1"/>
  <c r="BF109" i="17" s="1"/>
  <c r="BF110" i="17" s="1"/>
  <c r="BF111" i="17" s="1"/>
  <c r="BF112" i="17" s="1"/>
  <c r="CR63" i="17"/>
  <c r="CR64" i="17" s="1"/>
  <c r="CR65" i="17" s="1"/>
  <c r="CR66" i="17" s="1"/>
  <c r="CR67" i="17" s="1"/>
  <c r="CR68" i="17" s="1"/>
  <c r="CR69" i="17" s="1"/>
  <c r="CR70" i="17" s="1"/>
  <c r="G64" i="17"/>
  <c r="G65" i="17" s="1"/>
  <c r="I64" i="17"/>
  <c r="I65" i="17" s="1"/>
  <c r="I66" i="17" s="1"/>
  <c r="I67" i="17" s="1"/>
  <c r="I68" i="17" s="1"/>
  <c r="I69" i="17" s="1"/>
  <c r="I70" i="17" s="1"/>
  <c r="I71" i="17" s="1"/>
  <c r="I72" i="17" s="1"/>
  <c r="AY64" i="17"/>
  <c r="AY65" i="17" s="1"/>
  <c r="AY66" i="17" s="1"/>
  <c r="AY67" i="17" s="1"/>
  <c r="AY68" i="17" s="1"/>
  <c r="AY69" i="17" s="1"/>
  <c r="AY70" i="17" s="1"/>
  <c r="AY71" i="17" s="1"/>
  <c r="AY72" i="17" s="1"/>
  <c r="AY73" i="17" s="1"/>
  <c r="AY74" i="17" s="1"/>
  <c r="AY75" i="17" s="1"/>
  <c r="AY76" i="17" s="1"/>
  <c r="AY77" i="17" s="1"/>
  <c r="AY78" i="17" s="1"/>
  <c r="BP64" i="17"/>
  <c r="BP65" i="17" s="1"/>
  <c r="BP66" i="17" s="1"/>
  <c r="BP67" i="17" s="1"/>
  <c r="BP68" i="17" s="1"/>
  <c r="BP69" i="17" s="1"/>
  <c r="BP70" i="17" s="1"/>
  <c r="BP71" i="17" s="1"/>
  <c r="BP72" i="17" s="1"/>
  <c r="BP73" i="17" s="1"/>
  <c r="BP74" i="17" s="1"/>
  <c r="BP75" i="17" s="1"/>
  <c r="BP76" i="17" s="1"/>
  <c r="BP77" i="17" s="1"/>
  <c r="BP78" i="17" s="1"/>
  <c r="BP79" i="17" s="1"/>
  <c r="BP80" i="17" s="1"/>
  <c r="BP81" i="17" s="1"/>
  <c r="BP82" i="17" s="1"/>
  <c r="BP83" i="17" s="1"/>
  <c r="BP84" i="17" s="1"/>
  <c r="BP85" i="17" s="1"/>
  <c r="BP86" i="17" s="1"/>
  <c r="BP87" i="17" s="1"/>
  <c r="BP88" i="17" s="1"/>
  <c r="BP89" i="17" s="1"/>
  <c r="BP90" i="17" s="1"/>
  <c r="BP91" i="17" s="1"/>
  <c r="BP92" i="17" s="1"/>
  <c r="BP93" i="17" s="1"/>
  <c r="BP94" i="17" s="1"/>
  <c r="BP95" i="17" s="1"/>
  <c r="BP96" i="17" s="1"/>
  <c r="BP97" i="17" s="1"/>
  <c r="BP98" i="17" s="1"/>
  <c r="BP99" i="17" s="1"/>
  <c r="BP100" i="17" s="1"/>
  <c r="BP101" i="17" s="1"/>
  <c r="BP102" i="17" s="1"/>
  <c r="BP103" i="17" s="1"/>
  <c r="BP104" i="17" s="1"/>
  <c r="BP105" i="17" s="1"/>
  <c r="BP106" i="17" s="1"/>
  <c r="BP107" i="17" s="1"/>
  <c r="BP108" i="17" s="1"/>
  <c r="BP109" i="17" s="1"/>
  <c r="P65" i="17"/>
  <c r="P66" i="17" s="1"/>
  <c r="P67" i="17" s="1"/>
  <c r="P68" i="17" s="1"/>
  <c r="P69" i="17" s="1"/>
  <c r="P70" i="17" s="1"/>
  <c r="BC65" i="17"/>
  <c r="BC66" i="17" s="1"/>
  <c r="BC67" i="17" s="1"/>
  <c r="BC68" i="17" s="1"/>
  <c r="BC69" i="17" s="1"/>
  <c r="BC70" i="17" s="1"/>
  <c r="BC71" i="17" s="1"/>
  <c r="BC72" i="17" s="1"/>
  <c r="BC73" i="17" s="1"/>
  <c r="BC74" i="17" s="1"/>
  <c r="BC75" i="17" s="1"/>
  <c r="BC76" i="17" s="1"/>
  <c r="BC77" i="17" s="1"/>
  <c r="BC78" i="17" s="1"/>
  <c r="BC79" i="17" s="1"/>
  <c r="BC80" i="17" s="1"/>
  <c r="BC81" i="17" s="1"/>
  <c r="BC82" i="17" s="1"/>
  <c r="BC83" i="17" s="1"/>
  <c r="BC84" i="17" s="1"/>
  <c r="BC85" i="17" s="1"/>
  <c r="BC86" i="17" s="1"/>
  <c r="BC87" i="17" s="1"/>
  <c r="BC88" i="17" s="1"/>
  <c r="BC89" i="17" s="1"/>
  <c r="BC90" i="17" s="1"/>
  <c r="BC91" i="17" s="1"/>
  <c r="BC92" i="17" s="1"/>
  <c r="BC93" i="17" s="1"/>
  <c r="BC94" i="17" s="1"/>
  <c r="BC95" i="17" s="1"/>
  <c r="BC96" i="17" s="1"/>
  <c r="BC97" i="17" s="1"/>
  <c r="BC98" i="17" s="1"/>
  <c r="BC99" i="17" s="1"/>
  <c r="BC100" i="17" s="1"/>
  <c r="BC101" i="17" s="1"/>
  <c r="BC102" i="17" s="1"/>
  <c r="BC103" i="17" s="1"/>
  <c r="BC104" i="17" s="1"/>
  <c r="BC105" i="17" s="1"/>
  <c r="BC106" i="17" s="1"/>
  <c r="BC107" i="17" s="1"/>
  <c r="BC108" i="17" s="1"/>
  <c r="BC109" i="17" s="1"/>
  <c r="BC110" i="17" s="1"/>
  <c r="BC111" i="17" s="1"/>
  <c r="BC112" i="17" s="1"/>
  <c r="BC113" i="17" s="1"/>
  <c r="BC114" i="17" s="1"/>
  <c r="BC115" i="17" s="1"/>
  <c r="BC116" i="17" s="1"/>
  <c r="BC117" i="17" s="1"/>
  <c r="BC118" i="17" s="1"/>
  <c r="BC119" i="17" s="1"/>
  <c r="BC120" i="17" s="1"/>
  <c r="BC121" i="17" s="1"/>
  <c r="BC122" i="17" s="1"/>
  <c r="G66" i="17"/>
  <c r="G67" i="17" s="1"/>
  <c r="G68" i="17" s="1"/>
  <c r="G69" i="17" s="1"/>
  <c r="G70" i="17" s="1"/>
  <c r="G71" i="17" s="1"/>
  <c r="G72" i="17" s="1"/>
  <c r="G73" i="17" s="1"/>
  <c r="G74" i="17" s="1"/>
  <c r="G75" i="17" s="1"/>
  <c r="G76" i="17" s="1"/>
  <c r="G77" i="17" s="1"/>
  <c r="G78" i="17" s="1"/>
  <c r="G79" i="17" s="1"/>
  <c r="G80" i="17" s="1"/>
  <c r="G81" i="17" s="1"/>
  <c r="G82" i="17" s="1"/>
  <c r="G83" i="17" s="1"/>
  <c r="G84" i="17" s="1"/>
  <c r="G85" i="17" s="1"/>
  <c r="G86" i="17" s="1"/>
  <c r="G87" i="17" s="1"/>
  <c r="G88" i="17" s="1"/>
  <c r="G89" i="17" s="1"/>
  <c r="G90" i="17" s="1"/>
  <c r="G91" i="17" s="1"/>
  <c r="G92" i="17" s="1"/>
  <c r="G93" i="17" s="1"/>
  <c r="G94" i="17" s="1"/>
  <c r="G95" i="17" s="1"/>
  <c r="G96" i="17" s="1"/>
  <c r="G97" i="17" s="1"/>
  <c r="G98" i="17" s="1"/>
  <c r="G99" i="17" s="1"/>
  <c r="G100" i="17" s="1"/>
  <c r="G101" i="17" s="1"/>
  <c r="G102" i="17" s="1"/>
  <c r="G103" i="17" s="1"/>
  <c r="G104" i="17" s="1"/>
  <c r="G105" i="17" s="1"/>
  <c r="G106" i="17" s="1"/>
  <c r="G107" i="17" s="1"/>
  <c r="G108" i="17" s="1"/>
  <c r="G109" i="17" s="1"/>
  <c r="G110" i="17" s="1"/>
  <c r="G111" i="17" s="1"/>
  <c r="G112" i="17" s="1"/>
  <c r="G113" i="17" s="1"/>
  <c r="G114" i="17" s="1"/>
  <c r="G115" i="17" s="1"/>
  <c r="G116" i="17" s="1"/>
  <c r="G117" i="17" s="1"/>
  <c r="G118" i="17" s="1"/>
  <c r="G119" i="17" s="1"/>
  <c r="G120" i="17" s="1"/>
  <c r="G121" i="17" s="1"/>
  <c r="G122" i="17" s="1"/>
  <c r="W66" i="17"/>
  <c r="BD66" i="17"/>
  <c r="BD67" i="17" s="1"/>
  <c r="BD68" i="17" s="1"/>
  <c r="BD69" i="17" s="1"/>
  <c r="BD70" i="17" s="1"/>
  <c r="BD71" i="17" s="1"/>
  <c r="BD72" i="17" s="1"/>
  <c r="BD73" i="17" s="1"/>
  <c r="BD74" i="17" s="1"/>
  <c r="BD75" i="17" s="1"/>
  <c r="BD76" i="17" s="1"/>
  <c r="BD77" i="17" s="1"/>
  <c r="BD78" i="17" s="1"/>
  <c r="BD79" i="17" s="1"/>
  <c r="BD80" i="17" s="1"/>
  <c r="BD81" i="17" s="1"/>
  <c r="BD82" i="17" s="1"/>
  <c r="BD83" i="17" s="1"/>
  <c r="BD84" i="17" s="1"/>
  <c r="BD85" i="17" s="1"/>
  <c r="BD86" i="17" s="1"/>
  <c r="BD87" i="17" s="1"/>
  <c r="BD88" i="17" s="1"/>
  <c r="BD89" i="17" s="1"/>
  <c r="BD90" i="17" s="1"/>
  <c r="BD91" i="17" s="1"/>
  <c r="BD92" i="17" s="1"/>
  <c r="BD93" i="17" s="1"/>
  <c r="BD94" i="17" s="1"/>
  <c r="BD95" i="17" s="1"/>
  <c r="BD96" i="17" s="1"/>
  <c r="BD97" i="17" s="1"/>
  <c r="BD98" i="17" s="1"/>
  <c r="BD99" i="17" s="1"/>
  <c r="BD100" i="17" s="1"/>
  <c r="BD101" i="17" s="1"/>
  <c r="BD102" i="17" s="1"/>
  <c r="BD103" i="17" s="1"/>
  <c r="BD104" i="17" s="1"/>
  <c r="BD105" i="17" s="1"/>
  <c r="BD106" i="17" s="1"/>
  <c r="BD107" i="17" s="1"/>
  <c r="BD108" i="17" s="1"/>
  <c r="BD109" i="17" s="1"/>
  <c r="BD110" i="17" s="1"/>
  <c r="BD111" i="17" s="1"/>
  <c r="BD112" i="17" s="1"/>
  <c r="BD113" i="17" s="1"/>
  <c r="BD114" i="17" s="1"/>
  <c r="BD115" i="17" s="1"/>
  <c r="BD116" i="17" s="1"/>
  <c r="BD117" i="17" s="1"/>
  <c r="BD118" i="17" s="1"/>
  <c r="BD119" i="17" s="1"/>
  <c r="BD120" i="17" s="1"/>
  <c r="BD121" i="17" s="1"/>
  <c r="BD122" i="17" s="1"/>
  <c r="CH66" i="17"/>
  <c r="CH67" i="17" s="1"/>
  <c r="CH68" i="17" s="1"/>
  <c r="CH69" i="17" s="1"/>
  <c r="CH70" i="17" s="1"/>
  <c r="J67" i="17"/>
  <c r="J68" i="17" s="1"/>
  <c r="J69" i="17" s="1"/>
  <c r="J70" i="17" s="1"/>
  <c r="J71" i="17" s="1"/>
  <c r="J72" i="17" s="1"/>
  <c r="J73" i="17" s="1"/>
  <c r="J74" i="17" s="1"/>
  <c r="J75" i="17" s="1"/>
  <c r="J76" i="17" s="1"/>
  <c r="W67" i="17"/>
  <c r="W68" i="17" s="1"/>
  <c r="AX67" i="17"/>
  <c r="AX68" i="17" s="1"/>
  <c r="AX69" i="17" s="1"/>
  <c r="AX70" i="17" s="1"/>
  <c r="AX71" i="17" s="1"/>
  <c r="AX72" i="17" s="1"/>
  <c r="AX73" i="17" s="1"/>
  <c r="AX74" i="17" s="1"/>
  <c r="AX75" i="17" s="1"/>
  <c r="AX76" i="17" s="1"/>
  <c r="AX77" i="17" s="1"/>
  <c r="AX78" i="17" s="1"/>
  <c r="AX79" i="17" s="1"/>
  <c r="AX80" i="17" s="1"/>
  <c r="AX81" i="17" s="1"/>
  <c r="AX82" i="17" s="1"/>
  <c r="AX83" i="17" s="1"/>
  <c r="AX84" i="17" s="1"/>
  <c r="AX85" i="17" s="1"/>
  <c r="AX86" i="17" s="1"/>
  <c r="AX87" i="17" s="1"/>
  <c r="AX88" i="17" s="1"/>
  <c r="AX89" i="17" s="1"/>
  <c r="AX90" i="17" s="1"/>
  <c r="AX91" i="17" s="1"/>
  <c r="AX92" i="17" s="1"/>
  <c r="AX93" i="17" s="1"/>
  <c r="AX94" i="17" s="1"/>
  <c r="AX95" i="17" s="1"/>
  <c r="AX96" i="17" s="1"/>
  <c r="AX97" i="17" s="1"/>
  <c r="AX98" i="17" s="1"/>
  <c r="AX99" i="17" s="1"/>
  <c r="AX100" i="17" s="1"/>
  <c r="AX101" i="17" s="1"/>
  <c r="AX102" i="17" s="1"/>
  <c r="AX103" i="17" s="1"/>
  <c r="AX104" i="17" s="1"/>
  <c r="AX105" i="17" s="1"/>
  <c r="AX106" i="17" s="1"/>
  <c r="AX107" i="17" s="1"/>
  <c r="AX108" i="17" s="1"/>
  <c r="AX109" i="17" s="1"/>
  <c r="AX110" i="17" s="1"/>
  <c r="AX111" i="17" s="1"/>
  <c r="AX112" i="17" s="1"/>
  <c r="AX113" i="17" s="1"/>
  <c r="AX114" i="17" s="1"/>
  <c r="AX115" i="17" s="1"/>
  <c r="AX116" i="17" s="1"/>
  <c r="AX117" i="17" s="1"/>
  <c r="AX118" i="17" s="1"/>
  <c r="AX119" i="17" s="1"/>
  <c r="AX120" i="17" s="1"/>
  <c r="AX121" i="17" s="1"/>
  <c r="AX122" i="17" s="1"/>
  <c r="N68" i="17"/>
  <c r="N69" i="17" s="1"/>
  <c r="N70" i="17" s="1"/>
  <c r="N71" i="17" s="1"/>
  <c r="N72" i="17" s="1"/>
  <c r="N73" i="17" s="1"/>
  <c r="N74" i="17" s="1"/>
  <c r="N75" i="17" s="1"/>
  <c r="N76" i="17" s="1"/>
  <c r="N77" i="17" s="1"/>
  <c r="N78" i="17" s="1"/>
  <c r="N79" i="17" s="1"/>
  <c r="N80" i="17" s="1"/>
  <c r="N81" i="17" s="1"/>
  <c r="N82" i="17" s="1"/>
  <c r="N83" i="17" s="1"/>
  <c r="N84" i="17" s="1"/>
  <c r="N85" i="17" s="1"/>
  <c r="N86" i="17" s="1"/>
  <c r="N87" i="17" s="1"/>
  <c r="N88" i="17" s="1"/>
  <c r="N89" i="17" s="1"/>
  <c r="N90" i="17" s="1"/>
  <c r="N91" i="17" s="1"/>
  <c r="N92" i="17" s="1"/>
  <c r="N93" i="17" s="1"/>
  <c r="N94" i="17" s="1"/>
  <c r="N95" i="17" s="1"/>
  <c r="N96" i="17" s="1"/>
  <c r="N97" i="17" s="1"/>
  <c r="N98" i="17" s="1"/>
  <c r="N99" i="17" s="1"/>
  <c r="N100" i="17" s="1"/>
  <c r="N101" i="17" s="1"/>
  <c r="N102" i="17" s="1"/>
  <c r="N103" i="17" s="1"/>
  <c r="N104" i="17" s="1"/>
  <c r="N105" i="17" s="1"/>
  <c r="N106" i="17" s="1"/>
  <c r="N107" i="17" s="1"/>
  <c r="N108" i="17" s="1"/>
  <c r="N109" i="17" s="1"/>
  <c r="N110" i="17" s="1"/>
  <c r="N111" i="17" s="1"/>
  <c r="N112" i="17" s="1"/>
  <c r="N113" i="17" s="1"/>
  <c r="N114" i="17" s="1"/>
  <c r="N115" i="17" s="1"/>
  <c r="N116" i="17" s="1"/>
  <c r="N117" i="17" s="1"/>
  <c r="N118" i="17" s="1"/>
  <c r="N119" i="17" s="1"/>
  <c r="N120" i="17" s="1"/>
  <c r="N121" i="17" s="1"/>
  <c r="N122" i="17" s="1"/>
  <c r="AT68" i="17"/>
  <c r="AT69" i="17" s="1"/>
  <c r="AT70" i="17" s="1"/>
  <c r="AT71" i="17" s="1"/>
  <c r="AT72" i="17" s="1"/>
  <c r="AT73" i="17" s="1"/>
  <c r="AT74" i="17" s="1"/>
  <c r="AT75" i="17" s="1"/>
  <c r="AT76" i="17" s="1"/>
  <c r="AT77" i="17" s="1"/>
  <c r="AT78" i="17" s="1"/>
  <c r="AT79" i="17" s="1"/>
  <c r="AT80" i="17" s="1"/>
  <c r="AT81" i="17" s="1"/>
  <c r="AT82" i="17" s="1"/>
  <c r="AT83" i="17" s="1"/>
  <c r="AT84" i="17" s="1"/>
  <c r="AT85" i="17" s="1"/>
  <c r="AT86" i="17" s="1"/>
  <c r="AT87" i="17" s="1"/>
  <c r="AT88" i="17" s="1"/>
  <c r="AT89" i="17" s="1"/>
  <c r="AT90" i="17" s="1"/>
  <c r="AT91" i="17" s="1"/>
  <c r="AT92" i="17" s="1"/>
  <c r="AT93" i="17" s="1"/>
  <c r="AT94" i="17" s="1"/>
  <c r="AT95" i="17" s="1"/>
  <c r="AT96" i="17" s="1"/>
  <c r="AT97" i="17" s="1"/>
  <c r="AT98" i="17" s="1"/>
  <c r="AT99" i="17" s="1"/>
  <c r="AT100" i="17" s="1"/>
  <c r="AT101" i="17" s="1"/>
  <c r="AT102" i="17" s="1"/>
  <c r="AT103" i="17" s="1"/>
  <c r="AT104" i="17" s="1"/>
  <c r="AT105" i="17" s="1"/>
  <c r="AT106" i="17" s="1"/>
  <c r="AT107" i="17" s="1"/>
  <c r="AT108" i="17" s="1"/>
  <c r="AT109" i="17" s="1"/>
  <c r="AT110" i="17" s="1"/>
  <c r="CP68" i="17"/>
  <c r="CP69" i="17" s="1"/>
  <c r="CP70" i="17" s="1"/>
  <c r="CP71" i="17" s="1"/>
  <c r="CP72" i="17" s="1"/>
  <c r="CP73" i="17" s="1"/>
  <c r="CP74" i="17" s="1"/>
  <c r="CP75" i="17" s="1"/>
  <c r="CP76" i="17" s="1"/>
  <c r="CP77" i="17" s="1"/>
  <c r="CP78" i="17" s="1"/>
  <c r="CP79" i="17" s="1"/>
  <c r="CP80" i="17" s="1"/>
  <c r="CP81" i="17" s="1"/>
  <c r="CP82" i="17" s="1"/>
  <c r="CP83" i="17" s="1"/>
  <c r="CP84" i="17" s="1"/>
  <c r="CP85" i="17" s="1"/>
  <c r="CP86" i="17" s="1"/>
  <c r="CP87" i="17" s="1"/>
  <c r="CP88" i="17" s="1"/>
  <c r="CP89" i="17" s="1"/>
  <c r="CP90" i="17" s="1"/>
  <c r="CP91" i="17" s="1"/>
  <c r="CP92" i="17" s="1"/>
  <c r="CP93" i="17" s="1"/>
  <c r="CP94" i="17" s="1"/>
  <c r="CP95" i="17" s="1"/>
  <c r="CP96" i="17" s="1"/>
  <c r="CP97" i="17" s="1"/>
  <c r="CP98" i="17" s="1"/>
  <c r="CP99" i="17" s="1"/>
  <c r="CP100" i="17" s="1"/>
  <c r="CP101" i="17" s="1"/>
  <c r="CP102" i="17" s="1"/>
  <c r="CP103" i="17" s="1"/>
  <c r="CP104" i="17" s="1"/>
  <c r="CP105" i="17" s="1"/>
  <c r="CP106" i="17" s="1"/>
  <c r="CP107" i="17" s="1"/>
  <c r="CP108" i="17" s="1"/>
  <c r="CP109" i="17" s="1"/>
  <c r="CP110" i="17" s="1"/>
  <c r="CP111" i="17" s="1"/>
  <c r="CP112" i="17" s="1"/>
  <c r="CP113" i="17" s="1"/>
  <c r="CP114" i="17" s="1"/>
  <c r="CP115" i="17" s="1"/>
  <c r="CP116" i="17" s="1"/>
  <c r="CP117" i="17" s="1"/>
  <c r="CP118" i="17" s="1"/>
  <c r="CP119" i="17" s="1"/>
  <c r="CP120" i="17" s="1"/>
  <c r="CP121" i="17" s="1"/>
  <c r="CP122" i="17" s="1"/>
  <c r="W69" i="17"/>
  <c r="W70" i="17" s="1"/>
  <c r="W71" i="17" s="1"/>
  <c r="W72" i="17" s="1"/>
  <c r="W73" i="17" s="1"/>
  <c r="W74" i="17" s="1"/>
  <c r="W75" i="17" s="1"/>
  <c r="W76" i="17" s="1"/>
  <c r="W77" i="17" s="1"/>
  <c r="W78" i="17" s="1"/>
  <c r="W79" i="17" s="1"/>
  <c r="W80" i="17" s="1"/>
  <c r="W81" i="17" s="1"/>
  <c r="W82" i="17" s="1"/>
  <c r="W83" i="17" s="1"/>
  <c r="W84" i="17" s="1"/>
  <c r="W85" i="17" s="1"/>
  <c r="W86" i="17" s="1"/>
  <c r="W87" i="17" s="1"/>
  <c r="W88" i="17" s="1"/>
  <c r="W89" i="17" s="1"/>
  <c r="W90" i="17" s="1"/>
  <c r="W91" i="17" s="1"/>
  <c r="W92" i="17" s="1"/>
  <c r="W93" i="17" s="1"/>
  <c r="W94" i="17" s="1"/>
  <c r="W95" i="17" s="1"/>
  <c r="W96" i="17" s="1"/>
  <c r="W97" i="17" s="1"/>
  <c r="W98" i="17" s="1"/>
  <c r="W99" i="17" s="1"/>
  <c r="W100" i="17" s="1"/>
  <c r="W101" i="17" s="1"/>
  <c r="W102" i="17" s="1"/>
  <c r="W103" i="17" s="1"/>
  <c r="W104" i="17" s="1"/>
  <c r="W105" i="17" s="1"/>
  <c r="W106" i="17" s="1"/>
  <c r="W107" i="17" s="1"/>
  <c r="W108" i="17" s="1"/>
  <c r="W109" i="17" s="1"/>
  <c r="W110" i="17" s="1"/>
  <c r="W111" i="17" s="1"/>
  <c r="W112" i="17" s="1"/>
  <c r="W113" i="17" s="1"/>
  <c r="W114" i="17" s="1"/>
  <c r="W115" i="17" s="1"/>
  <c r="W116" i="17" s="1"/>
  <c r="W117" i="17" s="1"/>
  <c r="W118" i="17" s="1"/>
  <c r="W119" i="17" s="1"/>
  <c r="W120" i="17" s="1"/>
  <c r="W121" i="17" s="1"/>
  <c r="W122" i="17" s="1"/>
  <c r="AR69" i="17"/>
  <c r="AR70" i="17" s="1"/>
  <c r="AR71" i="17" s="1"/>
  <c r="AR72" i="17" s="1"/>
  <c r="AR73" i="17" s="1"/>
  <c r="AR74" i="17" s="1"/>
  <c r="AR75" i="17" s="1"/>
  <c r="AR76" i="17" s="1"/>
  <c r="AR77" i="17" s="1"/>
  <c r="AR78" i="17" s="1"/>
  <c r="AR79" i="17" s="1"/>
  <c r="AR80" i="17" s="1"/>
  <c r="AR81" i="17" s="1"/>
  <c r="AR82" i="17" s="1"/>
  <c r="AR83" i="17" s="1"/>
  <c r="AR84" i="17" s="1"/>
  <c r="AR85" i="17" s="1"/>
  <c r="AR86" i="17" s="1"/>
  <c r="AR87" i="17" s="1"/>
  <c r="AR88" i="17" s="1"/>
  <c r="AR89" i="17" s="1"/>
  <c r="AR90" i="17" s="1"/>
  <c r="AR91" i="17" s="1"/>
  <c r="AR92" i="17" s="1"/>
  <c r="AR93" i="17" s="1"/>
  <c r="AR94" i="17" s="1"/>
  <c r="AR95" i="17" s="1"/>
  <c r="AR96" i="17" s="1"/>
  <c r="AR97" i="17" s="1"/>
  <c r="AR98" i="17" s="1"/>
  <c r="AR99" i="17" s="1"/>
  <c r="AR100" i="17" s="1"/>
  <c r="AR101" i="17" s="1"/>
  <c r="AR102" i="17" s="1"/>
  <c r="AR103" i="17" s="1"/>
  <c r="AR104" i="17" s="1"/>
  <c r="AR105" i="17" s="1"/>
  <c r="AR106" i="17" s="1"/>
  <c r="AR107" i="17" s="1"/>
  <c r="AR108" i="17" s="1"/>
  <c r="AR109" i="17" s="1"/>
  <c r="AR110" i="17" s="1"/>
  <c r="AR111" i="17" s="1"/>
  <c r="AR112" i="17" s="1"/>
  <c r="AR113" i="17" s="1"/>
  <c r="AR114" i="17" s="1"/>
  <c r="AR115" i="17" s="1"/>
  <c r="AR116" i="17" s="1"/>
  <c r="AR117" i="17" s="1"/>
  <c r="AR118" i="17" s="1"/>
  <c r="AR119" i="17" s="1"/>
  <c r="AR120" i="17" s="1"/>
  <c r="AR121" i="17" s="1"/>
  <c r="AR122" i="17" s="1"/>
  <c r="AS69" i="17"/>
  <c r="AS70" i="17" s="1"/>
  <c r="AS71" i="17" s="1"/>
  <c r="AS72" i="17" s="1"/>
  <c r="AS73" i="17" s="1"/>
  <c r="AS74" i="17" s="1"/>
  <c r="AS75" i="17" s="1"/>
  <c r="AS76" i="17" s="1"/>
  <c r="AS77" i="17" s="1"/>
  <c r="AS78" i="17" s="1"/>
  <c r="AS79" i="17" s="1"/>
  <c r="AS80" i="17" s="1"/>
  <c r="AS81" i="17" s="1"/>
  <c r="AS82" i="17" s="1"/>
  <c r="AS83" i="17" s="1"/>
  <c r="AS84" i="17" s="1"/>
  <c r="AS85" i="17" s="1"/>
  <c r="AS86" i="17" s="1"/>
  <c r="AS87" i="17" s="1"/>
  <c r="AS88" i="17" s="1"/>
  <c r="AS89" i="17" s="1"/>
  <c r="AS90" i="17" s="1"/>
  <c r="AS91" i="17" s="1"/>
  <c r="AS92" i="17" s="1"/>
  <c r="AS93" i="17" s="1"/>
  <c r="AS94" i="17" s="1"/>
  <c r="AS95" i="17" s="1"/>
  <c r="AS96" i="17" s="1"/>
  <c r="AS97" i="17" s="1"/>
  <c r="AS98" i="17" s="1"/>
  <c r="AS99" i="17" s="1"/>
  <c r="AS100" i="17" s="1"/>
  <c r="AS101" i="17" s="1"/>
  <c r="AS102" i="17" s="1"/>
  <c r="AS103" i="17" s="1"/>
  <c r="AS104" i="17" s="1"/>
  <c r="AS105" i="17" s="1"/>
  <c r="AS106" i="17" s="1"/>
  <c r="AS107" i="17" s="1"/>
  <c r="AS108" i="17" s="1"/>
  <c r="AS109" i="17" s="1"/>
  <c r="AS110" i="17" s="1"/>
  <c r="AS111" i="17" s="1"/>
  <c r="AS112" i="17" s="1"/>
  <c r="AS113" i="17" s="1"/>
  <c r="AS114" i="17" s="1"/>
  <c r="CF69" i="17"/>
  <c r="CF70" i="17" s="1"/>
  <c r="CF71" i="17" s="1"/>
  <c r="CF72" i="17" s="1"/>
  <c r="CF73" i="17" s="1"/>
  <c r="CF74" i="17" s="1"/>
  <c r="CF75" i="17" s="1"/>
  <c r="X70" i="17"/>
  <c r="X71" i="17" s="1"/>
  <c r="X72" i="17" s="1"/>
  <c r="X73" i="17" s="1"/>
  <c r="X74" i="17" s="1"/>
  <c r="X75" i="17" s="1"/>
  <c r="X76" i="17" s="1"/>
  <c r="X77" i="17" s="1"/>
  <c r="X78" i="17" s="1"/>
  <c r="X79" i="17" s="1"/>
  <c r="X80" i="17" s="1"/>
  <c r="X81" i="17" s="1"/>
  <c r="X82" i="17" s="1"/>
  <c r="X83" i="17" s="1"/>
  <c r="BQ70" i="17"/>
  <c r="BQ71" i="17" s="1"/>
  <c r="BQ72" i="17" s="1"/>
  <c r="BQ73" i="17" s="1"/>
  <c r="BQ74" i="17" s="1"/>
  <c r="BQ75" i="17" s="1"/>
  <c r="BQ76" i="17" s="1"/>
  <c r="BQ77" i="17" s="1"/>
  <c r="BQ78" i="17" s="1"/>
  <c r="BQ79" i="17" s="1"/>
  <c r="BQ80" i="17" s="1"/>
  <c r="BQ81" i="17" s="1"/>
  <c r="BQ82" i="17" s="1"/>
  <c r="BQ83" i="17" s="1"/>
  <c r="BQ84" i="17" s="1"/>
  <c r="BQ85" i="17" s="1"/>
  <c r="BQ86" i="17" s="1"/>
  <c r="BQ87" i="17" s="1"/>
  <c r="BQ88" i="17" s="1"/>
  <c r="BQ89" i="17" s="1"/>
  <c r="BQ90" i="17" s="1"/>
  <c r="BQ91" i="17" s="1"/>
  <c r="BQ92" i="17" s="1"/>
  <c r="BQ93" i="17" s="1"/>
  <c r="BQ94" i="17" s="1"/>
  <c r="BQ95" i="17" s="1"/>
  <c r="BQ96" i="17" s="1"/>
  <c r="BQ97" i="17" s="1"/>
  <c r="BQ98" i="17" s="1"/>
  <c r="BQ99" i="17" s="1"/>
  <c r="BQ100" i="17" s="1"/>
  <c r="BQ101" i="17" s="1"/>
  <c r="BQ102" i="17" s="1"/>
  <c r="BQ103" i="17" s="1"/>
  <c r="BQ104" i="17" s="1"/>
  <c r="BQ105" i="17" s="1"/>
  <c r="BQ106" i="17" s="1"/>
  <c r="BQ107" i="17" s="1"/>
  <c r="BQ108" i="17" s="1"/>
  <c r="BQ109" i="17" s="1"/>
  <c r="BQ110" i="17" s="1"/>
  <c r="BQ111" i="17" s="1"/>
  <c r="BQ112" i="17" s="1"/>
  <c r="BQ113" i="17" s="1"/>
  <c r="BQ114" i="17" s="1"/>
  <c r="BQ115" i="17" s="1"/>
  <c r="BQ116" i="17" s="1"/>
  <c r="BQ117" i="17" s="1"/>
  <c r="BQ118" i="17" s="1"/>
  <c r="BQ119" i="17" s="1"/>
  <c r="BQ120" i="17" s="1"/>
  <c r="BQ121" i="17" s="1"/>
  <c r="BQ122" i="17" s="1"/>
  <c r="CY70" i="17"/>
  <c r="CY71" i="17" s="1"/>
  <c r="CY72" i="17" s="1"/>
  <c r="CY73" i="17" s="1"/>
  <c r="CY74" i="17" s="1"/>
  <c r="CY75" i="17" s="1"/>
  <c r="CY76" i="17" s="1"/>
  <c r="CY77" i="17" s="1"/>
  <c r="CY78" i="17" s="1"/>
  <c r="CY79" i="17" s="1"/>
  <c r="CY80" i="17" s="1"/>
  <c r="CY81" i="17" s="1"/>
  <c r="CY82" i="17" s="1"/>
  <c r="CY83" i="17" s="1"/>
  <c r="CY84" i="17" s="1"/>
  <c r="CY85" i="17" s="1"/>
  <c r="CY86" i="17" s="1"/>
  <c r="CY87" i="17" s="1"/>
  <c r="CY88" i="17" s="1"/>
  <c r="CY89" i="17" s="1"/>
  <c r="CY90" i="17" s="1"/>
  <c r="CY91" i="17" s="1"/>
  <c r="CY92" i="17" s="1"/>
  <c r="CY93" i="17" s="1"/>
  <c r="CY94" i="17" s="1"/>
  <c r="CY95" i="17" s="1"/>
  <c r="CY96" i="17" s="1"/>
  <c r="CY97" i="17" s="1"/>
  <c r="CY98" i="17" s="1"/>
  <c r="CY99" i="17" s="1"/>
  <c r="CY100" i="17" s="1"/>
  <c r="CY101" i="17" s="1"/>
  <c r="CY102" i="17" s="1"/>
  <c r="CY103" i="17" s="1"/>
  <c r="CY104" i="17" s="1"/>
  <c r="CY105" i="17" s="1"/>
  <c r="CY106" i="17" s="1"/>
  <c r="CY107" i="17" s="1"/>
  <c r="CY108" i="17" s="1"/>
  <c r="CY109" i="17" s="1"/>
  <c r="CY110" i="17" s="1"/>
  <c r="CY111" i="17" s="1"/>
  <c r="CY112" i="17" s="1"/>
  <c r="CY113" i="17" s="1"/>
  <c r="CY114" i="17" s="1"/>
  <c r="CY115" i="17" s="1"/>
  <c r="CY116" i="17" s="1"/>
  <c r="CY117" i="17" s="1"/>
  <c r="CY118" i="17" s="1"/>
  <c r="CY119" i="17" s="1"/>
  <c r="CY120" i="17" s="1"/>
  <c r="CY121" i="17" s="1"/>
  <c r="CY122" i="17" s="1"/>
  <c r="P71" i="17"/>
  <c r="P72" i="17" s="1"/>
  <c r="P73" i="17" s="1"/>
  <c r="P74" i="17" s="1"/>
  <c r="P75" i="17" s="1"/>
  <c r="P76" i="17" s="1"/>
  <c r="P77" i="17" s="1"/>
  <c r="P78" i="17" s="1"/>
  <c r="P79" i="17" s="1"/>
  <c r="P80" i="17" s="1"/>
  <c r="P81" i="17" s="1"/>
  <c r="CH71" i="17"/>
  <c r="CH72" i="17" s="1"/>
  <c r="CH73" i="17" s="1"/>
  <c r="CH74" i="17" s="1"/>
  <c r="CH75" i="17" s="1"/>
  <c r="CH76" i="17" s="1"/>
  <c r="CH77" i="17" s="1"/>
  <c r="CH78" i="17" s="1"/>
  <c r="CH79" i="17" s="1"/>
  <c r="CH80" i="17" s="1"/>
  <c r="CH81" i="17" s="1"/>
  <c r="CH82" i="17" s="1"/>
  <c r="CH83" i="17" s="1"/>
  <c r="CH84" i="17" s="1"/>
  <c r="CH85" i="17" s="1"/>
  <c r="CH86" i="17" s="1"/>
  <c r="CH87" i="17" s="1"/>
  <c r="CH88" i="17" s="1"/>
  <c r="CH89" i="17" s="1"/>
  <c r="CH90" i="17" s="1"/>
  <c r="CH91" i="17" s="1"/>
  <c r="CH92" i="17" s="1"/>
  <c r="CH93" i="17" s="1"/>
  <c r="CH94" i="17" s="1"/>
  <c r="CH95" i="17" s="1"/>
  <c r="CH96" i="17" s="1"/>
  <c r="CH97" i="17" s="1"/>
  <c r="CR71" i="17"/>
  <c r="CR72" i="17" s="1"/>
  <c r="CR73" i="17" s="1"/>
  <c r="CR74" i="17" s="1"/>
  <c r="CR75" i="17" s="1"/>
  <c r="CR76" i="17" s="1"/>
  <c r="CR77" i="17" s="1"/>
  <c r="CR78" i="17" s="1"/>
  <c r="CR79" i="17" s="1"/>
  <c r="CR80" i="17" s="1"/>
  <c r="CR81" i="17" s="1"/>
  <c r="CR82" i="17" s="1"/>
  <c r="CR83" i="17" s="1"/>
  <c r="CR84" i="17" s="1"/>
  <c r="CR85" i="17" s="1"/>
  <c r="CR86" i="17" s="1"/>
  <c r="CR87" i="17" s="1"/>
  <c r="CR88" i="17" s="1"/>
  <c r="CR89" i="17" s="1"/>
  <c r="CR90" i="17" s="1"/>
  <c r="CR91" i="17" s="1"/>
  <c r="CR92" i="17" s="1"/>
  <c r="CR93" i="17" s="1"/>
  <c r="CR94" i="17" s="1"/>
  <c r="CR95" i="17" s="1"/>
  <c r="CR96" i="17" s="1"/>
  <c r="CR97" i="17" s="1"/>
  <c r="CR98" i="17" s="1"/>
  <c r="CR99" i="17" s="1"/>
  <c r="CR100" i="17" s="1"/>
  <c r="CR101" i="17" s="1"/>
  <c r="CR102" i="17" s="1"/>
  <c r="CR103" i="17" s="1"/>
  <c r="CR104" i="17" s="1"/>
  <c r="CR105" i="17" s="1"/>
  <c r="CR106" i="17" s="1"/>
  <c r="CR107" i="17" s="1"/>
  <c r="CR108" i="17" s="1"/>
  <c r="CR109" i="17" s="1"/>
  <c r="CR110" i="17" s="1"/>
  <c r="CR111" i="17" s="1"/>
  <c r="CR112" i="17" s="1"/>
  <c r="CR113" i="17" s="1"/>
  <c r="CR114" i="17" s="1"/>
  <c r="AZ72" i="17"/>
  <c r="AZ73" i="17" s="1"/>
  <c r="AZ74" i="17" s="1"/>
  <c r="AZ75" i="17" s="1"/>
  <c r="AZ76" i="17" s="1"/>
  <c r="AZ77" i="17" s="1"/>
  <c r="AZ78" i="17" s="1"/>
  <c r="AZ79" i="17" s="1"/>
  <c r="AZ80" i="17" s="1"/>
  <c r="AZ81" i="17" s="1"/>
  <c r="AZ82" i="17" s="1"/>
  <c r="AZ83" i="17" s="1"/>
  <c r="AZ84" i="17" s="1"/>
  <c r="AZ85" i="17" s="1"/>
  <c r="AZ86" i="17" s="1"/>
  <c r="AZ87" i="17" s="1"/>
  <c r="AZ88" i="17" s="1"/>
  <c r="AZ89" i="17" s="1"/>
  <c r="AZ90" i="17" s="1"/>
  <c r="AZ91" i="17" s="1"/>
  <c r="AZ92" i="17" s="1"/>
  <c r="AZ93" i="17" s="1"/>
  <c r="AZ94" i="17" s="1"/>
  <c r="AZ95" i="17" s="1"/>
  <c r="AZ96" i="17" s="1"/>
  <c r="AZ97" i="17" s="1"/>
  <c r="AZ98" i="17" s="1"/>
  <c r="AZ99" i="17" s="1"/>
  <c r="AZ100" i="17" s="1"/>
  <c r="AZ101" i="17" s="1"/>
  <c r="AZ102" i="17" s="1"/>
  <c r="AZ103" i="17" s="1"/>
  <c r="AZ104" i="17" s="1"/>
  <c r="AZ105" i="17" s="1"/>
  <c r="AZ106" i="17" s="1"/>
  <c r="AZ107" i="17" s="1"/>
  <c r="AZ108" i="17" s="1"/>
  <c r="AZ109" i="17" s="1"/>
  <c r="AZ110" i="17" s="1"/>
  <c r="AZ111" i="17" s="1"/>
  <c r="I73" i="17"/>
  <c r="I74" i="17" s="1"/>
  <c r="I75" i="17" s="1"/>
  <c r="I76" i="17" s="1"/>
  <c r="I77" i="17" s="1"/>
  <c r="I78" i="17" s="1"/>
  <c r="I79" i="17" s="1"/>
  <c r="I80" i="17" s="1"/>
  <c r="I81" i="17" s="1"/>
  <c r="I82" i="17" s="1"/>
  <c r="I83" i="17" s="1"/>
  <c r="I84" i="17" s="1"/>
  <c r="I85" i="17" s="1"/>
  <c r="I86" i="17" s="1"/>
  <c r="I87" i="17" s="1"/>
  <c r="I88" i="17" s="1"/>
  <c r="I89" i="17" s="1"/>
  <c r="I90" i="17" s="1"/>
  <c r="I91" i="17" s="1"/>
  <c r="I92" i="17" s="1"/>
  <c r="I93" i="17" s="1"/>
  <c r="I94" i="17" s="1"/>
  <c r="I95" i="17" s="1"/>
  <c r="I96" i="17" s="1"/>
  <c r="I97" i="17" s="1"/>
  <c r="I98" i="17" s="1"/>
  <c r="I99" i="17" s="1"/>
  <c r="I100" i="17" s="1"/>
  <c r="I101" i="17" s="1"/>
  <c r="I102" i="17" s="1"/>
  <c r="I103" i="17" s="1"/>
  <c r="I104" i="17" s="1"/>
  <c r="I105" i="17" s="1"/>
  <c r="I106" i="17" s="1"/>
  <c r="I107" i="17" s="1"/>
  <c r="I108" i="17" s="1"/>
  <c r="I109" i="17" s="1"/>
  <c r="I110" i="17" s="1"/>
  <c r="I111" i="17" s="1"/>
  <c r="I112" i="17" s="1"/>
  <c r="I113" i="17" s="1"/>
  <c r="I114" i="17" s="1"/>
  <c r="I115" i="17" s="1"/>
  <c r="I116" i="17" s="1"/>
  <c r="I117" i="17" s="1"/>
  <c r="I118" i="17" s="1"/>
  <c r="I119" i="17" s="1"/>
  <c r="I120" i="17" s="1"/>
  <c r="I121" i="17" s="1"/>
  <c r="I122" i="17" s="1"/>
  <c r="AG73" i="17"/>
  <c r="AG74" i="17" s="1"/>
  <c r="AG75" i="17" s="1"/>
  <c r="AG76" i="17" s="1"/>
  <c r="AG77" i="17" s="1"/>
  <c r="AG78" i="17" s="1"/>
  <c r="AG79" i="17" s="1"/>
  <c r="AG80" i="17" s="1"/>
  <c r="AG81" i="17" s="1"/>
  <c r="AG82" i="17" s="1"/>
  <c r="AG83" i="17" s="1"/>
  <c r="AG84" i="17" s="1"/>
  <c r="AG85" i="17" s="1"/>
  <c r="AG86" i="17" s="1"/>
  <c r="AG87" i="17" s="1"/>
  <c r="AG88" i="17" s="1"/>
  <c r="AG89" i="17" s="1"/>
  <c r="AG90" i="17" s="1"/>
  <c r="AG91" i="17" s="1"/>
  <c r="AG92" i="17" s="1"/>
  <c r="AG93" i="17" s="1"/>
  <c r="AG94" i="17" s="1"/>
  <c r="AG95" i="17" s="1"/>
  <c r="AG96" i="17" s="1"/>
  <c r="AG97" i="17" s="1"/>
  <c r="AG98" i="17" s="1"/>
  <c r="AG99" i="17" s="1"/>
  <c r="AG100" i="17" s="1"/>
  <c r="AG101" i="17" s="1"/>
  <c r="AG102" i="17" s="1"/>
  <c r="AG103" i="17" s="1"/>
  <c r="AG104" i="17" s="1"/>
  <c r="AG105" i="17" s="1"/>
  <c r="AG106" i="17" s="1"/>
  <c r="AG107" i="17" s="1"/>
  <c r="AG108" i="17" s="1"/>
  <c r="AG109" i="17" s="1"/>
  <c r="AG110" i="17" s="1"/>
  <c r="AG111" i="17" s="1"/>
  <c r="AG112" i="17" s="1"/>
  <c r="AG113" i="17" s="1"/>
  <c r="AG114" i="17" s="1"/>
  <c r="AG115" i="17" s="1"/>
  <c r="AG116" i="17" s="1"/>
  <c r="AG117" i="17" s="1"/>
  <c r="AG118" i="17" s="1"/>
  <c r="AG119" i="17" s="1"/>
  <c r="AG120" i="17" s="1"/>
  <c r="AG121" i="17" s="1"/>
  <c r="AG122" i="17" s="1"/>
  <c r="BO73" i="17"/>
  <c r="BO74" i="17" s="1"/>
  <c r="BO75" i="17" s="1"/>
  <c r="BO76" i="17" s="1"/>
  <c r="BO77" i="17" s="1"/>
  <c r="BO78" i="17" s="1"/>
  <c r="BO79" i="17" s="1"/>
  <c r="BO80" i="17" s="1"/>
  <c r="BO81" i="17" s="1"/>
  <c r="BO82" i="17" s="1"/>
  <c r="BO83" i="17" s="1"/>
  <c r="BO84" i="17" s="1"/>
  <c r="BO85" i="17" s="1"/>
  <c r="BO86" i="17" s="1"/>
  <c r="BO87" i="17" s="1"/>
  <c r="BO88" i="17" s="1"/>
  <c r="BO89" i="17" s="1"/>
  <c r="BO90" i="17" s="1"/>
  <c r="BO91" i="17" s="1"/>
  <c r="BO92" i="17" s="1"/>
  <c r="BO93" i="17" s="1"/>
  <c r="BO94" i="17" s="1"/>
  <c r="BO95" i="17" s="1"/>
  <c r="BO96" i="17" s="1"/>
  <c r="BO97" i="17" s="1"/>
  <c r="BO98" i="17" s="1"/>
  <c r="BO99" i="17" s="1"/>
  <c r="BO100" i="17" s="1"/>
  <c r="BO101" i="17" s="1"/>
  <c r="BO102" i="17" s="1"/>
  <c r="BO103" i="17" s="1"/>
  <c r="BO104" i="17" s="1"/>
  <c r="BO105" i="17" s="1"/>
  <c r="BO106" i="17" s="1"/>
  <c r="BO107" i="17" s="1"/>
  <c r="BO108" i="17" s="1"/>
  <c r="BO109" i="17" s="1"/>
  <c r="BO110" i="17" s="1"/>
  <c r="BO111" i="17" s="1"/>
  <c r="BO112" i="17" s="1"/>
  <c r="BO113" i="17" s="1"/>
  <c r="BO114" i="17" s="1"/>
  <c r="BO115" i="17" s="1"/>
  <c r="BO116" i="17" s="1"/>
  <c r="BO117" i="17" s="1"/>
  <c r="BO118" i="17" s="1"/>
  <c r="BO119" i="17" s="1"/>
  <c r="BO120" i="17" s="1"/>
  <c r="BO121" i="17" s="1"/>
  <c r="BO122" i="17" s="1"/>
  <c r="CV73" i="17"/>
  <c r="CV74" i="17" s="1"/>
  <c r="CV75" i="17" s="1"/>
  <c r="CV76" i="17" s="1"/>
  <c r="CV77" i="17" s="1"/>
  <c r="CV78" i="17" s="1"/>
  <c r="CV79" i="17" s="1"/>
  <c r="CV80" i="17" s="1"/>
  <c r="CV81" i="17" s="1"/>
  <c r="CV82" i="17" s="1"/>
  <c r="CV83" i="17" s="1"/>
  <c r="CV84" i="17" s="1"/>
  <c r="CV85" i="17" s="1"/>
  <c r="CV86" i="17" s="1"/>
  <c r="CV87" i="17" s="1"/>
  <c r="CV88" i="17" s="1"/>
  <c r="CV89" i="17" s="1"/>
  <c r="CV90" i="17" s="1"/>
  <c r="CV91" i="17" s="1"/>
  <c r="CV92" i="17" s="1"/>
  <c r="CV93" i="17" s="1"/>
  <c r="CV94" i="17" s="1"/>
  <c r="CV95" i="17" s="1"/>
  <c r="CV96" i="17" s="1"/>
  <c r="CV97" i="17" s="1"/>
  <c r="CV98" i="17" s="1"/>
  <c r="CV99" i="17" s="1"/>
  <c r="CV100" i="17" s="1"/>
  <c r="CV101" i="17" s="1"/>
  <c r="CV102" i="17" s="1"/>
  <c r="CV103" i="17" s="1"/>
  <c r="CV104" i="17" s="1"/>
  <c r="CV105" i="17" s="1"/>
  <c r="CV106" i="17" s="1"/>
  <c r="CV107" i="17" s="1"/>
  <c r="CV108" i="17" s="1"/>
  <c r="CV109" i="17" s="1"/>
  <c r="CV110" i="17" s="1"/>
  <c r="BE74" i="17"/>
  <c r="BE75" i="17" s="1"/>
  <c r="BE76" i="17" s="1"/>
  <c r="BE77" i="17" s="1"/>
  <c r="BE78" i="17" s="1"/>
  <c r="BE79" i="17" s="1"/>
  <c r="BE80" i="17" s="1"/>
  <c r="BE81" i="17" s="1"/>
  <c r="BE82" i="17" s="1"/>
  <c r="BE83" i="17" s="1"/>
  <c r="BE84" i="17" s="1"/>
  <c r="BE85" i="17" s="1"/>
  <c r="BE86" i="17" s="1"/>
  <c r="BE87" i="17" s="1"/>
  <c r="BE88" i="17" s="1"/>
  <c r="BE89" i="17" s="1"/>
  <c r="BE90" i="17" s="1"/>
  <c r="BE91" i="17" s="1"/>
  <c r="BE92" i="17" s="1"/>
  <c r="BE93" i="17" s="1"/>
  <c r="BE94" i="17" s="1"/>
  <c r="BE95" i="17" s="1"/>
  <c r="BE96" i="17" s="1"/>
  <c r="BE97" i="17" s="1"/>
  <c r="BE98" i="17" s="1"/>
  <c r="BE99" i="17" s="1"/>
  <c r="BE100" i="17" s="1"/>
  <c r="BE101" i="17" s="1"/>
  <c r="BE102" i="17" s="1"/>
  <c r="BE103" i="17" s="1"/>
  <c r="BE104" i="17" s="1"/>
  <c r="BE105" i="17" s="1"/>
  <c r="BE106" i="17" s="1"/>
  <c r="BE107" i="17" s="1"/>
  <c r="BE108" i="17" s="1"/>
  <c r="BE109" i="17" s="1"/>
  <c r="BE110" i="17" s="1"/>
  <c r="BE111" i="17" s="1"/>
  <c r="BE112" i="17" s="1"/>
  <c r="BE113" i="17" s="1"/>
  <c r="BE114" i="17" s="1"/>
  <c r="BE115" i="17" s="1"/>
  <c r="BE116" i="17" s="1"/>
  <c r="BE117" i="17" s="1"/>
  <c r="BE118" i="17" s="1"/>
  <c r="BE119" i="17" s="1"/>
  <c r="BE120" i="17" s="1"/>
  <c r="BE121" i="17" s="1"/>
  <c r="BE122" i="17" s="1"/>
  <c r="Z75" i="17"/>
  <c r="Z76" i="17" s="1"/>
  <c r="Z77" i="17" s="1"/>
  <c r="Z78" i="17" s="1"/>
  <c r="Z79" i="17" s="1"/>
  <c r="Z80" i="17" s="1"/>
  <c r="Z81" i="17" s="1"/>
  <c r="Z82" i="17" s="1"/>
  <c r="Z83" i="17" s="1"/>
  <c r="Z84" i="17" s="1"/>
  <c r="Z85" i="17" s="1"/>
  <c r="Z86" i="17" s="1"/>
  <c r="Z87" i="17" s="1"/>
  <c r="Z88" i="17" s="1"/>
  <c r="Z89" i="17" s="1"/>
  <c r="Z90" i="17" s="1"/>
  <c r="Z91" i="17" s="1"/>
  <c r="Z92" i="17" s="1"/>
  <c r="Z93" i="17" s="1"/>
  <c r="Z94" i="17" s="1"/>
  <c r="Z95" i="17" s="1"/>
  <c r="Z96" i="17" s="1"/>
  <c r="Z97" i="17" s="1"/>
  <c r="Z98" i="17" s="1"/>
  <c r="Z99" i="17" s="1"/>
  <c r="Z100" i="17" s="1"/>
  <c r="Z101" i="17" s="1"/>
  <c r="Z102" i="17" s="1"/>
  <c r="Z103" i="17" s="1"/>
  <c r="Z104" i="17" s="1"/>
  <c r="Z105" i="17" s="1"/>
  <c r="Z106" i="17" s="1"/>
  <c r="Z107" i="17" s="1"/>
  <c r="Z108" i="17" s="1"/>
  <c r="Z109" i="17" s="1"/>
  <c r="Z110" i="17" s="1"/>
  <c r="Z111" i="17" s="1"/>
  <c r="Z112" i="17" s="1"/>
  <c r="Z113" i="17" s="1"/>
  <c r="Z114" i="17" s="1"/>
  <c r="Z115" i="17" s="1"/>
  <c r="Z116" i="17" s="1"/>
  <c r="Z117" i="17" s="1"/>
  <c r="Z118" i="17" s="1"/>
  <c r="Z119" i="17" s="1"/>
  <c r="Z120" i="17" s="1"/>
  <c r="Z121" i="17" s="1"/>
  <c r="Z122" i="17" s="1"/>
  <c r="CL75" i="17"/>
  <c r="CL76" i="17" s="1"/>
  <c r="CL77" i="17" s="1"/>
  <c r="CL78" i="17" s="1"/>
  <c r="CL79" i="17" s="1"/>
  <c r="CL80" i="17" s="1"/>
  <c r="CL81" i="17" s="1"/>
  <c r="CL82" i="17" s="1"/>
  <c r="CL83" i="17" s="1"/>
  <c r="CL84" i="17" s="1"/>
  <c r="CL85" i="17" s="1"/>
  <c r="CL86" i="17" s="1"/>
  <c r="CL87" i="17" s="1"/>
  <c r="CL88" i="17" s="1"/>
  <c r="CL89" i="17" s="1"/>
  <c r="CL90" i="17" s="1"/>
  <c r="CL91" i="17" s="1"/>
  <c r="CL92" i="17" s="1"/>
  <c r="CL93" i="17" s="1"/>
  <c r="CL94" i="17" s="1"/>
  <c r="CL95" i="17" s="1"/>
  <c r="CL96" i="17" s="1"/>
  <c r="CL97" i="17" s="1"/>
  <c r="CL98" i="17" s="1"/>
  <c r="CL99" i="17" s="1"/>
  <c r="CL100" i="17" s="1"/>
  <c r="CL101" i="17" s="1"/>
  <c r="CL102" i="17" s="1"/>
  <c r="CL103" i="17" s="1"/>
  <c r="CL104" i="17" s="1"/>
  <c r="CL105" i="17" s="1"/>
  <c r="CL106" i="17" s="1"/>
  <c r="CL107" i="17" s="1"/>
  <c r="CL108" i="17" s="1"/>
  <c r="CL109" i="17" s="1"/>
  <c r="CL110" i="17" s="1"/>
  <c r="CL111" i="17" s="1"/>
  <c r="CL112" i="17" s="1"/>
  <c r="CL113" i="17" s="1"/>
  <c r="CL114" i="17" s="1"/>
  <c r="CL115" i="17" s="1"/>
  <c r="CL116" i="17" s="1"/>
  <c r="CL117" i="17" s="1"/>
  <c r="CL118" i="17" s="1"/>
  <c r="CL119" i="17" s="1"/>
  <c r="CL120" i="17" s="1"/>
  <c r="CL121" i="17" s="1"/>
  <c r="CL122" i="17" s="1"/>
  <c r="T76" i="17"/>
  <c r="T77" i="17" s="1"/>
  <c r="T78" i="17" s="1"/>
  <c r="T79" i="17" s="1"/>
  <c r="T80" i="17" s="1"/>
  <c r="T81" i="17" s="1"/>
  <c r="T82" i="17" s="1"/>
  <c r="T83" i="17" s="1"/>
  <c r="T84" i="17" s="1"/>
  <c r="T85" i="17" s="1"/>
  <c r="T86" i="17" s="1"/>
  <c r="T87" i="17" s="1"/>
  <c r="T88" i="17" s="1"/>
  <c r="T89" i="17" s="1"/>
  <c r="T90" i="17" s="1"/>
  <c r="T91" i="17" s="1"/>
  <c r="T92" i="17" s="1"/>
  <c r="T93" i="17" s="1"/>
  <c r="CF76" i="17"/>
  <c r="CF77" i="17" s="1"/>
  <c r="CF78" i="17" s="1"/>
  <c r="CF79" i="17" s="1"/>
  <c r="CF80" i="17" s="1"/>
  <c r="CF81" i="17" s="1"/>
  <c r="CF82" i="17" s="1"/>
  <c r="CF83" i="17" s="1"/>
  <c r="CF84" i="17" s="1"/>
  <c r="CF85" i="17" s="1"/>
  <c r="CF86" i="17" s="1"/>
  <c r="CF87" i="17" s="1"/>
  <c r="CF88" i="17" s="1"/>
  <c r="CF89" i="17" s="1"/>
  <c r="CF90" i="17" s="1"/>
  <c r="CF91" i="17" s="1"/>
  <c r="CF92" i="17" s="1"/>
  <c r="CF93" i="17" s="1"/>
  <c r="CF94" i="17" s="1"/>
  <c r="CF95" i="17" s="1"/>
  <c r="CF96" i="17" s="1"/>
  <c r="CF97" i="17" s="1"/>
  <c r="CF98" i="17" s="1"/>
  <c r="CF99" i="17" s="1"/>
  <c r="J77" i="17"/>
  <c r="J78" i="17" s="1"/>
  <c r="J79" i="17" s="1"/>
  <c r="J80" i="17" s="1"/>
  <c r="BT77" i="17"/>
  <c r="BT78" i="17" s="1"/>
  <c r="BT79" i="17" s="1"/>
  <c r="BT80" i="17" s="1"/>
  <c r="BT81" i="17" s="1"/>
  <c r="BT82" i="17" s="1"/>
  <c r="BT83" i="17" s="1"/>
  <c r="BT84" i="17" s="1"/>
  <c r="BT85" i="17" s="1"/>
  <c r="BT86" i="17" s="1"/>
  <c r="BT87" i="17" s="1"/>
  <c r="BT88" i="17" s="1"/>
  <c r="BT89" i="17" s="1"/>
  <c r="BT90" i="17" s="1"/>
  <c r="BT91" i="17" s="1"/>
  <c r="BT92" i="17" s="1"/>
  <c r="BT93" i="17" s="1"/>
  <c r="BT94" i="17" s="1"/>
  <c r="BT95" i="17" s="1"/>
  <c r="BT96" i="17" s="1"/>
  <c r="BT97" i="17" s="1"/>
  <c r="BT98" i="17" s="1"/>
  <c r="BT99" i="17" s="1"/>
  <c r="BT100" i="17" s="1"/>
  <c r="BT101" i="17" s="1"/>
  <c r="BT102" i="17" s="1"/>
  <c r="BT103" i="17" s="1"/>
  <c r="BT104" i="17" s="1"/>
  <c r="BT105" i="17" s="1"/>
  <c r="BT106" i="17" s="1"/>
  <c r="BT107" i="17" s="1"/>
  <c r="BT108" i="17" s="1"/>
  <c r="BT109" i="17" s="1"/>
  <c r="BT110" i="17" s="1"/>
  <c r="BT111" i="17" s="1"/>
  <c r="BT112" i="17" s="1"/>
  <c r="BT113" i="17" s="1"/>
  <c r="BT114" i="17" s="1"/>
  <c r="BT115" i="17" s="1"/>
  <c r="BT116" i="17" s="1"/>
  <c r="BT117" i="17" s="1"/>
  <c r="BT118" i="17" s="1"/>
  <c r="BT119" i="17" s="1"/>
  <c r="BT120" i="17" s="1"/>
  <c r="BT121" i="17" s="1"/>
  <c r="BT122" i="17" s="1"/>
  <c r="AY79" i="17"/>
  <c r="AY80" i="17" s="1"/>
  <c r="AY81" i="17" s="1"/>
  <c r="AY82" i="17" s="1"/>
  <c r="AY83" i="17" s="1"/>
  <c r="AY84" i="17" s="1"/>
  <c r="AY85" i="17" s="1"/>
  <c r="AY86" i="17" s="1"/>
  <c r="AY87" i="17" s="1"/>
  <c r="AY88" i="17" s="1"/>
  <c r="AY89" i="17" s="1"/>
  <c r="AY90" i="17" s="1"/>
  <c r="AY91" i="17" s="1"/>
  <c r="AY92" i="17" s="1"/>
  <c r="AY93" i="17" s="1"/>
  <c r="AY94" i="17" s="1"/>
  <c r="AY95" i="17" s="1"/>
  <c r="AY96" i="17" s="1"/>
  <c r="AY97" i="17" s="1"/>
  <c r="AY98" i="17" s="1"/>
  <c r="AY99" i="17" s="1"/>
  <c r="AY100" i="17" s="1"/>
  <c r="AY101" i="17" s="1"/>
  <c r="AY102" i="17" s="1"/>
  <c r="AY103" i="17" s="1"/>
  <c r="AY104" i="17" s="1"/>
  <c r="AY105" i="17" s="1"/>
  <c r="AY106" i="17" s="1"/>
  <c r="AY107" i="17" s="1"/>
  <c r="AY108" i="17" s="1"/>
  <c r="AY109" i="17" s="1"/>
  <c r="AY110" i="17" s="1"/>
  <c r="AY111" i="17" s="1"/>
  <c r="AY112" i="17" s="1"/>
  <c r="AY113" i="17" s="1"/>
  <c r="AY114" i="17" s="1"/>
  <c r="AY115" i="17" s="1"/>
  <c r="AY116" i="17" s="1"/>
  <c r="AY117" i="17" s="1"/>
  <c r="AY118" i="17" s="1"/>
  <c r="AY119" i="17" s="1"/>
  <c r="J81" i="17"/>
  <c r="J82" i="17" s="1"/>
  <c r="J83" i="17" s="1"/>
  <c r="J84" i="17" s="1"/>
  <c r="J85" i="17" s="1"/>
  <c r="J86" i="17" s="1"/>
  <c r="J87" i="17" s="1"/>
  <c r="J88" i="17" s="1"/>
  <c r="J89" i="17" s="1"/>
  <c r="J90" i="17" s="1"/>
  <c r="J91" i="17" s="1"/>
  <c r="J92" i="17" s="1"/>
  <c r="J93" i="17" s="1"/>
  <c r="J94" i="17" s="1"/>
  <c r="J95" i="17" s="1"/>
  <c r="J96" i="17" s="1"/>
  <c r="J97" i="17" s="1"/>
  <c r="J98" i="17" s="1"/>
  <c r="J99" i="17" s="1"/>
  <c r="J100" i="17" s="1"/>
  <c r="J101" i="17" s="1"/>
  <c r="J102" i="17" s="1"/>
  <c r="J103" i="17" s="1"/>
  <c r="J104" i="17" s="1"/>
  <c r="J105" i="17" s="1"/>
  <c r="J106" i="17" s="1"/>
  <c r="J107" i="17" s="1"/>
  <c r="J108" i="17" s="1"/>
  <c r="J109" i="17" s="1"/>
  <c r="J110" i="17" s="1"/>
  <c r="J111" i="17" s="1"/>
  <c r="J112" i="17" s="1"/>
  <c r="J113" i="17" s="1"/>
  <c r="J114" i="17" s="1"/>
  <c r="J115" i="17" s="1"/>
  <c r="J116" i="17" s="1"/>
  <c r="J117" i="17" s="1"/>
  <c r="J118" i="17" s="1"/>
  <c r="J119" i="17" s="1"/>
  <c r="J120" i="17" s="1"/>
  <c r="J121" i="17" s="1"/>
  <c r="J122" i="17" s="1"/>
  <c r="P82" i="17"/>
  <c r="P83" i="17" s="1"/>
  <c r="P84" i="17" s="1"/>
  <c r="P85" i="17" s="1"/>
  <c r="P86" i="17" s="1"/>
  <c r="P87" i="17" s="1"/>
  <c r="P88" i="17" s="1"/>
  <c r="P89" i="17" s="1"/>
  <c r="P90" i="17" s="1"/>
  <c r="P91" i="17" s="1"/>
  <c r="P92" i="17" s="1"/>
  <c r="P93" i="17" s="1"/>
  <c r="P94" i="17" s="1"/>
  <c r="P95" i="17" s="1"/>
  <c r="P96" i="17" s="1"/>
  <c r="P97" i="17" s="1"/>
  <c r="P98" i="17" s="1"/>
  <c r="P99" i="17" s="1"/>
  <c r="P100" i="17" s="1"/>
  <c r="P101" i="17" s="1"/>
  <c r="P102" i="17" s="1"/>
  <c r="P103" i="17" s="1"/>
  <c r="P104" i="17" s="1"/>
  <c r="P105" i="17" s="1"/>
  <c r="P106" i="17" s="1"/>
  <c r="P107" i="17" s="1"/>
  <c r="P108" i="17" s="1"/>
  <c r="P109" i="17" s="1"/>
  <c r="P110" i="17" s="1"/>
  <c r="P111" i="17" s="1"/>
  <c r="P112" i="17" s="1"/>
  <c r="P113" i="17" s="1"/>
  <c r="P114" i="17" s="1"/>
  <c r="P115" i="17" s="1"/>
  <c r="P116" i="17" s="1"/>
  <c r="P117" i="17" s="1"/>
  <c r="P118" i="17" s="1"/>
  <c r="P119" i="17" s="1"/>
  <c r="P120" i="17" s="1"/>
  <c r="P121" i="17" s="1"/>
  <c r="P122" i="17" s="1"/>
  <c r="X84" i="17"/>
  <c r="X85" i="17" s="1"/>
  <c r="X86" i="17" s="1"/>
  <c r="X87" i="17" s="1"/>
  <c r="X88" i="17" s="1"/>
  <c r="X89" i="17" s="1"/>
  <c r="X90" i="17" s="1"/>
  <c r="X91" i="17" s="1"/>
  <c r="X92" i="17" s="1"/>
  <c r="X93" i="17" s="1"/>
  <c r="X94" i="17" s="1"/>
  <c r="X95" i="17" s="1"/>
  <c r="X96" i="17" s="1"/>
  <c r="X97" i="17" s="1"/>
  <c r="X98" i="17" s="1"/>
  <c r="X99" i="17" s="1"/>
  <c r="X100" i="17" s="1"/>
  <c r="X101" i="17" s="1"/>
  <c r="X102" i="17" s="1"/>
  <c r="X103" i="17" s="1"/>
  <c r="X104" i="17" s="1"/>
  <c r="X105" i="17" s="1"/>
  <c r="X106" i="17" s="1"/>
  <c r="X107" i="17" s="1"/>
  <c r="X108" i="17" s="1"/>
  <c r="X109" i="17" s="1"/>
  <c r="X110" i="17" s="1"/>
  <c r="X111" i="17" s="1"/>
  <c r="X112" i="17" s="1"/>
  <c r="X113" i="17" s="1"/>
  <c r="X114" i="17" s="1"/>
  <c r="X115" i="17" s="1"/>
  <c r="X116" i="17" s="1"/>
  <c r="X117" i="17" s="1"/>
  <c r="X118" i="17" s="1"/>
  <c r="X119" i="17" s="1"/>
  <c r="X120" i="17" s="1"/>
  <c r="X121" i="17" s="1"/>
  <c r="X122" i="17" s="1"/>
  <c r="BZ85" i="17"/>
  <c r="BZ86" i="17" s="1"/>
  <c r="BZ87" i="17" s="1"/>
  <c r="BZ88" i="17" s="1"/>
  <c r="BZ89" i="17" s="1"/>
  <c r="BZ90" i="17" s="1"/>
  <c r="BZ91" i="17" s="1"/>
  <c r="BZ92" i="17" s="1"/>
  <c r="BZ93" i="17" s="1"/>
  <c r="BZ94" i="17" s="1"/>
  <c r="BZ95" i="17" s="1"/>
  <c r="BZ96" i="17" s="1"/>
  <c r="BZ97" i="17" s="1"/>
  <c r="BZ98" i="17" s="1"/>
  <c r="BZ99" i="17" s="1"/>
  <c r="BZ100" i="17" s="1"/>
  <c r="BZ101" i="17" s="1"/>
  <c r="BZ102" i="17" s="1"/>
  <c r="BZ103" i="17" s="1"/>
  <c r="BZ104" i="17" s="1"/>
  <c r="BZ105" i="17" s="1"/>
  <c r="AE86" i="17"/>
  <c r="AE87" i="17" s="1"/>
  <c r="AE88" i="17" s="1"/>
  <c r="AE89" i="17" s="1"/>
  <c r="AE90" i="17" s="1"/>
  <c r="AE91" i="17" s="1"/>
  <c r="AE92" i="17" s="1"/>
  <c r="AE93" i="17" s="1"/>
  <c r="AE94" i="17" s="1"/>
  <c r="AE95" i="17" s="1"/>
  <c r="AE96" i="17" s="1"/>
  <c r="AE97" i="17" s="1"/>
  <c r="AE98" i="17" s="1"/>
  <c r="AE99" i="17" s="1"/>
  <c r="AE100" i="17" s="1"/>
  <c r="AE101" i="17" s="1"/>
  <c r="AE102" i="17" s="1"/>
  <c r="AE103" i="17" s="1"/>
  <c r="AE104" i="17" s="1"/>
  <c r="AE105" i="17" s="1"/>
  <c r="AE106" i="17" s="1"/>
  <c r="AE107" i="17" s="1"/>
  <c r="AE108" i="17" s="1"/>
  <c r="AE109" i="17" s="1"/>
  <c r="AE110" i="17" s="1"/>
  <c r="AE111" i="17" s="1"/>
  <c r="AE112" i="17" s="1"/>
  <c r="AE113" i="17" s="1"/>
  <c r="AE114" i="17" s="1"/>
  <c r="AE115" i="17" s="1"/>
  <c r="AE116" i="17" s="1"/>
  <c r="AE117" i="17" s="1"/>
  <c r="AE118" i="17" s="1"/>
  <c r="AE119" i="17" s="1"/>
  <c r="AE120" i="17" s="1"/>
  <c r="AE121" i="17" s="1"/>
  <c r="AE122" i="17" s="1"/>
  <c r="BU86" i="17"/>
  <c r="BU87" i="17" s="1"/>
  <c r="BU88" i="17" s="1"/>
  <c r="BU89" i="17" s="1"/>
  <c r="BU90" i="17" s="1"/>
  <c r="BU91" i="17" s="1"/>
  <c r="BU92" i="17" s="1"/>
  <c r="BU93" i="17" s="1"/>
  <c r="BU94" i="17" s="1"/>
  <c r="BU95" i="17" s="1"/>
  <c r="BU96" i="17" s="1"/>
  <c r="BU97" i="17" s="1"/>
  <c r="BU98" i="17" s="1"/>
  <c r="BU99" i="17" s="1"/>
  <c r="BU100" i="17" s="1"/>
  <c r="BU101" i="17" s="1"/>
  <c r="BU102" i="17" s="1"/>
  <c r="BU103" i="17" s="1"/>
  <c r="BU104" i="17" s="1"/>
  <c r="BU105" i="17" s="1"/>
  <c r="BU106" i="17" s="1"/>
  <c r="BU107" i="17" s="1"/>
  <c r="BU108" i="17" s="1"/>
  <c r="BU109" i="17" s="1"/>
  <c r="BU110" i="17" s="1"/>
  <c r="CX87" i="17"/>
  <c r="CX88" i="17" s="1"/>
  <c r="CX89" i="17" s="1"/>
  <c r="CX90" i="17" s="1"/>
  <c r="CX91" i="17" s="1"/>
  <c r="CX92" i="17" s="1"/>
  <c r="CX93" i="17" s="1"/>
  <c r="CX94" i="17" s="1"/>
  <c r="CX95" i="17" s="1"/>
  <c r="CX96" i="17" s="1"/>
  <c r="CX97" i="17" s="1"/>
  <c r="CX98" i="17" s="1"/>
  <c r="CX99" i="17" s="1"/>
  <c r="CX100" i="17" s="1"/>
  <c r="CX101" i="17" s="1"/>
  <c r="CX102" i="17" s="1"/>
  <c r="CX103" i="17" s="1"/>
  <c r="CX104" i="17" s="1"/>
  <c r="CX105" i="17" s="1"/>
  <c r="CX106" i="17" s="1"/>
  <c r="CX107" i="17" s="1"/>
  <c r="CX108" i="17" s="1"/>
  <c r="CX109" i="17" s="1"/>
  <c r="CX110" i="17" s="1"/>
  <c r="CX111" i="17" s="1"/>
  <c r="CX112" i="17" s="1"/>
  <c r="CX113" i="17" s="1"/>
  <c r="CX114" i="17" s="1"/>
  <c r="CX115" i="17" s="1"/>
  <c r="CX116" i="17" s="1"/>
  <c r="CX117" i="17" s="1"/>
  <c r="CX118" i="17" s="1"/>
  <c r="CX119" i="17" s="1"/>
  <c r="CX120" i="17" s="1"/>
  <c r="CX121" i="17" s="1"/>
  <c r="CX122" i="17" s="1"/>
  <c r="AO88" i="17"/>
  <c r="AO89" i="17" s="1"/>
  <c r="AO90" i="17" s="1"/>
  <c r="AO91" i="17" s="1"/>
  <c r="AO92" i="17" s="1"/>
  <c r="AO93" i="17" s="1"/>
  <c r="AO94" i="17" s="1"/>
  <c r="AO95" i="17" s="1"/>
  <c r="AO96" i="17" s="1"/>
  <c r="AO97" i="17" s="1"/>
  <c r="AO98" i="17" s="1"/>
  <c r="AO99" i="17" s="1"/>
  <c r="AO100" i="17" s="1"/>
  <c r="AO101" i="17" s="1"/>
  <c r="AO102" i="17" s="1"/>
  <c r="AO103" i="17" s="1"/>
  <c r="AO104" i="17" s="1"/>
  <c r="AO105" i="17" s="1"/>
  <c r="AO106" i="17" s="1"/>
  <c r="AO107" i="17" s="1"/>
  <c r="AO108" i="17" s="1"/>
  <c r="AO109" i="17" s="1"/>
  <c r="AA89" i="17"/>
  <c r="AA90" i="17" s="1"/>
  <c r="AA91" i="17" s="1"/>
  <c r="AA92" i="17" s="1"/>
  <c r="AA93" i="17" s="1"/>
  <c r="AA94" i="17" s="1"/>
  <c r="AA95" i="17" s="1"/>
  <c r="AA96" i="17" s="1"/>
  <c r="AA97" i="17" s="1"/>
  <c r="AA98" i="17" s="1"/>
  <c r="AA99" i="17" s="1"/>
  <c r="AA100" i="17" s="1"/>
  <c r="AA101" i="17" s="1"/>
  <c r="AA102" i="17" s="1"/>
  <c r="AA103" i="17" s="1"/>
  <c r="AA104" i="17" s="1"/>
  <c r="AA105" i="17" s="1"/>
  <c r="AA106" i="17" s="1"/>
  <c r="AA107" i="17" s="1"/>
  <c r="M90" i="17"/>
  <c r="M91" i="17" s="1"/>
  <c r="M92" i="17" s="1"/>
  <c r="M93" i="17" s="1"/>
  <c r="M94" i="17" s="1"/>
  <c r="M95" i="17" s="1"/>
  <c r="M96" i="17" s="1"/>
  <c r="M97" i="17" s="1"/>
  <c r="M98" i="17" s="1"/>
  <c r="M99" i="17" s="1"/>
  <c r="M100" i="17" s="1"/>
  <c r="M101" i="17" s="1"/>
  <c r="M102" i="17" s="1"/>
  <c r="M103" i="17" s="1"/>
  <c r="M104" i="17" s="1"/>
  <c r="M105" i="17" s="1"/>
  <c r="M106" i="17" s="1"/>
  <c r="M107" i="17" s="1"/>
  <c r="M108" i="17" s="1"/>
  <c r="M109" i="17" s="1"/>
  <c r="M110" i="17" s="1"/>
  <c r="M111" i="17" s="1"/>
  <c r="M112" i="17" s="1"/>
  <c r="M113" i="17" s="1"/>
  <c r="CT90" i="17"/>
  <c r="CT91" i="17" s="1"/>
  <c r="CT92" i="17" s="1"/>
  <c r="CT93" i="17" s="1"/>
  <c r="CD91" i="17"/>
  <c r="CD92" i="17" s="1"/>
  <c r="CD93" i="17" s="1"/>
  <c r="CD94" i="17" s="1"/>
  <c r="CD95" i="17" s="1"/>
  <c r="CD96" i="17" s="1"/>
  <c r="CD97" i="17" s="1"/>
  <c r="CD98" i="17" s="1"/>
  <c r="CD99" i="17" s="1"/>
  <c r="CD100" i="17" s="1"/>
  <c r="CD101" i="17" s="1"/>
  <c r="CD102" i="17" s="1"/>
  <c r="CD103" i="17" s="1"/>
  <c r="CD104" i="17" s="1"/>
  <c r="CD105" i="17" s="1"/>
  <c r="CD106" i="17" s="1"/>
  <c r="CD107" i="17" s="1"/>
  <c r="CD108" i="17" s="1"/>
  <c r="CD109" i="17" s="1"/>
  <c r="CD110" i="17" s="1"/>
  <c r="CD111" i="17" s="1"/>
  <c r="CD112" i="17" s="1"/>
  <c r="CD113" i="17" s="1"/>
  <c r="CD114" i="17" s="1"/>
  <c r="CD115" i="17" s="1"/>
  <c r="CD116" i="17" s="1"/>
  <c r="CD117" i="17" s="1"/>
  <c r="CD118" i="17" s="1"/>
  <c r="CD119" i="17" s="1"/>
  <c r="CD120" i="17" s="1"/>
  <c r="CD121" i="17" s="1"/>
  <c r="CD122" i="17" s="1"/>
  <c r="AB92" i="17"/>
  <c r="AB93" i="17" s="1"/>
  <c r="AB94" i="17" s="1"/>
  <c r="AB95" i="17" s="1"/>
  <c r="AB96" i="17" s="1"/>
  <c r="AB97" i="17" s="1"/>
  <c r="AB98" i="17" s="1"/>
  <c r="AB99" i="17" s="1"/>
  <c r="AB100" i="17" s="1"/>
  <c r="AB101" i="17" s="1"/>
  <c r="AB102" i="17" s="1"/>
  <c r="AB103" i="17" s="1"/>
  <c r="AB104" i="17" s="1"/>
  <c r="AB105" i="17" s="1"/>
  <c r="AB106" i="17" s="1"/>
  <c r="AB107" i="17" s="1"/>
  <c r="AB108" i="17" s="1"/>
  <c r="AB109" i="17" s="1"/>
  <c r="AB110" i="17" s="1"/>
  <c r="AB111" i="17" s="1"/>
  <c r="AB112" i="17" s="1"/>
  <c r="AB113" i="17" s="1"/>
  <c r="AB114" i="17" s="1"/>
  <c r="AB115" i="17" s="1"/>
  <c r="AB116" i="17" s="1"/>
  <c r="AB117" i="17" s="1"/>
  <c r="AB118" i="17" s="1"/>
  <c r="AB119" i="17" s="1"/>
  <c r="AB120" i="17" s="1"/>
  <c r="AB121" i="17" s="1"/>
  <c r="AB122" i="17" s="1"/>
  <c r="BJ92" i="17"/>
  <c r="BJ93" i="17" s="1"/>
  <c r="BJ94" i="17" s="1"/>
  <c r="BJ95" i="17" s="1"/>
  <c r="BJ96" i="17" s="1"/>
  <c r="BJ97" i="17" s="1"/>
  <c r="BJ98" i="17" s="1"/>
  <c r="BJ99" i="17" s="1"/>
  <c r="BJ100" i="17" s="1"/>
  <c r="BJ101" i="17" s="1"/>
  <c r="AP93" i="17"/>
  <c r="AP94" i="17" s="1"/>
  <c r="AP95" i="17" s="1"/>
  <c r="AP96" i="17" s="1"/>
  <c r="AP97" i="17" s="1"/>
  <c r="AP98" i="17" s="1"/>
  <c r="AP99" i="17" s="1"/>
  <c r="AP100" i="17" s="1"/>
  <c r="AP101" i="17" s="1"/>
  <c r="AP102" i="17" s="1"/>
  <c r="AP103" i="17" s="1"/>
  <c r="AP104" i="17" s="1"/>
  <c r="AP105" i="17" s="1"/>
  <c r="AP106" i="17" s="1"/>
  <c r="T94" i="17"/>
  <c r="T95" i="17" s="1"/>
  <c r="T96" i="17" s="1"/>
  <c r="T97" i="17" s="1"/>
  <c r="T98" i="17" s="1"/>
  <c r="T99" i="17" s="1"/>
  <c r="T100" i="17" s="1"/>
  <c r="CT94" i="17"/>
  <c r="CT95" i="17" s="1"/>
  <c r="CT96" i="17" s="1"/>
  <c r="CT97" i="17" s="1"/>
  <c r="CT98" i="17" s="1"/>
  <c r="CT99" i="17" s="1"/>
  <c r="CT100" i="17" s="1"/>
  <c r="CT101" i="17" s="1"/>
  <c r="CT102" i="17" s="1"/>
  <c r="CT103" i="17" s="1"/>
  <c r="CT104" i="17" s="1"/>
  <c r="CT105" i="17" s="1"/>
  <c r="CT106" i="17" s="1"/>
  <c r="CT107" i="17" s="1"/>
  <c r="CT108" i="17" s="1"/>
  <c r="CT109" i="17" s="1"/>
  <c r="CT110" i="17" s="1"/>
  <c r="CT111" i="17" s="1"/>
  <c r="CT112" i="17" s="1"/>
  <c r="CT113" i="17" s="1"/>
  <c r="CT114" i="17" s="1"/>
  <c r="CT115" i="17" s="1"/>
  <c r="CT116" i="17" s="1"/>
  <c r="CT117" i="17" s="1"/>
  <c r="CT118" i="17" s="1"/>
  <c r="CT119" i="17" s="1"/>
  <c r="CT120" i="17" s="1"/>
  <c r="CT121" i="17" s="1"/>
  <c r="CT122" i="17" s="1"/>
  <c r="AL95" i="17"/>
  <c r="AL96" i="17" s="1"/>
  <c r="AL97" i="17" s="1"/>
  <c r="AL98" i="17" s="1"/>
  <c r="AL99" i="17" s="1"/>
  <c r="AL100" i="17" s="1"/>
  <c r="AL101" i="17" s="1"/>
  <c r="AL102" i="17" s="1"/>
  <c r="AL103" i="17" s="1"/>
  <c r="AL104" i="17" s="1"/>
  <c r="AL105" i="17" s="1"/>
  <c r="AL106" i="17" s="1"/>
  <c r="AL107" i="17" s="1"/>
  <c r="AL108" i="17" s="1"/>
  <c r="AL109" i="17" s="1"/>
  <c r="AL110" i="17" s="1"/>
  <c r="AL111" i="17" s="1"/>
  <c r="AL112" i="17" s="1"/>
  <c r="AL113" i="17" s="1"/>
  <c r="BW95" i="17"/>
  <c r="BW96" i="17" s="1"/>
  <c r="BW97" i="17" s="1"/>
  <c r="BW98" i="17" s="1"/>
  <c r="BW99" i="17" s="1"/>
  <c r="BW100" i="17" s="1"/>
  <c r="BW101" i="17" s="1"/>
  <c r="BW102" i="17" s="1"/>
  <c r="BW103" i="17" s="1"/>
  <c r="BW104" i="17" s="1"/>
  <c r="BW105" i="17" s="1"/>
  <c r="BW106" i="17" s="1"/>
  <c r="BW107" i="17" s="1"/>
  <c r="BW108" i="17" s="1"/>
  <c r="BW109" i="17" s="1"/>
  <c r="BW110" i="17" s="1"/>
  <c r="BW111" i="17" s="1"/>
  <c r="BW112" i="17" s="1"/>
  <c r="BW113" i="17" s="1"/>
  <c r="BW114" i="17" s="1"/>
  <c r="BW115" i="17" s="1"/>
  <c r="BW116" i="17" s="1"/>
  <c r="BW117" i="17" s="1"/>
  <c r="BW118" i="17" s="1"/>
  <c r="O96" i="17"/>
  <c r="O97" i="17" s="1"/>
  <c r="O98" i="17" s="1"/>
  <c r="O99" i="17" s="1"/>
  <c r="O100" i="17" s="1"/>
  <c r="O101" i="17" s="1"/>
  <c r="O102" i="17" s="1"/>
  <c r="O103" i="17" s="1"/>
  <c r="O104" i="17" s="1"/>
  <c r="O105" i="17" s="1"/>
  <c r="O106" i="17" s="1"/>
  <c r="O107" i="17" s="1"/>
  <c r="O108" i="17" s="1"/>
  <c r="O109" i="17" s="1"/>
  <c r="CH98" i="17"/>
  <c r="CH99" i="17" s="1"/>
  <c r="CH100" i="17" s="1"/>
  <c r="CH101" i="17" s="1"/>
  <c r="CH102" i="17" s="1"/>
  <c r="CH103" i="17" s="1"/>
  <c r="CH104" i="17" s="1"/>
  <c r="CH105" i="17" s="1"/>
  <c r="CH106" i="17" s="1"/>
  <c r="CH107" i="17" s="1"/>
  <c r="CH108" i="17" s="1"/>
  <c r="CH109" i="17" s="1"/>
  <c r="CH110" i="17" s="1"/>
  <c r="CH111" i="17" s="1"/>
  <c r="CH112" i="17" s="1"/>
  <c r="CH113" i="17" s="1"/>
  <c r="CH114" i="17" s="1"/>
  <c r="CH115" i="17" s="1"/>
  <c r="CH116" i="17" s="1"/>
  <c r="CH117" i="17" s="1"/>
  <c r="CH118" i="17" s="1"/>
  <c r="CH119" i="17" s="1"/>
  <c r="CH120" i="17" s="1"/>
  <c r="CH121" i="17" s="1"/>
  <c r="CH122" i="17" s="1"/>
  <c r="AQ100" i="17"/>
  <c r="AQ101" i="17" s="1"/>
  <c r="AQ102" i="17" s="1"/>
  <c r="AQ103" i="17" s="1"/>
  <c r="AQ104" i="17" s="1"/>
  <c r="AQ105" i="17" s="1"/>
  <c r="AQ106" i="17" s="1"/>
  <c r="AQ107" i="17" s="1"/>
  <c r="AQ108" i="17" s="1"/>
  <c r="AQ109" i="17" s="1"/>
  <c r="AQ110" i="17" s="1"/>
  <c r="AQ111" i="17" s="1"/>
  <c r="AQ112" i="17" s="1"/>
  <c r="AQ113" i="17" s="1"/>
  <c r="AQ114" i="17" s="1"/>
  <c r="AQ115" i="17" s="1"/>
  <c r="AQ116" i="17" s="1"/>
  <c r="AQ117" i="17" s="1"/>
  <c r="AQ118" i="17" s="1"/>
  <c r="AQ119" i="17" s="1"/>
  <c r="AQ120" i="17" s="1"/>
  <c r="AQ121" i="17" s="1"/>
  <c r="AQ122" i="17" s="1"/>
  <c r="CF100" i="17"/>
  <c r="CF101" i="17" s="1"/>
  <c r="CF102" i="17" s="1"/>
  <c r="CF103" i="17" s="1"/>
  <c r="CF104" i="17" s="1"/>
  <c r="CF105" i="17" s="1"/>
  <c r="CF106" i="17" s="1"/>
  <c r="CF107" i="17" s="1"/>
  <c r="CF108" i="17" s="1"/>
  <c r="CF109" i="17" s="1"/>
  <c r="CF110" i="17" s="1"/>
  <c r="CF111" i="17" s="1"/>
  <c r="CF112" i="17" s="1"/>
  <c r="CF113" i="17" s="1"/>
  <c r="CF114" i="17" s="1"/>
  <c r="CF115" i="17" s="1"/>
  <c r="CF116" i="17" s="1"/>
  <c r="CF117" i="17" s="1"/>
  <c r="CF118" i="17" s="1"/>
  <c r="CF119" i="17" s="1"/>
  <c r="CF120" i="17" s="1"/>
  <c r="CF121" i="17" s="1"/>
  <c r="T101" i="17"/>
  <c r="T102" i="17" s="1"/>
  <c r="T103" i="17" s="1"/>
  <c r="T104" i="17" s="1"/>
  <c r="T105" i="17" s="1"/>
  <c r="T106" i="17" s="1"/>
  <c r="T107" i="17" s="1"/>
  <c r="T108" i="17" s="1"/>
  <c r="T109" i="17" s="1"/>
  <c r="T110" i="17" s="1"/>
  <c r="T111" i="17" s="1"/>
  <c r="T112" i="17" s="1"/>
  <c r="T113" i="17" s="1"/>
  <c r="T114" i="17" s="1"/>
  <c r="T115" i="17" s="1"/>
  <c r="T116" i="17" s="1"/>
  <c r="T117" i="17" s="1"/>
  <c r="T118" i="17" s="1"/>
  <c r="T119" i="17" s="1"/>
  <c r="T120" i="17" s="1"/>
  <c r="T121" i="17" s="1"/>
  <c r="T122" i="17" s="1"/>
  <c r="AC102" i="17"/>
  <c r="AC103" i="17" s="1"/>
  <c r="AC104" i="17" s="1"/>
  <c r="AC105" i="17" s="1"/>
  <c r="AC106" i="17" s="1"/>
  <c r="AC107" i="17" s="1"/>
  <c r="AC108" i="17" s="1"/>
  <c r="AC109" i="17" s="1"/>
  <c r="AC110" i="17" s="1"/>
  <c r="AC111" i="17" s="1"/>
  <c r="AC112" i="17" s="1"/>
  <c r="AC113" i="17" s="1"/>
  <c r="AC114" i="17" s="1"/>
  <c r="AC115" i="17" s="1"/>
  <c r="AC116" i="17" s="1"/>
  <c r="AC117" i="17" s="1"/>
  <c r="AC118" i="17" s="1"/>
  <c r="AC119" i="17" s="1"/>
  <c r="AC120" i="17" s="1"/>
  <c r="AC121" i="17" s="1"/>
  <c r="AC122" i="17" s="1"/>
  <c r="BJ102" i="17"/>
  <c r="BJ103" i="17" s="1"/>
  <c r="BJ104" i="17" s="1"/>
  <c r="BJ105" i="17" s="1"/>
  <c r="BJ106" i="17" s="1"/>
  <c r="BJ107" i="17" s="1"/>
  <c r="BJ108" i="17" s="1"/>
  <c r="BJ109" i="17" s="1"/>
  <c r="BJ110" i="17" s="1"/>
  <c r="BJ111" i="17" s="1"/>
  <c r="BJ112" i="17" s="1"/>
  <c r="BJ113" i="17" s="1"/>
  <c r="BJ114" i="17" s="1"/>
  <c r="BJ115" i="17" s="1"/>
  <c r="BJ116" i="17" s="1"/>
  <c r="BJ117" i="17" s="1"/>
  <c r="BJ118" i="17" s="1"/>
  <c r="BJ119" i="17" s="1"/>
  <c r="BJ120" i="17" s="1"/>
  <c r="BJ121" i="17" s="1"/>
  <c r="BJ122" i="17" s="1"/>
  <c r="AK104" i="17"/>
  <c r="AK105" i="17" s="1"/>
  <c r="AK106" i="17" s="1"/>
  <c r="AK107" i="17" s="1"/>
  <c r="AK108" i="17" s="1"/>
  <c r="AK109" i="17" s="1"/>
  <c r="AK110" i="17" s="1"/>
  <c r="AK111" i="17" s="1"/>
  <c r="AK112" i="17" s="1"/>
  <c r="AK113" i="17" s="1"/>
  <c r="AK114" i="17" s="1"/>
  <c r="AK115" i="17" s="1"/>
  <c r="AK116" i="17" s="1"/>
  <c r="F105" i="17"/>
  <c r="F106" i="17" s="1"/>
  <c r="F107" i="17" s="1"/>
  <c r="F108" i="17" s="1"/>
  <c r="F109" i="17" s="1"/>
  <c r="F110" i="17" s="1"/>
  <c r="F111" i="17" s="1"/>
  <c r="F112" i="17" s="1"/>
  <c r="F113" i="17" s="1"/>
  <c r="F114" i="17" s="1"/>
  <c r="F115" i="17" s="1"/>
  <c r="F116" i="17" s="1"/>
  <c r="F117" i="17" s="1"/>
  <c r="F118" i="17" s="1"/>
  <c r="AM105" i="17"/>
  <c r="AM106" i="17" s="1"/>
  <c r="AM107" i="17" s="1"/>
  <c r="AM108" i="17" s="1"/>
  <c r="AM109" i="17" s="1"/>
  <c r="AM110" i="17" s="1"/>
  <c r="AM111" i="17" s="1"/>
  <c r="AM112" i="17" s="1"/>
  <c r="AM113" i="17" s="1"/>
  <c r="AM114" i="17" s="1"/>
  <c r="AM115" i="17" s="1"/>
  <c r="AM116" i="17" s="1"/>
  <c r="AM117" i="17" s="1"/>
  <c r="AM118" i="17" s="1"/>
  <c r="AM119" i="17" s="1"/>
  <c r="AM120" i="17" s="1"/>
  <c r="AM121" i="17" s="1"/>
  <c r="AM122" i="17" s="1"/>
  <c r="BX105" i="17"/>
  <c r="BX106" i="17" s="1"/>
  <c r="BX107" i="17" s="1"/>
  <c r="BX108" i="17" s="1"/>
  <c r="BX109" i="17" s="1"/>
  <c r="BX110" i="17" s="1"/>
  <c r="BX111" i="17" s="1"/>
  <c r="BX112" i="17" s="1"/>
  <c r="BX113" i="17" s="1"/>
  <c r="BX114" i="17" s="1"/>
  <c r="BX115" i="17" s="1"/>
  <c r="BX116" i="17" s="1"/>
  <c r="BX117" i="17" s="1"/>
  <c r="BX118" i="17" s="1"/>
  <c r="BX119" i="17" s="1"/>
  <c r="BX120" i="17" s="1"/>
  <c r="BX121" i="17" s="1"/>
  <c r="BX122" i="17" s="1"/>
  <c r="BZ106" i="17"/>
  <c r="BZ107" i="17" s="1"/>
  <c r="BZ108" i="17" s="1"/>
  <c r="BZ109" i="17" s="1"/>
  <c r="BZ110" i="17" s="1"/>
  <c r="BZ111" i="17" s="1"/>
  <c r="BZ112" i="17" s="1"/>
  <c r="BZ113" i="17" s="1"/>
  <c r="BZ114" i="17" s="1"/>
  <c r="BZ115" i="17" s="1"/>
  <c r="BZ116" i="17" s="1"/>
  <c r="BZ117" i="17" s="1"/>
  <c r="BZ118" i="17" s="1"/>
  <c r="BZ119" i="17" s="1"/>
  <c r="BZ120" i="17" s="1"/>
  <c r="BZ121" i="17" s="1"/>
  <c r="BZ122" i="17" s="1"/>
  <c r="AP107" i="17"/>
  <c r="AP108" i="17" s="1"/>
  <c r="AP109" i="17" s="1"/>
  <c r="AP110" i="17" s="1"/>
  <c r="AP111" i="17" s="1"/>
  <c r="AP112" i="17" s="1"/>
  <c r="AP113" i="17" s="1"/>
  <c r="AP114" i="17" s="1"/>
  <c r="AP115" i="17" s="1"/>
  <c r="AP116" i="17" s="1"/>
  <c r="AP117" i="17" s="1"/>
  <c r="AP118" i="17" s="1"/>
  <c r="AP119" i="17" s="1"/>
  <c r="AP120" i="17" s="1"/>
  <c r="AP121" i="17" s="1"/>
  <c r="AP122" i="17" s="1"/>
  <c r="AA108" i="17"/>
  <c r="AA109" i="17" s="1"/>
  <c r="AA110" i="17" s="1"/>
  <c r="AA111" i="17" s="1"/>
  <c r="AA112" i="17" s="1"/>
  <c r="AA113" i="17" s="1"/>
  <c r="AA114" i="17" s="1"/>
  <c r="AA115" i="17" s="1"/>
  <c r="AA116" i="17" s="1"/>
  <c r="AA117" i="17" s="1"/>
  <c r="AA118" i="17" s="1"/>
  <c r="AA119" i="17" s="1"/>
  <c r="AA120" i="17" s="1"/>
  <c r="AA121" i="17" s="1"/>
  <c r="AA122" i="17" s="1"/>
  <c r="BB108" i="17"/>
  <c r="BB109" i="17" s="1"/>
  <c r="BB110" i="17" s="1"/>
  <c r="BB111" i="17" s="1"/>
  <c r="BB112" i="17" s="1"/>
  <c r="BB113" i="17" s="1"/>
  <c r="BB114" i="17" s="1"/>
  <c r="BB115" i="17" s="1"/>
  <c r="BB116" i="17" s="1"/>
  <c r="BB117" i="17" s="1"/>
  <c r="BB118" i="17" s="1"/>
  <c r="BB119" i="17" s="1"/>
  <c r="BB120" i="17" s="1"/>
  <c r="BB121" i="17" s="1"/>
  <c r="BB122" i="17" s="1"/>
  <c r="AI109" i="17"/>
  <c r="AI110" i="17" s="1"/>
  <c r="AI111" i="17" s="1"/>
  <c r="AI112" i="17" s="1"/>
  <c r="AI113" i="17" s="1"/>
  <c r="AI114" i="17" s="1"/>
  <c r="AI115" i="17" s="1"/>
  <c r="AI116" i="17" s="1"/>
  <c r="AI117" i="17" s="1"/>
  <c r="AI118" i="17" s="1"/>
  <c r="AI119" i="17" s="1"/>
  <c r="AI120" i="17" s="1"/>
  <c r="AI121" i="17" s="1"/>
  <c r="AI122" i="17" s="1"/>
  <c r="AJ109" i="17"/>
  <c r="AJ110" i="17" s="1"/>
  <c r="AJ111" i="17" s="1"/>
  <c r="AJ112" i="17" s="1"/>
  <c r="AJ113" i="17" s="1"/>
  <c r="AJ114" i="17" s="1"/>
  <c r="AJ115" i="17" s="1"/>
  <c r="AJ116" i="17" s="1"/>
  <c r="AJ117" i="17" s="1"/>
  <c r="AJ118" i="17" s="1"/>
  <c r="AJ119" i="17" s="1"/>
  <c r="AJ120" i="17" s="1"/>
  <c r="AJ121" i="17" s="1"/>
  <c r="AJ122" i="17" s="1"/>
  <c r="CI109" i="17"/>
  <c r="CI110" i="17" s="1"/>
  <c r="CI111" i="17" s="1"/>
  <c r="CI112" i="17" s="1"/>
  <c r="CI113" i="17" s="1"/>
  <c r="CI114" i="17" s="1"/>
  <c r="CI115" i="17" s="1"/>
  <c r="CI116" i="17" s="1"/>
  <c r="O110" i="17"/>
  <c r="O111" i="17" s="1"/>
  <c r="O112" i="17" s="1"/>
  <c r="O113" i="17" s="1"/>
  <c r="O114" i="17" s="1"/>
  <c r="O115" i="17" s="1"/>
  <c r="O116" i="17" s="1"/>
  <c r="O117" i="17" s="1"/>
  <c r="O118" i="17" s="1"/>
  <c r="O119" i="17" s="1"/>
  <c r="O120" i="17" s="1"/>
  <c r="O121" i="17" s="1"/>
  <c r="O122" i="17" s="1"/>
  <c r="AO110" i="17"/>
  <c r="AO111" i="17" s="1"/>
  <c r="AO112" i="17" s="1"/>
  <c r="AO113" i="17" s="1"/>
  <c r="AO114" i="17" s="1"/>
  <c r="AO115" i="17" s="1"/>
  <c r="AO116" i="17" s="1"/>
  <c r="AO117" i="17" s="1"/>
  <c r="AO118" i="17" s="1"/>
  <c r="AO119" i="17" s="1"/>
  <c r="AO120" i="17" s="1"/>
  <c r="AO121" i="17" s="1"/>
  <c r="AO122" i="17" s="1"/>
  <c r="BN110" i="17"/>
  <c r="BN111" i="17" s="1"/>
  <c r="BN112" i="17" s="1"/>
  <c r="BN113" i="17" s="1"/>
  <c r="BN114" i="17" s="1"/>
  <c r="BN115" i="17" s="1"/>
  <c r="BN116" i="17" s="1"/>
  <c r="BN117" i="17" s="1"/>
  <c r="BN118" i="17" s="1"/>
  <c r="BN119" i="17" s="1"/>
  <c r="BN120" i="17" s="1"/>
  <c r="BP110" i="17"/>
  <c r="BP111" i="17" s="1"/>
  <c r="BP112" i="17" s="1"/>
  <c r="BP113" i="17" s="1"/>
  <c r="BP114" i="17" s="1"/>
  <c r="BP115" i="17" s="1"/>
  <c r="BP116" i="17" s="1"/>
  <c r="BP117" i="17" s="1"/>
  <c r="BP118" i="17" s="1"/>
  <c r="BP119" i="17" s="1"/>
  <c r="BP120" i="17" s="1"/>
  <c r="BP121" i="17" s="1"/>
  <c r="BP122" i="17" s="1"/>
  <c r="U111" i="17"/>
  <c r="U112" i="17" s="1"/>
  <c r="U113" i="17" s="1"/>
  <c r="U114" i="17" s="1"/>
  <c r="U115" i="17" s="1"/>
  <c r="V111" i="17"/>
  <c r="V112" i="17" s="1"/>
  <c r="V113" i="17" s="1"/>
  <c r="V114" i="17" s="1"/>
  <c r="V115" i="17" s="1"/>
  <c r="V116" i="17" s="1"/>
  <c r="V117" i="17" s="1"/>
  <c r="V118" i="17" s="1"/>
  <c r="V119" i="17" s="1"/>
  <c r="V120" i="17" s="1"/>
  <c r="V121" i="17" s="1"/>
  <c r="V122" i="17" s="1"/>
  <c r="AT111" i="17"/>
  <c r="AT112" i="17" s="1"/>
  <c r="AT113" i="17" s="1"/>
  <c r="AT114" i="17" s="1"/>
  <c r="AT115" i="17" s="1"/>
  <c r="AT116" i="17" s="1"/>
  <c r="AT117" i="17" s="1"/>
  <c r="AT118" i="17" s="1"/>
  <c r="AT119" i="17" s="1"/>
  <c r="AT120" i="17" s="1"/>
  <c r="AT121" i="17" s="1"/>
  <c r="AT122" i="17" s="1"/>
  <c r="AV111" i="17"/>
  <c r="AV112" i="17" s="1"/>
  <c r="AV113" i="17" s="1"/>
  <c r="AV114" i="17" s="1"/>
  <c r="AV115" i="17" s="1"/>
  <c r="AV116" i="17" s="1"/>
  <c r="AV117" i="17" s="1"/>
  <c r="AV118" i="17" s="1"/>
  <c r="AV119" i="17" s="1"/>
  <c r="AV120" i="17" s="1"/>
  <c r="AV121" i="17" s="1"/>
  <c r="AV122" i="17" s="1"/>
  <c r="BU111" i="17"/>
  <c r="BU112" i="17" s="1"/>
  <c r="BU113" i="17" s="1"/>
  <c r="BU114" i="17" s="1"/>
  <c r="BU115" i="17" s="1"/>
  <c r="BU116" i="17" s="1"/>
  <c r="BU117" i="17" s="1"/>
  <c r="BU118" i="17" s="1"/>
  <c r="BU119" i="17" s="1"/>
  <c r="BU120" i="17" s="1"/>
  <c r="BU121" i="17" s="1"/>
  <c r="BU122" i="17" s="1"/>
  <c r="CV111" i="17"/>
  <c r="CV112" i="17" s="1"/>
  <c r="CV113" i="17" s="1"/>
  <c r="CV114" i="17" s="1"/>
  <c r="CV115" i="17" s="1"/>
  <c r="CV116" i="17" s="1"/>
  <c r="CV117" i="17" s="1"/>
  <c r="CV118" i="17" s="1"/>
  <c r="CV119" i="17" s="1"/>
  <c r="CV120" i="17" s="1"/>
  <c r="CV121" i="17" s="1"/>
  <c r="CV122" i="17" s="1"/>
  <c r="AZ112" i="17"/>
  <c r="AZ113" i="17" s="1"/>
  <c r="AZ114" i="17" s="1"/>
  <c r="AZ115" i="17" s="1"/>
  <c r="AZ116" i="17" s="1"/>
  <c r="AZ117" i="17" s="1"/>
  <c r="AZ118" i="17" s="1"/>
  <c r="AZ119" i="17" s="1"/>
  <c r="AZ120" i="17" s="1"/>
  <c r="AZ121" i="17" s="1"/>
  <c r="AZ122" i="17" s="1"/>
  <c r="BF113" i="17"/>
  <c r="BF114" i="17" s="1"/>
  <c r="BF115" i="17" s="1"/>
  <c r="BF116" i="17" s="1"/>
  <c r="BF117" i="17" s="1"/>
  <c r="L114" i="17"/>
  <c r="L115" i="17" s="1"/>
  <c r="L116" i="17" s="1"/>
  <c r="L117" i="17" s="1"/>
  <c r="L118" i="17" s="1"/>
  <c r="L119" i="17" s="1"/>
  <c r="L120" i="17" s="1"/>
  <c r="L121" i="17" s="1"/>
  <c r="L122" i="17" s="1"/>
  <c r="M114" i="17"/>
  <c r="M115" i="17" s="1"/>
  <c r="M116" i="17" s="1"/>
  <c r="M117" i="17" s="1"/>
  <c r="M118" i="17" s="1"/>
  <c r="M119" i="17" s="1"/>
  <c r="M120" i="17" s="1"/>
  <c r="M121" i="17" s="1"/>
  <c r="M122" i="17" s="1"/>
  <c r="AL114" i="17"/>
  <c r="AL115" i="17" s="1"/>
  <c r="AL116" i="17" s="1"/>
  <c r="AL117" i="17" s="1"/>
  <c r="AL118" i="17" s="1"/>
  <c r="AL119" i="17" s="1"/>
  <c r="AL120" i="17" s="1"/>
  <c r="AL121" i="17" s="1"/>
  <c r="BM114" i="17"/>
  <c r="BM115" i="17" s="1"/>
  <c r="BM116" i="17" s="1"/>
  <c r="BM117" i="17" s="1"/>
  <c r="BM118" i="17" s="1"/>
  <c r="BM119" i="17" s="1"/>
  <c r="BM120" i="17" s="1"/>
  <c r="BM121" i="17" s="1"/>
  <c r="BM122" i="17" s="1"/>
  <c r="Q115" i="17"/>
  <c r="Q116" i="17" s="1"/>
  <c r="Q117" i="17" s="1"/>
  <c r="Q118" i="17" s="1"/>
  <c r="Q119" i="17" s="1"/>
  <c r="Q120" i="17" s="1"/>
  <c r="Q121" i="17" s="1"/>
  <c r="Q122" i="17" s="1"/>
  <c r="AS115" i="17"/>
  <c r="AS116" i="17" s="1"/>
  <c r="AS117" i="17" s="1"/>
  <c r="AS118" i="17" s="1"/>
  <c r="AS119" i="17" s="1"/>
  <c r="AS120" i="17" s="1"/>
  <c r="AS121" i="17" s="1"/>
  <c r="AS122" i="17" s="1"/>
  <c r="CR115" i="17"/>
  <c r="CR116" i="17" s="1"/>
  <c r="CR117" i="17" s="1"/>
  <c r="CR118" i="17" s="1"/>
  <c r="CR119" i="17" s="1"/>
  <c r="CR120" i="17" s="1"/>
  <c r="CR121" i="17" s="1"/>
  <c r="CR122" i="17" s="1"/>
  <c r="U116" i="17"/>
  <c r="U117" i="17" s="1"/>
  <c r="U118" i="17" s="1"/>
  <c r="U119" i="17" s="1"/>
  <c r="U120" i="17" s="1"/>
  <c r="U121" i="17" s="1"/>
  <c r="U122" i="17" s="1"/>
  <c r="AK117" i="17"/>
  <c r="AK118" i="17" s="1"/>
  <c r="AK119" i="17" s="1"/>
  <c r="AK120" i="17" s="1"/>
  <c r="AK121" i="17" s="1"/>
  <c r="CI117" i="17"/>
  <c r="CI118" i="17" s="1"/>
  <c r="CI119" i="17" s="1"/>
  <c r="CI120" i="17" s="1"/>
  <c r="CI121" i="17" s="1"/>
  <c r="CI122" i="17" s="1"/>
  <c r="BF118" i="17"/>
  <c r="BF119" i="17" s="1"/>
  <c r="BF120" i="17" s="1"/>
  <c r="BF121" i="17" s="1"/>
  <c r="BF122" i="17" s="1"/>
  <c r="F119" i="17"/>
  <c r="F120" i="17" s="1"/>
  <c r="F121" i="17" s="1"/>
  <c r="F122" i="17" s="1"/>
  <c r="BW119" i="17"/>
  <c r="BW120" i="17" s="1"/>
  <c r="BW121" i="17" s="1"/>
  <c r="BW122" i="17" s="1"/>
  <c r="AU120" i="17"/>
  <c r="AU121" i="17" s="1"/>
  <c r="AU122" i="17" s="1"/>
  <c r="AY120" i="17"/>
  <c r="AY121" i="17" s="1"/>
  <c r="AY122" i="17" s="1"/>
  <c r="BN121" i="17"/>
  <c r="BN122" i="17" s="1"/>
  <c r="AK122" i="17"/>
  <c r="AL122" i="17"/>
  <c r="CF122" i="17"/>
  <c r="E5" i="17"/>
  <c r="E6" i="17" s="1"/>
  <c r="E7" i="17" s="1"/>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E30" i="17" s="1"/>
  <c r="E31" i="17" s="1"/>
  <c r="E32" i="17" s="1"/>
  <c r="E33" i="17" s="1"/>
  <c r="E34" i="17" s="1"/>
  <c r="E35" i="17" s="1"/>
  <c r="E36" i="17" s="1"/>
  <c r="E37" i="17" s="1"/>
  <c r="E38" i="17" s="1"/>
  <c r="E39" i="17" s="1"/>
  <c r="E40" i="17" s="1"/>
  <c r="E41" i="17" s="1"/>
  <c r="E42" i="17" s="1"/>
  <c r="E43" i="17" s="1"/>
  <c r="E44" i="17" s="1"/>
  <c r="E45" i="17" s="1"/>
  <c r="E46" i="17" s="1"/>
  <c r="E47" i="17" s="1"/>
  <c r="E48" i="17" s="1"/>
  <c r="E49" i="17" s="1"/>
  <c r="E50" i="17" s="1"/>
  <c r="E51" i="17" s="1"/>
  <c r="E52" i="17" s="1"/>
  <c r="E53" i="17" s="1"/>
  <c r="E54" i="17" s="1"/>
  <c r="E55" i="17" s="1"/>
  <c r="E56" i="17" s="1"/>
  <c r="E57" i="17" s="1"/>
  <c r="E58" i="17" s="1"/>
  <c r="E59" i="17" s="1"/>
  <c r="E60" i="17" s="1"/>
  <c r="E61" i="17" s="1"/>
  <c r="E62" i="17" s="1"/>
  <c r="E63" i="17" s="1"/>
  <c r="E64" i="17" s="1"/>
  <c r="E65" i="17" s="1"/>
  <c r="E66" i="17" s="1"/>
  <c r="E67" i="17" s="1"/>
  <c r="E68" i="17" s="1"/>
  <c r="E69" i="17" s="1"/>
  <c r="E70" i="17" s="1"/>
  <c r="E71" i="17" s="1"/>
  <c r="E72" i="17" s="1"/>
  <c r="E73" i="17" s="1"/>
  <c r="E74" i="17" s="1"/>
  <c r="E75" i="17" s="1"/>
  <c r="E76" i="17" s="1"/>
  <c r="E77" i="17" s="1"/>
  <c r="E78" i="17" s="1"/>
  <c r="E79" i="17" s="1"/>
  <c r="E80" i="17" s="1"/>
  <c r="E81" i="17" s="1"/>
  <c r="E82" i="17" s="1"/>
  <c r="E83" i="17" s="1"/>
  <c r="E84" i="17" s="1"/>
  <c r="E85" i="17" s="1"/>
  <c r="E86" i="17" s="1"/>
  <c r="E87" i="17" s="1"/>
  <c r="E88" i="17" s="1"/>
  <c r="E89" i="17" s="1"/>
  <c r="E90" i="17" s="1"/>
  <c r="E91" i="17" s="1"/>
  <c r="E92" i="17" s="1"/>
  <c r="E93" i="17" s="1"/>
  <c r="E94" i="17" s="1"/>
  <c r="E95" i="17" s="1"/>
  <c r="E96" i="17" s="1"/>
  <c r="E97" i="17" s="1"/>
  <c r="E98" i="17" s="1"/>
  <c r="E99" i="17" s="1"/>
  <c r="E100" i="17" s="1"/>
  <c r="E101" i="17" s="1"/>
  <c r="E102" i="17" s="1"/>
  <c r="E103" i="17" s="1"/>
  <c r="E104" i="17" s="1"/>
  <c r="E105" i="17" s="1"/>
  <c r="E106" i="17" s="1"/>
  <c r="E107" i="17" s="1"/>
  <c r="E108" i="17" s="1"/>
  <c r="E109" i="17" s="1"/>
  <c r="E110" i="17" s="1"/>
  <c r="E111" i="17" s="1"/>
  <c r="E112" i="17" s="1"/>
  <c r="E113" i="17" s="1"/>
  <c r="E114" i="17" s="1"/>
  <c r="E115" i="17" s="1"/>
  <c r="E116" i="17" s="1"/>
  <c r="E117" i="17" s="1"/>
  <c r="E118" i="17" s="1"/>
  <c r="E119" i="17" s="1"/>
  <c r="E120" i="17" s="1"/>
  <c r="E121" i="17" s="1"/>
  <c r="E122" i="17" s="1"/>
  <c r="E4" i="17"/>
  <c r="D4" i="17"/>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104" i="17"/>
  <c r="D105" i="17"/>
  <c r="D106" i="17"/>
  <c r="D107" i="17"/>
  <c r="D108" i="17"/>
  <c r="D109" i="17"/>
  <c r="D110" i="17"/>
  <c r="D111" i="17"/>
  <c r="D112" i="17"/>
  <c r="D113" i="17"/>
  <c r="D114" i="17"/>
  <c r="D115" i="17"/>
  <c r="D116" i="17"/>
  <c r="D117" i="17"/>
  <c r="D118" i="17"/>
  <c r="D119" i="17"/>
  <c r="D120" i="17"/>
  <c r="D121" i="17"/>
  <c r="D122" i="17"/>
  <c r="D3" i="17"/>
  <c r="H6" i="16" l="1"/>
  <c r="I6" i="16" s="1"/>
  <c r="J6" i="16" s="1"/>
  <c r="K6" i="16" s="1"/>
  <c r="L6" i="16" s="1"/>
  <c r="M6" i="16"/>
  <c r="N6" i="16"/>
  <c r="O6" i="16"/>
  <c r="P6" i="16"/>
  <c r="E6" i="16"/>
  <c r="J4" i="7"/>
  <c r="I4" i="7"/>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3" i="3"/>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6" i="16"/>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4" i="15"/>
  <c r="B5" i="15"/>
  <c r="B3" i="15"/>
  <c r="F125" i="17" a="1"/>
  <c r="L125" i="17" a="1"/>
  <c r="R125" i="17" a="1"/>
  <c r="X125" i="17" a="1"/>
  <c r="AD125" i="17" a="1"/>
  <c r="AJ125" i="17" a="1"/>
  <c r="AP125" i="17" a="1"/>
  <c r="AV125" i="17" a="1"/>
  <c r="BB125" i="17" a="1"/>
  <c r="BH125" i="17" a="1"/>
  <c r="BN125" i="17" a="1"/>
  <c r="BT125" i="17" a="1"/>
  <c r="BZ125" i="17" a="1"/>
  <c r="CF125" i="17" a="1"/>
  <c r="CL125" i="17" a="1"/>
  <c r="CR125" i="17" a="1"/>
  <c r="CX125" i="17" a="1"/>
  <c r="H127" i="17" a="1"/>
  <c r="N127" i="17" a="1"/>
  <c r="T127" i="17" a="1"/>
  <c r="Z127" i="17" a="1"/>
  <c r="AF127" i="17" a="1"/>
  <c r="AL127" i="17" a="1"/>
  <c r="AR127" i="17" a="1"/>
  <c r="AX127" i="17" a="1"/>
  <c r="BD127" i="17" a="1"/>
  <c r="BJ127" i="17" a="1"/>
  <c r="BP127" i="17" a="1"/>
  <c r="BV127" i="17" a="1"/>
  <c r="CB127" i="17" a="1"/>
  <c r="CH127" i="17" a="1"/>
  <c r="CN127" i="17" a="1"/>
  <c r="CT127" i="17" a="1"/>
  <c r="CZ127" i="17" a="1"/>
  <c r="H130" i="17" a="1"/>
  <c r="N130" i="17" a="1"/>
  <c r="T130" i="17" a="1"/>
  <c r="Z130" i="17" a="1"/>
  <c r="AF130" i="17" a="1"/>
  <c r="AL130" i="17" a="1"/>
  <c r="AR130" i="17" a="1"/>
  <c r="AX130" i="17" a="1"/>
  <c r="BD130" i="17" a="1"/>
  <c r="BJ130" i="17" a="1"/>
  <c r="BP130" i="17" a="1"/>
  <c r="BV130" i="17" a="1"/>
  <c r="CB130" i="17" a="1"/>
  <c r="CH130" i="17" a="1"/>
  <c r="CN130" i="17" a="1"/>
  <c r="CT130" i="17" a="1"/>
  <c r="G125" i="17" a="1"/>
  <c r="M125" i="17" a="1"/>
  <c r="S125" i="17" a="1"/>
  <c r="Y125" i="17" a="1"/>
  <c r="AE125" i="17" a="1"/>
  <c r="AK125" i="17" a="1"/>
  <c r="AQ125" i="17" a="1"/>
  <c r="AW125" i="17" a="1"/>
  <c r="BC125" i="17" a="1"/>
  <c r="BI125" i="17" a="1"/>
  <c r="BO125" i="17" a="1"/>
  <c r="BU125" i="17" a="1"/>
  <c r="CA125" i="17" a="1"/>
  <c r="CG125" i="17" a="1"/>
  <c r="CM125" i="17" a="1"/>
  <c r="CS125" i="17" a="1"/>
  <c r="CY125" i="17" a="1"/>
  <c r="I127" i="17" a="1"/>
  <c r="O127" i="17" a="1"/>
  <c r="U127" i="17" a="1"/>
  <c r="AA127" i="17" a="1"/>
  <c r="AG127" i="17" a="1"/>
  <c r="AM127" i="17" a="1"/>
  <c r="AS127" i="17" a="1"/>
  <c r="AY127" i="17" a="1"/>
  <c r="BE127" i="17" a="1"/>
  <c r="BK127" i="17" a="1"/>
  <c r="BQ127" i="17" a="1"/>
  <c r="BW127" i="17" a="1"/>
  <c r="CC127" i="17" a="1"/>
  <c r="CI127" i="17" a="1"/>
  <c r="CO127" i="17" a="1"/>
  <c r="CU127" i="17" a="1"/>
  <c r="I130" i="17" a="1"/>
  <c r="O130" i="17" a="1"/>
  <c r="U130" i="17" a="1"/>
  <c r="AA130" i="17" a="1"/>
  <c r="AG130" i="17" a="1"/>
  <c r="AM130" i="17" a="1"/>
  <c r="AS130" i="17" a="1"/>
  <c r="AY130" i="17" a="1"/>
  <c r="BE130" i="17" a="1"/>
  <c r="BK130" i="17" a="1"/>
  <c r="J127" i="17" a="1"/>
  <c r="P127" i="17" a="1"/>
  <c r="V127" i="17" a="1"/>
  <c r="AB127" i="17" a="1"/>
  <c r="AH127" i="17" a="1"/>
  <c r="AN127" i="17" a="1"/>
  <c r="AT127" i="17" a="1"/>
  <c r="AZ127" i="17" a="1"/>
  <c r="BF127" i="17" a="1"/>
  <c r="BL127" i="17" a="1"/>
  <c r="BR127" i="17" a="1"/>
  <c r="BX127" i="17" a="1"/>
  <c r="CD127" i="17" a="1"/>
  <c r="CJ127" i="17" a="1"/>
  <c r="CP127" i="17" a="1"/>
  <c r="CV127" i="17" a="1"/>
  <c r="J130" i="17" a="1"/>
  <c r="P130" i="17" a="1"/>
  <c r="V130" i="17" a="1"/>
  <c r="AB130" i="17" a="1"/>
  <c r="AH130" i="17" a="1"/>
  <c r="AN130" i="17" a="1"/>
  <c r="AT130" i="17" a="1"/>
  <c r="AZ130" i="17" a="1"/>
  <c r="BF130" i="17" a="1"/>
  <c r="BL130" i="17" a="1"/>
  <c r="BR130" i="17" a="1"/>
  <c r="BX130" i="17" a="1"/>
  <c r="H125" i="17" a="1"/>
  <c r="Q125" i="17" a="1"/>
  <c r="AB125" i="17" a="1"/>
  <c r="AM125" i="17" a="1"/>
  <c r="CB125" i="17" a="1"/>
  <c r="CK125" i="17" a="1"/>
  <c r="CV125" i="17" a="1"/>
  <c r="AQ127" i="17" a="1"/>
  <c r="BB127" i="17" a="1"/>
  <c r="BM127" i="17" a="1"/>
  <c r="K130" i="17" a="1"/>
  <c r="BI130" i="17" a="1"/>
  <c r="CC130" i="17" a="1"/>
  <c r="CR130" i="17" a="1"/>
  <c r="CZ130" i="17" a="1"/>
  <c r="I125" i="17" a="1"/>
  <c r="AX125" i="17" a="1"/>
  <c r="BG125" i="17" a="1"/>
  <c r="BR125" i="17" a="1"/>
  <c r="CC125" i="17" a="1"/>
  <c r="M127" i="17" a="1"/>
  <c r="X127" i="17" a="1"/>
  <c r="AI127" i="17" a="1"/>
  <c r="CG127" i="17" a="1"/>
  <c r="CR127" i="17" a="1"/>
  <c r="AE130" i="17" a="1"/>
  <c r="AP130" i="17" a="1"/>
  <c r="BA130" i="17" a="1"/>
  <c r="BT130" i="17" a="1"/>
  <c r="CK130" i="17" a="1"/>
  <c r="G133" i="17" a="1"/>
  <c r="M133" i="17" a="1"/>
  <c r="S133" i="17" a="1"/>
  <c r="Y133" i="17" a="1"/>
  <c r="AE133" i="17" a="1"/>
  <c r="AK133" i="17" a="1"/>
  <c r="AQ133" i="17" a="1"/>
  <c r="AW133" i="17" a="1"/>
  <c r="BC133" i="17" a="1"/>
  <c r="BI133" i="17" a="1"/>
  <c r="BO133" i="17" a="1"/>
  <c r="BU133" i="17" a="1"/>
  <c r="CA133" i="17" a="1"/>
  <c r="CG133" i="17" a="1"/>
  <c r="CM133" i="17" a="1"/>
  <c r="CS133" i="17" a="1"/>
  <c r="CY133" i="17" a="1"/>
  <c r="G136" i="17" a="1"/>
  <c r="M136" i="17" a="1"/>
  <c r="S136" i="17" a="1"/>
  <c r="Y136" i="17" a="1"/>
  <c r="AE136" i="17" a="1"/>
  <c r="AK136" i="17" a="1"/>
  <c r="AQ136" i="17" a="1"/>
  <c r="T125" i="17" a="1"/>
  <c r="AC125" i="17" a="1"/>
  <c r="AN125" i="17" a="1"/>
  <c r="AY125" i="17" a="1"/>
  <c r="CN125" i="17" a="1"/>
  <c r="CW125" i="17" a="1"/>
  <c r="BC127" i="17" a="1"/>
  <c r="BN127" i="17" a="1"/>
  <c r="BY127" i="17" a="1"/>
  <c r="L130" i="17" a="1"/>
  <c r="W130" i="17" a="1"/>
  <c r="CD130" i="17" a="1"/>
  <c r="CS130" i="17" a="1"/>
  <c r="J125" i="17" a="1"/>
  <c r="U125" i="17" a="1"/>
  <c r="BJ125" i="17" a="1"/>
  <c r="BS125" i="17" a="1"/>
  <c r="CD125" i="17" a="1"/>
  <c r="CO125" i="17" a="1"/>
  <c r="Y127" i="17" a="1"/>
  <c r="AJ127" i="17" a="1"/>
  <c r="AU127" i="17" a="1"/>
  <c r="CS127" i="17" a="1"/>
  <c r="AQ130" i="17" a="1"/>
  <c r="BB130" i="17" a="1"/>
  <c r="BM130" i="17" a="1"/>
  <c r="BU130" i="17" a="1"/>
  <c r="CL130" i="17" a="1"/>
  <c r="CU130" i="17" a="1"/>
  <c r="H133" i="17" a="1"/>
  <c r="N133" i="17" a="1"/>
  <c r="T133" i="17" a="1"/>
  <c r="Z133" i="17" a="1"/>
  <c r="AF133" i="17" a="1"/>
  <c r="AL133" i="17" a="1"/>
  <c r="AR133" i="17" a="1"/>
  <c r="AX133" i="17" a="1"/>
  <c r="BD133" i="17" a="1"/>
  <c r="BJ133" i="17" a="1"/>
  <c r="BP133" i="17" a="1"/>
  <c r="BV133" i="17" a="1"/>
  <c r="CB133" i="17" a="1"/>
  <c r="CH133" i="17" a="1"/>
  <c r="CN133" i="17" a="1"/>
  <c r="CT133" i="17" a="1"/>
  <c r="CZ133" i="17" a="1"/>
  <c r="AF125" i="17" a="1"/>
  <c r="AO125" i="17" a="1"/>
  <c r="AZ125" i="17" a="1"/>
  <c r="BK125" i="17" a="1"/>
  <c r="CZ125" i="17" a="1"/>
  <c r="F127" i="17" a="1"/>
  <c r="Q127" i="17" a="1"/>
  <c r="BO127" i="17" a="1"/>
  <c r="BZ127" i="17" a="1"/>
  <c r="CK127" i="17" a="1"/>
  <c r="M130" i="17" a="1"/>
  <c r="X130" i="17" a="1"/>
  <c r="AI130" i="17" a="1"/>
  <c r="BW130" i="17" a="1"/>
  <c r="CE130" i="17" a="1"/>
  <c r="K125" i="17" a="1"/>
  <c r="AT125" i="17" a="1"/>
  <c r="CE125" i="17" a="1"/>
  <c r="CU125" i="17" a="1"/>
  <c r="BG127" i="17" a="1"/>
  <c r="CM127" i="17" a="1"/>
  <c r="AJ130" i="17" a="1"/>
  <c r="CV130" i="17" a="1"/>
  <c r="AD133" i="17" a="1"/>
  <c r="AO133" i="17" a="1"/>
  <c r="AZ133" i="17" a="1"/>
  <c r="K136" i="17" a="1"/>
  <c r="T136" i="17" a="1"/>
  <c r="AI136" i="17" a="1"/>
  <c r="AR136" i="17" a="1"/>
  <c r="AY136" i="17" a="1"/>
  <c r="BF136" i="17" a="1"/>
  <c r="BM136" i="17" a="1"/>
  <c r="BT136" i="17" a="1"/>
  <c r="CB136" i="17" a="1"/>
  <c r="CI136" i="17" a="1"/>
  <c r="CP136" i="17" a="1"/>
  <c r="CW136" i="17" a="1"/>
  <c r="N125" i="17" a="1"/>
  <c r="AG125" i="17" a="1"/>
  <c r="BM125" i="17" a="1"/>
  <c r="AO127" i="17" a="1"/>
  <c r="BU127" i="17" a="1"/>
  <c r="R130" i="17" a="1"/>
  <c r="BC130" i="17" a="1"/>
  <c r="CG130" i="17" a="1"/>
  <c r="K133" i="17" a="1"/>
  <c r="V133" i="17" a="1"/>
  <c r="AG133" i="17" a="1"/>
  <c r="BK133" i="17" a="1"/>
  <c r="BS133" i="17" a="1"/>
  <c r="CC133" i="17" a="1"/>
  <c r="CK133" i="17" a="1"/>
  <c r="CU133" i="17" a="1"/>
  <c r="AB136" i="17" a="1"/>
  <c r="BU136" i="17" a="1"/>
  <c r="F139" i="17" a="1"/>
  <c r="L139" i="17" a="1"/>
  <c r="R139" i="17" a="1"/>
  <c r="X139" i="17" a="1"/>
  <c r="AD139" i="17" a="1"/>
  <c r="AJ139" i="17" a="1"/>
  <c r="AP139" i="17" a="1"/>
  <c r="AV139" i="17" a="1"/>
  <c r="BB139" i="17" a="1"/>
  <c r="BH139" i="17" a="1"/>
  <c r="BN139" i="17" a="1"/>
  <c r="BT139" i="17" a="1"/>
  <c r="BZ139" i="17" a="1"/>
  <c r="CF139" i="17" a="1"/>
  <c r="CL139" i="17" a="1"/>
  <c r="CR139" i="17" a="1"/>
  <c r="CX139" i="17" a="1"/>
  <c r="O125" i="17" a="1"/>
  <c r="AU125" i="17" a="1"/>
  <c r="CH125" i="17" a="1"/>
  <c r="G127" i="17" a="1"/>
  <c r="W127" i="17" a="1"/>
  <c r="BH127" i="17" a="1"/>
  <c r="AK130" i="17" a="1"/>
  <c r="BS130" i="17" a="1"/>
  <c r="CI130" i="17" a="1"/>
  <c r="CW130" i="17" a="1"/>
  <c r="AP133" i="17" a="1"/>
  <c r="BA133" i="17" a="1"/>
  <c r="L136" i="17" a="1"/>
  <c r="U136" i="17" a="1"/>
  <c r="AJ136" i="17" a="1"/>
  <c r="AS136" i="17" a="1"/>
  <c r="AZ136" i="17" a="1"/>
  <c r="BG136" i="17" a="1"/>
  <c r="BN136" i="17" a="1"/>
  <c r="BV136" i="17" a="1"/>
  <c r="CC136" i="17" a="1"/>
  <c r="CJ136" i="17" a="1"/>
  <c r="CQ136" i="17" a="1"/>
  <c r="CX136" i="17" a="1"/>
  <c r="AH125" i="17" a="1"/>
  <c r="BP125" i="17" a="1"/>
  <c r="CI125" i="17" a="1"/>
  <c r="AP127" i="17" a="1"/>
  <c r="CA127" i="17" a="1"/>
  <c r="CQ127" i="17" a="1"/>
  <c r="S130" i="17" a="1"/>
  <c r="L133" i="17" a="1"/>
  <c r="W133" i="17" a="1"/>
  <c r="AH133" i="17" a="1"/>
  <c r="AS133" i="17" a="1"/>
  <c r="BL133" i="17" a="1"/>
  <c r="BT133" i="17" a="1"/>
  <c r="CD133" i="17" a="1"/>
  <c r="CL133" i="17" a="1"/>
  <c r="CV133" i="17" a="1"/>
  <c r="N136" i="17" a="1"/>
  <c r="AC136" i="17" a="1"/>
  <c r="AL136" i="17" a="1"/>
  <c r="BO136" i="17" a="1"/>
  <c r="CY136" i="17" a="1"/>
  <c r="G139" i="17" a="1"/>
  <c r="M139" i="17" a="1"/>
  <c r="S139" i="17" a="1"/>
  <c r="Y139" i="17" a="1"/>
  <c r="AE139" i="17" a="1"/>
  <c r="AK139" i="17" a="1"/>
  <c r="AQ139" i="17" a="1"/>
  <c r="AW139" i="17" a="1"/>
  <c r="BC139" i="17" a="1"/>
  <c r="BI139" i="17" a="1"/>
  <c r="BO139" i="17" a="1"/>
  <c r="BU139" i="17" a="1"/>
  <c r="AL125" i="17" a="1"/>
  <c r="BE125" i="17" a="1"/>
  <c r="CP125" i="17" a="1"/>
  <c r="L127" i="17" a="1"/>
  <c r="AW127" i="17" a="1"/>
  <c r="CX127" i="17" a="1"/>
  <c r="AU130" i="17" a="1"/>
  <c r="BZ130" i="17" a="1"/>
  <c r="AJ133" i="17" a="1"/>
  <c r="AU133" i="17" a="1"/>
  <c r="BF133" i="17" a="1"/>
  <c r="BN133" i="17" a="1"/>
  <c r="BX133" i="17" a="1"/>
  <c r="CF133" i="17" a="1"/>
  <c r="CP133" i="17" a="1"/>
  <c r="CX133" i="17" a="1"/>
  <c r="P136" i="17" a="1"/>
  <c r="AN136" i="17" a="1"/>
  <c r="BC136" i="17" a="1"/>
  <c r="CM136" i="17" a="1"/>
  <c r="P125" i="17" a="1"/>
  <c r="AS125" i="17" a="1"/>
  <c r="BX125" i="17" a="1"/>
  <c r="R127" i="17" a="1"/>
  <c r="BH130" i="17" a="1"/>
  <c r="CJ130" i="17" a="1"/>
  <c r="P133" i="17" a="1"/>
  <c r="AY133" i="17" a="1"/>
  <c r="CE133" i="17" a="1"/>
  <c r="CR133" i="17" a="1"/>
  <c r="Q136" i="17" a="1"/>
  <c r="AF136" i="17" a="1"/>
  <c r="AT136" i="17" a="1"/>
  <c r="BE136" i="17" a="1"/>
  <c r="BR136" i="17" a="1"/>
  <c r="N139" i="17" a="1"/>
  <c r="V139" i="17" a="1"/>
  <c r="AF139" i="17" a="1"/>
  <c r="AN139" i="17" a="1"/>
  <c r="AX139" i="17" a="1"/>
  <c r="BF139" i="17" a="1"/>
  <c r="BP139" i="17" a="1"/>
  <c r="BX139" i="17" a="1"/>
  <c r="CG139" i="17" a="1"/>
  <c r="CV139" i="17" a="1"/>
  <c r="J142" i="17" a="1"/>
  <c r="P142" i="17" a="1"/>
  <c r="V142" i="17" a="1"/>
  <c r="AB142" i="17" a="1"/>
  <c r="AH142" i="17" a="1"/>
  <c r="AN142" i="17" a="1"/>
  <c r="AT142" i="17" a="1"/>
  <c r="AZ142" i="17" a="1"/>
  <c r="BF142" i="17" a="1"/>
  <c r="BL142" i="17" a="1"/>
  <c r="BR142" i="17" a="1"/>
  <c r="BX142" i="17" a="1"/>
  <c r="CD142" i="17" a="1"/>
  <c r="CJ142" i="17" a="1"/>
  <c r="CP142" i="17" a="1"/>
  <c r="CV142" i="17" a="1"/>
  <c r="J145" i="17" a="1"/>
  <c r="P145" i="17" a="1"/>
  <c r="V145" i="17" a="1"/>
  <c r="AB145" i="17" a="1"/>
  <c r="AH145" i="17" a="1"/>
  <c r="AN145" i="17" a="1"/>
  <c r="AT145" i="17" a="1"/>
  <c r="AZ145" i="17" a="1"/>
  <c r="BF145" i="17" a="1"/>
  <c r="BL145" i="17" a="1"/>
  <c r="BR145" i="17" a="1"/>
  <c r="BX145" i="17" a="1"/>
  <c r="F130" i="17" a="1"/>
  <c r="AD130" i="17" a="1"/>
  <c r="BN130" i="17" a="1"/>
  <c r="CM130" i="17" a="1"/>
  <c r="Q133" i="17" a="1"/>
  <c r="AI133" i="17" a="1"/>
  <c r="BQ133" i="17" a="1"/>
  <c r="AG136" i="17" a="1"/>
  <c r="CE136" i="17" a="1"/>
  <c r="CR136" i="17" a="1"/>
  <c r="CO139" i="17" a="1"/>
  <c r="V125" i="17" a="1"/>
  <c r="BA125" i="17" a="1"/>
  <c r="BY125" i="17" a="1"/>
  <c r="S127" i="17" a="1"/>
  <c r="CE127" i="17" a="1"/>
  <c r="CO130" i="17" a="1"/>
  <c r="BB133" i="17" a="1"/>
  <c r="CW133" i="17" a="1"/>
  <c r="F136" i="17" a="1"/>
  <c r="R136" i="17" a="1"/>
  <c r="AU136" i="17" a="1"/>
  <c r="BH136" i="17" a="1"/>
  <c r="BS136" i="17" a="1"/>
  <c r="CF136" i="17" a="1"/>
  <c r="CS136" i="17" a="1"/>
  <c r="O139" i="17" a="1"/>
  <c r="W139" i="17" a="1"/>
  <c r="AG139" i="17" a="1"/>
  <c r="AO139" i="17" a="1"/>
  <c r="AY139" i="17" a="1"/>
  <c r="BG139" i="17" a="1"/>
  <c r="BQ139" i="17" a="1"/>
  <c r="BY139" i="17" a="1"/>
  <c r="CH139" i="17" a="1"/>
  <c r="CW139" i="17" a="1"/>
  <c r="K142" i="17" a="1"/>
  <c r="Q142" i="17" a="1"/>
  <c r="W142" i="17" a="1"/>
  <c r="AC142" i="17" a="1"/>
  <c r="AI142" i="17" a="1"/>
  <c r="AO142" i="17" a="1"/>
  <c r="AU142" i="17" a="1"/>
  <c r="BA142" i="17" a="1"/>
  <c r="BG142" i="17" a="1"/>
  <c r="BM142" i="17" a="1"/>
  <c r="BS142" i="17" a="1"/>
  <c r="BY142" i="17" a="1"/>
  <c r="CE142" i="17" a="1"/>
  <c r="CK142" i="17" a="1"/>
  <c r="CQ142" i="17" a="1"/>
  <c r="CW142" i="17" a="1"/>
  <c r="W125" i="17" a="1"/>
  <c r="AC127" i="17" a="1"/>
  <c r="BA127" i="17" a="1"/>
  <c r="CF127" i="17" a="1"/>
  <c r="G130" i="17" a="1"/>
  <c r="BO130" i="17" a="1"/>
  <c r="CP130" i="17" a="1"/>
  <c r="R133" i="17" a="1"/>
  <c r="AM133" i="17" a="1"/>
  <c r="BE133" i="17" a="1"/>
  <c r="BR133" i="17" a="1"/>
  <c r="CI133" i="17" a="1"/>
  <c r="H136" i="17" a="1"/>
  <c r="V136" i="17" a="1"/>
  <c r="AH136" i="17" a="1"/>
  <c r="AV136" i="17" a="1"/>
  <c r="BI136" i="17" a="1"/>
  <c r="CG136" i="17" a="1"/>
  <c r="CT136" i="17" a="1"/>
  <c r="CA139" i="17" a="1"/>
  <c r="CP139" i="17" a="1"/>
  <c r="CY139" i="17" a="1"/>
  <c r="BD125" i="17" a="1"/>
  <c r="AO130" i="17" a="1"/>
  <c r="BQ130" i="17" a="1"/>
  <c r="U133" i="17" a="1"/>
  <c r="I136" i="17" a="1"/>
  <c r="AW136" i="17" a="1"/>
  <c r="BJ136" i="17" a="1"/>
  <c r="BW136" i="17" a="1"/>
  <c r="CH136" i="17" a="1"/>
  <c r="CU136" i="17" a="1"/>
  <c r="H139" i="17" a="1"/>
  <c r="P139" i="17" a="1"/>
  <c r="Z139" i="17" a="1"/>
  <c r="AH139" i="17" a="1"/>
  <c r="AR139" i="17" a="1"/>
  <c r="AZ139" i="17" a="1"/>
  <c r="BJ139" i="17" a="1"/>
  <c r="BR139" i="17" a="1"/>
  <c r="CI139" i="17" a="1"/>
  <c r="F142" i="17" a="1"/>
  <c r="L142" i="17" a="1"/>
  <c r="R142" i="17" a="1"/>
  <c r="X142" i="17" a="1"/>
  <c r="AD142" i="17" a="1"/>
  <c r="AJ142" i="17" a="1"/>
  <c r="AP142" i="17" a="1"/>
  <c r="AV142" i="17" a="1"/>
  <c r="BB142" i="17" a="1"/>
  <c r="BH142" i="17" a="1"/>
  <c r="BN142" i="17" a="1"/>
  <c r="BT142" i="17" a="1"/>
  <c r="BZ142" i="17" a="1"/>
  <c r="CF142" i="17" a="1"/>
  <c r="CL142" i="17" a="1"/>
  <c r="CR142" i="17" a="1"/>
  <c r="CX142" i="17" a="1"/>
  <c r="Z125" i="17" a="1"/>
  <c r="BV125" i="17" a="1"/>
  <c r="AE127" i="17" a="1"/>
  <c r="BT127" i="17" a="1"/>
  <c r="CJ133" i="17" a="1"/>
  <c r="O136" i="17" a="1"/>
  <c r="BK136" i="17" a="1"/>
  <c r="CA136" i="17" a="1"/>
  <c r="CZ136" i="17" a="1"/>
  <c r="K139" i="17" a="1"/>
  <c r="AB139" i="17" a="1"/>
  <c r="AS139" i="17" a="1"/>
  <c r="CZ139" i="17" a="1"/>
  <c r="M142" i="17" a="1"/>
  <c r="BK142" i="17" a="1"/>
  <c r="BV142" i="17" a="1"/>
  <c r="CG142" i="17" a="1"/>
  <c r="I145" i="17" a="1"/>
  <c r="R145" i="17" a="1"/>
  <c r="AG145" i="17" a="1"/>
  <c r="AP145" i="17" a="1"/>
  <c r="BE145" i="17" a="1"/>
  <c r="BN145" i="17" a="1"/>
  <c r="CC145" i="17" a="1"/>
  <c r="CJ145" i="17" a="1"/>
  <c r="CR145" i="17" a="1"/>
  <c r="CY145" i="17" a="1"/>
  <c r="H148" i="17" a="1"/>
  <c r="U148" i="17" a="1"/>
  <c r="AH148" i="17" a="1"/>
  <c r="AO148" i="17" a="1"/>
  <c r="AU148" i="17" a="1"/>
  <c r="BA148" i="17" a="1"/>
  <c r="BG148" i="17" a="1"/>
  <c r="BM148" i="17" a="1"/>
  <c r="BS148" i="17" a="1"/>
  <c r="BY148" i="17" a="1"/>
  <c r="CE148" i="17" a="1"/>
  <c r="CK148" i="17" a="1"/>
  <c r="CQ148" i="17" a="1"/>
  <c r="CW148" i="17" a="1"/>
  <c r="K151" i="17" a="1"/>
  <c r="Q151" i="17" a="1"/>
  <c r="W151" i="17" a="1"/>
  <c r="AC151" i="17" a="1"/>
  <c r="AI151" i="17" a="1"/>
  <c r="AO151" i="17" a="1"/>
  <c r="AU151" i="17" a="1"/>
  <c r="BA151" i="17" a="1"/>
  <c r="BG151" i="17" a="1"/>
  <c r="BM151" i="17" a="1"/>
  <c r="BS151" i="17" a="1"/>
  <c r="BY151" i="17" a="1"/>
  <c r="CE151" i="17" a="1"/>
  <c r="CK151" i="17" a="1"/>
  <c r="CQ151" i="17" a="1"/>
  <c r="CW151" i="17" a="1"/>
  <c r="K154" i="17" a="1"/>
  <c r="Q154" i="17" a="1"/>
  <c r="W154" i="17" a="1"/>
  <c r="AC154" i="17" a="1"/>
  <c r="AI154" i="17" a="1"/>
  <c r="AO154" i="17" a="1"/>
  <c r="AU154" i="17" a="1"/>
  <c r="BA154" i="17" a="1"/>
  <c r="BG154" i="17" a="1"/>
  <c r="BM154" i="17" a="1"/>
  <c r="BS154" i="17" a="1"/>
  <c r="BY154" i="17" a="1"/>
  <c r="CE154" i="17" a="1"/>
  <c r="CK154" i="17" a="1"/>
  <c r="CQ154" i="17" a="1"/>
  <c r="CW154" i="17" a="1"/>
  <c r="AA125" i="17" a="1"/>
  <c r="BW125" i="17" a="1"/>
  <c r="CL127" i="17" a="1"/>
  <c r="CF130" i="17" a="1"/>
  <c r="AC133" i="17" a="1"/>
  <c r="BH133" i="17" a="1"/>
  <c r="CD136" i="17" a="1"/>
  <c r="BW139" i="17" a="1"/>
  <c r="CK139" i="17" a="1"/>
  <c r="AG142" i="17" a="1"/>
  <c r="AR142" i="17" a="1"/>
  <c r="BC142" i="17" a="1"/>
  <c r="Z145" i="17" a="1"/>
  <c r="AX145" i="17" a="1"/>
  <c r="BV145" i="17" a="1"/>
  <c r="CK145" i="17" a="1"/>
  <c r="O148" i="17" a="1"/>
  <c r="AB148" i="17" a="1"/>
  <c r="AI148" i="17" a="1"/>
  <c r="CJ125" i="17" a="1"/>
  <c r="AK127" i="17" a="1"/>
  <c r="AV130" i="17" a="1"/>
  <c r="CQ130" i="17" a="1"/>
  <c r="F133" i="17" a="1"/>
  <c r="CO133" i="17" a="1"/>
  <c r="AO136" i="17" a="1"/>
  <c r="BL136" i="17" a="1"/>
  <c r="AC139" i="17" a="1"/>
  <c r="AT139" i="17" a="1"/>
  <c r="BK139" i="17" a="1"/>
  <c r="CM139" i="17" a="1"/>
  <c r="N142" i="17" a="1"/>
  <c r="Y142" i="17" a="1"/>
  <c r="BW142" i="17" a="1"/>
  <c r="CH142" i="17" a="1"/>
  <c r="CS142" i="17" a="1"/>
  <c r="K145" i="17" a="1"/>
  <c r="S145" i="17" a="1"/>
  <c r="AI145" i="17" a="1"/>
  <c r="AQ145" i="17" a="1"/>
  <c r="BG145" i="17" a="1"/>
  <c r="BO145" i="17" a="1"/>
  <c r="CD145" i="17" a="1"/>
  <c r="CL145" i="17" a="1"/>
  <c r="CS145" i="17" a="1"/>
  <c r="CZ145" i="17" a="1"/>
  <c r="I148" i="17" a="1"/>
  <c r="V148" i="17" a="1"/>
  <c r="AC148" i="17" a="1"/>
  <c r="AP148" i="17" a="1"/>
  <c r="AV148" i="17" a="1"/>
  <c r="BB148" i="17" a="1"/>
  <c r="BH148" i="17" a="1"/>
  <c r="BN148" i="17" a="1"/>
  <c r="BT148" i="17" a="1"/>
  <c r="BZ148" i="17" a="1"/>
  <c r="CF148" i="17" a="1"/>
  <c r="CL148" i="17" a="1"/>
  <c r="CR148" i="17" a="1"/>
  <c r="CX148" i="17" a="1"/>
  <c r="F151" i="17" a="1"/>
  <c r="L151" i="17" a="1"/>
  <c r="R151" i="17" a="1"/>
  <c r="X151" i="17" a="1"/>
  <c r="AD151" i="17" a="1"/>
  <c r="AJ151" i="17" a="1"/>
  <c r="AP151" i="17" a="1"/>
  <c r="AV151" i="17" a="1"/>
  <c r="BB151" i="17" a="1"/>
  <c r="BH151" i="17" a="1"/>
  <c r="BN151" i="17" a="1"/>
  <c r="BT151" i="17" a="1"/>
  <c r="BZ151" i="17" a="1"/>
  <c r="CF151" i="17" a="1"/>
  <c r="CL151" i="17" a="1"/>
  <c r="CR151" i="17" a="1"/>
  <c r="CX151" i="17" a="1"/>
  <c r="F154" i="17" a="1"/>
  <c r="L154" i="17" a="1"/>
  <c r="R154" i="17" a="1"/>
  <c r="X154" i="17" a="1"/>
  <c r="AI125" i="17" a="1"/>
  <c r="I133" i="17" a="1"/>
  <c r="AN133" i="17" a="1"/>
  <c r="BM133" i="17" a="1"/>
  <c r="W136" i="17" a="1"/>
  <c r="CK136" i="17" a="1"/>
  <c r="Q139" i="17" a="1"/>
  <c r="CB139" i="17" a="1"/>
  <c r="AS142" i="17" a="1"/>
  <c r="BD142" i="17" a="1"/>
  <c r="BO142" i="17" a="1"/>
  <c r="L145" i="17" a="1"/>
  <c r="AA145" i="17" a="1"/>
  <c r="AJ145" i="17" a="1"/>
  <c r="AY145" i="17" a="1"/>
  <c r="BH145" i="17" a="1"/>
  <c r="BW145" i="17" a="1"/>
  <c r="CE145" i="17" a="1"/>
  <c r="P148" i="17" a="1"/>
  <c r="W148" i="17" a="1"/>
  <c r="AJ148" i="17" a="1"/>
  <c r="CW127" i="17" a="1"/>
  <c r="AW130" i="17" a="1"/>
  <c r="CX130" i="17" a="1"/>
  <c r="X136" i="17" a="1"/>
  <c r="AP136" i="17" a="1"/>
  <c r="BP136" i="17" a="1"/>
  <c r="AU139" i="17" a="1"/>
  <c r="BL139" i="17" a="1"/>
  <c r="CN139" i="17" a="1"/>
  <c r="O142" i="17" a="1"/>
  <c r="Z142" i="17" a="1"/>
  <c r="AK142" i="17" a="1"/>
  <c r="CI142" i="17" a="1"/>
  <c r="CT142" i="17" a="1"/>
  <c r="T145" i="17" a="1"/>
  <c r="AR145" i="17" a="1"/>
  <c r="BP145" i="17" a="1"/>
  <c r="CF145" i="17" a="1"/>
  <c r="CM145" i="17" a="1"/>
  <c r="CT145" i="17" a="1"/>
  <c r="J148" i="17" a="1"/>
  <c r="Q148" i="17" a="1"/>
  <c r="AD148" i="17" a="1"/>
  <c r="AQ148" i="17" a="1"/>
  <c r="AW148" i="17" a="1"/>
  <c r="BC148" i="17" a="1"/>
  <c r="BI148" i="17" a="1"/>
  <c r="BO148" i="17" a="1"/>
  <c r="BU148" i="17" a="1"/>
  <c r="CA148" i="17" a="1"/>
  <c r="CG148" i="17" a="1"/>
  <c r="CM148" i="17" a="1"/>
  <c r="CS148" i="17" a="1"/>
  <c r="CY148" i="17" a="1"/>
  <c r="G151" i="17" a="1"/>
  <c r="M151" i="17" a="1"/>
  <c r="S151" i="17" a="1"/>
  <c r="Y151" i="17" a="1"/>
  <c r="AE151" i="17" a="1"/>
  <c r="AK151" i="17" a="1"/>
  <c r="AQ151" i="17" a="1"/>
  <c r="AW151" i="17" a="1"/>
  <c r="BC151" i="17" a="1"/>
  <c r="BI151" i="17" a="1"/>
  <c r="BO151" i="17" a="1"/>
  <c r="BU151" i="17" a="1"/>
  <c r="CA151" i="17" a="1"/>
  <c r="CG151" i="17" a="1"/>
  <c r="AR125" i="17" a="1"/>
  <c r="CT125" i="17" a="1"/>
  <c r="CA130" i="17" a="1"/>
  <c r="BW133" i="17" a="1"/>
  <c r="AM136" i="17" a="1"/>
  <c r="BY136" i="17" a="1"/>
  <c r="I139" i="17" a="1"/>
  <c r="BE139" i="17" a="1"/>
  <c r="CE139" i="17" a="1"/>
  <c r="T142" i="17" a="1"/>
  <c r="BE142" i="17" a="1"/>
  <c r="BU142" i="17" a="1"/>
  <c r="Y145" i="17" a="1"/>
  <c r="AM145" i="17" a="1"/>
  <c r="CB145" i="17" a="1"/>
  <c r="CO145" i="17" a="1"/>
  <c r="M148" i="17" a="1"/>
  <c r="Y148" i="17" a="1"/>
  <c r="AK148" i="17" a="1"/>
  <c r="AT148" i="17" a="1"/>
  <c r="BE148" i="17" a="1"/>
  <c r="BP148" i="17" a="1"/>
  <c r="N151" i="17" a="1"/>
  <c r="BL151" i="17" a="1"/>
  <c r="BW151" i="17" a="1"/>
  <c r="CH151" i="17" a="1"/>
  <c r="CP151" i="17" a="1"/>
  <c r="CZ151" i="17" a="1"/>
  <c r="N154" i="17" a="1"/>
  <c r="V154" i="17" a="1"/>
  <c r="AM154" i="17" a="1"/>
  <c r="BK154" i="17" a="1"/>
  <c r="CI154" i="17" a="1"/>
  <c r="BF125" i="17" a="1"/>
  <c r="Q130" i="17" a="1"/>
  <c r="AX136" i="17" a="1"/>
  <c r="AL139" i="17" a="1"/>
  <c r="G142" i="17" a="1"/>
  <c r="AM142" i="17" a="1"/>
  <c r="CN142" i="17" a="1"/>
  <c r="N145" i="17" a="1"/>
  <c r="AC145" i="17" a="1"/>
  <c r="BC145" i="17" a="1"/>
  <c r="BQ145" i="17" a="1"/>
  <c r="CJ148" i="17" a="1"/>
  <c r="CU148" i="17" a="1"/>
  <c r="AH151" i="17" a="1"/>
  <c r="AS151" i="17" a="1"/>
  <c r="BD151" i="17" a="1"/>
  <c r="AF154" i="17" a="1"/>
  <c r="AV154" i="17" a="1"/>
  <c r="BD154" i="17" a="1"/>
  <c r="BT154" i="17" a="1"/>
  <c r="CB154" i="17" a="1"/>
  <c r="CR154" i="17" a="1"/>
  <c r="CZ154" i="17" a="1"/>
  <c r="K157" i="17" a="1"/>
  <c r="Q157" i="17" a="1"/>
  <c r="W157" i="17" a="1"/>
  <c r="AC157" i="17" a="1"/>
  <c r="AI157" i="17" a="1"/>
  <c r="AO157" i="17" a="1"/>
  <c r="AU157" i="17" a="1"/>
  <c r="BA157" i="17" a="1"/>
  <c r="BG157" i="17" a="1"/>
  <c r="BM157" i="17" a="1"/>
  <c r="BS157" i="17" a="1"/>
  <c r="BY157" i="17" a="1"/>
  <c r="CE157" i="17" a="1"/>
  <c r="CK157" i="17" a="1"/>
  <c r="CQ157" i="17" a="1"/>
  <c r="CW157" i="17" a="1"/>
  <c r="K160" i="17" a="1"/>
  <c r="Q160" i="17" a="1"/>
  <c r="W160" i="17" a="1"/>
  <c r="AC160" i="17" a="1"/>
  <c r="AI160" i="17" a="1"/>
  <c r="AO160" i="17" a="1"/>
  <c r="AU160" i="17" a="1"/>
  <c r="BA160" i="17" a="1"/>
  <c r="BG160" i="17" a="1"/>
  <c r="BM160" i="17" a="1"/>
  <c r="BS160" i="17" a="1"/>
  <c r="BY160" i="17" a="1"/>
  <c r="CE160" i="17" a="1"/>
  <c r="CK160" i="17" a="1"/>
  <c r="CQ160" i="17" a="1"/>
  <c r="CW160" i="17" a="1"/>
  <c r="AD127" i="17" a="1"/>
  <c r="CY130" i="17" a="1"/>
  <c r="X133" i="17" a="1"/>
  <c r="BZ136" i="17" a="1"/>
  <c r="J139" i="17" a="1"/>
  <c r="BM139" i="17" a="1"/>
  <c r="CJ139" i="17" a="1"/>
  <c r="U142" i="17" a="1"/>
  <c r="CA142" i="17" a="1"/>
  <c r="AD145" i="17" a="1"/>
  <c r="AO145" i="17" a="1"/>
  <c r="CP145" i="17" a="1"/>
  <c r="N148" i="17" a="1"/>
  <c r="Z148" i="17" a="1"/>
  <c r="AL148" i="17" a="1"/>
  <c r="BF148" i="17" a="1"/>
  <c r="BQ148" i="17" a="1"/>
  <c r="CB148" i="17" a="1"/>
  <c r="O151" i="17" a="1"/>
  <c r="Z151" i="17" a="1"/>
  <c r="BX151" i="17" a="1"/>
  <c r="CI151" i="17" a="1"/>
  <c r="CS151" i="17" a="1"/>
  <c r="G154" i="17" a="1"/>
  <c r="O154" i="17" a="1"/>
  <c r="Y154" i="17" a="1"/>
  <c r="AN154" i="17" a="1"/>
  <c r="AW154" i="17" a="1"/>
  <c r="BL154" i="17" a="1"/>
  <c r="BU154" i="17" a="1"/>
  <c r="CJ154" i="17" a="1"/>
  <c r="CS154" i="17" a="1"/>
  <c r="BL125" i="17" a="1"/>
  <c r="AV127" i="17" a="1"/>
  <c r="Y130" i="17" a="1"/>
  <c r="AA133" i="17" a="1"/>
  <c r="BY133" i="17" a="1"/>
  <c r="J136" i="17" a="1"/>
  <c r="BA136" i="17" a="1"/>
  <c r="CL136" i="17" a="1"/>
  <c r="AM139" i="17" a="1"/>
  <c r="CQ139" i="17" a="1"/>
  <c r="H142" i="17" a="1"/>
  <c r="BI142" i="17" a="1"/>
  <c r="CO142" i="17" a="1"/>
  <c r="O145" i="17" a="1"/>
  <c r="BD145" i="17" a="1"/>
  <c r="BS145" i="17" a="1"/>
  <c r="CG145" i="17" a="1"/>
  <c r="CQ145" i="17" a="1"/>
  <c r="AX148" i="17" a="1"/>
  <c r="CV148" i="17" a="1"/>
  <c r="AT151" i="17" a="1"/>
  <c r="BE151" i="17" a="1"/>
  <c r="BP151" i="17" a="1"/>
  <c r="AG154" i="17" a="1"/>
  <c r="BE154" i="17" a="1"/>
  <c r="CC154" i="17" a="1"/>
  <c r="F157" i="17" a="1"/>
  <c r="L157" i="17" a="1"/>
  <c r="R157" i="17" a="1"/>
  <c r="X157" i="17" a="1"/>
  <c r="AD157" i="17" a="1"/>
  <c r="AJ157" i="17" a="1"/>
  <c r="AP157" i="17" a="1"/>
  <c r="AV157" i="17" a="1"/>
  <c r="BB157" i="17" a="1"/>
  <c r="BH157" i="17" a="1"/>
  <c r="BN157" i="17" a="1"/>
  <c r="BT157" i="17" a="1"/>
  <c r="BZ157" i="17" a="1"/>
  <c r="CF157" i="17" a="1"/>
  <c r="CL157" i="17" a="1"/>
  <c r="CR157" i="17" a="1"/>
  <c r="CX157" i="17" a="1"/>
  <c r="F160" i="17" a="1"/>
  <c r="L160" i="17" a="1"/>
  <c r="R160" i="17" a="1"/>
  <c r="X160" i="17" a="1"/>
  <c r="AD160" i="17" a="1"/>
  <c r="AJ160" i="17" a="1"/>
  <c r="AP160" i="17" a="1"/>
  <c r="AV160" i="17" a="1"/>
  <c r="BB160" i="17" a="1"/>
  <c r="BH160" i="17" a="1"/>
  <c r="BN160" i="17" a="1"/>
  <c r="BT160" i="17" a="1"/>
  <c r="BZ160" i="17" a="1"/>
  <c r="CF160" i="17" a="1"/>
  <c r="CL160" i="17" a="1"/>
  <c r="BQ125" i="17" a="1"/>
  <c r="BI127" i="17" a="1"/>
  <c r="AB133" i="17" a="1"/>
  <c r="CN136" i="17" a="1"/>
  <c r="T139" i="17" a="1"/>
  <c r="CS139" i="17" a="1"/>
  <c r="AA142" i="17" a="1"/>
  <c r="AQ142" i="17" a="1"/>
  <c r="CB142" i="17" a="1"/>
  <c r="AE145" i="17" a="1"/>
  <c r="AS145" i="17" a="1"/>
  <c r="BT145" i="17" a="1"/>
  <c r="F148" i="17" a="1"/>
  <c r="R148" i="17" a="1"/>
  <c r="AA148" i="17" a="1"/>
  <c r="AM148" i="17" a="1"/>
  <c r="BR148" i="17" a="1"/>
  <c r="CC148" i="17" a="1"/>
  <c r="CN148" i="17" a="1"/>
  <c r="P151" i="17" a="1"/>
  <c r="AA151" i="17" a="1"/>
  <c r="AL151" i="17" a="1"/>
  <c r="CJ151" i="17" a="1"/>
  <c r="CT151" i="17" a="1"/>
  <c r="H154" i="17" a="1"/>
  <c r="P154" i="17" a="1"/>
  <c r="Z154" i="17" a="1"/>
  <c r="AP154" i="17" a="1"/>
  <c r="AX154" i="17" a="1"/>
  <c r="BN154" i="17" a="1"/>
  <c r="BV154" i="17" a="1"/>
  <c r="CL154" i="17" a="1"/>
  <c r="CT154" i="17" a="1"/>
  <c r="BG130" i="17" a="1"/>
  <c r="AT133" i="17" a="1"/>
  <c r="Z136" i="17" a="1"/>
  <c r="BD136" i="17" a="1"/>
  <c r="CO136" i="17" a="1"/>
  <c r="U139" i="17" a="1"/>
  <c r="CT139" i="17" a="1"/>
  <c r="BS127" i="17" a="1"/>
  <c r="CQ133" i="17" a="1"/>
  <c r="BV139" i="17" a="1"/>
  <c r="CQ125" i="17" a="1"/>
  <c r="AI139" i="17" a="1"/>
  <c r="CU139" i="17" a="1"/>
  <c r="AF142" i="17" a="1"/>
  <c r="BP142" i="17" a="1"/>
  <c r="CU142" i="17" a="1"/>
  <c r="W145" i="17" a="1"/>
  <c r="AV145" i="17" a="1"/>
  <c r="CN145" i="17" a="1"/>
  <c r="AG148" i="17" a="1"/>
  <c r="CI148" i="17" a="1"/>
  <c r="AF151" i="17" a="1"/>
  <c r="BQ151" i="17" a="1"/>
  <c r="CV151" i="17" a="1"/>
  <c r="J154" i="17" a="1"/>
  <c r="AA154" i="17" a="1"/>
  <c r="BP154" i="17" a="1"/>
  <c r="CD154" i="17" a="1"/>
  <c r="O157" i="17" a="1"/>
  <c r="Z157" i="17" a="1"/>
  <c r="AK157" i="17" a="1"/>
  <c r="BX157" i="17" a="1"/>
  <c r="CI157" i="17" a="1"/>
  <c r="CT157" i="17" a="1"/>
  <c r="V160" i="17" a="1"/>
  <c r="AG160" i="17" a="1"/>
  <c r="AR160" i="17" a="1"/>
  <c r="BC160" i="17" a="1"/>
  <c r="CP160" i="17" a="1"/>
  <c r="CZ160" i="17" a="1"/>
  <c r="CV136" i="17" a="1"/>
  <c r="I142" i="17" a="1"/>
  <c r="F145" i="17" a="1"/>
  <c r="X145" i="17" a="1"/>
  <c r="BU145" i="17" a="1"/>
  <c r="S148" i="17" a="1"/>
  <c r="BV148" i="17" a="1"/>
  <c r="AY151" i="17" a="1"/>
  <c r="AQ154" i="17" a="1"/>
  <c r="BB154" i="17" a="1"/>
  <c r="CP154" i="17" a="1"/>
  <c r="G157" i="17" a="1"/>
  <c r="AT157" i="17" a="1"/>
  <c r="BE157" i="17" a="1"/>
  <c r="BP157" i="17" a="1"/>
  <c r="CA157" i="17" a="1"/>
  <c r="N160" i="17" a="1"/>
  <c r="Y160" i="17" a="1"/>
  <c r="BL160" i="17" a="1"/>
  <c r="BW160" i="17" a="1"/>
  <c r="CH160" i="17" a="1"/>
  <c r="CR160" i="17" a="1"/>
  <c r="K163" i="17" a="1"/>
  <c r="Q163" i="17" a="1"/>
  <c r="W163" i="17" a="1"/>
  <c r="AC163" i="17" a="1"/>
  <c r="AI163" i="17" a="1"/>
  <c r="AO163" i="17" a="1"/>
  <c r="AU163" i="17" a="1"/>
  <c r="BA163" i="17" a="1"/>
  <c r="BG163" i="17" a="1"/>
  <c r="BM163" i="17" a="1"/>
  <c r="BS163" i="17" a="1"/>
  <c r="BY163" i="17" a="1"/>
  <c r="CE163" i="17" a="1"/>
  <c r="CK163" i="17" a="1"/>
  <c r="CQ163" i="17" a="1"/>
  <c r="CW163" i="17" a="1"/>
  <c r="K166" i="17" a="1"/>
  <c r="Q166" i="17" a="1"/>
  <c r="W166" i="17" a="1"/>
  <c r="AC166" i="17" a="1"/>
  <c r="AI166" i="17" a="1"/>
  <c r="AO166" i="17" a="1"/>
  <c r="AU166" i="17" a="1"/>
  <c r="BA166" i="17" a="1"/>
  <c r="BG166" i="17" a="1"/>
  <c r="BM166" i="17" a="1"/>
  <c r="BS166" i="17" a="1"/>
  <c r="BY166" i="17" a="1"/>
  <c r="CE166" i="17" a="1"/>
  <c r="CK166" i="17" a="1"/>
  <c r="CQ166" i="17" a="1"/>
  <c r="CW166" i="17" a="1"/>
  <c r="K169" i="17" a="1"/>
  <c r="Q169" i="17" a="1"/>
  <c r="W169" i="17" a="1"/>
  <c r="AC169" i="17" a="1"/>
  <c r="AI169" i="17" a="1"/>
  <c r="AO169" i="17" a="1"/>
  <c r="AU169" i="17" a="1"/>
  <c r="BA169" i="17" a="1"/>
  <c r="BG169" i="17" a="1"/>
  <c r="BM169" i="17" a="1"/>
  <c r="BS169" i="17" a="1"/>
  <c r="BY169" i="17" a="1"/>
  <c r="CE169" i="17" a="1"/>
  <c r="CK169" i="17" a="1"/>
  <c r="CQ169" i="17" a="1"/>
  <c r="CW169" i="17" a="1"/>
  <c r="K172" i="17" a="1"/>
  <c r="Q172" i="17" a="1"/>
  <c r="W172" i="17" a="1"/>
  <c r="AC172" i="17" a="1"/>
  <c r="AI172" i="17" a="1"/>
  <c r="AO172" i="17" a="1"/>
  <c r="AU172" i="17" a="1"/>
  <c r="BA172" i="17" a="1"/>
  <c r="BG172" i="17" a="1"/>
  <c r="BM172" i="17" a="1"/>
  <c r="BS172" i="17" a="1"/>
  <c r="BY172" i="17" a="1"/>
  <c r="CE172" i="17" a="1"/>
  <c r="CK172" i="17" a="1"/>
  <c r="CQ172" i="17" a="1"/>
  <c r="CW172" i="17" a="1"/>
  <c r="BA139" i="17" a="1"/>
  <c r="AL142" i="17" a="1"/>
  <c r="BQ142" i="17" a="1"/>
  <c r="AW145" i="17" a="1"/>
  <c r="BY145" i="17" a="1"/>
  <c r="CU145" i="17" a="1"/>
  <c r="BD148" i="17" a="1"/>
  <c r="CO148" i="17" a="1"/>
  <c r="AG151" i="17" a="1"/>
  <c r="BR151" i="17" a="1"/>
  <c r="CY151" i="17" a="1"/>
  <c r="M154" i="17" a="1"/>
  <c r="AB154" i="17" a="1"/>
  <c r="BC154" i="17" a="1"/>
  <c r="BQ154" i="17" a="1"/>
  <c r="CF154" i="17" a="1"/>
  <c r="P157" i="17" a="1"/>
  <c r="AA157" i="17" a="1"/>
  <c r="AL157" i="17" a="1"/>
  <c r="AW157" i="17" a="1"/>
  <c r="CJ157" i="17" a="1"/>
  <c r="CU157" i="17" a="1"/>
  <c r="AH160" i="17" a="1"/>
  <c r="AS160" i="17" a="1"/>
  <c r="BD160" i="17" a="1"/>
  <c r="BO160" i="17" a="1"/>
  <c r="CS160" i="17" a="1"/>
  <c r="AC130" i="17" a="1"/>
  <c r="AA136" i="17" a="1"/>
  <c r="CY142" i="17" a="1"/>
  <c r="G145" i="17" a="1"/>
  <c r="BA145" i="17" a="1"/>
  <c r="BZ145" i="17" a="1"/>
  <c r="T148" i="17" a="1"/>
  <c r="AN148" i="17" a="1"/>
  <c r="BW148" i="17" a="1"/>
  <c r="T151" i="17" a="1"/>
  <c r="AZ151" i="17" a="1"/>
  <c r="CM151" i="17" a="1"/>
  <c r="AR154" i="17" a="1"/>
  <c r="BF154" i="17" a="1"/>
  <c r="CG154" i="17" a="1"/>
  <c r="CU154" i="17" a="1"/>
  <c r="H157" i="17" a="1"/>
  <c r="S157" i="17" a="1"/>
  <c r="BF157" i="17" a="1"/>
  <c r="BQ157" i="17" a="1"/>
  <c r="CB157" i="17" a="1"/>
  <c r="CM157" i="17" a="1"/>
  <c r="O160" i="17" a="1"/>
  <c r="Z160" i="17" a="1"/>
  <c r="AK160" i="17" a="1"/>
  <c r="BX160" i="17" a="1"/>
  <c r="CI160" i="17" a="1"/>
  <c r="F163" i="17" a="1"/>
  <c r="L163" i="17" a="1"/>
  <c r="R163" i="17" a="1"/>
  <c r="X163" i="17" a="1"/>
  <c r="AD163" i="17" a="1"/>
  <c r="AJ163" i="17" a="1"/>
  <c r="AP163" i="17" a="1"/>
  <c r="AV163" i="17" a="1"/>
  <c r="BB163" i="17" a="1"/>
  <c r="BH163" i="17" a="1"/>
  <c r="BN163" i="17" a="1"/>
  <c r="BT163" i="17" a="1"/>
  <c r="BZ163" i="17" a="1"/>
  <c r="CF163" i="17" a="1"/>
  <c r="CL163" i="17" a="1"/>
  <c r="CR163" i="17" a="1"/>
  <c r="CX163" i="17" a="1"/>
  <c r="F166" i="17" a="1"/>
  <c r="L166" i="17" a="1"/>
  <c r="R166" i="17" a="1"/>
  <c r="X166" i="17" a="1"/>
  <c r="AD166" i="17" a="1"/>
  <c r="AJ166" i="17" a="1"/>
  <c r="AP166" i="17" a="1"/>
  <c r="AV166" i="17" a="1"/>
  <c r="BB166" i="17" a="1"/>
  <c r="BH166" i="17" a="1"/>
  <c r="BN166" i="17" a="1"/>
  <c r="BT166" i="17" a="1"/>
  <c r="BZ166" i="17" a="1"/>
  <c r="CF166" i="17" a="1"/>
  <c r="CL166" i="17" a="1"/>
  <c r="CR166" i="17" a="1"/>
  <c r="CX166" i="17" a="1"/>
  <c r="F169" i="17" a="1"/>
  <c r="L169" i="17" a="1"/>
  <c r="R169" i="17" a="1"/>
  <c r="X169" i="17" a="1"/>
  <c r="AD169" i="17" a="1"/>
  <c r="AJ169" i="17" a="1"/>
  <c r="AP169" i="17" a="1"/>
  <c r="AV169" i="17" a="1"/>
  <c r="BB169" i="17" a="1"/>
  <c r="BH169" i="17" a="1"/>
  <c r="BN169" i="17" a="1"/>
  <c r="BT169" i="17" a="1"/>
  <c r="BZ169" i="17" a="1"/>
  <c r="CF169" i="17" a="1"/>
  <c r="CL169" i="17" a="1"/>
  <c r="CR169" i="17" a="1"/>
  <c r="CX169" i="17" a="1"/>
  <c r="F172" i="17" a="1"/>
  <c r="L172" i="17" a="1"/>
  <c r="R172" i="17" a="1"/>
  <c r="X172" i="17" a="1"/>
  <c r="AD172" i="17" a="1"/>
  <c r="AJ172" i="17" a="1"/>
  <c r="AP172" i="17" a="1"/>
  <c r="AV172" i="17" a="1"/>
  <c r="BB172" i="17" a="1"/>
  <c r="BH172" i="17" a="1"/>
  <c r="BN172" i="17" a="1"/>
  <c r="K127" i="17" a="1"/>
  <c r="J133" i="17" a="1"/>
  <c r="BD139" i="17" a="1"/>
  <c r="AW142" i="17" a="1"/>
  <c r="AF145" i="17" a="1"/>
  <c r="BB145" i="17" a="1"/>
  <c r="CV145" i="17" a="1"/>
  <c r="BJ148" i="17" a="1"/>
  <c r="CP148" i="17" a="1"/>
  <c r="AM151" i="17" a="1"/>
  <c r="AD154" i="17" a="1"/>
  <c r="BR154" i="17" a="1"/>
  <c r="AB157" i="17" a="1"/>
  <c r="AM157" i="17" a="1"/>
  <c r="AX157" i="17" a="1"/>
  <c r="BI157" i="17" a="1"/>
  <c r="CV157" i="17" a="1"/>
  <c r="G160" i="17" a="1"/>
  <c r="AT160" i="17" a="1"/>
  <c r="BE160" i="17" a="1"/>
  <c r="BP160" i="17" a="1"/>
  <c r="CA160" i="17" a="1"/>
  <c r="CT160" i="17" a="1"/>
  <c r="BS139" i="17" a="1"/>
  <c r="S142" i="17" a="1"/>
  <c r="AX142" i="17" a="1"/>
  <c r="CC142" i="17" a="1"/>
  <c r="AK145" i="17" a="1"/>
  <c r="CX145" i="17" a="1"/>
  <c r="G148" i="17" a="1"/>
  <c r="BK148" i="17" a="1"/>
  <c r="H151" i="17" a="1"/>
  <c r="AN151" i="17" a="1"/>
  <c r="AH154" i="17" a="1"/>
  <c r="BI154" i="17" a="1"/>
  <c r="BW154" i="17" a="1"/>
  <c r="AN157" i="17" a="1"/>
  <c r="AY157" i="17" a="1"/>
  <c r="BJ157" i="17" a="1"/>
  <c r="BU157" i="17" a="1"/>
  <c r="H160" i="17" a="1"/>
  <c r="S160" i="17" a="1"/>
  <c r="BB136" i="17" a="1"/>
  <c r="CC139" i="17" a="1"/>
  <c r="M145" i="17" a="1"/>
  <c r="BJ145" i="17" a="1"/>
  <c r="CH145" i="17" a="1"/>
  <c r="AS148" i="17" a="1"/>
  <c r="CD148" i="17" a="1"/>
  <c r="CT148" i="17" a="1"/>
  <c r="V151" i="17" a="1"/>
  <c r="CB151" i="17" a="1"/>
  <c r="CO151" i="17" a="1"/>
  <c r="T154" i="17" a="1"/>
  <c r="AT154" i="17" a="1"/>
  <c r="CM154" i="17" a="1"/>
  <c r="CX154" i="17" a="1"/>
  <c r="J157" i="17" a="1"/>
  <c r="U157" i="17" a="1"/>
  <c r="AF157" i="17" a="1"/>
  <c r="AQ157" i="17" a="1"/>
  <c r="CD157" i="17" a="1"/>
  <c r="CO157" i="17" a="1"/>
  <c r="CZ157" i="17" a="1"/>
  <c r="AB160" i="17" a="1"/>
  <c r="AM160" i="17" a="1"/>
  <c r="AX160" i="17" a="1"/>
  <c r="BX136" i="17" a="1"/>
  <c r="AL145" i="17" a="1"/>
  <c r="AX151" i="17" a="1"/>
  <c r="AL154" i="17" a="1"/>
  <c r="BX154" i="17" a="1"/>
  <c r="M157" i="17" a="1"/>
  <c r="BF160" i="17" a="1"/>
  <c r="BV160" i="17" a="1"/>
  <c r="M163" i="17" a="1"/>
  <c r="AZ163" i="17" a="1"/>
  <c r="BK163" i="17" a="1"/>
  <c r="BV163" i="17" a="1"/>
  <c r="CG163" i="17" a="1"/>
  <c r="I166" i="17" a="1"/>
  <c r="T166" i="17" a="1"/>
  <c r="AE166" i="17" a="1"/>
  <c r="BR166" i="17" a="1"/>
  <c r="CC166" i="17" a="1"/>
  <c r="CN166" i="17" a="1"/>
  <c r="CY166" i="17" a="1"/>
  <c r="P169" i="17" a="1"/>
  <c r="AA169" i="17" a="1"/>
  <c r="AL169" i="17" a="1"/>
  <c r="AW169" i="17" a="1"/>
  <c r="CJ169" i="17" a="1"/>
  <c r="CU169" i="17" a="1"/>
  <c r="AH172" i="17" a="1"/>
  <c r="AS172" i="17" a="1"/>
  <c r="BD172" i="17" a="1"/>
  <c r="BO172" i="17" a="1"/>
  <c r="BW172" i="17" a="1"/>
  <c r="CG172" i="17" a="1"/>
  <c r="CO172" i="17" a="1"/>
  <c r="CY172" i="17" a="1"/>
  <c r="O175" i="17" a="1"/>
  <c r="AB175" i="17" a="1"/>
  <c r="AH175" i="17" a="1"/>
  <c r="AN175" i="17" a="1"/>
  <c r="AT175" i="17" a="1"/>
  <c r="AZ175" i="17" a="1"/>
  <c r="BF175" i="17" a="1"/>
  <c r="BL175" i="17" a="1"/>
  <c r="BR175" i="17" a="1"/>
  <c r="BX175" i="17" a="1"/>
  <c r="CD175" i="17" a="1"/>
  <c r="CJ175" i="17" a="1"/>
  <c r="CP175" i="17" a="1"/>
  <c r="CV175" i="17" a="1"/>
  <c r="J178" i="17" a="1"/>
  <c r="P178" i="17" a="1"/>
  <c r="V178" i="17" a="1"/>
  <c r="AB178" i="17" a="1"/>
  <c r="AH178" i="17" a="1"/>
  <c r="AN178" i="17" a="1"/>
  <c r="AT178" i="17" a="1"/>
  <c r="AZ178" i="17" a="1"/>
  <c r="BF178" i="17" a="1"/>
  <c r="BL178" i="17" a="1"/>
  <c r="BR178" i="17" a="1"/>
  <c r="BX178" i="17" a="1"/>
  <c r="CD178" i="17" a="1"/>
  <c r="CJ178" i="17" a="1"/>
  <c r="CP178" i="17" a="1"/>
  <c r="CV178" i="17" a="1"/>
  <c r="J181" i="17" a="1"/>
  <c r="P181" i="17" a="1"/>
  <c r="V181" i="17" a="1"/>
  <c r="AB181" i="17" a="1"/>
  <c r="AH181" i="17" a="1"/>
  <c r="AN181" i="17" a="1"/>
  <c r="AT181" i="17" a="1"/>
  <c r="AZ181" i="17" a="1"/>
  <c r="BF181" i="17" a="1"/>
  <c r="BL181" i="17" a="1"/>
  <c r="BR181" i="17" a="1"/>
  <c r="BX181" i="17" a="1"/>
  <c r="CD181" i="17" a="1"/>
  <c r="CJ181" i="17" a="1"/>
  <c r="CP181" i="17" a="1"/>
  <c r="CV181" i="17" a="1"/>
  <c r="BG133" i="17" a="1"/>
  <c r="CD139" i="17" a="1"/>
  <c r="AY142" i="17" a="1"/>
  <c r="AR148" i="17" a="1"/>
  <c r="J151" i="17" a="1"/>
  <c r="BF151" i="17" a="1"/>
  <c r="I154" i="17" a="1"/>
  <c r="AS154" i="17" a="1"/>
  <c r="AH157" i="17" a="1"/>
  <c r="BK157" i="17" a="1"/>
  <c r="CH157" i="17" a="1"/>
  <c r="J160" i="17" a="1"/>
  <c r="AL160" i="17" a="1"/>
  <c r="BI160" i="17" a="1"/>
  <c r="CO160" i="17" a="1"/>
  <c r="V163" i="17" a="1"/>
  <c r="AG163" i="17" a="1"/>
  <c r="AR163" i="17" a="1"/>
  <c r="BC163" i="17" a="1"/>
  <c r="CP163" i="17" a="1"/>
  <c r="AN166" i="17" a="1"/>
  <c r="AY166" i="17" a="1"/>
  <c r="BJ166" i="17" a="1"/>
  <c r="BU166" i="17" a="1"/>
  <c r="H169" i="17" a="1"/>
  <c r="S169" i="17" a="1"/>
  <c r="BF169" i="17" a="1"/>
  <c r="BQ169" i="17" a="1"/>
  <c r="CB169" i="17" a="1"/>
  <c r="CM169" i="17" a="1"/>
  <c r="O172" i="17" a="1"/>
  <c r="Z172" i="17" a="1"/>
  <c r="AK172" i="17" a="1"/>
  <c r="I175" i="17" a="1"/>
  <c r="V175" i="17" a="1"/>
  <c r="CY127" i="17" a="1"/>
  <c r="BZ133" i="17" a="1"/>
  <c r="CW145" i="17" a="1"/>
  <c r="CH148" i="17" a="1"/>
  <c r="BJ151" i="17" a="1"/>
  <c r="CU151" i="17" a="1"/>
  <c r="BZ154" i="17" a="1"/>
  <c r="N157" i="17" a="1"/>
  <c r="M160" i="17" a="1"/>
  <c r="CB160" i="17" a="1"/>
  <c r="N163" i="17" a="1"/>
  <c r="Y163" i="17" a="1"/>
  <c r="BL163" i="17" a="1"/>
  <c r="BW163" i="17" a="1"/>
  <c r="CH163" i="17" a="1"/>
  <c r="CS163" i="17" a="1"/>
  <c r="J166" i="17" a="1"/>
  <c r="U166" i="17" a="1"/>
  <c r="AF166" i="17" a="1"/>
  <c r="AQ166" i="17" a="1"/>
  <c r="CD166" i="17" a="1"/>
  <c r="CO166" i="17" a="1"/>
  <c r="CZ166" i="17" a="1"/>
  <c r="AB169" i="17" a="1"/>
  <c r="AM169" i="17" a="1"/>
  <c r="AX169" i="17" a="1"/>
  <c r="BI169" i="17" a="1"/>
  <c r="CV169" i="17" a="1"/>
  <c r="G172" i="17" a="1"/>
  <c r="AT172" i="17" a="1"/>
  <c r="BE172" i="17" a="1"/>
  <c r="BP172" i="17" a="1"/>
  <c r="BX172" i="17" a="1"/>
  <c r="CH172" i="17" a="1"/>
  <c r="CP172" i="17" a="1"/>
  <c r="CZ172" i="17" a="1"/>
  <c r="P175" i="17" a="1"/>
  <c r="W175" i="17" a="1"/>
  <c r="AC175" i="17" a="1"/>
  <c r="AI175" i="17" a="1"/>
  <c r="AO175" i="17" a="1"/>
  <c r="AU175" i="17" a="1"/>
  <c r="BA175" i="17" a="1"/>
  <c r="BG175" i="17" a="1"/>
  <c r="BM175" i="17" a="1"/>
  <c r="BS175" i="17" a="1"/>
  <c r="BY175" i="17" a="1"/>
  <c r="CE175" i="17" a="1"/>
  <c r="CK175" i="17" a="1"/>
  <c r="CQ175" i="17" a="1"/>
  <c r="CW175" i="17" a="1"/>
  <c r="K178" i="17" a="1"/>
  <c r="Q178" i="17" a="1"/>
  <c r="W178" i="17" a="1"/>
  <c r="AC178" i="17" a="1"/>
  <c r="AI178" i="17" a="1"/>
  <c r="AO178" i="17" a="1"/>
  <c r="AU178" i="17" a="1"/>
  <c r="BA178" i="17" a="1"/>
  <c r="BG178" i="17" a="1"/>
  <c r="BM178" i="17" a="1"/>
  <c r="BS178" i="17" a="1"/>
  <c r="BY178" i="17" a="1"/>
  <c r="CE178" i="17" a="1"/>
  <c r="CK178" i="17" a="1"/>
  <c r="CQ178" i="17" a="1"/>
  <c r="CW178" i="17" a="1"/>
  <c r="K181" i="17" a="1"/>
  <c r="Q181" i="17" a="1"/>
  <c r="W181" i="17" a="1"/>
  <c r="AC181" i="17" a="1"/>
  <c r="AI181" i="17" a="1"/>
  <c r="AO181" i="17" a="1"/>
  <c r="AU181" i="17" a="1"/>
  <c r="BA181" i="17" a="1"/>
  <c r="BG181" i="17" a="1"/>
  <c r="BM181" i="17" a="1"/>
  <c r="BS181" i="17" a="1"/>
  <c r="BY181" i="17" a="1"/>
  <c r="CE181" i="17" a="1"/>
  <c r="BJ142" i="17" a="1"/>
  <c r="AU145" i="17" a="1"/>
  <c r="AY148" i="17" a="1"/>
  <c r="U151" i="17" a="1"/>
  <c r="S154" i="17" a="1"/>
  <c r="AY154" i="17" a="1"/>
  <c r="CA154" i="17" a="1"/>
  <c r="BL157" i="17" a="1"/>
  <c r="CN157" i="17" a="1"/>
  <c r="P160" i="17" a="1"/>
  <c r="AN160" i="17" a="1"/>
  <c r="BJ160" i="17" a="1"/>
  <c r="AH163" i="17" a="1"/>
  <c r="AS163" i="17" a="1"/>
  <c r="BD163" i="17" a="1"/>
  <c r="BO163" i="17" a="1"/>
  <c r="M166" i="17" a="1"/>
  <c r="AZ166" i="17" a="1"/>
  <c r="BK166" i="17" a="1"/>
  <c r="BV166" i="17" a="1"/>
  <c r="CG166" i="17" a="1"/>
  <c r="I169" i="17" a="1"/>
  <c r="T169" i="17" a="1"/>
  <c r="AE169" i="17" a="1"/>
  <c r="BR169" i="17" a="1"/>
  <c r="CC169" i="17" a="1"/>
  <c r="CN169" i="17" a="1"/>
  <c r="CY169" i="17" a="1"/>
  <c r="P172" i="17" a="1"/>
  <c r="AA172" i="17" a="1"/>
  <c r="AL172" i="17" a="1"/>
  <c r="AW172" i="17" a="1"/>
  <c r="BZ172" i="17" a="1"/>
  <c r="CR172" i="17" a="1"/>
  <c r="J175" i="17" a="1"/>
  <c r="Q175" i="17" a="1"/>
  <c r="BI145" i="17" a="1"/>
  <c r="K148" i="17" a="1"/>
  <c r="BK151" i="17" a="1"/>
  <c r="CH154" i="17" a="1"/>
  <c r="T157" i="17" a="1"/>
  <c r="AR157" i="17" a="1"/>
  <c r="BO157" i="17" a="1"/>
  <c r="T160" i="17" a="1"/>
  <c r="AQ160" i="17" a="1"/>
  <c r="CC160" i="17" a="1"/>
  <c r="CU160" i="17" a="1"/>
  <c r="O163" i="17" a="1"/>
  <c r="Z163" i="17" a="1"/>
  <c r="AK163" i="17" a="1"/>
  <c r="BX163" i="17" a="1"/>
  <c r="CI163" i="17" a="1"/>
  <c r="CT163" i="17" a="1"/>
  <c r="V166" i="17" a="1"/>
  <c r="AG166" i="17" a="1"/>
  <c r="AR166" i="17" a="1"/>
  <c r="BC166" i="17" a="1"/>
  <c r="CP166" i="17" a="1"/>
  <c r="AN169" i="17" a="1"/>
  <c r="AY169" i="17" a="1"/>
  <c r="BJ169" i="17" a="1"/>
  <c r="BU169" i="17" a="1"/>
  <c r="H172" i="17" a="1"/>
  <c r="S172" i="17" a="1"/>
  <c r="BF172" i="17" a="1"/>
  <c r="BQ172" i="17" a="1"/>
  <c r="CA172" i="17" a="1"/>
  <c r="CI172" i="17" a="1"/>
  <c r="CS172" i="17" a="1"/>
  <c r="K175" i="17" a="1"/>
  <c r="X175" i="17" a="1"/>
  <c r="AD175" i="17" a="1"/>
  <c r="AJ175" i="17" a="1"/>
  <c r="AP175" i="17" a="1"/>
  <c r="AV175" i="17" a="1"/>
  <c r="BB175" i="17" a="1"/>
  <c r="BH175" i="17" a="1"/>
  <c r="BN175" i="17" a="1"/>
  <c r="BT175" i="17" a="1"/>
  <c r="BZ175" i="17" a="1"/>
  <c r="CF175" i="17" a="1"/>
  <c r="CL175" i="17" a="1"/>
  <c r="CR175" i="17" a="1"/>
  <c r="CX175" i="17" a="1"/>
  <c r="F178" i="17" a="1"/>
  <c r="L178" i="17" a="1"/>
  <c r="R178" i="17" a="1"/>
  <c r="X178" i="17" a="1"/>
  <c r="AD178" i="17" a="1"/>
  <c r="AJ178" i="17" a="1"/>
  <c r="AP178" i="17" a="1"/>
  <c r="AV178" i="17" a="1"/>
  <c r="BB178" i="17" a="1"/>
  <c r="BH178" i="17" a="1"/>
  <c r="BN178" i="17" a="1"/>
  <c r="BT178" i="17" a="1"/>
  <c r="BZ178" i="17" a="1"/>
  <c r="CF178" i="17" a="1"/>
  <c r="CL178" i="17" a="1"/>
  <c r="CR178" i="17" a="1"/>
  <c r="CX178" i="17" a="1"/>
  <c r="F181" i="17" a="1"/>
  <c r="L181" i="17" a="1"/>
  <c r="R181" i="17" a="1"/>
  <c r="X181" i="17" a="1"/>
  <c r="AD181" i="17" a="1"/>
  <c r="AJ181" i="17" a="1"/>
  <c r="AP181" i="17" a="1"/>
  <c r="AV181" i="17" a="1"/>
  <c r="BB181" i="17" a="1"/>
  <c r="H145" i="17" a="1"/>
  <c r="BK145" i="17" a="1"/>
  <c r="L148" i="17" a="1"/>
  <c r="CZ148" i="17" a="1"/>
  <c r="BV151" i="17" a="1"/>
  <c r="BH154" i="17" a="1"/>
  <c r="CN154" i="17" a="1"/>
  <c r="V157" i="17" a="1"/>
  <c r="AS157" i="17" a="1"/>
  <c r="BV157" i="17" a="1"/>
  <c r="CS157" i="17" a="1"/>
  <c r="U160" i="17" a="1"/>
  <c r="AW160" i="17" a="1"/>
  <c r="CD160" i="17" a="1"/>
  <c r="CV160" i="17" a="1"/>
  <c r="P163" i="17" a="1"/>
  <c r="AA163" i="17" a="1"/>
  <c r="AL163" i="17" a="1"/>
  <c r="AW163" i="17" a="1"/>
  <c r="CJ163" i="17" a="1"/>
  <c r="CU163" i="17" a="1"/>
  <c r="AH166" i="17" a="1"/>
  <c r="AS166" i="17" a="1"/>
  <c r="BD166" i="17" a="1"/>
  <c r="BO166" i="17" a="1"/>
  <c r="M169" i="17" a="1"/>
  <c r="AZ169" i="17" a="1"/>
  <c r="BK169" i="17" a="1"/>
  <c r="BV169" i="17" a="1"/>
  <c r="Q145" i="17" a="1"/>
  <c r="BL148" i="17" a="1"/>
  <c r="BJ154" i="17" a="1"/>
  <c r="Y157" i="17" a="1"/>
  <c r="BQ160" i="17" a="1"/>
  <c r="CG160" i="17" a="1"/>
  <c r="CX160" i="17" a="1"/>
  <c r="H163" i="17" a="1"/>
  <c r="S163" i="17" a="1"/>
  <c r="BF163" i="17" a="1"/>
  <c r="BQ163" i="17" a="1"/>
  <c r="CB163" i="17" a="1"/>
  <c r="CM163" i="17" a="1"/>
  <c r="O166" i="17" a="1"/>
  <c r="Z166" i="17" a="1"/>
  <c r="AK166" i="17" a="1"/>
  <c r="BX166" i="17" a="1"/>
  <c r="CI166" i="17" a="1"/>
  <c r="CT166" i="17" a="1"/>
  <c r="V169" i="17" a="1"/>
  <c r="AG169" i="17" a="1"/>
  <c r="AR169" i="17" a="1"/>
  <c r="BC169" i="17" a="1"/>
  <c r="BY130" i="17" a="1"/>
  <c r="AA139" i="17" a="1"/>
  <c r="AZ148" i="17" a="1"/>
  <c r="AK154" i="17" a="1"/>
  <c r="AG157" i="17" a="1"/>
  <c r="CY157" i="17" a="1"/>
  <c r="BR160" i="17" a="1"/>
  <c r="G163" i="17" a="1"/>
  <c r="AE163" i="17" a="1"/>
  <c r="G166" i="17" a="1"/>
  <c r="CV166" i="17" a="1"/>
  <c r="CP169" i="17" a="1"/>
  <c r="AM172" i="17" a="1"/>
  <c r="BC172" i="17" a="1"/>
  <c r="BU172" i="17" a="1"/>
  <c r="CJ172" i="17" a="1"/>
  <c r="CX172" i="17" a="1"/>
  <c r="AS175" i="17" a="1"/>
  <c r="BD175" i="17" a="1"/>
  <c r="BO175" i="17" a="1"/>
  <c r="M178" i="17" a="1"/>
  <c r="BK178" i="17" a="1"/>
  <c r="BV178" i="17" a="1"/>
  <c r="CG178" i="17" a="1"/>
  <c r="I181" i="17" a="1"/>
  <c r="T181" i="17" a="1"/>
  <c r="AE181" i="17" a="1"/>
  <c r="BI181" i="17" a="1"/>
  <c r="BQ181" i="17" a="1"/>
  <c r="CA181" i="17" a="1"/>
  <c r="CI181" i="17" a="1"/>
  <c r="CR181" i="17" a="1"/>
  <c r="I184" i="17" a="1"/>
  <c r="O184" i="17" a="1"/>
  <c r="U184" i="17" a="1"/>
  <c r="AA184" i="17" a="1"/>
  <c r="AG184" i="17" a="1"/>
  <c r="AM184" i="17" a="1"/>
  <c r="AS184" i="17" a="1"/>
  <c r="AY184" i="17" a="1"/>
  <c r="BE184" i="17" a="1"/>
  <c r="BK184" i="17" a="1"/>
  <c r="BQ184" i="17" a="1"/>
  <c r="BW184" i="17" a="1"/>
  <c r="CC184" i="17" a="1"/>
  <c r="CI184" i="17" a="1"/>
  <c r="CO184" i="17" a="1"/>
  <c r="CU184" i="17" a="1"/>
  <c r="I187" i="17" a="1"/>
  <c r="O187" i="17" a="1"/>
  <c r="U187" i="17" a="1"/>
  <c r="AA187" i="17" a="1"/>
  <c r="AG187" i="17" a="1"/>
  <c r="AM187" i="17" a="1"/>
  <c r="AS187" i="17" a="1"/>
  <c r="AY187" i="17" a="1"/>
  <c r="BE187" i="17" a="1"/>
  <c r="BK187" i="17" a="1"/>
  <c r="BQ187" i="17" a="1"/>
  <c r="BW187" i="17" a="1"/>
  <c r="CC187" i="17" a="1"/>
  <c r="CI187" i="17" a="1"/>
  <c r="CO187" i="17" a="1"/>
  <c r="CU187" i="17" a="1"/>
  <c r="I190" i="17" a="1"/>
  <c r="O190" i="17" a="1"/>
  <c r="U190" i="17" a="1"/>
  <c r="AA190" i="17" a="1"/>
  <c r="AG190" i="17" a="1"/>
  <c r="AM190" i="17" a="1"/>
  <c r="AS190" i="17" a="1"/>
  <c r="AY190" i="17" a="1"/>
  <c r="BE190" i="17" a="1"/>
  <c r="BK190" i="17" a="1"/>
  <c r="BQ190" i="17" a="1"/>
  <c r="BW190" i="17" a="1"/>
  <c r="CC190" i="17" a="1"/>
  <c r="CI190" i="17" a="1"/>
  <c r="CO190" i="17" a="1"/>
  <c r="CU190" i="17" a="1"/>
  <c r="I193" i="17" a="1"/>
  <c r="O193" i="17" a="1"/>
  <c r="U193" i="17" a="1"/>
  <c r="AA193" i="17" a="1"/>
  <c r="AG193" i="17" a="1"/>
  <c r="AM193" i="17" a="1"/>
  <c r="AS193" i="17" a="1"/>
  <c r="AY193" i="17" a="1"/>
  <c r="BE193" i="17" a="1"/>
  <c r="BK193" i="17" a="1"/>
  <c r="BQ193" i="17" a="1"/>
  <c r="BW193" i="17" a="1"/>
  <c r="CC193" i="17" a="1"/>
  <c r="CI193" i="17" a="1"/>
  <c r="CO193" i="17" a="1"/>
  <c r="CU193" i="17" a="1"/>
  <c r="I196" i="17" a="1"/>
  <c r="O196" i="17" a="1"/>
  <c r="U196" i="17" a="1"/>
  <c r="AA196" i="17" a="1"/>
  <c r="AG196" i="17" a="1"/>
  <c r="AM196" i="17" a="1"/>
  <c r="AS196" i="17" a="1"/>
  <c r="AY196" i="17" a="1"/>
  <c r="BE196" i="17" a="1"/>
  <c r="BK196" i="17" a="1"/>
  <c r="U145" i="17" a="1"/>
  <c r="AA160" i="17" a="1"/>
  <c r="BU160" i="17" a="1"/>
  <c r="BE163" i="17" a="1"/>
  <c r="CC163" i="17" a="1"/>
  <c r="CZ163" i="17" a="1"/>
  <c r="AB166" i="17" a="1"/>
  <c r="BE166" i="17" a="1"/>
  <c r="CB166" i="17" a="1"/>
  <c r="AF169" i="17" a="1"/>
  <c r="BD169" i="17" a="1"/>
  <c r="BX169" i="17" a="1"/>
  <c r="CS169" i="17" a="1"/>
  <c r="U172" i="17" a="1"/>
  <c r="CL172" i="17" a="1"/>
  <c r="N175" i="17" a="1"/>
  <c r="Z175" i="17" a="1"/>
  <c r="AK175" i="17" a="1"/>
  <c r="CI175" i="17" a="1"/>
  <c r="CT175" i="17" a="1"/>
  <c r="AG178" i="17" a="1"/>
  <c r="AR178" i="17" a="1"/>
  <c r="BC178" i="17" a="1"/>
  <c r="AY181" i="17" a="1"/>
  <c r="CZ181" i="17" a="1"/>
  <c r="CC151" i="17" a="1"/>
  <c r="AZ154" i="17" a="1"/>
  <c r="AZ157" i="17" a="1"/>
  <c r="AE160" i="17" a="1"/>
  <c r="I163" i="17" a="1"/>
  <c r="AF163" i="17" a="1"/>
  <c r="BI163" i="17" a="1"/>
  <c r="H166" i="17" a="1"/>
  <c r="G169" i="17" a="1"/>
  <c r="CA169" i="17" a="1"/>
  <c r="AN172" i="17" a="1"/>
  <c r="BI172" i="17" a="1"/>
  <c r="BV172" i="17" a="1"/>
  <c r="CM172" i="17" a="1"/>
  <c r="BE175" i="17" a="1"/>
  <c r="BP175" i="17" a="1"/>
  <c r="CA175" i="17" a="1"/>
  <c r="N178" i="17" a="1"/>
  <c r="Y178" i="17" a="1"/>
  <c r="BW178" i="17" a="1"/>
  <c r="CH178" i="17" a="1"/>
  <c r="CS178" i="17" a="1"/>
  <c r="U181" i="17" a="1"/>
  <c r="AF181" i="17" a="1"/>
  <c r="AQ181" i="17" a="1"/>
  <c r="BJ181" i="17" a="1"/>
  <c r="BT181" i="17" a="1"/>
  <c r="CB181" i="17" a="1"/>
  <c r="CK181" i="17" a="1"/>
  <c r="CS181" i="17" a="1"/>
  <c r="J184" i="17" a="1"/>
  <c r="P184" i="17" a="1"/>
  <c r="V184" i="17" a="1"/>
  <c r="AB184" i="17" a="1"/>
  <c r="AH184" i="17" a="1"/>
  <c r="AN184" i="17" a="1"/>
  <c r="AT184" i="17" a="1"/>
  <c r="AZ184" i="17" a="1"/>
  <c r="BF184" i="17" a="1"/>
  <c r="BL184" i="17" a="1"/>
  <c r="BR184" i="17" a="1"/>
  <c r="BX184" i="17" a="1"/>
  <c r="CD184" i="17" a="1"/>
  <c r="CJ184" i="17" a="1"/>
  <c r="CP184" i="17" a="1"/>
  <c r="CV184" i="17" a="1"/>
  <c r="J187" i="17" a="1"/>
  <c r="P187" i="17" a="1"/>
  <c r="V187" i="17" a="1"/>
  <c r="AB187" i="17" a="1"/>
  <c r="AH187" i="17" a="1"/>
  <c r="AN187" i="17" a="1"/>
  <c r="AT187" i="17" a="1"/>
  <c r="AZ187" i="17" a="1"/>
  <c r="BF187" i="17" a="1"/>
  <c r="BL187" i="17" a="1"/>
  <c r="BR187" i="17" a="1"/>
  <c r="BX187" i="17" a="1"/>
  <c r="CD187" i="17" a="1"/>
  <c r="CJ187" i="17" a="1"/>
  <c r="CP187" i="17" a="1"/>
  <c r="CV187" i="17" a="1"/>
  <c r="J190" i="17" a="1"/>
  <c r="P190" i="17" a="1"/>
  <c r="V190" i="17" a="1"/>
  <c r="AB190" i="17" a="1"/>
  <c r="AH190" i="17" a="1"/>
  <c r="AN190" i="17" a="1"/>
  <c r="AT190" i="17" a="1"/>
  <c r="AZ190" i="17" a="1"/>
  <c r="BF190" i="17" a="1"/>
  <c r="BL190" i="17" a="1"/>
  <c r="BR190" i="17" a="1"/>
  <c r="BX190" i="17" a="1"/>
  <c r="CD190" i="17" a="1"/>
  <c r="CJ190" i="17" a="1"/>
  <c r="CP190" i="17" a="1"/>
  <c r="CV190" i="17" a="1"/>
  <c r="J193" i="17" a="1"/>
  <c r="P193" i="17" a="1"/>
  <c r="V193" i="17" a="1"/>
  <c r="AB193" i="17" a="1"/>
  <c r="AH193" i="17" a="1"/>
  <c r="AN193" i="17" a="1"/>
  <c r="AT193" i="17" a="1"/>
  <c r="AZ193" i="17" a="1"/>
  <c r="BF193" i="17" a="1"/>
  <c r="BL193" i="17" a="1"/>
  <c r="BR193" i="17" a="1"/>
  <c r="BX193" i="17" a="1"/>
  <c r="CD193" i="17" a="1"/>
  <c r="CJ193" i="17" a="1"/>
  <c r="CP193" i="17" a="1"/>
  <c r="CV193" i="17" a="1"/>
  <c r="O133" i="17" a="1"/>
  <c r="CM142" i="17" a="1"/>
  <c r="BC157" i="17" a="1"/>
  <c r="CD163" i="17" a="1"/>
  <c r="BF166" i="17" a="1"/>
  <c r="CH166" i="17" a="1"/>
  <c r="J169" i="17" a="1"/>
  <c r="AH169" i="17" a="1"/>
  <c r="BE169" i="17" a="1"/>
  <c r="CD169" i="17" a="1"/>
  <c r="CT169" i="17" a="1"/>
  <c r="V172" i="17" a="1"/>
  <c r="AQ172" i="17" a="1"/>
  <c r="F175" i="17" a="1"/>
  <c r="R175" i="17" a="1"/>
  <c r="AA175" i="17" a="1"/>
  <c r="AL175" i="17" a="1"/>
  <c r="AW175" i="17" a="1"/>
  <c r="CU175" i="17" a="1"/>
  <c r="AS178" i="17" a="1"/>
  <c r="BD178" i="17" a="1"/>
  <c r="BO178" i="17" a="1"/>
  <c r="M181" i="17" a="1"/>
  <c r="CL181" i="17" a="1"/>
  <c r="AV133" i="17" a="1"/>
  <c r="CZ142" i="17" a="1"/>
  <c r="BX148" i="17" a="1"/>
  <c r="CD151" i="17" a="1"/>
  <c r="BO154" i="17" a="1"/>
  <c r="AF160" i="17" a="1"/>
  <c r="CJ160" i="17" a="1"/>
  <c r="J163" i="17" a="1"/>
  <c r="AM163" i="17" a="1"/>
  <c r="BJ163" i="17" a="1"/>
  <c r="N166" i="17" a="1"/>
  <c r="AL166" i="17" a="1"/>
  <c r="BI166" i="17" a="1"/>
  <c r="N169" i="17" a="1"/>
  <c r="AK169" i="17" a="1"/>
  <c r="CG169" i="17" a="1"/>
  <c r="I172" i="17" a="1"/>
  <c r="Y172" i="17" a="1"/>
  <c r="BJ172" i="17" a="1"/>
  <c r="CN172" i="17" a="1"/>
  <c r="BQ175" i="17" a="1"/>
  <c r="CB175" i="17" a="1"/>
  <c r="CM175" i="17" a="1"/>
  <c r="O178" i="17" a="1"/>
  <c r="Z178" i="17" a="1"/>
  <c r="AK178" i="17" a="1"/>
  <c r="CI178" i="17" a="1"/>
  <c r="CT178" i="17" a="1"/>
  <c r="AG181" i="17" a="1"/>
  <c r="AR181" i="17" a="1"/>
  <c r="BC181" i="17" a="1"/>
  <c r="BK181" i="17" a="1"/>
  <c r="BU181" i="17" a="1"/>
  <c r="CC181" i="17" a="1"/>
  <c r="CT181" i="17" a="1"/>
  <c r="K184" i="17" a="1"/>
  <c r="Q184" i="17" a="1"/>
  <c r="W184" i="17" a="1"/>
  <c r="AC184" i="17" a="1"/>
  <c r="AI184" i="17" a="1"/>
  <c r="AO184" i="17" a="1"/>
  <c r="AU184" i="17" a="1"/>
  <c r="BA184" i="17" a="1"/>
  <c r="BG184" i="17" a="1"/>
  <c r="BM184" i="17" a="1"/>
  <c r="BS184" i="17" a="1"/>
  <c r="BY184" i="17" a="1"/>
  <c r="CE184" i="17" a="1"/>
  <c r="CK184" i="17" a="1"/>
  <c r="CQ184" i="17" a="1"/>
  <c r="CW184" i="17" a="1"/>
  <c r="K187" i="17" a="1"/>
  <c r="Q187" i="17" a="1"/>
  <c r="W187" i="17" a="1"/>
  <c r="AC187" i="17" a="1"/>
  <c r="AI187" i="17" a="1"/>
  <c r="AO187" i="17" a="1"/>
  <c r="AU187" i="17" a="1"/>
  <c r="BA187" i="17" a="1"/>
  <c r="BG187" i="17" a="1"/>
  <c r="BM187" i="17" a="1"/>
  <c r="BS187" i="17" a="1"/>
  <c r="BY187" i="17" a="1"/>
  <c r="CE187" i="17" a="1"/>
  <c r="CK187" i="17" a="1"/>
  <c r="CQ187" i="17" a="1"/>
  <c r="CW187" i="17" a="1"/>
  <c r="K190" i="17" a="1"/>
  <c r="Q190" i="17" a="1"/>
  <c r="W190" i="17" a="1"/>
  <c r="AC190" i="17" a="1"/>
  <c r="AI190" i="17" a="1"/>
  <c r="AO190" i="17" a="1"/>
  <c r="AU190" i="17" a="1"/>
  <c r="BA190" i="17" a="1"/>
  <c r="BG190" i="17" a="1"/>
  <c r="BM190" i="17" a="1"/>
  <c r="BS190" i="17" a="1"/>
  <c r="BY190" i="17" a="1"/>
  <c r="CE190" i="17" a="1"/>
  <c r="CK190" i="17" a="1"/>
  <c r="CQ190" i="17" a="1"/>
  <c r="CW190" i="17" a="1"/>
  <c r="K193" i="17" a="1"/>
  <c r="Q193" i="17" a="1"/>
  <c r="W193" i="17" a="1"/>
  <c r="AC193" i="17" a="1"/>
  <c r="AI193" i="17" a="1"/>
  <c r="AO193" i="17" a="1"/>
  <c r="AU193" i="17" a="1"/>
  <c r="BA193" i="17" a="1"/>
  <c r="BG193" i="17" a="1"/>
  <c r="BM193" i="17" a="1"/>
  <c r="BS193" i="17" a="1"/>
  <c r="BY193" i="17" a="1"/>
  <c r="CE193" i="17" a="1"/>
  <c r="CK193" i="17" a="1"/>
  <c r="CQ193" i="17" a="1"/>
  <c r="CW193" i="17" a="1"/>
  <c r="K196" i="17" a="1"/>
  <c r="Q196" i="17" a="1"/>
  <c r="W196" i="17" a="1"/>
  <c r="AC196" i="17" a="1"/>
  <c r="AI196" i="17" a="1"/>
  <c r="AO196" i="17" a="1"/>
  <c r="AU196" i="17" a="1"/>
  <c r="BA196" i="17" a="1"/>
  <c r="BG196" i="17" a="1"/>
  <c r="BM196" i="17" a="1"/>
  <c r="AD136" i="17" a="1"/>
  <c r="CA145" i="17" a="1"/>
  <c r="BR157" i="17" a="1"/>
  <c r="AY160" i="17" a="1"/>
  <c r="AN163" i="17" a="1"/>
  <c r="BP163" i="17" a="1"/>
  <c r="CN163" i="17" a="1"/>
  <c r="P166" i="17" a="1"/>
  <c r="AM166" i="17" a="1"/>
  <c r="BP166" i="17" a="1"/>
  <c r="CM166" i="17" a="1"/>
  <c r="O169" i="17" a="1"/>
  <c r="AQ169" i="17" a="1"/>
  <c r="BO169" i="17" a="1"/>
  <c r="CH169" i="17" a="1"/>
  <c r="J172" i="17" a="1"/>
  <c r="AE172" i="17" a="1"/>
  <c r="BK172" i="17" a="1"/>
  <c r="AE175" i="17" a="1"/>
  <c r="CC175" i="17" a="1"/>
  <c r="CN175" i="17" a="1"/>
  <c r="CY175" i="17" a="1"/>
  <c r="AA178" i="17" a="1"/>
  <c r="AL178" i="17" a="1"/>
  <c r="AW178" i="17" a="1"/>
  <c r="CU178" i="17" a="1"/>
  <c r="AS181" i="17" a="1"/>
  <c r="BD181" i="17" a="1"/>
  <c r="BN181" i="17" a="1"/>
  <c r="BV181" i="17" a="1"/>
  <c r="CF181" i="17" a="1"/>
  <c r="CU181" i="17" a="1"/>
  <c r="F184" i="17" a="1"/>
  <c r="L184" i="17" a="1"/>
  <c r="R184" i="17" a="1"/>
  <c r="X184" i="17" a="1"/>
  <c r="AD184" i="17" a="1"/>
  <c r="AJ184" i="17" a="1"/>
  <c r="AP184" i="17" a="1"/>
  <c r="AV184" i="17" a="1"/>
  <c r="BB184" i="17" a="1"/>
  <c r="BH184" i="17" a="1"/>
  <c r="BN184" i="17" a="1"/>
  <c r="BT184" i="17" a="1"/>
  <c r="BZ184" i="17" a="1"/>
  <c r="CF184" i="17" a="1"/>
  <c r="CL184" i="17" a="1"/>
  <c r="CR184" i="17" a="1"/>
  <c r="CX184" i="17" a="1"/>
  <c r="F187" i="17" a="1"/>
  <c r="L187" i="17" a="1"/>
  <c r="R187" i="17" a="1"/>
  <c r="X187" i="17" a="1"/>
  <c r="AD187" i="17" a="1"/>
  <c r="AJ187" i="17" a="1"/>
  <c r="AP187" i="17" a="1"/>
  <c r="AV187" i="17" a="1"/>
  <c r="I151" i="17" a="1"/>
  <c r="I157" i="17" a="1"/>
  <c r="BW157" i="17" a="1"/>
  <c r="CN160" i="17" a="1"/>
  <c r="T163" i="17" a="1"/>
  <c r="AQ163" i="17" a="1"/>
  <c r="S166" i="17" a="1"/>
  <c r="M172" i="17" a="1"/>
  <c r="AX172" i="17" a="1"/>
  <c r="CC172" i="17" a="1"/>
  <c r="CT172" i="17" a="1"/>
  <c r="H175" i="17" a="1"/>
  <c r="T175" i="17" a="1"/>
  <c r="AY175" i="17" a="1"/>
  <c r="BJ175" i="17" a="1"/>
  <c r="BU175" i="17" a="1"/>
  <c r="H178" i="17" a="1"/>
  <c r="S178" i="17" a="1"/>
  <c r="BQ178" i="17" a="1"/>
  <c r="CB178" i="17" a="1"/>
  <c r="CM178" i="17" a="1"/>
  <c r="O181" i="17" a="1"/>
  <c r="Z181" i="17" a="1"/>
  <c r="AK181" i="17" a="1"/>
  <c r="CN181" i="17" a="1"/>
  <c r="AF148" i="17" a="1"/>
  <c r="CY154" i="17" a="1"/>
  <c r="BD157" i="17" a="1"/>
  <c r="AA166" i="17" a="1"/>
  <c r="CS166" i="17" a="1"/>
  <c r="AR172" i="17" a="1"/>
  <c r="CD172" i="17" a="1"/>
  <c r="S175" i="17" a="1"/>
  <c r="CO175" i="17" a="1"/>
  <c r="BP178" i="17" a="1"/>
  <c r="CN178" i="17" a="1"/>
  <c r="AM181" i="17" a="1"/>
  <c r="BO181" i="17" a="1"/>
  <c r="CH181" i="17" a="1"/>
  <c r="AW184" i="17" a="1"/>
  <c r="BJ184" i="17" a="1"/>
  <c r="H187" i="17" a="1"/>
  <c r="M190" i="17" a="1"/>
  <c r="X190" i="17" a="1"/>
  <c r="BV190" i="17" a="1"/>
  <c r="CG190" i="17" a="1"/>
  <c r="CR190" i="17" a="1"/>
  <c r="T193" i="17" a="1"/>
  <c r="AE193" i="17" a="1"/>
  <c r="AP193" i="17" a="1"/>
  <c r="CN193" i="17" a="1"/>
  <c r="CY193" i="17" a="1"/>
  <c r="BR196" i="17" a="1"/>
  <c r="BQ136" i="17" a="1"/>
  <c r="AY163" i="17" a="1"/>
  <c r="U169" i="17" a="1"/>
  <c r="CF172" i="17" a="1"/>
  <c r="AR175" i="17" a="1"/>
  <c r="T178" i="17" a="1"/>
  <c r="AQ178" i="17" a="1"/>
  <c r="S181" i="17" a="1"/>
  <c r="G184" i="17" a="1"/>
  <c r="T184" i="17" a="1"/>
  <c r="CA184" i="17" a="1"/>
  <c r="CN184" i="17" a="1"/>
  <c r="Y187" i="17" a="1"/>
  <c r="AL187" i="17" a="1"/>
  <c r="AR190" i="17" a="1"/>
  <c r="BC190" i="17" a="1"/>
  <c r="BN190" i="17" a="1"/>
  <c r="L193" i="17" a="1"/>
  <c r="BJ193" i="17" a="1"/>
  <c r="BU193" i="17" a="1"/>
  <c r="CF193" i="17" a="1"/>
  <c r="H196" i="17" a="1"/>
  <c r="R196" i="17" a="1"/>
  <c r="Z196" i="17" a="1"/>
  <c r="AJ196" i="17" a="1"/>
  <c r="AR196" i="17" a="1"/>
  <c r="BB196" i="17" a="1"/>
  <c r="BJ196" i="17" a="1"/>
  <c r="BS196" i="17" a="1"/>
  <c r="BY196" i="17" a="1"/>
  <c r="CE196" i="17" a="1"/>
  <c r="CK196" i="17" a="1"/>
  <c r="CQ196" i="17" a="1"/>
  <c r="CW196" i="17" a="1"/>
  <c r="K199" i="17" a="1"/>
  <c r="Q199" i="17" a="1"/>
  <c r="W199" i="17" a="1"/>
  <c r="AC199" i="17" a="1"/>
  <c r="AI199" i="17" a="1"/>
  <c r="AO199" i="17" a="1"/>
  <c r="AU199" i="17" a="1"/>
  <c r="BA199" i="17" a="1"/>
  <c r="BG199" i="17" a="1"/>
  <c r="BM199" i="17" a="1"/>
  <c r="BS199" i="17" a="1"/>
  <c r="BY199" i="17" a="1"/>
  <c r="CE199" i="17" a="1"/>
  <c r="CK199" i="17" a="1"/>
  <c r="CQ199" i="17" a="1"/>
  <c r="CW199" i="17" a="1"/>
  <c r="K202" i="17" a="1"/>
  <c r="Q202" i="17" a="1"/>
  <c r="W202" i="17" a="1"/>
  <c r="AC202" i="17" a="1"/>
  <c r="AI202" i="17" a="1"/>
  <c r="AO202" i="17" a="1"/>
  <c r="AU202" i="17" a="1"/>
  <c r="BA202" i="17" a="1"/>
  <c r="BG202" i="17" a="1"/>
  <c r="BM202" i="17" a="1"/>
  <c r="BS202" i="17" a="1"/>
  <c r="BY202" i="17" a="1"/>
  <c r="CE202" i="17" a="1"/>
  <c r="CK202" i="17" a="1"/>
  <c r="CQ202" i="17" a="1"/>
  <c r="CW202" i="17" a="1"/>
  <c r="K205" i="17" a="1"/>
  <c r="Q205" i="17" a="1"/>
  <c r="W205" i="17" a="1"/>
  <c r="AC205" i="17" a="1"/>
  <c r="AI205" i="17" a="1"/>
  <c r="AO205" i="17" a="1"/>
  <c r="AU205" i="17" a="1"/>
  <c r="CC157" i="17" a="1"/>
  <c r="I160" i="17" a="1"/>
  <c r="AT166" i="17" a="1"/>
  <c r="CU166" i="17" a="1"/>
  <c r="Y169" i="17" a="1"/>
  <c r="BW169" i="17" a="1"/>
  <c r="AY172" i="17" a="1"/>
  <c r="U175" i="17" a="1"/>
  <c r="CO178" i="17" a="1"/>
  <c r="BP181" i="17" a="1"/>
  <c r="CM181" i="17" a="1"/>
  <c r="AK184" i="17" a="1"/>
  <c r="AX184" i="17" a="1"/>
  <c r="BB187" i="17" a="1"/>
  <c r="BN187" i="17" a="1"/>
  <c r="BZ187" i="17" a="1"/>
  <c r="CL187" i="17" a="1"/>
  <c r="CX187" i="17" a="1"/>
  <c r="N190" i="17" a="1"/>
  <c r="Y190" i="17" a="1"/>
  <c r="AJ190" i="17" a="1"/>
  <c r="CH190" i="17" a="1"/>
  <c r="CS190" i="17" a="1"/>
  <c r="AF193" i="17" a="1"/>
  <c r="AQ193" i="17" a="1"/>
  <c r="BB193" i="17" a="1"/>
  <c r="CZ193" i="17" a="1"/>
  <c r="BM145" i="17" a="1"/>
  <c r="CG157" i="17" a="1"/>
  <c r="BR163" i="17" a="1"/>
  <c r="AW166" i="17" a="1"/>
  <c r="AX175" i="17" a="1"/>
  <c r="BV175" i="17" a="1"/>
  <c r="CS175" i="17" a="1"/>
  <c r="U178" i="17" a="1"/>
  <c r="AX178" i="17" a="1"/>
  <c r="BU178" i="17" a="1"/>
  <c r="Y181" i="17" a="1"/>
  <c r="AW181" i="17" a="1"/>
  <c r="H184" i="17" a="1"/>
  <c r="BO184" i="17" a="1"/>
  <c r="CB184" i="17" a="1"/>
  <c r="M187" i="17" a="1"/>
  <c r="Z187" i="17" a="1"/>
  <c r="BC187" i="17" a="1"/>
  <c r="BO187" i="17" a="1"/>
  <c r="CA187" i="17" a="1"/>
  <c r="CM187" i="17" a="1"/>
  <c r="CY187" i="17" a="1"/>
  <c r="F190" i="17" a="1"/>
  <c r="BD190" i="17" a="1"/>
  <c r="BO190" i="17" a="1"/>
  <c r="BZ190" i="17" a="1"/>
  <c r="M193" i="17" a="1"/>
  <c r="X193" i="17" a="1"/>
  <c r="BV193" i="17" a="1"/>
  <c r="CG193" i="17" a="1"/>
  <c r="CR193" i="17" a="1"/>
  <c r="J196" i="17" a="1"/>
  <c r="S196" i="17" a="1"/>
  <c r="AB196" i="17" a="1"/>
  <c r="AK196" i="17" a="1"/>
  <c r="AT196" i="17" a="1"/>
  <c r="BC196" i="17" a="1"/>
  <c r="BL196" i="17" a="1"/>
  <c r="BT196" i="17" a="1"/>
  <c r="BZ196" i="17" a="1"/>
  <c r="CF196" i="17" a="1"/>
  <c r="CL196" i="17" a="1"/>
  <c r="CR196" i="17" a="1"/>
  <c r="CX196" i="17" a="1"/>
  <c r="F199" i="17" a="1"/>
  <c r="L199" i="17" a="1"/>
  <c r="R199" i="17" a="1"/>
  <c r="X199" i="17" a="1"/>
  <c r="AD199" i="17" a="1"/>
  <c r="AJ199" i="17" a="1"/>
  <c r="AP199" i="17" a="1"/>
  <c r="AV199" i="17" a="1"/>
  <c r="BB199" i="17" a="1"/>
  <c r="BH199" i="17" a="1"/>
  <c r="BN199" i="17" a="1"/>
  <c r="BT199" i="17" a="1"/>
  <c r="BZ199" i="17" a="1"/>
  <c r="CF199" i="17" a="1"/>
  <c r="CL199" i="17" a="1"/>
  <c r="CR199" i="17" a="1"/>
  <c r="CX199" i="17" a="1"/>
  <c r="F202" i="17" a="1"/>
  <c r="L202" i="17" a="1"/>
  <c r="R202" i="17" a="1"/>
  <c r="X202" i="17" a="1"/>
  <c r="AD202" i="17" a="1"/>
  <c r="AJ202" i="17" a="1"/>
  <c r="AP202" i="17" a="1"/>
  <c r="AV202" i="17" a="1"/>
  <c r="BB202" i="17" a="1"/>
  <c r="BH202" i="17" a="1"/>
  <c r="BN202" i="17" a="1"/>
  <c r="BT202" i="17" a="1"/>
  <c r="BZ202" i="17" a="1"/>
  <c r="CF202" i="17" a="1"/>
  <c r="CL202" i="17" a="1"/>
  <c r="CR202" i="17" a="1"/>
  <c r="CX202" i="17" a="1"/>
  <c r="F205" i="17" a="1"/>
  <c r="L205" i="17" a="1"/>
  <c r="R205" i="17" a="1"/>
  <c r="X205" i="17" a="1"/>
  <c r="AD205" i="17" a="1"/>
  <c r="AJ205" i="17" a="1"/>
  <c r="AP205" i="17" a="1"/>
  <c r="CI145" i="17" a="1"/>
  <c r="CP157" i="17" a="1"/>
  <c r="AZ160" i="17" a="1"/>
  <c r="BU163" i="17" a="1"/>
  <c r="Z169" i="17" a="1"/>
  <c r="CI169" i="17" a="1"/>
  <c r="N172" i="17" a="1"/>
  <c r="AZ172" i="17" a="1"/>
  <c r="Y175" i="17" a="1"/>
  <c r="CO181" i="17" a="1"/>
  <c r="Y184" i="17" a="1"/>
  <c r="AL184" i="17" a="1"/>
  <c r="CS184" i="17" a="1"/>
  <c r="AQ187" i="17" a="1"/>
  <c r="Z190" i="17" a="1"/>
  <c r="AK190" i="17" a="1"/>
  <c r="AV190" i="17" a="1"/>
  <c r="CT190" i="17" a="1"/>
  <c r="AR193" i="17" a="1"/>
  <c r="BC193" i="17" a="1"/>
  <c r="BN193" i="17" a="1"/>
  <c r="U154" i="17" a="1"/>
  <c r="BK160" i="17" a="1"/>
  <c r="U163" i="17" a="1"/>
  <c r="CA163" i="17" a="1"/>
  <c r="BL166" i="17" a="1"/>
  <c r="AS169" i="17" a="1"/>
  <c r="CO169" i="17" a="1"/>
  <c r="T172" i="17" a="1"/>
  <c r="BL172" i="17" a="1"/>
  <c r="AF175" i="17" a="1"/>
  <c r="BC175" i="17" a="1"/>
  <c r="G178" i="17" a="1"/>
  <c r="AE178" i="17" a="1"/>
  <c r="G181" i="17" a="1"/>
  <c r="CQ181" i="17" a="1"/>
  <c r="M184" i="17" a="1"/>
  <c r="Z184" i="17" a="1"/>
  <c r="CG184" i="17" a="1"/>
  <c r="CT184" i="17" a="1"/>
  <c r="AE187" i="17" a="1"/>
  <c r="AR187" i="17" a="1"/>
  <c r="AL190" i="17" a="1"/>
  <c r="AW190" i="17" a="1"/>
  <c r="BH190" i="17" a="1"/>
  <c r="F193" i="17" a="1"/>
  <c r="BD193" i="17" a="1"/>
  <c r="BO193" i="17" a="1"/>
  <c r="BZ193" i="17" a="1"/>
  <c r="AB151" i="17" a="1"/>
  <c r="AE154" i="17" a="1"/>
  <c r="BQ166" i="17" a="1"/>
  <c r="AB172" i="17" a="1"/>
  <c r="CV172" i="17" a="1"/>
  <c r="G175" i="17" a="1"/>
  <c r="BE178" i="17" a="1"/>
  <c r="CC178" i="17" a="1"/>
  <c r="CZ178" i="17" a="1"/>
  <c r="BE181" i="17" a="1"/>
  <c r="BZ181" i="17" a="1"/>
  <c r="AQ184" i="17" a="1"/>
  <c r="BD184" i="17" a="1"/>
  <c r="H190" i="17" a="1"/>
  <c r="S190" i="17" a="1"/>
  <c r="AD190" i="17" a="1"/>
  <c r="CB190" i="17" a="1"/>
  <c r="CM190" i="17" a="1"/>
  <c r="CX190" i="17" a="1"/>
  <c r="Z193" i="17" a="1"/>
  <c r="AK193" i="17" a="1"/>
  <c r="AV193" i="17" a="1"/>
  <c r="CT193" i="17" a="1"/>
  <c r="M196" i="17" a="1"/>
  <c r="V196" i="17" a="1"/>
  <c r="AE196" i="17" a="1"/>
  <c r="AN196" i="17" a="1"/>
  <c r="AW196" i="17" a="1"/>
  <c r="BF196" i="17" a="1"/>
  <c r="BO196" i="17" a="1"/>
  <c r="BV196" i="17" a="1"/>
  <c r="CB196" i="17" a="1"/>
  <c r="CH196" i="17" a="1"/>
  <c r="CN196" i="17" a="1"/>
  <c r="CT196" i="17" a="1"/>
  <c r="CZ196" i="17" a="1"/>
  <c r="H199" i="17" a="1"/>
  <c r="N199" i="17" a="1"/>
  <c r="T199" i="17" a="1"/>
  <c r="Z199" i="17" a="1"/>
  <c r="AF199" i="17" a="1"/>
  <c r="AL199" i="17" a="1"/>
  <c r="AR199" i="17" a="1"/>
  <c r="AX199" i="17" a="1"/>
  <c r="BD199" i="17" a="1"/>
  <c r="BJ199" i="17" a="1"/>
  <c r="BP199" i="17" a="1"/>
  <c r="BV199" i="17" a="1"/>
  <c r="CB199" i="17" a="1"/>
  <c r="CH199" i="17" a="1"/>
  <c r="CV163" i="17" a="1"/>
  <c r="AX166" i="17" a="1"/>
  <c r="AF172" i="17" a="1"/>
  <c r="AM178" i="17" a="1"/>
  <c r="CY178" i="17" a="1"/>
  <c r="CH184" i="17" a="1"/>
  <c r="BH187" i="17" a="1"/>
  <c r="CS193" i="17" a="1"/>
  <c r="T196" i="17" a="1"/>
  <c r="AP196" i="17" a="1"/>
  <c r="BI196" i="17" a="1"/>
  <c r="J199" i="17" a="1"/>
  <c r="BC199" i="17" a="1"/>
  <c r="BQ199" i="17" a="1"/>
  <c r="CD199" i="17" a="1"/>
  <c r="CS199" i="17" a="1"/>
  <c r="O202" i="17" a="1"/>
  <c r="Z202" i="17" a="1"/>
  <c r="AK202" i="17" a="1"/>
  <c r="BX202" i="17" a="1"/>
  <c r="CI202" i="17" a="1"/>
  <c r="CT202" i="17" a="1"/>
  <c r="V205" i="17" a="1"/>
  <c r="AG205" i="17" a="1"/>
  <c r="AR205" i="17" a="1"/>
  <c r="AZ205" i="17" a="1"/>
  <c r="BI205" i="17" a="1"/>
  <c r="BX205" i="17" a="1"/>
  <c r="CG205" i="17" a="1"/>
  <c r="CV205" i="17" a="1"/>
  <c r="AR151" i="17" a="1"/>
  <c r="CY163" i="17" a="1"/>
  <c r="BK175" i="17" a="1"/>
  <c r="AA181" i="17" a="1"/>
  <c r="BC184" i="17" a="1"/>
  <c r="BI187" i="17" a="1"/>
  <c r="CH187" i="17" a="1"/>
  <c r="AX190" i="17" a="1"/>
  <c r="BU190" i="17" a="1"/>
  <c r="Y193" i="17" a="1"/>
  <c r="AW193" i="17" a="1"/>
  <c r="BT193" i="17" a="1"/>
  <c r="BN196" i="17" a="1"/>
  <c r="CC196" i="17" a="1"/>
  <c r="CP196" i="17" a="1"/>
  <c r="M199" i="17" a="1"/>
  <c r="AA199" i="17" a="1"/>
  <c r="AN199" i="17" a="1"/>
  <c r="CG199" i="17" a="1"/>
  <c r="CT199" i="17" a="1"/>
  <c r="G202" i="17" a="1"/>
  <c r="AT202" i="17" a="1"/>
  <c r="BE202" i="17" a="1"/>
  <c r="BP202" i="17" a="1"/>
  <c r="CA202" i="17" a="1"/>
  <c r="N205" i="17" a="1"/>
  <c r="Y205" i="17" a="1"/>
  <c r="BA205" i="17" a="1"/>
  <c r="BQ205" i="17" a="1"/>
  <c r="BY205" i="17" a="1"/>
  <c r="AE142" i="17" a="1"/>
  <c r="CN151" i="17" a="1"/>
  <c r="BW166" i="17" a="1"/>
  <c r="AG172" i="17" a="1"/>
  <c r="L175" i="17" a="1"/>
  <c r="AY178" i="17" a="1"/>
  <c r="CG181" i="17" a="1"/>
  <c r="S184" i="17" a="1"/>
  <c r="AF187" i="17" a="1"/>
  <c r="CN187" i="17" a="1"/>
  <c r="X196" i="17" a="1"/>
  <c r="AQ196" i="17" a="1"/>
  <c r="CS196" i="17" a="1"/>
  <c r="AQ199" i="17" a="1"/>
  <c r="BE199" i="17" a="1"/>
  <c r="BR199" i="17" a="1"/>
  <c r="P202" i="17" a="1"/>
  <c r="AA202" i="17" a="1"/>
  <c r="AL202" i="17" a="1"/>
  <c r="AW202" i="17" a="1"/>
  <c r="CJ202" i="17" a="1"/>
  <c r="CU202" i="17" a="1"/>
  <c r="AH205" i="17" a="1"/>
  <c r="AS205" i="17" a="1"/>
  <c r="CA166" i="17" a="1"/>
  <c r="BW175" i="17" a="1"/>
  <c r="BI178" i="17" a="1"/>
  <c r="CM184" i="17" a="1"/>
  <c r="BJ187" i="17" a="1"/>
  <c r="CR187" i="17" a="1"/>
  <c r="CA190" i="17" a="1"/>
  <c r="CY190" i="17" a="1"/>
  <c r="AX193" i="17" a="1"/>
  <c r="CA193" i="17" a="1"/>
  <c r="CX193" i="17" a="1"/>
  <c r="AV196" i="17" a="1"/>
  <c r="BP196" i="17" a="1"/>
  <c r="CD196" i="17" a="1"/>
  <c r="O199" i="17" a="1"/>
  <c r="AB199" i="17" a="1"/>
  <c r="BU199" i="17" a="1"/>
  <c r="CI199" i="17" a="1"/>
  <c r="CU199" i="17" a="1"/>
  <c r="H202" i="17" a="1"/>
  <c r="S202" i="17" a="1"/>
  <c r="BF202" i="17" a="1"/>
  <c r="BQ202" i="17" a="1"/>
  <c r="CB202" i="17" a="1"/>
  <c r="CM202" i="17" a="1"/>
  <c r="O205" i="17" a="1"/>
  <c r="Z205" i="17" a="1"/>
  <c r="AK205" i="17" a="1"/>
  <c r="BC205" i="17" a="1"/>
  <c r="BR205" i="17" a="1"/>
  <c r="CA205" i="17" a="1"/>
  <c r="AJ154" i="17" a="1"/>
  <c r="CJ166" i="17" a="1"/>
  <c r="AT169" i="17" a="1"/>
  <c r="M175" i="17" a="1"/>
  <c r="CG175" i="17" a="1"/>
  <c r="AL181" i="17" a="1"/>
  <c r="BI184" i="17" a="1"/>
  <c r="BP187" i="17" a="1"/>
  <c r="CS187" i="17" a="1"/>
  <c r="G190" i="17" a="1"/>
  <c r="AE190" i="17" a="1"/>
  <c r="BB190" i="17" a="1"/>
  <c r="G193" i="17" a="1"/>
  <c r="AD193" i="17" a="1"/>
  <c r="F196" i="17" a="1"/>
  <c r="Y196" i="17" a="1"/>
  <c r="CG196" i="17" a="1"/>
  <c r="CU196" i="17" a="1"/>
  <c r="AE199" i="17" a="1"/>
  <c r="AS199" i="17" a="1"/>
  <c r="BF199" i="17" a="1"/>
  <c r="AB202" i="17" a="1"/>
  <c r="AM202" i="17" a="1"/>
  <c r="AX202" i="17" a="1"/>
  <c r="BI202" i="17" a="1"/>
  <c r="CV202" i="17" a="1"/>
  <c r="G205" i="17" a="1"/>
  <c r="AT205" i="17" a="1"/>
  <c r="BK205" i="17" a="1"/>
  <c r="BS205" i="17" a="1"/>
  <c r="CI205" i="17" a="1"/>
  <c r="CQ205" i="17" a="1"/>
  <c r="Q208" i="17" a="1"/>
  <c r="X148" i="17" a="1"/>
  <c r="CV154" i="17" a="1"/>
  <c r="CM160" i="17" a="1"/>
  <c r="AT163" i="17" a="1"/>
  <c r="BP169" i="17" a="1"/>
  <c r="CB172" i="17" a="1"/>
  <c r="CA178" i="17" a="1"/>
  <c r="AF184" i="17" a="1"/>
  <c r="BU184" i="17" a="1"/>
  <c r="CZ187" i="17" a="1"/>
  <c r="L190" i="17" a="1"/>
  <c r="CH193" i="17" a="1"/>
  <c r="L196" i="17" a="1"/>
  <c r="AF196" i="17" a="1"/>
  <c r="AZ196" i="17" a="1"/>
  <c r="CY196" i="17" a="1"/>
  <c r="AW199" i="17" a="1"/>
  <c r="BK199" i="17" a="1"/>
  <c r="BX199" i="17" a="1"/>
  <c r="CN199" i="17" a="1"/>
  <c r="CZ199" i="17" a="1"/>
  <c r="J202" i="17" a="1"/>
  <c r="U202" i="17" a="1"/>
  <c r="AF202" i="17" a="1"/>
  <c r="AQ202" i="17" a="1"/>
  <c r="CD202" i="17" a="1"/>
  <c r="CO202" i="17" a="1"/>
  <c r="CZ202" i="17" a="1"/>
  <c r="AE148" i="17" a="1"/>
  <c r="AX163" i="17" a="1"/>
  <c r="AM175" i="17" a="1"/>
  <c r="CZ175" i="17" a="1"/>
  <c r="BH181" i="17" a="1"/>
  <c r="CY181" i="17" a="1"/>
  <c r="CZ184" i="17" a="1"/>
  <c r="N187" i="17" a="1"/>
  <c r="AW187" i="17" a="1"/>
  <c r="BV187" i="17" a="1"/>
  <c r="BJ190" i="17" a="1"/>
  <c r="CL190" i="17" a="1"/>
  <c r="N193" i="17" a="1"/>
  <c r="AL193" i="17" a="1"/>
  <c r="BI193" i="17" a="1"/>
  <c r="CL193" i="17" a="1"/>
  <c r="BD196" i="17" a="1"/>
  <c r="BW196" i="17" a="1"/>
  <c r="CJ196" i="17" a="1"/>
  <c r="G199" i="17" a="1"/>
  <c r="U199" i="17" a="1"/>
  <c r="AH199" i="17" a="1"/>
  <c r="CA199" i="17" a="1"/>
  <c r="M202" i="17" a="1"/>
  <c r="AZ202" i="17" a="1"/>
  <c r="BK202" i="17" a="1"/>
  <c r="BV202" i="17" a="1"/>
  <c r="CG202" i="17" a="1"/>
  <c r="CY160" i="17" a="1"/>
  <c r="N181" i="17" a="1"/>
  <c r="AR184" i="17" a="1"/>
  <c r="S187" i="17" a="1"/>
  <c r="CG187" i="17" a="1"/>
  <c r="BH193" i="17" a="1"/>
  <c r="AH196" i="17" a="1"/>
  <c r="CA196" i="17" a="1"/>
  <c r="AZ199" i="17" a="1"/>
  <c r="CM199" i="17" a="1"/>
  <c r="CC202" i="17" a="1"/>
  <c r="S205" i="17" a="1"/>
  <c r="CH205" i="17" a="1"/>
  <c r="CR205" i="17" a="1"/>
  <c r="N208" i="17" a="1"/>
  <c r="W208" i="17" a="1"/>
  <c r="AD208" i="17" a="1"/>
  <c r="BG208" i="17" a="1"/>
  <c r="BN208" i="17" a="1"/>
  <c r="CQ208" i="17" a="1"/>
  <c r="CX208" i="17" a="1"/>
  <c r="L211" i="17" a="1"/>
  <c r="AO211" i="17" a="1"/>
  <c r="AV211" i="17" a="1"/>
  <c r="BY211" i="17" a="1"/>
  <c r="CF211" i="17" a="1"/>
  <c r="T190" i="17" a="1"/>
  <c r="CF190" i="17" a="1"/>
  <c r="AL196" i="17" a="1"/>
  <c r="V199" i="17" a="1"/>
  <c r="BI199" i="17" a="1"/>
  <c r="CO199" i="17" a="1"/>
  <c r="I202" i="17" a="1"/>
  <c r="AG202" i="17" a="1"/>
  <c r="BD202" i="17" a="1"/>
  <c r="AL205" i="17" a="1"/>
  <c r="AY205" i="17" a="1"/>
  <c r="BL205" i="17" a="1"/>
  <c r="BW205" i="17" a="1"/>
  <c r="CS205" i="17" a="1"/>
  <c r="F208" i="17" a="1"/>
  <c r="O208" i="17" a="1"/>
  <c r="AE208" i="17" a="1"/>
  <c r="AL208" i="17" a="1"/>
  <c r="AS208" i="17" a="1"/>
  <c r="AZ208" i="17" a="1"/>
  <c r="BO208" i="17" a="1"/>
  <c r="BV208" i="17" a="1"/>
  <c r="CC208" i="17" a="1"/>
  <c r="CJ208" i="17" a="1"/>
  <c r="CY208" i="17" a="1"/>
  <c r="M211" i="17" a="1"/>
  <c r="T211" i="17" a="1"/>
  <c r="AA211" i="17" a="1"/>
  <c r="AH211" i="17" a="1"/>
  <c r="AW211" i="17" a="1"/>
  <c r="BD211" i="17" a="1"/>
  <c r="BK211" i="17" a="1"/>
  <c r="BR211" i="17" a="1"/>
  <c r="CG211" i="17" a="1"/>
  <c r="CN211" i="17" a="1"/>
  <c r="CU211" i="17" a="1"/>
  <c r="J214" i="17" a="1"/>
  <c r="P214" i="17" a="1"/>
  <c r="V214" i="17" a="1"/>
  <c r="AB214" i="17" a="1"/>
  <c r="AH214" i="17" a="1"/>
  <c r="AN214" i="17" a="1"/>
  <c r="AT214" i="17" a="1"/>
  <c r="AZ214" i="17" a="1"/>
  <c r="BF214" i="17" a="1"/>
  <c r="BL214" i="17" a="1"/>
  <c r="BR214" i="17" a="1"/>
  <c r="BX214" i="17" a="1"/>
  <c r="CD214" i="17" a="1"/>
  <c r="CJ214" i="17" a="1"/>
  <c r="CP214" i="17" a="1"/>
  <c r="CV214" i="17" a="1"/>
  <c r="J217" i="17" a="1"/>
  <c r="P217" i="17" a="1"/>
  <c r="V217" i="17" a="1"/>
  <c r="AB217" i="17" a="1"/>
  <c r="AH217" i="17" a="1"/>
  <c r="AN217" i="17" a="1"/>
  <c r="AT217" i="17" a="1"/>
  <c r="AZ217" i="17" a="1"/>
  <c r="BF217" i="17" a="1"/>
  <c r="BL217" i="17" a="1"/>
  <c r="BR217" i="17" a="1"/>
  <c r="BX217" i="17" a="1"/>
  <c r="CD217" i="17" a="1"/>
  <c r="CJ217" i="17" a="1"/>
  <c r="CP217" i="17" a="1"/>
  <c r="CV217" i="17" a="1"/>
  <c r="J220" i="17" a="1"/>
  <c r="P220" i="17" a="1"/>
  <c r="V220" i="17" a="1"/>
  <c r="AB220" i="17" a="1"/>
  <c r="AH220" i="17" a="1"/>
  <c r="AN220" i="17" a="1"/>
  <c r="AT220" i="17" a="1"/>
  <c r="AZ220" i="17" a="1"/>
  <c r="BF220" i="17" a="1"/>
  <c r="BL220" i="17" a="1"/>
  <c r="BR220" i="17" a="1"/>
  <c r="BX220" i="17" a="1"/>
  <c r="CD220" i="17" a="1"/>
  <c r="CJ220" i="17" a="1"/>
  <c r="CP220" i="17" a="1"/>
  <c r="CV220" i="17" a="1"/>
  <c r="J223" i="17" a="1"/>
  <c r="P223" i="17" a="1"/>
  <c r="V223" i="17" a="1"/>
  <c r="AB223" i="17" a="1"/>
  <c r="AH223" i="17" a="1"/>
  <c r="AN223" i="17" a="1"/>
  <c r="AT223" i="17" a="1"/>
  <c r="AZ223" i="17" a="1"/>
  <c r="BF223" i="17" a="1"/>
  <c r="BL223" i="17" a="1"/>
  <c r="BR223" i="17" a="1"/>
  <c r="BX223" i="17" a="1"/>
  <c r="CD223" i="17" a="1"/>
  <c r="CJ223" i="17" a="1"/>
  <c r="CP223" i="17" a="1"/>
  <c r="CV223" i="17" a="1"/>
  <c r="J226" i="17" a="1"/>
  <c r="P226" i="17" a="1"/>
  <c r="V226" i="17" a="1"/>
  <c r="AB226" i="17" a="1"/>
  <c r="AH226" i="17" a="1"/>
  <c r="AN226" i="17" a="1"/>
  <c r="AT226" i="17" a="1"/>
  <c r="AZ226" i="17" a="1"/>
  <c r="BF226" i="17" a="1"/>
  <c r="BL226" i="17" a="1"/>
  <c r="BR226" i="17" a="1"/>
  <c r="BX226" i="17" a="1"/>
  <c r="CD226" i="17" a="1"/>
  <c r="CJ226" i="17" a="1"/>
  <c r="CP226" i="17" a="1"/>
  <c r="CV226" i="17" a="1"/>
  <c r="J229" i="17" a="1"/>
  <c r="P229" i="17" a="1"/>
  <c r="V229" i="17" a="1"/>
  <c r="AB229" i="17" a="1"/>
  <c r="AH229" i="17" a="1"/>
  <c r="AN229" i="17" a="1"/>
  <c r="AT229" i="17" a="1"/>
  <c r="AZ229" i="17" a="1"/>
  <c r="BF229" i="17" a="1"/>
  <c r="BL229" i="17" a="1"/>
  <c r="BR229" i="17" a="1"/>
  <c r="BX229" i="17" a="1"/>
  <c r="CD229" i="17" a="1"/>
  <c r="CJ229" i="17" a="1"/>
  <c r="CP229" i="17" a="1"/>
  <c r="CV229" i="17" a="1"/>
  <c r="J232" i="17" a="1"/>
  <c r="P232" i="17" a="1"/>
  <c r="V232" i="17" a="1"/>
  <c r="AB232" i="17" a="1"/>
  <c r="AH232" i="17" a="1"/>
  <c r="AN232" i="17" a="1"/>
  <c r="AT232" i="17" a="1"/>
  <c r="AZ232" i="17" a="1"/>
  <c r="BF232" i="17" a="1"/>
  <c r="BL232" i="17" a="1"/>
  <c r="BR232" i="17" a="1"/>
  <c r="BX232" i="17" a="1"/>
  <c r="CD232" i="17" a="1"/>
  <c r="CJ232" i="17" a="1"/>
  <c r="CP232" i="17" a="1"/>
  <c r="CV232" i="17" a="1"/>
  <c r="J235" i="17" a="1"/>
  <c r="P235" i="17" a="1"/>
  <c r="AX181" i="17" a="1"/>
  <c r="T187" i="17" a="1"/>
  <c r="CT187" i="17" a="1"/>
  <c r="H193" i="17" a="1"/>
  <c r="BP193" i="17" a="1"/>
  <c r="CI196" i="17" a="1"/>
  <c r="Y199" i="17" a="1"/>
  <c r="T205" i="17" a="1"/>
  <c r="BM205" i="17" a="1"/>
  <c r="G208" i="17" a="1"/>
  <c r="X208" i="17" a="1"/>
  <c r="BA208" i="17" a="1"/>
  <c r="BH208" i="17" a="1"/>
  <c r="CK208" i="17" a="1"/>
  <c r="CR208" i="17" a="1"/>
  <c r="F211" i="17" a="1"/>
  <c r="AI211" i="17" a="1"/>
  <c r="AP211" i="17" a="1"/>
  <c r="BS211" i="17" a="1"/>
  <c r="BZ211" i="17" a="1"/>
  <c r="AB163" i="17" a="1"/>
  <c r="AG175" i="17" a="1"/>
  <c r="BP184" i="17" a="1"/>
  <c r="AK187" i="17" a="1"/>
  <c r="AF190" i="17" a="1"/>
  <c r="CN190" i="17" a="1"/>
  <c r="R193" i="17" a="1"/>
  <c r="AX196" i="17" a="1"/>
  <c r="CM196" i="17" a="1"/>
  <c r="BL199" i="17" a="1"/>
  <c r="CP199" i="17" a="1"/>
  <c r="AH202" i="17" a="1"/>
  <c r="BJ202" i="17" a="1"/>
  <c r="CH202" i="17" a="1"/>
  <c r="AM205" i="17" a="1"/>
  <c r="BB205" i="17" a="1"/>
  <c r="BN205" i="17" a="1"/>
  <c r="BZ205" i="17" a="1"/>
  <c r="CJ205" i="17" a="1"/>
  <c r="CT205" i="17" a="1"/>
  <c r="H208" i="17" a="1"/>
  <c r="P208" i="17" a="1"/>
  <c r="Y208" i="17" a="1"/>
  <c r="AF208" i="17" a="1"/>
  <c r="AM208" i="17" a="1"/>
  <c r="AT208" i="17" a="1"/>
  <c r="BI208" i="17" a="1"/>
  <c r="BP208" i="17" a="1"/>
  <c r="BW208" i="17" a="1"/>
  <c r="CD208" i="17" a="1"/>
  <c r="CS208" i="17" a="1"/>
  <c r="CZ208" i="17" a="1"/>
  <c r="G211" i="17" a="1"/>
  <c r="N211" i="17" a="1"/>
  <c r="U211" i="17" a="1"/>
  <c r="AB211" i="17" a="1"/>
  <c r="AQ211" i="17" a="1"/>
  <c r="AX211" i="17" a="1"/>
  <c r="BE211" i="17" a="1"/>
  <c r="BL211" i="17" a="1"/>
  <c r="CA211" i="17" a="1"/>
  <c r="CH211" i="17" a="1"/>
  <c r="CO211" i="17" a="1"/>
  <c r="CV211" i="17" a="1"/>
  <c r="K214" i="17" a="1"/>
  <c r="Q214" i="17" a="1"/>
  <c r="W214" i="17" a="1"/>
  <c r="AC214" i="17" a="1"/>
  <c r="AI214" i="17" a="1"/>
  <c r="AO214" i="17" a="1"/>
  <c r="AU214" i="17" a="1"/>
  <c r="BA214" i="17" a="1"/>
  <c r="BG214" i="17" a="1"/>
  <c r="BM214" i="17" a="1"/>
  <c r="BS214" i="17" a="1"/>
  <c r="BY214" i="17" a="1"/>
  <c r="CE214" i="17" a="1"/>
  <c r="CK214" i="17" a="1"/>
  <c r="CQ214" i="17" a="1"/>
  <c r="CW214" i="17" a="1"/>
  <c r="K217" i="17" a="1"/>
  <c r="Q217" i="17" a="1"/>
  <c r="W217" i="17" a="1"/>
  <c r="AC217" i="17" a="1"/>
  <c r="AI217" i="17" a="1"/>
  <c r="AO217" i="17" a="1"/>
  <c r="AU217" i="17" a="1"/>
  <c r="BA217" i="17" a="1"/>
  <c r="BG217" i="17" a="1"/>
  <c r="BM217" i="17" a="1"/>
  <c r="BS217" i="17" a="1"/>
  <c r="BY217" i="17" a="1"/>
  <c r="CE217" i="17" a="1"/>
  <c r="CK217" i="17" a="1"/>
  <c r="CQ217" i="17" a="1"/>
  <c r="CW217" i="17" a="1"/>
  <c r="K220" i="17" a="1"/>
  <c r="Q220" i="17" a="1"/>
  <c r="W220" i="17" a="1"/>
  <c r="AC220" i="17" a="1"/>
  <c r="AI220" i="17" a="1"/>
  <c r="AO220" i="17" a="1"/>
  <c r="AU220" i="17" a="1"/>
  <c r="BA220" i="17" a="1"/>
  <c r="BG220" i="17" a="1"/>
  <c r="BM220" i="17" a="1"/>
  <c r="BS220" i="17" a="1"/>
  <c r="BY220" i="17" a="1"/>
  <c r="CE220" i="17" a="1"/>
  <c r="CK220" i="17" a="1"/>
  <c r="CQ220" i="17" a="1"/>
  <c r="CW220" i="17" a="1"/>
  <c r="K223" i="17" a="1"/>
  <c r="Q223" i="17" a="1"/>
  <c r="W223" i="17" a="1"/>
  <c r="AC223" i="17" a="1"/>
  <c r="AI223" i="17" a="1"/>
  <c r="AO223" i="17" a="1"/>
  <c r="AU223" i="17" a="1"/>
  <c r="BA223" i="17" a="1"/>
  <c r="BG223" i="17" a="1"/>
  <c r="BM223" i="17" a="1"/>
  <c r="BS223" i="17" a="1"/>
  <c r="BY223" i="17" a="1"/>
  <c r="CE223" i="17" a="1"/>
  <c r="CK223" i="17" a="1"/>
  <c r="CQ223" i="17" a="1"/>
  <c r="CW223" i="17" a="1"/>
  <c r="K226" i="17" a="1"/>
  <c r="Q226" i="17" a="1"/>
  <c r="W226" i="17" a="1"/>
  <c r="AC226" i="17" a="1"/>
  <c r="AI226" i="17" a="1"/>
  <c r="AO226" i="17" a="1"/>
  <c r="AU226" i="17" a="1"/>
  <c r="BA226" i="17" a="1"/>
  <c r="BG226" i="17" a="1"/>
  <c r="BM226" i="17" a="1"/>
  <c r="BS226" i="17" a="1"/>
  <c r="BY226" i="17" a="1"/>
  <c r="CE226" i="17" a="1"/>
  <c r="CK226" i="17" a="1"/>
  <c r="CQ226" i="17" a="1"/>
  <c r="CW226" i="17" a="1"/>
  <c r="K229" i="17" a="1"/>
  <c r="Q229" i="17" a="1"/>
  <c r="W229" i="17" a="1"/>
  <c r="AC229" i="17" a="1"/>
  <c r="AI229" i="17" a="1"/>
  <c r="AO229" i="17" a="1"/>
  <c r="AU229" i="17" a="1"/>
  <c r="BA229" i="17" a="1"/>
  <c r="BG229" i="17" a="1"/>
  <c r="BM229" i="17" a="1"/>
  <c r="BS229" i="17" a="1"/>
  <c r="BY229" i="17" a="1"/>
  <c r="CE229" i="17" a="1"/>
  <c r="CK229" i="17" a="1"/>
  <c r="CQ229" i="17" a="1"/>
  <c r="CW229" i="17" a="1"/>
  <c r="K232" i="17" a="1"/>
  <c r="Q232" i="17" a="1"/>
  <c r="W232" i="17" a="1"/>
  <c r="AC232" i="17" a="1"/>
  <c r="AI232" i="17" a="1"/>
  <c r="AO232" i="17" a="1"/>
  <c r="AU232" i="17" a="1"/>
  <c r="BA232" i="17" a="1"/>
  <c r="BG232" i="17" a="1"/>
  <c r="BM232" i="17" a="1"/>
  <c r="BS232" i="17" a="1"/>
  <c r="BY232" i="17" a="1"/>
  <c r="CE232" i="17" a="1"/>
  <c r="CK232" i="17" a="1"/>
  <c r="CQ232" i="17" a="1"/>
  <c r="CW232" i="17" a="1"/>
  <c r="K235" i="17" a="1"/>
  <c r="BR172" i="17" a="1"/>
  <c r="AQ175" i="17" a="1"/>
  <c r="BV184" i="17" a="1"/>
  <c r="AP190" i="17" a="1"/>
  <c r="CB193" i="17" a="1"/>
  <c r="AG199" i="17" a="1"/>
  <c r="BO199" i="17" a="1"/>
  <c r="CV199" i="17" a="1"/>
  <c r="N202" i="17" a="1"/>
  <c r="U205" i="17" a="1"/>
  <c r="BD205" i="17" a="1"/>
  <c r="BO205" i="17" a="1"/>
  <c r="CB205" i="17" a="1"/>
  <c r="CK205" i="17" a="1"/>
  <c r="AU208" i="17" a="1"/>
  <c r="BB208" i="17" a="1"/>
  <c r="CE208" i="17" a="1"/>
  <c r="CL208" i="17" a="1"/>
  <c r="AC211" i="17" a="1"/>
  <c r="AJ211" i="17" a="1"/>
  <c r="BM211" i="17" a="1"/>
  <c r="BT211" i="17" a="1"/>
  <c r="CW211" i="17" a="1"/>
  <c r="CO154" i="17" a="1"/>
  <c r="CO163" i="17" a="1"/>
  <c r="CU172" i="17" a="1"/>
  <c r="BI175" i="17" a="1"/>
  <c r="CW181" i="17" a="1"/>
  <c r="AX187" i="17" a="1"/>
  <c r="AQ190" i="17" a="1"/>
  <c r="G196" i="17" a="1"/>
  <c r="BH196" i="17" a="1"/>
  <c r="BW199" i="17" a="1"/>
  <c r="T202" i="17" a="1"/>
  <c r="AR202" i="17" a="1"/>
  <c r="BO202" i="17" a="1"/>
  <c r="AA205" i="17" a="1"/>
  <c r="AQ205" i="17" a="1"/>
  <c r="BE205" i="17" a="1"/>
  <c r="BP205" i="17" a="1"/>
  <c r="CC205" i="17" a="1"/>
  <c r="CM205" i="17" a="1"/>
  <c r="J208" i="17" a="1"/>
  <c r="S208" i="17" a="1"/>
  <c r="AO208" i="17" a="1"/>
  <c r="AV208" i="17" a="1"/>
  <c r="BY208" i="17" a="1"/>
  <c r="CF208" i="17" a="1"/>
  <c r="W211" i="17" a="1"/>
  <c r="AD211" i="17" a="1"/>
  <c r="BG211" i="17" a="1"/>
  <c r="BN211" i="17" a="1"/>
  <c r="CQ211" i="17" a="1"/>
  <c r="CX211" i="17" a="1"/>
  <c r="BL169" i="17" a="1"/>
  <c r="CX181" i="17" a="1"/>
  <c r="BD187" i="17" a="1"/>
  <c r="AJ193" i="17" a="1"/>
  <c r="CM193" i="17" a="1"/>
  <c r="N196" i="17" a="1"/>
  <c r="CV196" i="17" a="1"/>
  <c r="AM199" i="17" a="1"/>
  <c r="BR202" i="17" a="1"/>
  <c r="CP202" i="17" a="1"/>
  <c r="I205" i="17" a="1"/>
  <c r="CW205" i="17" a="1"/>
  <c r="K208" i="17" a="1"/>
  <c r="AA208" i="17" a="1"/>
  <c r="AH208" i="17" a="1"/>
  <c r="AW208" i="17" a="1"/>
  <c r="BD208" i="17" a="1"/>
  <c r="BK208" i="17" a="1"/>
  <c r="BR208" i="17" a="1"/>
  <c r="CG208" i="17" a="1"/>
  <c r="CN208" i="17" a="1"/>
  <c r="CU208" i="17" a="1"/>
  <c r="I211" i="17" a="1"/>
  <c r="P211" i="17" a="1"/>
  <c r="AE211" i="17" a="1"/>
  <c r="AL211" i="17" a="1"/>
  <c r="AS211" i="17" a="1"/>
  <c r="AZ211" i="17" a="1"/>
  <c r="BO211" i="17" a="1"/>
  <c r="BV211" i="17" a="1"/>
  <c r="CC211" i="17" a="1"/>
  <c r="CJ211" i="17" a="1"/>
  <c r="CY211" i="17" a="1"/>
  <c r="G214" i="17" a="1"/>
  <c r="M214" i="17" a="1"/>
  <c r="S214" i="17" a="1"/>
  <c r="Y214" i="17" a="1"/>
  <c r="AE214" i="17" a="1"/>
  <c r="AK214" i="17" a="1"/>
  <c r="AQ214" i="17" a="1"/>
  <c r="AW214" i="17" a="1"/>
  <c r="BC214" i="17" a="1"/>
  <c r="BI214" i="17" a="1"/>
  <c r="BO214" i="17" a="1"/>
  <c r="BU214" i="17" a="1"/>
  <c r="CA214" i="17" a="1"/>
  <c r="CG214" i="17" a="1"/>
  <c r="CM214" i="17" a="1"/>
  <c r="CS214" i="17" a="1"/>
  <c r="CY214" i="17" a="1"/>
  <c r="G217" i="17" a="1"/>
  <c r="M217" i="17" a="1"/>
  <c r="S217" i="17" a="1"/>
  <c r="Y217" i="17" a="1"/>
  <c r="AE217" i="17" a="1"/>
  <c r="AK217" i="17" a="1"/>
  <c r="AQ217" i="17" a="1"/>
  <c r="AW217" i="17" a="1"/>
  <c r="BC217" i="17" a="1"/>
  <c r="BI217" i="17" a="1"/>
  <c r="BO217" i="17" a="1"/>
  <c r="BU217" i="17" a="1"/>
  <c r="CA217" i="17" a="1"/>
  <c r="CG217" i="17" a="1"/>
  <c r="CM217" i="17" a="1"/>
  <c r="CS217" i="17" a="1"/>
  <c r="CY217" i="17" a="1"/>
  <c r="G220" i="17" a="1"/>
  <c r="M220" i="17" a="1"/>
  <c r="S220" i="17" a="1"/>
  <c r="Y220" i="17" a="1"/>
  <c r="AE220" i="17" a="1"/>
  <c r="AK220" i="17" a="1"/>
  <c r="AQ220" i="17" a="1"/>
  <c r="AW220" i="17" a="1"/>
  <c r="BC220" i="17" a="1"/>
  <c r="BI220" i="17" a="1"/>
  <c r="BO220" i="17" a="1"/>
  <c r="BU220" i="17" a="1"/>
  <c r="CA220" i="17" a="1"/>
  <c r="CG220" i="17" a="1"/>
  <c r="CM220" i="17" a="1"/>
  <c r="CS220" i="17" a="1"/>
  <c r="CY220" i="17" a="1"/>
  <c r="G223" i="17" a="1"/>
  <c r="M223" i="17" a="1"/>
  <c r="S223" i="17" a="1"/>
  <c r="Y223" i="17" a="1"/>
  <c r="AE223" i="17" a="1"/>
  <c r="AK223" i="17" a="1"/>
  <c r="AQ223" i="17" a="1"/>
  <c r="AW223" i="17" a="1"/>
  <c r="BC223" i="17" a="1"/>
  <c r="BI223" i="17" a="1"/>
  <c r="BO223" i="17" a="1"/>
  <c r="BU223" i="17" a="1"/>
  <c r="CA223" i="17" a="1"/>
  <c r="CG223" i="17" a="1"/>
  <c r="CM223" i="17" a="1"/>
  <c r="CS223" i="17" a="1"/>
  <c r="CY223" i="17" a="1"/>
  <c r="G226" i="17" a="1"/>
  <c r="M226" i="17" a="1"/>
  <c r="S226" i="17" a="1"/>
  <c r="Y226" i="17" a="1"/>
  <c r="AE226" i="17" a="1"/>
  <c r="AK226" i="17" a="1"/>
  <c r="AQ226" i="17" a="1"/>
  <c r="AW226" i="17" a="1"/>
  <c r="BC226" i="17" a="1"/>
  <c r="BI226" i="17" a="1"/>
  <c r="BO226" i="17" a="1"/>
  <c r="BU226" i="17" a="1"/>
  <c r="CA226" i="17" a="1"/>
  <c r="CG226" i="17" a="1"/>
  <c r="CM226" i="17" a="1"/>
  <c r="CS226" i="17" a="1"/>
  <c r="CY226" i="17" a="1"/>
  <c r="G229" i="17" a="1"/>
  <c r="M229" i="17" a="1"/>
  <c r="S229" i="17" a="1"/>
  <c r="Y229" i="17" a="1"/>
  <c r="AE229" i="17" a="1"/>
  <c r="AK229" i="17" a="1"/>
  <c r="AQ229" i="17" a="1"/>
  <c r="AW229" i="17" a="1"/>
  <c r="BC229" i="17" a="1"/>
  <c r="BI229" i="17" a="1"/>
  <c r="BO229" i="17" a="1"/>
  <c r="BU229" i="17" a="1"/>
  <c r="CA229" i="17" a="1"/>
  <c r="CG229" i="17" a="1"/>
  <c r="CM229" i="17" a="1"/>
  <c r="CS229" i="17" a="1"/>
  <c r="CY229" i="17" a="1"/>
  <c r="G232" i="17" a="1"/>
  <c r="M232" i="17" a="1"/>
  <c r="S232" i="17" a="1"/>
  <c r="Y232" i="17" a="1"/>
  <c r="AE232" i="17" a="1"/>
  <c r="AK232" i="17" a="1"/>
  <c r="AQ232" i="17" a="1"/>
  <c r="AW232" i="17" a="1"/>
  <c r="BC232" i="17" a="1"/>
  <c r="BI232" i="17" a="1"/>
  <c r="BO232" i="17" a="1"/>
  <c r="BU232" i="17" a="1"/>
  <c r="CA232" i="17" a="1"/>
  <c r="CG232" i="17" a="1"/>
  <c r="CM232" i="17" a="1"/>
  <c r="CS232" i="17" a="1"/>
  <c r="CY232" i="17" a="1"/>
  <c r="G235" i="17" a="1"/>
  <c r="M235" i="17" a="1"/>
  <c r="AT199" i="17" a="1"/>
  <c r="AY202" i="17" a="1"/>
  <c r="P205" i="17" a="1"/>
  <c r="BF205" i="17" a="1"/>
  <c r="CF205" i="17" a="1"/>
  <c r="R208" i="17" a="1"/>
  <c r="AY208" i="17" a="1"/>
  <c r="BS208" i="17" a="1"/>
  <c r="J211" i="17" a="1"/>
  <c r="Z211" i="17" a="1"/>
  <c r="CB211" i="17" a="1"/>
  <c r="CS211" i="17" a="1"/>
  <c r="AJ214" i="17" a="1"/>
  <c r="AX214" i="17" a="1"/>
  <c r="BK214" i="17" a="1"/>
  <c r="I217" i="17" a="1"/>
  <c r="BB217" i="17" a="1"/>
  <c r="BP217" i="17" a="1"/>
  <c r="CC217" i="17" a="1"/>
  <c r="N220" i="17" a="1"/>
  <c r="AA220" i="17" a="1"/>
  <c r="BT220" i="17" a="1"/>
  <c r="CH220" i="17" a="1"/>
  <c r="CU220" i="17" a="1"/>
  <c r="R223" i="17" a="1"/>
  <c r="AF223" i="17" a="1"/>
  <c r="AS223" i="17" a="1"/>
  <c r="CL223" i="17" a="1"/>
  <c r="CZ223" i="17" a="1"/>
  <c r="AJ226" i="17" a="1"/>
  <c r="AX226" i="17" a="1"/>
  <c r="BK226" i="17" a="1"/>
  <c r="I229" i="17" a="1"/>
  <c r="BB229" i="17" a="1"/>
  <c r="BP229" i="17" a="1"/>
  <c r="CC229" i="17" a="1"/>
  <c r="N232" i="17" a="1"/>
  <c r="AA232" i="17" a="1"/>
  <c r="BT232" i="17" a="1"/>
  <c r="CH232" i="17" a="1"/>
  <c r="CU232" i="17" a="1"/>
  <c r="W235" i="17" a="1"/>
  <c r="AC235" i="17" a="1"/>
  <c r="AI235" i="17" a="1"/>
  <c r="AO235" i="17" a="1"/>
  <c r="AU235" i="17" a="1"/>
  <c r="BA235" i="17" a="1"/>
  <c r="BG235" i="17" a="1"/>
  <c r="I178" i="17" a="1"/>
  <c r="BP190" i="17" a="1"/>
  <c r="S193" i="17" a="1"/>
  <c r="BX196" i="17" a="1"/>
  <c r="AY199" i="17" a="1"/>
  <c r="BC202" i="17" a="1"/>
  <c r="BG205" i="17" a="1"/>
  <c r="T208" i="17" a="1"/>
  <c r="AJ208" i="17" a="1"/>
  <c r="BC208" i="17" a="1"/>
  <c r="CI208" i="17" a="1"/>
  <c r="K211" i="17" a="1"/>
  <c r="AT211" i="17" a="1"/>
  <c r="BJ211" i="17" a="1"/>
  <c r="H214" i="17" a="1"/>
  <c r="U214" i="17" a="1"/>
  <c r="AE157" i="17" a="1"/>
  <c r="AF178" i="17" a="1"/>
  <c r="BT190" i="17" a="1"/>
  <c r="CO196" i="17" a="1"/>
  <c r="BL202" i="17" a="1"/>
  <c r="AB205" i="17" a="1"/>
  <c r="BH205" i="17" a="1"/>
  <c r="CL205" i="17" a="1"/>
  <c r="AK208" i="17" a="1"/>
  <c r="BT208" i="17" a="1"/>
  <c r="CM208" i="17" a="1"/>
  <c r="AU211" i="17" a="1"/>
  <c r="CD211" i="17" a="1"/>
  <c r="CT211" i="17" a="1"/>
  <c r="X214" i="17" a="1"/>
  <c r="AL214" i="17" a="1"/>
  <c r="AY214" i="17" a="1"/>
  <c r="CR214" i="17" a="1"/>
  <c r="AP217" i="17" a="1"/>
  <c r="BD217" i="17" a="1"/>
  <c r="BQ217" i="17" a="1"/>
  <c r="O220" i="17" a="1"/>
  <c r="BH220" i="17" a="1"/>
  <c r="BV220" i="17" a="1"/>
  <c r="BT172" i="17" a="1"/>
  <c r="CZ190" i="17" a="1"/>
  <c r="BU202" i="17" a="1"/>
  <c r="AE205" i="17" a="1"/>
  <c r="BJ205" i="17" a="1"/>
  <c r="CN205" i="17" a="1"/>
  <c r="U208" i="17" a="1"/>
  <c r="AN208" i="17" a="1"/>
  <c r="BE208" i="17" a="1"/>
  <c r="BU208" i="17" a="1"/>
  <c r="O211" i="17" a="1"/>
  <c r="AF211" i="17" a="1"/>
  <c r="CE211" i="17" a="1"/>
  <c r="I214" i="17" a="1"/>
  <c r="BB214" i="17" a="1"/>
  <c r="BP214" i="17" a="1"/>
  <c r="CC214" i="17" a="1"/>
  <c r="N217" i="17" a="1"/>
  <c r="AA217" i="17" a="1"/>
  <c r="BT217" i="17" a="1"/>
  <c r="CH217" i="17" a="1"/>
  <c r="CU217" i="17" a="1"/>
  <c r="R220" i="17" a="1"/>
  <c r="AF220" i="17" a="1"/>
  <c r="AS220" i="17" a="1"/>
  <c r="N184" i="17" a="1"/>
  <c r="CC199" i="17" a="1"/>
  <c r="V202" i="17" a="1"/>
  <c r="BW202" i="17" a="1"/>
  <c r="AF205" i="17" a="1"/>
  <c r="BT205" i="17" a="1"/>
  <c r="Z208" i="17" a="1"/>
  <c r="AQ208" i="17" a="1"/>
  <c r="BF208" i="17" a="1"/>
  <c r="BZ208" i="17" a="1"/>
  <c r="AG211" i="17" a="1"/>
  <c r="BA211" i="17" a="1"/>
  <c r="CI211" i="17" a="1"/>
  <c r="CZ211" i="17" a="1"/>
  <c r="AP214" i="17" a="1"/>
  <c r="BD214" i="17" a="1"/>
  <c r="BQ214" i="17" a="1"/>
  <c r="O217" i="17" a="1"/>
  <c r="BH217" i="17" a="1"/>
  <c r="BV217" i="17" a="1"/>
  <c r="CI217" i="17" a="1"/>
  <c r="F220" i="17" a="1"/>
  <c r="T220" i="17" a="1"/>
  <c r="AG220" i="17" a="1"/>
  <c r="BZ220" i="17" a="1"/>
  <c r="CN220" i="17" a="1"/>
  <c r="X223" i="17" a="1"/>
  <c r="AL223" i="17" a="1"/>
  <c r="AY223" i="17" a="1"/>
  <c r="AD196" i="17" a="1"/>
  <c r="CJ199" i="17" a="1"/>
  <c r="CN202" i="17" a="1"/>
  <c r="AV205" i="17" a="1"/>
  <c r="CU205" i="17" a="1"/>
  <c r="I208" i="17" a="1"/>
  <c r="AB208" i="17" a="1"/>
  <c r="AR208" i="17" a="1"/>
  <c r="CT208" i="17" a="1"/>
  <c r="S211" i="17" a="1"/>
  <c r="BB211" i="17" a="1"/>
  <c r="BU211" i="17" a="1"/>
  <c r="AD214" i="17" a="1"/>
  <c r="AR214" i="17" a="1"/>
  <c r="BE214" i="17" a="1"/>
  <c r="CX214" i="17" a="1"/>
  <c r="AV217" i="17" a="1"/>
  <c r="BJ217" i="17" a="1"/>
  <c r="BW217" i="17" a="1"/>
  <c r="H220" i="17" a="1"/>
  <c r="U220" i="17" a="1"/>
  <c r="BN220" i="17" a="1"/>
  <c r="CB220" i="17" a="1"/>
  <c r="CO220" i="17" a="1"/>
  <c r="L223" i="17" a="1"/>
  <c r="Z223" i="17" a="1"/>
  <c r="AM223" i="17" a="1"/>
  <c r="CF223" i="17" a="1"/>
  <c r="Y166" i="17" a="1"/>
  <c r="CH175" i="17" a="1"/>
  <c r="H181" i="17" a="1"/>
  <c r="BU187" i="17" a="1"/>
  <c r="R190" i="17" a="1"/>
  <c r="S199" i="17" a="1"/>
  <c r="AN202" i="17" a="1"/>
  <c r="CY205" i="17" a="1"/>
  <c r="L208" i="17" a="1"/>
  <c r="BM208" i="17" a="1"/>
  <c r="CV208" i="17" a="1"/>
  <c r="X211" i="17" a="1"/>
  <c r="BF211" i="17" a="1"/>
  <c r="BW211" i="17" a="1"/>
  <c r="CM211" i="17" a="1"/>
  <c r="R214" i="17" a="1"/>
  <c r="CF187" i="17" a="1"/>
  <c r="CS202" i="17" a="1"/>
  <c r="M205" i="17" a="1"/>
  <c r="CP205" i="17" a="1"/>
  <c r="CH208" i="17" a="1"/>
  <c r="Q211" i="17" a="1"/>
  <c r="BC211" i="17" a="1"/>
  <c r="CR211" i="17" a="1"/>
  <c r="L214" i="17" a="1"/>
  <c r="CN214" i="17" a="1"/>
  <c r="T217" i="17" a="1"/>
  <c r="AR217" i="17" a="1"/>
  <c r="AP220" i="17" a="1"/>
  <c r="BP220" i="17" a="1"/>
  <c r="CI220" i="17" a="1"/>
  <c r="F223" i="17" a="1"/>
  <c r="AR223" i="17" a="1"/>
  <c r="CC223" i="17" a="1"/>
  <c r="L226" i="17" a="1"/>
  <c r="BE226" i="17" a="1"/>
  <c r="BV226" i="17" a="1"/>
  <c r="CL226" i="17" a="1"/>
  <c r="R229" i="17" a="1"/>
  <c r="BK229" i="17" a="1"/>
  <c r="CB229" i="17" a="1"/>
  <c r="CR229" i="17" a="1"/>
  <c r="H232" i="17" a="1"/>
  <c r="X232" i="17" a="1"/>
  <c r="BQ232" i="17" a="1"/>
  <c r="N235" i="17" a="1"/>
  <c r="V235" i="17" a="1"/>
  <c r="AP235" i="17" a="1"/>
  <c r="BC235" i="17" a="1"/>
  <c r="CY202" i="17" a="1"/>
  <c r="CX205" i="17" a="1"/>
  <c r="BW181" i="17" a="1"/>
  <c r="AN205" i="17" a="1"/>
  <c r="CZ205" i="17" a="1"/>
  <c r="CP208" i="17" a="1"/>
  <c r="V211" i="17" a="1"/>
  <c r="BI211" i="17" a="1"/>
  <c r="O214" i="17" a="1"/>
  <c r="AS214" i="17" a="1"/>
  <c r="BV214" i="17" a="1"/>
  <c r="CT214" i="17" a="1"/>
  <c r="U217" i="17" a="1"/>
  <c r="CR217" i="17" a="1"/>
  <c r="X220" i="17" a="1"/>
  <c r="AV220" i="17" a="1"/>
  <c r="BQ220" i="17" a="1"/>
  <c r="H223" i="17" a="1"/>
  <c r="AA223" i="17" a="1"/>
  <c r="AV223" i="17" a="1"/>
  <c r="BN223" i="17" a="1"/>
  <c r="CH223" i="17" a="1"/>
  <c r="CX223" i="17" a="1"/>
  <c r="N226" i="17" a="1"/>
  <c r="AD226" i="17" a="1"/>
  <c r="BW226" i="17" a="1"/>
  <c r="CN226" i="17" a="1"/>
  <c r="T229" i="17" a="1"/>
  <c r="AJ229" i="17" a="1"/>
  <c r="CF229" i="17" a="1"/>
  <c r="I232" i="17" a="1"/>
  <c r="Z232" i="17" a="1"/>
  <c r="AP232" i="17" a="1"/>
  <c r="BE232" i="17" a="1"/>
  <c r="BV232" i="17" a="1"/>
  <c r="CL232" i="17" a="1"/>
  <c r="O235" i="17" a="1"/>
  <c r="AD235" i="17" a="1"/>
  <c r="AQ235" i="17" a="1"/>
  <c r="BD235" i="17" a="1"/>
  <c r="I199" i="17" a="1"/>
  <c r="AW205" i="17" a="1"/>
  <c r="M208" i="17" a="1"/>
  <c r="Y211" i="17" a="1"/>
  <c r="BP211" i="17" a="1"/>
  <c r="AV214" i="17" a="1"/>
  <c r="CU214" i="17" a="1"/>
  <c r="X217" i="17" a="1"/>
  <c r="AX217" i="17" a="1"/>
  <c r="CT217" i="17" a="1"/>
  <c r="AX220" i="17" a="1"/>
  <c r="I223" i="17" a="1"/>
  <c r="AD223" i="17" a="1"/>
  <c r="BP223" i="17" a="1"/>
  <c r="AS226" i="17" a="1"/>
  <c r="BJ226" i="17" a="1"/>
  <c r="BZ226" i="17" a="1"/>
  <c r="CO226" i="17" a="1"/>
  <c r="F229" i="17" a="1"/>
  <c r="AY229" i="17" a="1"/>
  <c r="CU229" i="17" a="1"/>
  <c r="L232" i="17" a="1"/>
  <c r="AR232" i="17" a="1"/>
  <c r="BH232" i="17" a="1"/>
  <c r="Q235" i="17" a="1"/>
  <c r="X235" i="17" a="1"/>
  <c r="AK235" i="17" a="1"/>
  <c r="AX235" i="17" a="1"/>
  <c r="BK235" i="17" a="1"/>
  <c r="BI190" i="17" a="1"/>
  <c r="P196" i="17" a="1"/>
  <c r="AK199" i="17" a="1"/>
  <c r="V208" i="17" a="1"/>
  <c r="BL208" i="17" a="1"/>
  <c r="Z214" i="17" a="1"/>
  <c r="BZ214" i="17" a="1"/>
  <c r="CZ214" i="17" a="1"/>
  <c r="F217" i="17" a="1"/>
  <c r="AD217" i="17" a="1"/>
  <c r="AY217" i="17" a="1"/>
  <c r="CZ217" i="17" a="1"/>
  <c r="BB220" i="17" a="1"/>
  <c r="BW220" i="17" a="1"/>
  <c r="N223" i="17" a="1"/>
  <c r="BT223" i="17" a="1"/>
  <c r="R226" i="17" a="1"/>
  <c r="BN226" i="17" a="1"/>
  <c r="H229" i="17" a="1"/>
  <c r="X229" i="17" a="1"/>
  <c r="AM229" i="17" a="1"/>
  <c r="BD229" i="17" a="1"/>
  <c r="BT229" i="17" a="1"/>
  <c r="AS232" i="17" a="1"/>
  <c r="BJ232" i="17" a="1"/>
  <c r="BZ232" i="17" a="1"/>
  <c r="F235" i="17" a="1"/>
  <c r="BQ196" i="17" a="1"/>
  <c r="AE202" i="17" a="1"/>
  <c r="BU205" i="17" a="1"/>
  <c r="AC208" i="17" a="1"/>
  <c r="BQ208" i="17" a="1"/>
  <c r="AM211" i="17" a="1"/>
  <c r="BX211" i="17" a="1"/>
  <c r="BH214" i="17" a="1"/>
  <c r="CF214" i="17" a="1"/>
  <c r="H217" i="17" a="1"/>
  <c r="AG217" i="17" a="1"/>
  <c r="BE217" i="17" a="1"/>
  <c r="BD220" i="17" a="1"/>
  <c r="O223" i="17" a="1"/>
  <c r="AJ223" i="17" a="1"/>
  <c r="BD223" i="17" a="1"/>
  <c r="BV223" i="17" a="1"/>
  <c r="T226" i="17" a="1"/>
  <c r="AY226" i="17" a="1"/>
  <c r="BP226" i="17" a="1"/>
  <c r="CF226" i="17" a="1"/>
  <c r="L229" i="17" a="1"/>
  <c r="BE229" i="17" a="1"/>
  <c r="BV229" i="17" a="1"/>
  <c r="CL229" i="17" a="1"/>
  <c r="R232" i="17" a="1"/>
  <c r="BK232" i="17" a="1"/>
  <c r="CB232" i="17" a="1"/>
  <c r="CR232" i="17" a="1"/>
  <c r="H235" i="17" a="1"/>
  <c r="Z235" i="17" a="1"/>
  <c r="AM235" i="17" a="1"/>
  <c r="AZ235" i="17" a="1"/>
  <c r="BM235" i="17" a="1"/>
  <c r="BS235" i="17" a="1"/>
  <c r="BY235" i="17" a="1"/>
  <c r="CE235" i="17" a="1"/>
  <c r="CK235" i="17" a="1"/>
  <c r="CQ235" i="17" a="1"/>
  <c r="G187" i="17" a="1"/>
  <c r="CY199" i="17" a="1"/>
  <c r="CD205" i="17" a="1"/>
  <c r="AI208" i="17" a="1"/>
  <c r="CA208" i="17" a="1"/>
  <c r="AR211" i="17" a="1"/>
  <c r="CK211" i="17" a="1"/>
  <c r="BJ214" i="17" a="1"/>
  <c r="CI214" i="17" a="1"/>
  <c r="L217" i="17" a="1"/>
  <c r="L220" i="17" a="1"/>
  <c r="AL220" i="17" a="1"/>
  <c r="BJ220" i="17" a="1"/>
  <c r="CF220" i="17" a="1"/>
  <c r="T223" i="17" a="1"/>
  <c r="BE223" i="17" a="1"/>
  <c r="BZ223" i="17" a="1"/>
  <c r="CR223" i="17" a="1"/>
  <c r="H226" i="17" a="1"/>
  <c r="X226" i="17" a="1"/>
  <c r="BQ226" i="17" a="1"/>
  <c r="CH226" i="17" a="1"/>
  <c r="CX226" i="17" a="1"/>
  <c r="N229" i="17" a="1"/>
  <c r="AD229" i="17" a="1"/>
  <c r="BW229" i="17" a="1"/>
  <c r="CN229" i="17" a="1"/>
  <c r="T232" i="17" a="1"/>
  <c r="AJ232" i="17" a="1"/>
  <c r="CC232" i="17" a="1"/>
  <c r="CT232" i="17" a="1"/>
  <c r="I235" i="17" a="1"/>
  <c r="CZ169" i="17" a="1"/>
  <c r="BX208" i="17" a="1"/>
  <c r="AN211" i="17" a="1"/>
  <c r="I220" i="17" a="1"/>
  <c r="BE220" i="17" a="1"/>
  <c r="CX220" i="17" a="1"/>
  <c r="CO223" i="17" a="1"/>
  <c r="U226" i="17" a="1"/>
  <c r="BB226" i="17" a="1"/>
  <c r="AR229" i="17" a="1"/>
  <c r="AG232" i="17" a="1"/>
  <c r="BN232" i="17" a="1"/>
  <c r="S235" i="17" a="1"/>
  <c r="AW235" i="17" a="1"/>
  <c r="BP235" i="17" a="1"/>
  <c r="CL235" i="17" a="1"/>
  <c r="CS235" i="17" a="1"/>
  <c r="CZ235" i="17" a="1"/>
  <c r="Q238" i="17" a="1"/>
  <c r="AD238" i="17" a="1"/>
  <c r="AQ238" i="17" a="1"/>
  <c r="AX238" i="17" a="1"/>
  <c r="BK238" i="17" a="1"/>
  <c r="BX238" i="17" a="1"/>
  <c r="CK238" i="17" a="1"/>
  <c r="CX238" i="17" a="1"/>
  <c r="I241" i="17" a="1"/>
  <c r="V241" i="17" a="1"/>
  <c r="AI241" i="17" a="1"/>
  <c r="AO241" i="17" a="1"/>
  <c r="AU241" i="17" a="1"/>
  <c r="BA241" i="17" a="1"/>
  <c r="BG241" i="17" a="1"/>
  <c r="BM241" i="17" a="1"/>
  <c r="BS241" i="17" a="1"/>
  <c r="BY241" i="17" a="1"/>
  <c r="CE241" i="17" a="1"/>
  <c r="CK241" i="17" a="1"/>
  <c r="CQ241" i="17" a="1"/>
  <c r="CW241" i="17" a="1"/>
  <c r="K244" i="17" a="1"/>
  <c r="Q244" i="17" a="1"/>
  <c r="W244" i="17" a="1"/>
  <c r="AC244" i="17" a="1"/>
  <c r="AI244" i="17" a="1"/>
  <c r="AO244" i="17" a="1"/>
  <c r="AU244" i="17" a="1"/>
  <c r="BA244" i="17" a="1"/>
  <c r="BG244" i="17" a="1"/>
  <c r="BM244" i="17" a="1"/>
  <c r="BS244" i="17" a="1"/>
  <c r="BY244" i="17" a="1"/>
  <c r="CE244" i="17" a="1"/>
  <c r="CK244" i="17" a="1"/>
  <c r="CQ244" i="17" a="1"/>
  <c r="CW244" i="17" a="1"/>
  <c r="AC241" i="17" a="1"/>
  <c r="L244" i="17" a="1"/>
  <c r="AD244" i="17" a="1"/>
  <c r="AP244" i="17" a="1"/>
  <c r="BB244" i="17" a="1"/>
  <c r="BT244" i="17" a="1"/>
  <c r="CL244" i="17" a="1"/>
  <c r="AE184" i="17" a="1"/>
  <c r="AA214" i="17" a="1"/>
  <c r="AD220" i="17" a="1"/>
  <c r="AG226" i="17" a="1"/>
  <c r="O232" i="17" a="1"/>
  <c r="T238" i="17" a="1"/>
  <c r="BG238" i="17" a="1"/>
  <c r="BV205" i="17" a="1"/>
  <c r="CB208" i="17" a="1"/>
  <c r="AY211" i="17" a="1"/>
  <c r="BK217" i="17" a="1"/>
  <c r="BK220" i="17" a="1"/>
  <c r="CZ220" i="17" a="1"/>
  <c r="BH223" i="17" a="1"/>
  <c r="BD226" i="17" a="1"/>
  <c r="AS229" i="17" a="1"/>
  <c r="BZ229" i="17" a="1"/>
  <c r="F232" i="17" a="1"/>
  <c r="BP232" i="17" a="1"/>
  <c r="T235" i="17" a="1"/>
  <c r="AE235" i="17" a="1"/>
  <c r="AN235" i="17" a="1"/>
  <c r="BH235" i="17" a="1"/>
  <c r="BQ235" i="17" a="1"/>
  <c r="BX235" i="17" a="1"/>
  <c r="CT235" i="17" a="1"/>
  <c r="K238" i="17" a="1"/>
  <c r="X238" i="17" a="1"/>
  <c r="AK238" i="17" a="1"/>
  <c r="AR238" i="17" a="1"/>
  <c r="BE238" i="17" a="1"/>
  <c r="BR238" i="17" a="1"/>
  <c r="CE238" i="17" a="1"/>
  <c r="CR238" i="17" a="1"/>
  <c r="P241" i="17" a="1"/>
  <c r="F244" i="17" a="1"/>
  <c r="X244" i="17" a="1"/>
  <c r="AJ244" i="17" a="1"/>
  <c r="BH244" i="17" a="1"/>
  <c r="CF244" i="17" a="1"/>
  <c r="CR244" i="17" a="1"/>
  <c r="BU196" i="17" a="1"/>
  <c r="AF217" i="17" a="1"/>
  <c r="Z229" i="17" a="1"/>
  <c r="AR235" i="17" a="1"/>
  <c r="CO235" i="17" a="1"/>
  <c r="CN238" i="17" a="1"/>
  <c r="Y202" i="17" a="1"/>
  <c r="CE205" i="17" a="1"/>
  <c r="F214" i="17" a="1"/>
  <c r="BN214" i="17" a="1"/>
  <c r="R217" i="17" a="1"/>
  <c r="BN217" i="17" a="1"/>
  <c r="U223" i="17" a="1"/>
  <c r="BJ223" i="17" a="1"/>
  <c r="CT223" i="17" a="1"/>
  <c r="Z226" i="17" a="1"/>
  <c r="CI226" i="17" a="1"/>
  <c r="O229" i="17" a="1"/>
  <c r="AV229" i="17" a="1"/>
  <c r="AL232" i="17" a="1"/>
  <c r="CX232" i="17" a="1"/>
  <c r="U235" i="17" a="1"/>
  <c r="AY235" i="17" a="1"/>
  <c r="CF235" i="17" a="1"/>
  <c r="CM235" i="17" a="1"/>
  <c r="R238" i="17" a="1"/>
  <c r="AE238" i="17" a="1"/>
  <c r="AL238" i="17" a="1"/>
  <c r="AY238" i="17" a="1"/>
  <c r="BL238" i="17" a="1"/>
  <c r="BY238" i="17" a="1"/>
  <c r="CL238" i="17" a="1"/>
  <c r="CY238" i="17" a="1"/>
  <c r="J241" i="17" a="1"/>
  <c r="W241" i="17" a="1"/>
  <c r="AJ241" i="17" a="1"/>
  <c r="AP241" i="17" a="1"/>
  <c r="AV241" i="17" a="1"/>
  <c r="BB241" i="17" a="1"/>
  <c r="BH241" i="17" a="1"/>
  <c r="BN241" i="17" a="1"/>
  <c r="BT241" i="17" a="1"/>
  <c r="BZ241" i="17" a="1"/>
  <c r="CF241" i="17" a="1"/>
  <c r="CL241" i="17" a="1"/>
  <c r="CR241" i="17" a="1"/>
  <c r="CX241" i="17" a="1"/>
  <c r="R244" i="17" a="1"/>
  <c r="AV244" i="17" a="1"/>
  <c r="BN244" i="17" a="1"/>
  <c r="BZ244" i="17" a="1"/>
  <c r="CX244" i="17" a="1"/>
  <c r="CT226" i="17" a="1"/>
  <c r="CI229" i="17" a="1"/>
  <c r="CV235" i="17" a="1"/>
  <c r="M238" i="17" a="1"/>
  <c r="AT238" i="17" a="1"/>
  <c r="CG238" i="17" a="1"/>
  <c r="BJ178" i="17" a="1"/>
  <c r="AS202" i="17" a="1"/>
  <c r="CO205" i="17" a="1"/>
  <c r="CO208" i="17" a="1"/>
  <c r="BH211" i="17" a="1"/>
  <c r="N214" i="17" a="1"/>
  <c r="BT214" i="17" a="1"/>
  <c r="BK223" i="17" a="1"/>
  <c r="CU223" i="17" a="1"/>
  <c r="AA226" i="17" a="1"/>
  <c r="BH226" i="17" a="1"/>
  <c r="AX229" i="17" a="1"/>
  <c r="AM232" i="17" a="1"/>
  <c r="CZ232" i="17" a="1"/>
  <c r="AF235" i="17" a="1"/>
  <c r="BI235" i="17" a="1"/>
  <c r="BR235" i="17" a="1"/>
  <c r="CN235" i="17" a="1"/>
  <c r="CU235" i="17" a="1"/>
  <c r="L238" i="17" a="1"/>
  <c r="Y238" i="17" a="1"/>
  <c r="AF238" i="17" a="1"/>
  <c r="AS238" i="17" a="1"/>
  <c r="BF238" i="17" a="1"/>
  <c r="BS238" i="17" a="1"/>
  <c r="CF238" i="17" a="1"/>
  <c r="CS238" i="17" a="1"/>
  <c r="CZ238" i="17" a="1"/>
  <c r="Q241" i="17" a="1"/>
  <c r="AD241" i="17" a="1"/>
  <c r="CB214" i="17" a="1"/>
  <c r="CH235" i="17" a="1"/>
  <c r="AG238" i="17" a="1"/>
  <c r="BT238" i="17" a="1"/>
  <c r="CW208" i="17" a="1"/>
  <c r="BQ211" i="17" a="1"/>
  <c r="T214" i="17" a="1"/>
  <c r="BW214" i="17" a="1"/>
  <c r="Z217" i="17" a="1"/>
  <c r="BZ217" i="17" a="1"/>
  <c r="Z220" i="17" a="1"/>
  <c r="BQ223" i="17" a="1"/>
  <c r="AF226" i="17" a="1"/>
  <c r="CR226" i="17" a="1"/>
  <c r="U229" i="17" a="1"/>
  <c r="CH229" i="17" a="1"/>
  <c r="BW232" i="17" a="1"/>
  <c r="AG235" i="17" a="1"/>
  <c r="BJ235" i="17" a="1"/>
  <c r="BZ235" i="17" a="1"/>
  <c r="CG235" i="17" a="1"/>
  <c r="F238" i="17" a="1"/>
  <c r="S238" i="17" a="1"/>
  <c r="Z238" i="17" a="1"/>
  <c r="AM238" i="17" a="1"/>
  <c r="AZ238" i="17" a="1"/>
  <c r="BM238" i="17" a="1"/>
  <c r="BZ238" i="17" a="1"/>
  <c r="CM238" i="17" a="1"/>
  <c r="CT238" i="17" a="1"/>
  <c r="K241" i="17" a="1"/>
  <c r="X241" i="17" a="1"/>
  <c r="AK241" i="17" a="1"/>
  <c r="AQ241" i="17" a="1"/>
  <c r="AW241" i="17" a="1"/>
  <c r="BC241" i="17" a="1"/>
  <c r="BI241" i="17" a="1"/>
  <c r="BO241" i="17" a="1"/>
  <c r="BU241" i="17" a="1"/>
  <c r="CA241" i="17" a="1"/>
  <c r="CG241" i="17" a="1"/>
  <c r="CM241" i="17" a="1"/>
  <c r="CS241" i="17" a="1"/>
  <c r="CY241" i="17" a="1"/>
  <c r="G244" i="17" a="1"/>
  <c r="M244" i="17" a="1"/>
  <c r="S244" i="17" a="1"/>
  <c r="Y244" i="17" a="1"/>
  <c r="AE244" i="17" a="1"/>
  <c r="AK244" i="17" a="1"/>
  <c r="AQ244" i="17" a="1"/>
  <c r="AW244" i="17" a="1"/>
  <c r="BC244" i="17" a="1"/>
  <c r="BI244" i="17" a="1"/>
  <c r="BO244" i="17" a="1"/>
  <c r="BU244" i="17" a="1"/>
  <c r="CA244" i="17" a="1"/>
  <c r="CG244" i="17" a="1"/>
  <c r="CM244" i="17" a="1"/>
  <c r="CS244" i="17" a="1"/>
  <c r="CY244" i="17" a="1"/>
  <c r="CB217" i="17" a="1"/>
  <c r="AG223" i="17" a="1"/>
  <c r="AV232" i="17" a="1"/>
  <c r="AP208" i="17" a="1"/>
  <c r="H211" i="17" a="1"/>
  <c r="CL211" i="17" a="1"/>
  <c r="AG214" i="17" a="1"/>
  <c r="CL214" i="17" a="1"/>
  <c r="AL217" i="17" a="1"/>
  <c r="CL217" i="17" a="1"/>
  <c r="AP223" i="17" a="1"/>
  <c r="AM226" i="17" a="1"/>
  <c r="BT226" i="17" a="1"/>
  <c r="BJ229" i="17" a="1"/>
  <c r="AY232" i="17" a="1"/>
  <c r="CF232" i="17" a="1"/>
  <c r="L235" i="17" a="1"/>
  <c r="AS235" i="17" a="1"/>
  <c r="CB235" i="17" a="1"/>
  <c r="CI235" i="17" a="1"/>
  <c r="CP235" i="17" a="1"/>
  <c r="CW235" i="17" a="1"/>
  <c r="H238" i="17" a="1"/>
  <c r="U238" i="17" a="1"/>
  <c r="AH238" i="17" a="1"/>
  <c r="AU238" i="17" a="1"/>
  <c r="BH238" i="17" a="1"/>
  <c r="BU238" i="17" a="1"/>
  <c r="CB238" i="17" a="1"/>
  <c r="CO238" i="17" a="1"/>
  <c r="F241" i="17" a="1"/>
  <c r="S241" i="17" a="1"/>
  <c r="Z241" i="17" a="1"/>
  <c r="BO238" i="17" a="1"/>
  <c r="CI238" i="17" a="1"/>
  <c r="M241" i="17" a="1"/>
  <c r="AM241" i="17" a="1"/>
  <c r="AY241" i="17" a="1"/>
  <c r="BK241" i="17" a="1"/>
  <c r="BW241" i="17" a="1"/>
  <c r="CI241" i="17" a="1"/>
  <c r="CU241" i="17" a="1"/>
  <c r="I244" i="17" a="1"/>
  <c r="U244" i="17" a="1"/>
  <c r="AG244" i="17" a="1"/>
  <c r="AS244" i="17" a="1"/>
  <c r="BE244" i="17" a="1"/>
  <c r="BQ244" i="17" a="1"/>
  <c r="CC244" i="17" a="1"/>
  <c r="CO244" i="17" a="1"/>
  <c r="BT187" i="17" a="1"/>
  <c r="P199" i="17" a="1"/>
  <c r="CP211" i="17" a="1"/>
  <c r="AM214" i="17" a="1"/>
  <c r="AM217" i="17" a="1"/>
  <c r="CN217" i="17" a="1"/>
  <c r="AM220" i="17" a="1"/>
  <c r="CB223" i="17" a="1"/>
  <c r="I226" i="17" a="1"/>
  <c r="AP226" i="17" a="1"/>
  <c r="CZ226" i="17" a="1"/>
  <c r="AF229" i="17" a="1"/>
  <c r="CO229" i="17" a="1"/>
  <c r="U232" i="17" a="1"/>
  <c r="BB232" i="17" a="1"/>
  <c r="AJ235" i="17" a="1"/>
  <c r="AT235" i="17" a="1"/>
  <c r="BU235" i="17" a="1"/>
  <c r="O238" i="17" a="1"/>
  <c r="AB238" i="17" a="1"/>
  <c r="AO238" i="17" a="1"/>
  <c r="BB238" i="17" a="1"/>
  <c r="BV238" i="17" a="1"/>
  <c r="CV238" i="17" a="1"/>
  <c r="T241" i="17" a="1"/>
  <c r="AG241" i="17" a="1"/>
  <c r="AS241" i="17" a="1"/>
  <c r="BE241" i="17" a="1"/>
  <c r="BQ241" i="17" a="1"/>
  <c r="CC241" i="17" a="1"/>
  <c r="CO241" i="17" a="1"/>
  <c r="O244" i="17" a="1"/>
  <c r="AA244" i="17" a="1"/>
  <c r="AM244" i="17" a="1"/>
  <c r="AY244" i="17" a="1"/>
  <c r="BK244" i="17" a="1"/>
  <c r="BW244" i="17" a="1"/>
  <c r="CI244" i="17" a="1"/>
  <c r="CU244" i="17" a="1"/>
  <c r="CB187" i="17" a="1"/>
  <c r="H205" i="17" a="1"/>
  <c r="AX208" i="17" a="1"/>
  <c r="R211" i="17" a="1"/>
  <c r="CO214" i="17" a="1"/>
  <c r="AS217" i="17" a="1"/>
  <c r="CO217" i="17" a="1"/>
  <c r="AR220" i="17" a="1"/>
  <c r="CL220" i="17" a="1"/>
  <c r="AR226" i="17" a="1"/>
  <c r="AG229" i="17" a="1"/>
  <c r="BN229" i="17" a="1"/>
  <c r="CT229" i="17" a="1"/>
  <c r="BD232" i="17" a="1"/>
  <c r="CI232" i="17" a="1"/>
  <c r="AA235" i="17" a="1"/>
  <c r="BE235" i="17" a="1"/>
  <c r="BN235" i="17" a="1"/>
  <c r="BV235" i="17" a="1"/>
  <c r="CC235" i="17" a="1"/>
  <c r="CJ235" i="17" a="1"/>
  <c r="CX235" i="17" a="1"/>
  <c r="I238" i="17" a="1"/>
  <c r="V238" i="17" a="1"/>
  <c r="AI238" i="17" a="1"/>
  <c r="AV238" i="17" a="1"/>
  <c r="BI238" i="17" a="1"/>
  <c r="BP238" i="17" a="1"/>
  <c r="CC238" i="17" a="1"/>
  <c r="CP238" i="17" a="1"/>
  <c r="G241" i="17" a="1"/>
  <c r="N241" i="17" a="1"/>
  <c r="AA241" i="17" a="1"/>
  <c r="J205" i="17" a="1"/>
  <c r="BJ208" i="17" a="1"/>
  <c r="CX217" i="17" a="1"/>
  <c r="AY220" i="17" a="1"/>
  <c r="CR220" i="17" a="1"/>
  <c r="AX223" i="17" a="1"/>
  <c r="CI223" i="17" a="1"/>
  <c r="O226" i="17" a="1"/>
  <c r="AV226" i="17" a="1"/>
  <c r="CB226" i="17" a="1"/>
  <c r="AL229" i="17" a="1"/>
  <c r="BQ229" i="17" a="1"/>
  <c r="CY184" i="17" a="1"/>
  <c r="CC220" i="17" a="1"/>
  <c r="BW223" i="17" a="1"/>
  <c r="BH229" i="17" a="1"/>
  <c r="CR235" i="17" a="1"/>
  <c r="AC238" i="17" a="1"/>
  <c r="BC238" i="17" a="1"/>
  <c r="R241" i="17" a="1"/>
  <c r="CD238" i="17" a="1"/>
  <c r="AL241" i="17" a="1"/>
  <c r="BD241" i="17" a="1"/>
  <c r="BV241" i="17" a="1"/>
  <c r="CN241" i="17" a="1"/>
  <c r="T244" i="17" a="1"/>
  <c r="AL244" i="17" a="1"/>
  <c r="BV244" i="17" a="1"/>
  <c r="CN244" i="17" a="1"/>
  <c r="U241" i="17" a="1"/>
  <c r="CP241" i="17" a="1"/>
  <c r="BX244" i="17" a="1"/>
  <c r="BJ238" i="17" a="1"/>
  <c r="J238" i="17" a="1"/>
  <c r="AP229" i="17" a="1"/>
  <c r="Y235" i="17" a="1"/>
  <c r="AK211" i="17" a="1"/>
  <c r="CT220" i="17" a="1"/>
  <c r="CN223" i="17" a="1"/>
  <c r="CC226" i="17" a="1"/>
  <c r="AB235" i="17" a="1"/>
  <c r="BO235" i="17" a="1"/>
  <c r="BD238" i="17" a="1"/>
  <c r="BD244" i="17" a="1"/>
  <c r="V244" i="17" a="1"/>
  <c r="BF244" i="17" a="1"/>
  <c r="CP244" i="17" a="1"/>
  <c r="CX229" i="17" a="1"/>
  <c r="AL235" i="17" a="1"/>
  <c r="CJ238" i="17" a="1"/>
  <c r="CF217" i="17" a="1"/>
  <c r="CZ229" i="17" a="1"/>
  <c r="BW235" i="17" a="1"/>
  <c r="AJ238" i="17" a="1"/>
  <c r="CJ244" i="17" a="1"/>
  <c r="AJ217" i="17" a="1"/>
  <c r="CU226" i="17" a="1"/>
  <c r="AH235" i="17" a="1"/>
  <c r="BT235" i="17" a="1"/>
  <c r="G238" i="17" a="1"/>
  <c r="CH238" i="17" a="1"/>
  <c r="AN241" i="17" a="1"/>
  <c r="BF241" i="17" a="1"/>
  <c r="BX241" i="17" a="1"/>
  <c r="AN244" i="17" a="1"/>
  <c r="AD232" i="17" a="1"/>
  <c r="AF232" i="17" a="1"/>
  <c r="CY235" i="17" a="1"/>
  <c r="AX205" i="17" a="1"/>
  <c r="AX232" i="17" a="1"/>
  <c r="CA235" i="17" a="1"/>
  <c r="N238" i="17" a="1"/>
  <c r="AN238" i="17" a="1"/>
  <c r="BN238" i="17" a="1"/>
  <c r="Y241" i="17" a="1"/>
  <c r="AR241" i="17" a="1"/>
  <c r="BJ241" i="17" a="1"/>
  <c r="CB241" i="17" a="1"/>
  <c r="CT241" i="17" a="1"/>
  <c r="H244" i="17" a="1"/>
  <c r="Z244" i="17" a="1"/>
  <c r="AR244" i="17" a="1"/>
  <c r="BJ244" i="17" a="1"/>
  <c r="CB244" i="17" a="1"/>
  <c r="CT244" i="17" a="1"/>
  <c r="AF214" i="17" a="1"/>
  <c r="P238" i="17" a="1"/>
  <c r="AP238" i="17" a="1"/>
  <c r="H241" i="17" a="1"/>
  <c r="AT241" i="17" a="1"/>
  <c r="BL241" i="17" a="1"/>
  <c r="CD241" i="17" a="1"/>
  <c r="CV241" i="17" a="1"/>
  <c r="J244" i="17" a="1"/>
  <c r="AB244" i="17" a="1"/>
  <c r="AT244" i="17" a="1"/>
  <c r="BL244" i="17" a="1"/>
  <c r="CD244" i="17" a="1"/>
  <c r="CV244" i="17" a="1"/>
  <c r="AL226" i="17" a="1"/>
  <c r="W238" i="17" a="1"/>
  <c r="AZ241" i="17" a="1"/>
  <c r="AH244" i="17" a="1"/>
  <c r="BB223" i="17" a="1"/>
  <c r="CA238" i="17" a="1"/>
  <c r="O241" i="17" a="1"/>
  <c r="AV235" i="17" a="1"/>
  <c r="CD235" i="17" a="1"/>
  <c r="BQ238" i="17" a="1"/>
  <c r="CQ238" i="17" a="1"/>
  <c r="AB241" i="17" a="1"/>
  <c r="F226" i="17" a="1"/>
  <c r="BB235" i="17" a="1"/>
  <c r="CU238" i="17" a="1"/>
  <c r="AE241" i="17" a="1"/>
  <c r="AA229" i="17" a="1"/>
  <c r="AW238" i="17" a="1"/>
  <c r="BR241" i="17" a="1"/>
  <c r="P244" i="17" a="1"/>
  <c r="BA238" i="17" a="1"/>
  <c r="AG208" i="17" a="1"/>
  <c r="CH214" i="17" a="1"/>
  <c r="AJ220" i="17" a="1"/>
  <c r="CO232" i="17" a="1"/>
  <c r="BF235" i="17" a="1"/>
  <c r="AH241" i="17" a="1"/>
  <c r="CJ241" i="17" a="1"/>
  <c r="AZ244" i="17" a="1"/>
  <c r="BL235" i="17" a="1"/>
  <c r="AA238" i="17" a="1"/>
  <c r="CN232" i="17" a="1"/>
  <c r="R235" i="17" a="1"/>
  <c r="BW238" i="17" a="1"/>
  <c r="CW238" i="17" a="1"/>
  <c r="L241" i="17" a="1"/>
  <c r="AF241" i="17" a="1"/>
  <c r="AX241" i="17" a="1"/>
  <c r="BP241" i="17" a="1"/>
  <c r="CH241" i="17" a="1"/>
  <c r="CZ241" i="17" a="1"/>
  <c r="N244" i="17" a="1"/>
  <c r="AF244" i="17" a="1"/>
  <c r="AX244" i="17" a="1"/>
  <c r="BP244" i="17" a="1"/>
  <c r="CH244" i="17" a="1"/>
  <c r="CZ244" i="17" a="1"/>
  <c r="BR244" i="17" a="1"/>
  <c r="E247" i="17" a="1"/>
  <c r="F247" i="17" a="1"/>
  <c r="L247" i="17" a="1"/>
  <c r="R247" i="17" a="1"/>
  <c r="X247" i="17" a="1"/>
  <c r="AD247" i="17" a="1"/>
  <c r="AJ247" i="17" a="1"/>
  <c r="AP247" i="17" a="1"/>
  <c r="AV247" i="17" a="1"/>
  <c r="BB247" i="17" a="1"/>
  <c r="BH247" i="17" a="1"/>
  <c r="BN247" i="17" a="1"/>
  <c r="BT247" i="17" a="1"/>
  <c r="BZ247" i="17" a="1"/>
  <c r="CF247" i="17" a="1"/>
  <c r="CL247" i="17" a="1"/>
  <c r="CR247" i="17" a="1"/>
  <c r="CX247" i="17" a="1"/>
  <c r="G247" i="17" a="1"/>
  <c r="M247" i="17" a="1"/>
  <c r="S247" i="17" a="1"/>
  <c r="Y247" i="17" a="1"/>
  <c r="AE247" i="17" a="1"/>
  <c r="AK247" i="17" a="1"/>
  <c r="AQ247" i="17" a="1"/>
  <c r="AW247" i="17" a="1"/>
  <c r="BC247" i="17" a="1"/>
  <c r="BI247" i="17" a="1"/>
  <c r="BO247" i="17" a="1"/>
  <c r="BU247" i="17" a="1"/>
  <c r="CA247" i="17" a="1"/>
  <c r="CG247" i="17" a="1"/>
  <c r="CM247" i="17" a="1"/>
  <c r="CS247" i="17" a="1"/>
  <c r="CY247" i="17" a="1"/>
  <c r="H247" i="17" a="1"/>
  <c r="P247" i="17" a="1"/>
  <c r="Z247" i="17" a="1"/>
  <c r="AH247" i="17" a="1"/>
  <c r="AR247" i="17" a="1"/>
  <c r="AZ247" i="17" a="1"/>
  <c r="BJ247" i="17" a="1"/>
  <c r="BR247" i="17" a="1"/>
  <c r="CB247" i="17" a="1"/>
  <c r="CJ247" i="17" a="1"/>
  <c r="CT247" i="17" a="1"/>
  <c r="I247" i="17" a="1"/>
  <c r="Q247" i="17" a="1"/>
  <c r="AA247" i="17" a="1"/>
  <c r="AI247" i="17" a="1"/>
  <c r="AS247" i="17" a="1"/>
  <c r="BA247" i="17" a="1"/>
  <c r="BK247" i="17" a="1"/>
  <c r="BS247" i="17" a="1"/>
  <c r="CC247" i="17" a="1"/>
  <c r="CK247" i="17" a="1"/>
  <c r="CU247" i="17" a="1"/>
  <c r="J247" i="17" a="1"/>
  <c r="T247" i="17" a="1"/>
  <c r="AB247" i="17" a="1"/>
  <c r="AL247" i="17" a="1"/>
  <c r="AT247" i="17" a="1"/>
  <c r="BD247" i="17" a="1"/>
  <c r="BL247" i="17" a="1"/>
  <c r="BV247" i="17" a="1"/>
  <c r="CD247" i="17" a="1"/>
  <c r="CN247" i="17" a="1"/>
  <c r="CV247" i="17" a="1"/>
  <c r="W247" i="17" a="1"/>
  <c r="AN247" i="17" a="1"/>
  <c r="BE247" i="17" a="1"/>
  <c r="K247" i="17" a="1"/>
  <c r="CI247" i="17" a="1"/>
  <c r="CZ247" i="17" a="1"/>
  <c r="AO247" i="17" a="1"/>
  <c r="BF247" i="17" a="1"/>
  <c r="BW247" i="17" a="1"/>
  <c r="N247" i="17" a="1"/>
  <c r="AC247" i="17" a="1"/>
  <c r="BG247" i="17" a="1"/>
  <c r="BX247" i="17" a="1"/>
  <c r="CO247" i="17" a="1"/>
  <c r="O247" i="17" a="1"/>
  <c r="AM247" i="17" a="1"/>
  <c r="CP247" i="17" a="1"/>
  <c r="BP247" i="17" a="1"/>
  <c r="AU247" i="17" a="1"/>
  <c r="CQ247" i="17" a="1"/>
  <c r="U247" i="17" a="1"/>
  <c r="BQ247" i="17" a="1"/>
  <c r="AX247" i="17" a="1"/>
  <c r="AY247" i="17" a="1"/>
  <c r="V247" i="17" a="1"/>
  <c r="BY247" i="17" a="1"/>
  <c r="AF247" i="17" a="1"/>
  <c r="CE247" i="17" a="1"/>
  <c r="AG247" i="17" a="1"/>
  <c r="CH247" i="17" a="1"/>
  <c r="BM247" i="17" a="1"/>
  <c r="CW247" i="17" a="1"/>
  <c r="E127" i="17" a="1"/>
  <c r="E133" i="17" a="1"/>
  <c r="E166" i="17" a="1"/>
  <c r="E160" i="17" a="1"/>
  <c r="E154" i="17" a="1"/>
  <c r="E125" i="17" a="1"/>
  <c r="E175" i="17" a="1"/>
  <c r="E169" i="17" a="1"/>
  <c r="E163" i="17" a="1"/>
  <c r="E184" i="17" a="1"/>
  <c r="E178" i="17" a="1"/>
  <c r="E172" i="17" a="1"/>
  <c r="E202" i="17" a="1"/>
  <c r="E196" i="17" a="1"/>
  <c r="E190" i="17" a="1"/>
  <c r="E229" i="17" a="1"/>
  <c r="E223" i="17" a="1"/>
  <c r="E217" i="17" a="1"/>
  <c r="E139" i="17" a="1"/>
  <c r="E214" i="17" a="1"/>
  <c r="E148" i="17" a="1"/>
  <c r="E232" i="17" a="1"/>
  <c r="E193" i="17" a="1"/>
  <c r="E145" i="17" a="1"/>
  <c r="E238" i="17" a="1"/>
  <c r="E199" i="17" a="1"/>
  <c r="E220" i="17" a="1"/>
  <c r="E244" i="17" a="1"/>
  <c r="E142" i="17" a="1"/>
  <c r="E151" i="17" a="1"/>
  <c r="E211" i="17" a="1"/>
  <c r="E187" i="17" a="1"/>
  <c r="E205" i="17" a="1"/>
  <c r="E241" i="17" a="1"/>
  <c r="E226" i="17" a="1"/>
  <c r="E136" i="17" a="1"/>
  <c r="E130" i="17" a="1"/>
  <c r="E235" i="17" a="1"/>
  <c r="E181" i="17" a="1"/>
  <c r="E208" i="17" a="1"/>
  <c r="E157" i="17" a="1"/>
  <c r="BR244" i="17" l="1"/>
  <c r="CZ244" i="17"/>
  <c r="CH244" i="17"/>
  <c r="BP244" i="17"/>
  <c r="AX244" i="17"/>
  <c r="AF244" i="17"/>
  <c r="N244" i="17"/>
  <c r="CZ241" i="17"/>
  <c r="CH241" i="17"/>
  <c r="BP241" i="17"/>
  <c r="AX241" i="17"/>
  <c r="AF241" i="17"/>
  <c r="L241" i="17"/>
  <c r="CW238" i="17"/>
  <c r="BW238" i="17"/>
  <c r="R235" i="17"/>
  <c r="CN232" i="17"/>
  <c r="AA238" i="17"/>
  <c r="BL235" i="17"/>
  <c r="AZ244" i="17"/>
  <c r="CJ241" i="17"/>
  <c r="AH241" i="17"/>
  <c r="BF235" i="17"/>
  <c r="CO232" i="17"/>
  <c r="AJ220" i="17"/>
  <c r="CH214" i="17"/>
  <c r="AG208" i="17"/>
  <c r="BA238" i="17"/>
  <c r="P244" i="17"/>
  <c r="BR241" i="17"/>
  <c r="AW238" i="17"/>
  <c r="AA229" i="17"/>
  <c r="AE241" i="17"/>
  <c r="CU238" i="17"/>
  <c r="BB235" i="17"/>
  <c r="F226" i="17"/>
  <c r="AB241" i="17"/>
  <c r="CQ238" i="17"/>
  <c r="BQ238" i="17"/>
  <c r="CD235" i="17"/>
  <c r="AV235" i="17"/>
  <c r="O241" i="17"/>
  <c r="CA238" i="17"/>
  <c r="BB223" i="17"/>
  <c r="AH244" i="17"/>
  <c r="AZ241" i="17"/>
  <c r="W238" i="17"/>
  <c r="AL226" i="17"/>
  <c r="CV244" i="17"/>
  <c r="CD244" i="17"/>
  <c r="BL244" i="17"/>
  <c r="AT244" i="17"/>
  <c r="AB244" i="17"/>
  <c r="J244" i="17"/>
  <c r="CV241" i="17"/>
  <c r="CD241" i="17"/>
  <c r="BL241" i="17"/>
  <c r="AT241" i="17"/>
  <c r="H241" i="17"/>
  <c r="AP238" i="17"/>
  <c r="P238" i="17"/>
  <c r="AF214" i="17"/>
  <c r="CT244" i="17"/>
  <c r="CB244" i="17"/>
  <c r="BJ244" i="17"/>
  <c r="AR244" i="17"/>
  <c r="Z244" i="17"/>
  <c r="H244" i="17"/>
  <c r="CT241" i="17"/>
  <c r="CB241" i="17"/>
  <c r="BJ241" i="17"/>
  <c r="AR241" i="17"/>
  <c r="Y241" i="17"/>
  <c r="BN238" i="17"/>
  <c r="AN238" i="17"/>
  <c r="N238" i="17"/>
  <c r="CA235" i="17"/>
  <c r="AX232" i="17"/>
  <c r="AX205" i="17"/>
  <c r="CY235" i="17"/>
  <c r="AF232" i="17"/>
  <c r="AD232" i="17"/>
  <c r="AN244" i="17"/>
  <c r="BX241" i="17"/>
  <c r="BF241" i="17"/>
  <c r="AN241" i="17"/>
  <c r="CH238" i="17"/>
  <c r="G238" i="17"/>
  <c r="BT235" i="17"/>
  <c r="AH235" i="17"/>
  <c r="CU226" i="17"/>
  <c r="AJ217" i="17"/>
  <c r="CJ244" i="17"/>
  <c r="AJ238" i="17"/>
  <c r="BW235" i="17"/>
  <c r="CZ229" i="17"/>
  <c r="CF217" i="17"/>
  <c r="CJ238" i="17"/>
  <c r="AL235" i="17"/>
  <c r="CX229" i="17"/>
  <c r="CP244" i="17"/>
  <c r="BF244" i="17"/>
  <c r="V244" i="17"/>
  <c r="BD244" i="17"/>
  <c r="BD238" i="17"/>
  <c r="BO235" i="17"/>
  <c r="AB235" i="17"/>
  <c r="CC226" i="17"/>
  <c r="CN223" i="17"/>
  <c r="CT220" i="17"/>
  <c r="AK211" i="17"/>
  <c r="Y235" i="17"/>
  <c r="AP229" i="17"/>
  <c r="J238" i="17"/>
  <c r="BJ238" i="17"/>
  <c r="BX244" i="17"/>
  <c r="CP241" i="17"/>
  <c r="U241" i="17"/>
  <c r="CN244" i="17"/>
  <c r="BV244" i="17"/>
  <c r="AL244" i="17"/>
  <c r="T244" i="17"/>
  <c r="CN241" i="17"/>
  <c r="BV241" i="17"/>
  <c r="BD241" i="17"/>
  <c r="AL241" i="17"/>
  <c r="CD238" i="17"/>
  <c r="R241" i="17"/>
  <c r="BC238" i="17"/>
  <c r="AC238" i="17"/>
  <c r="CR235" i="17"/>
  <c r="BH229" i="17"/>
  <c r="BW223" i="17"/>
  <c r="CC220" i="17"/>
  <c r="CY184" i="17"/>
  <c r="BQ229" i="17"/>
  <c r="AL229" i="17"/>
  <c r="CB226" i="17"/>
  <c r="AV226" i="17"/>
  <c r="O226" i="17"/>
  <c r="CI223" i="17"/>
  <c r="AX223" i="17"/>
  <c r="CR220" i="17"/>
  <c r="AY220" i="17"/>
  <c r="CX217" i="17"/>
  <c r="BJ208" i="17"/>
  <c r="J205" i="17"/>
  <c r="AA241" i="17"/>
  <c r="N241" i="17"/>
  <c r="G241" i="17"/>
  <c r="CP238" i="17"/>
  <c r="CC238" i="17"/>
  <c r="BP238" i="17"/>
  <c r="BI238" i="17"/>
  <c r="AV238" i="17"/>
  <c r="AI238" i="17"/>
  <c r="V238" i="17"/>
  <c r="I238" i="17"/>
  <c r="CX235" i="17"/>
  <c r="CJ235" i="17"/>
  <c r="CC235" i="17"/>
  <c r="BV235" i="17"/>
  <c r="BN235" i="17"/>
  <c r="BE235" i="17"/>
  <c r="AA235" i="17"/>
  <c r="CI232" i="17"/>
  <c r="BD232" i="17"/>
  <c r="CT229" i="17"/>
  <c r="BN229" i="17"/>
  <c r="AG229" i="17"/>
  <c r="AR226" i="17"/>
  <c r="CL220" i="17"/>
  <c r="AR220" i="17"/>
  <c r="CO217" i="17"/>
  <c r="AS217" i="17"/>
  <c r="CO214" i="17"/>
  <c r="R211" i="17"/>
  <c r="AX208" i="17"/>
  <c r="H205" i="17"/>
  <c r="CB187" i="17"/>
  <c r="CU244" i="17"/>
  <c r="CI244" i="17"/>
  <c r="BW244" i="17"/>
  <c r="BK244" i="17"/>
  <c r="AY244" i="17"/>
  <c r="AM244" i="17"/>
  <c r="AA244" i="17"/>
  <c r="O244" i="17"/>
  <c r="CO241" i="17"/>
  <c r="CC241" i="17"/>
  <c r="BQ241" i="17"/>
  <c r="BE241" i="17"/>
  <c r="AS241" i="17"/>
  <c r="AG241" i="17"/>
  <c r="T241" i="17"/>
  <c r="CV238" i="17"/>
  <c r="BV238" i="17"/>
  <c r="BB238" i="17"/>
  <c r="AO238" i="17"/>
  <c r="AB238" i="17"/>
  <c r="O238" i="17"/>
  <c r="BU235" i="17"/>
  <c r="AT235" i="17"/>
  <c r="AJ235" i="17"/>
  <c r="BB232" i="17"/>
  <c r="U232" i="17"/>
  <c r="CO229" i="17"/>
  <c r="AF229" i="17"/>
  <c r="CZ226" i="17"/>
  <c r="AP226" i="17"/>
  <c r="I226" i="17"/>
  <c r="CB223" i="17"/>
  <c r="AM220" i="17"/>
  <c r="CN217" i="17"/>
  <c r="AM217" i="17"/>
  <c r="AM214" i="17"/>
  <c r="CP211" i="17"/>
  <c r="P199" i="17"/>
  <c r="BT187" i="17"/>
  <c r="CO244" i="17"/>
  <c r="CC244" i="17"/>
  <c r="BQ244" i="17"/>
  <c r="BE244" i="17"/>
  <c r="AS244" i="17"/>
  <c r="AG244" i="17"/>
  <c r="U244" i="17"/>
  <c r="I244" i="17"/>
  <c r="CU241" i="17"/>
  <c r="CI241" i="17"/>
  <c r="BW241" i="17"/>
  <c r="BK241" i="17"/>
  <c r="AY241" i="17"/>
  <c r="AM241" i="17"/>
  <c r="M241" i="17"/>
  <c r="CI238" i="17"/>
  <c r="BO238" i="17"/>
  <c r="Z241" i="17"/>
  <c r="S241" i="17"/>
  <c r="F241" i="17"/>
  <c r="CO238" i="17"/>
  <c r="CB238" i="17"/>
  <c r="BU238" i="17"/>
  <c r="BH238" i="17"/>
  <c r="AU238" i="17"/>
  <c r="AH238" i="17"/>
  <c r="U238" i="17"/>
  <c r="H238" i="17"/>
  <c r="CW235" i="17"/>
  <c r="CP235" i="17"/>
  <c r="CI235" i="17"/>
  <c r="CB235" i="17"/>
  <c r="AS235" i="17"/>
  <c r="L235" i="17"/>
  <c r="CF232" i="17"/>
  <c r="AY232" i="17"/>
  <c r="BJ229" i="17"/>
  <c r="BT226" i="17"/>
  <c r="AM226" i="17"/>
  <c r="AP223" i="17"/>
  <c r="CL217" i="17"/>
  <c r="AL217" i="17"/>
  <c r="CL214" i="17"/>
  <c r="AG214" i="17"/>
  <c r="CL211" i="17"/>
  <c r="H211" i="17"/>
  <c r="AP208" i="17"/>
  <c r="AV232" i="17"/>
  <c r="AG223" i="17"/>
  <c r="CB217" i="17"/>
  <c r="CY244" i="17"/>
  <c r="CS244" i="17"/>
  <c r="CM244" i="17"/>
  <c r="CG244" i="17"/>
  <c r="CA244" i="17"/>
  <c r="BU244" i="17"/>
  <c r="BO244" i="17"/>
  <c r="BI244" i="17"/>
  <c r="BC244" i="17"/>
  <c r="AW244" i="17"/>
  <c r="AQ244" i="17"/>
  <c r="AK244" i="17"/>
  <c r="AE244" i="17"/>
  <c r="Y244" i="17"/>
  <c r="S244" i="17"/>
  <c r="M244" i="17"/>
  <c r="G244" i="17"/>
  <c r="CY241" i="17"/>
  <c r="CS241" i="17"/>
  <c r="CM241" i="17"/>
  <c r="CG241" i="17"/>
  <c r="CA241" i="17"/>
  <c r="BU241" i="17"/>
  <c r="BO241" i="17"/>
  <c r="BI241" i="17"/>
  <c r="BC241" i="17"/>
  <c r="AW241" i="17"/>
  <c r="AQ241" i="17"/>
  <c r="AK241" i="17"/>
  <c r="X241" i="17"/>
  <c r="K241" i="17"/>
  <c r="CT238" i="17"/>
  <c r="CM238" i="17"/>
  <c r="BZ238" i="17"/>
  <c r="BM238" i="17"/>
  <c r="AZ238" i="17"/>
  <c r="AM238" i="17"/>
  <c r="Z238" i="17"/>
  <c r="S238" i="17"/>
  <c r="F238" i="17"/>
  <c r="CG235" i="17"/>
  <c r="BZ235" i="17"/>
  <c r="BJ235" i="17"/>
  <c r="AG235" i="17"/>
  <c r="BW232" i="17"/>
  <c r="CH229" i="17"/>
  <c r="U229" i="17"/>
  <c r="CR226" i="17"/>
  <c r="AF226" i="17"/>
  <c r="BQ223" i="17"/>
  <c r="Z220" i="17"/>
  <c r="BZ217" i="17"/>
  <c r="Z217" i="17"/>
  <c r="BW214" i="17"/>
  <c r="T214" i="17"/>
  <c r="BQ211" i="17"/>
  <c r="CW208" i="17"/>
  <c r="BT238" i="17"/>
  <c r="AG238" i="17"/>
  <c r="CH235" i="17"/>
  <c r="CB214" i="17"/>
  <c r="AD241" i="17"/>
  <c r="Q241" i="17"/>
  <c r="CZ238" i="17"/>
  <c r="CS238" i="17"/>
  <c r="CF238" i="17"/>
  <c r="BS238" i="17"/>
  <c r="BF238" i="17"/>
  <c r="AS238" i="17"/>
  <c r="AF238" i="17"/>
  <c r="Y238" i="17"/>
  <c r="L238" i="17"/>
  <c r="CU235" i="17"/>
  <c r="CN235" i="17"/>
  <c r="BR235" i="17"/>
  <c r="BI235" i="17"/>
  <c r="AF235" i="17"/>
  <c r="CZ232" i="17"/>
  <c r="AM232" i="17"/>
  <c r="AX229" i="17"/>
  <c r="BH226" i="17"/>
  <c r="AA226" i="17"/>
  <c r="CU223" i="17"/>
  <c r="BK223" i="17"/>
  <c r="BT214" i="17"/>
  <c r="N214" i="17"/>
  <c r="BH211" i="17"/>
  <c r="CO208" i="17"/>
  <c r="CO205" i="17"/>
  <c r="AS202" i="17"/>
  <c r="BJ178" i="17"/>
  <c r="CG238" i="17"/>
  <c r="AT238" i="17"/>
  <c r="M238" i="17"/>
  <c r="CV235" i="17"/>
  <c r="CI229" i="17"/>
  <c r="CT226" i="17"/>
  <c r="CX244" i="17"/>
  <c r="BZ244" i="17"/>
  <c r="BN244" i="17"/>
  <c r="AV244" i="17"/>
  <c r="R244" i="17"/>
  <c r="CX241" i="17"/>
  <c r="CR241" i="17"/>
  <c r="CL241" i="17"/>
  <c r="CF241" i="17"/>
  <c r="BZ241" i="17"/>
  <c r="BT241" i="17"/>
  <c r="BN241" i="17"/>
  <c r="BH241" i="17"/>
  <c r="BB241" i="17"/>
  <c r="AV241" i="17"/>
  <c r="AP241" i="17"/>
  <c r="AJ241" i="17"/>
  <c r="W241" i="17"/>
  <c r="J241" i="17"/>
  <c r="CY238" i="17"/>
  <c r="CL238" i="17"/>
  <c r="BY238" i="17"/>
  <c r="BL238" i="17"/>
  <c r="AY238" i="17"/>
  <c r="AL238" i="17"/>
  <c r="AE238" i="17"/>
  <c r="R238" i="17"/>
  <c r="CM235" i="17"/>
  <c r="CF235" i="17"/>
  <c r="AY235" i="17"/>
  <c r="U235" i="17"/>
  <c r="CX232" i="17"/>
  <c r="AL232" i="17"/>
  <c r="AV229" i="17"/>
  <c r="O229" i="17"/>
  <c r="CI226" i="17"/>
  <c r="Z226" i="17"/>
  <c r="CT223" i="17"/>
  <c r="BJ223" i="17"/>
  <c r="U223" i="17"/>
  <c r="BN217" i="17"/>
  <c r="R217" i="17"/>
  <c r="BN214" i="17"/>
  <c r="F214" i="17"/>
  <c r="CE205" i="17"/>
  <c r="Y202" i="17"/>
  <c r="CN238" i="17"/>
  <c r="CO235" i="17"/>
  <c r="AR235" i="17"/>
  <c r="Z229" i="17"/>
  <c r="AF217" i="17"/>
  <c r="BU196" i="17"/>
  <c r="CR244" i="17"/>
  <c r="CF244" i="17"/>
  <c r="BH244" i="17"/>
  <c r="AJ244" i="17"/>
  <c r="X244" i="17"/>
  <c r="F244" i="17"/>
  <c r="P241" i="17"/>
  <c r="CR238" i="17"/>
  <c r="CE238" i="17"/>
  <c r="BR238" i="17"/>
  <c r="BE238" i="17"/>
  <c r="AR238" i="17"/>
  <c r="AK238" i="17"/>
  <c r="X238" i="17"/>
  <c r="K238" i="17"/>
  <c r="CT235" i="17"/>
  <c r="BX235" i="17"/>
  <c r="BQ235" i="17"/>
  <c r="BH235" i="17"/>
  <c r="AN235" i="17"/>
  <c r="AE235" i="17"/>
  <c r="T235" i="17"/>
  <c r="BP232" i="17"/>
  <c r="F232" i="17"/>
  <c r="BZ229" i="17"/>
  <c r="AS229" i="17"/>
  <c r="BD226" i="17"/>
  <c r="BH223" i="17"/>
  <c r="CZ220" i="17"/>
  <c r="BK220" i="17"/>
  <c r="BK217" i="17"/>
  <c r="AY211" i="17"/>
  <c r="CB208" i="17"/>
  <c r="BV205" i="17"/>
  <c r="BG238" i="17"/>
  <c r="T238" i="17"/>
  <c r="O232" i="17"/>
  <c r="AG226" i="17"/>
  <c r="AD220" i="17"/>
  <c r="AA214" i="17"/>
  <c r="AE184" i="17"/>
  <c r="CL244" i="17"/>
  <c r="BT244" i="17"/>
  <c r="BB244" i="17"/>
  <c r="AP244" i="17"/>
  <c r="AD244" i="17"/>
  <c r="L244" i="17"/>
  <c r="AC241" i="17"/>
  <c r="CW244" i="17"/>
  <c r="CQ244" i="17"/>
  <c r="CK244" i="17"/>
  <c r="CE244" i="17"/>
  <c r="BY244" i="17"/>
  <c r="BS244" i="17"/>
  <c r="BM244" i="17"/>
  <c r="BG244" i="17"/>
  <c r="BA244" i="17"/>
  <c r="AU244" i="17"/>
  <c r="AO244" i="17"/>
  <c r="AI244" i="17"/>
  <c r="AC244" i="17"/>
  <c r="W244" i="17"/>
  <c r="Q244" i="17"/>
  <c r="K244" i="17"/>
  <c r="CW241" i="17"/>
  <c r="CQ241" i="17"/>
  <c r="CK241" i="17"/>
  <c r="CE241" i="17"/>
  <c r="BY241" i="17"/>
  <c r="BS241" i="17"/>
  <c r="BM241" i="17"/>
  <c r="BG241" i="17"/>
  <c r="BA241" i="17"/>
  <c r="AU241" i="17"/>
  <c r="AO241" i="17"/>
  <c r="AI241" i="17"/>
  <c r="V241" i="17"/>
  <c r="I241" i="17"/>
  <c r="CX238" i="17"/>
  <c r="CK238" i="17"/>
  <c r="BX238" i="17"/>
  <c r="BK238" i="17"/>
  <c r="AX238" i="17"/>
  <c r="AQ238" i="17"/>
  <c r="AD238" i="17"/>
  <c r="Q238" i="17"/>
  <c r="CZ235" i="17"/>
  <c r="CS235" i="17"/>
  <c r="CL235" i="17"/>
  <c r="BP235" i="17"/>
  <c r="AW235" i="17"/>
  <c r="S235" i="17"/>
  <c r="BN232" i="17"/>
  <c r="AG232" i="17"/>
  <c r="AR229" i="17"/>
  <c r="BB226" i="17"/>
  <c r="U226" i="17"/>
  <c r="CO223" i="17"/>
  <c r="CX220" i="17"/>
  <c r="BE220" i="17"/>
  <c r="I220" i="17"/>
  <c r="AN211" i="17"/>
  <c r="BX208" i="17"/>
  <c r="CZ169" i="17"/>
  <c r="I235" i="17"/>
  <c r="CT232" i="17"/>
  <c r="CC232" i="17"/>
  <c r="AJ232" i="17"/>
  <c r="T232" i="17"/>
  <c r="CN229" i="17"/>
  <c r="BW229" i="17"/>
  <c r="AD229" i="17"/>
  <c r="N229" i="17"/>
  <c r="CX226" i="17"/>
  <c r="CH226" i="17"/>
  <c r="BQ226" i="17"/>
  <c r="X226" i="17"/>
  <c r="H226" i="17"/>
  <c r="CR223" i="17"/>
  <c r="BZ223" i="17"/>
  <c r="BE223" i="17"/>
  <c r="T223" i="17"/>
  <c r="CF220" i="17"/>
  <c r="BJ220" i="17"/>
  <c r="AL220" i="17"/>
  <c r="L220" i="17"/>
  <c r="L217" i="17"/>
  <c r="CI214" i="17"/>
  <c r="BJ214" i="17"/>
  <c r="CK211" i="17"/>
  <c r="AR211" i="17"/>
  <c r="CA208" i="17"/>
  <c r="AI208" i="17"/>
  <c r="CD205" i="17"/>
  <c r="CY199" i="17"/>
  <c r="G187" i="17"/>
  <c r="CQ235" i="17"/>
  <c r="CK235" i="17"/>
  <c r="CE235" i="17"/>
  <c r="BY235" i="17"/>
  <c r="BS235" i="17"/>
  <c r="BM235" i="17"/>
  <c r="AZ235" i="17"/>
  <c r="AM235" i="17"/>
  <c r="Z235" i="17"/>
  <c r="H235" i="17"/>
  <c r="CR232" i="17"/>
  <c r="CB232" i="17"/>
  <c r="BK232" i="17"/>
  <c r="R232" i="17"/>
  <c r="CL229" i="17"/>
  <c r="BV229" i="17"/>
  <c r="BE229" i="17"/>
  <c r="L229" i="17"/>
  <c r="CF226" i="17"/>
  <c r="BP226" i="17"/>
  <c r="AY226" i="17"/>
  <c r="T226" i="17"/>
  <c r="BV223" i="17"/>
  <c r="BD223" i="17"/>
  <c r="AJ223" i="17"/>
  <c r="O223" i="17"/>
  <c r="BD220" i="17"/>
  <c r="BE217" i="17"/>
  <c r="AG217" i="17"/>
  <c r="H217" i="17"/>
  <c r="CF214" i="17"/>
  <c r="BH214" i="17"/>
  <c r="BX211" i="17"/>
  <c r="AM211" i="17"/>
  <c r="BQ208" i="17"/>
  <c r="AC208" i="17"/>
  <c r="BU205" i="17"/>
  <c r="AE202" i="17"/>
  <c r="BQ196" i="17"/>
  <c r="F235" i="17"/>
  <c r="BZ232" i="17"/>
  <c r="BJ232" i="17"/>
  <c r="AS232" i="17"/>
  <c r="BT229" i="17"/>
  <c r="BD229" i="17"/>
  <c r="AM229" i="17"/>
  <c r="X229" i="17"/>
  <c r="H229" i="17"/>
  <c r="BN226" i="17"/>
  <c r="R226" i="17"/>
  <c r="BT223" i="17"/>
  <c r="N223" i="17"/>
  <c r="BW220" i="17"/>
  <c r="BB220" i="17"/>
  <c r="CZ217" i="17"/>
  <c r="AY217" i="17"/>
  <c r="AD217" i="17"/>
  <c r="F217" i="17"/>
  <c r="CZ214" i="17"/>
  <c r="BZ214" i="17"/>
  <c r="Z214" i="17"/>
  <c r="BL208" i="17"/>
  <c r="V208" i="17"/>
  <c r="AK199" i="17"/>
  <c r="P196" i="17"/>
  <c r="BI190" i="17"/>
  <c r="BK235" i="17"/>
  <c r="AX235" i="17"/>
  <c r="AK235" i="17"/>
  <c r="X235" i="17"/>
  <c r="Q235" i="17"/>
  <c r="BH232" i="17"/>
  <c r="AR232" i="17"/>
  <c r="L232" i="17"/>
  <c r="CU229" i="17"/>
  <c r="AY229" i="17"/>
  <c r="F229" i="17"/>
  <c r="CO226" i="17"/>
  <c r="BZ226" i="17"/>
  <c r="BJ226" i="17"/>
  <c r="AS226" i="17"/>
  <c r="BP223" i="17"/>
  <c r="AD223" i="17"/>
  <c r="I223" i="17"/>
  <c r="AX220" i="17"/>
  <c r="CT217" i="17"/>
  <c r="AX217" i="17"/>
  <c r="X217" i="17"/>
  <c r="CU214" i="17"/>
  <c r="AV214" i="17"/>
  <c r="BP211" i="17"/>
  <c r="Y211" i="17"/>
  <c r="M208" i="17"/>
  <c r="AW205" i="17"/>
  <c r="I199" i="17"/>
  <c r="BD235" i="17"/>
  <c r="AQ235" i="17"/>
  <c r="AD235" i="17"/>
  <c r="O235" i="17"/>
  <c r="CL232" i="17"/>
  <c r="BV232" i="17"/>
  <c r="BE232" i="17"/>
  <c r="AP232" i="17"/>
  <c r="Z232" i="17"/>
  <c r="I232" i="17"/>
  <c r="CF229" i="17"/>
  <c r="AJ229" i="17"/>
  <c r="T229" i="17"/>
  <c r="CN226" i="17"/>
  <c r="BW226" i="17"/>
  <c r="AD226" i="17"/>
  <c r="N226" i="17"/>
  <c r="CX223" i="17"/>
  <c r="CH223" i="17"/>
  <c r="BN223" i="17"/>
  <c r="AV223" i="17"/>
  <c r="AA223" i="17"/>
  <c r="H223" i="17"/>
  <c r="BQ220" i="17"/>
  <c r="AV220" i="17"/>
  <c r="X220" i="17"/>
  <c r="CR217" i="17"/>
  <c r="U217" i="17"/>
  <c r="CT214" i="17"/>
  <c r="BV214" i="17"/>
  <c r="AS214" i="17"/>
  <c r="O214" i="17"/>
  <c r="BI211" i="17"/>
  <c r="V211" i="17"/>
  <c r="CP208" i="17"/>
  <c r="CZ205" i="17"/>
  <c r="AN205" i="17"/>
  <c r="BW181" i="17"/>
  <c r="CX205" i="17"/>
  <c r="CY202" i="17"/>
  <c r="BC235" i="17"/>
  <c r="AP235" i="17"/>
  <c r="V235" i="17"/>
  <c r="N235" i="17"/>
  <c r="BQ232" i="17"/>
  <c r="X232" i="17"/>
  <c r="H232" i="17"/>
  <c r="CR229" i="17"/>
  <c r="CB229" i="17"/>
  <c r="BK229" i="17"/>
  <c r="R229" i="17"/>
  <c r="CL226" i="17"/>
  <c r="BV226" i="17"/>
  <c r="BE226" i="17"/>
  <c r="L226" i="17"/>
  <c r="CC223" i="17"/>
  <c r="AR223" i="17"/>
  <c r="F223" i="17"/>
  <c r="CI220" i="17"/>
  <c r="BP220" i="17"/>
  <c r="AP220" i="17"/>
  <c r="AR217" i="17"/>
  <c r="T217" i="17"/>
  <c r="CN214" i="17"/>
  <c r="L214" i="17"/>
  <c r="CR211" i="17"/>
  <c r="BC211" i="17"/>
  <c r="Q211" i="17"/>
  <c r="CH208" i="17"/>
  <c r="CP205" i="17"/>
  <c r="M205" i="17"/>
  <c r="CS202" i="17"/>
  <c r="CF187" i="17"/>
  <c r="R214" i="17"/>
  <c r="CM211" i="17"/>
  <c r="BW211" i="17"/>
  <c r="BF211" i="17"/>
  <c r="X211" i="17"/>
  <c r="CV208" i="17"/>
  <c r="BM208" i="17"/>
  <c r="L208" i="17"/>
  <c r="CY205" i="17"/>
  <c r="AN202" i="17"/>
  <c r="S199" i="17"/>
  <c r="R190" i="17"/>
  <c r="BU187" i="17"/>
  <c r="H181" i="17"/>
  <c r="CH175" i="17"/>
  <c r="Y166" i="17"/>
  <c r="CF223" i="17"/>
  <c r="AM223" i="17"/>
  <c r="Z223" i="17"/>
  <c r="L223" i="17"/>
  <c r="CO220" i="17"/>
  <c r="CB220" i="17"/>
  <c r="BN220" i="17"/>
  <c r="U220" i="17"/>
  <c r="H220" i="17"/>
  <c r="BW217" i="17"/>
  <c r="BJ217" i="17"/>
  <c r="AV217" i="17"/>
  <c r="CX214" i="17"/>
  <c r="BE214" i="17"/>
  <c r="AR214" i="17"/>
  <c r="AD214" i="17"/>
  <c r="BU211" i="17"/>
  <c r="BB211" i="17"/>
  <c r="S211" i="17"/>
  <c r="CT208" i="17"/>
  <c r="AR208" i="17"/>
  <c r="AB208" i="17"/>
  <c r="I208" i="17"/>
  <c r="CU205" i="17"/>
  <c r="AV205" i="17"/>
  <c r="CN202" i="17"/>
  <c r="CJ199" i="17"/>
  <c r="AD196" i="17"/>
  <c r="AY223" i="17"/>
  <c r="AL223" i="17"/>
  <c r="X223" i="17"/>
  <c r="CN220" i="17"/>
  <c r="BZ220" i="17"/>
  <c r="AG220" i="17"/>
  <c r="T220" i="17"/>
  <c r="F220" i="17"/>
  <c r="CI217" i="17"/>
  <c r="BV217" i="17"/>
  <c r="BH217" i="17"/>
  <c r="O217" i="17"/>
  <c r="BQ214" i="17"/>
  <c r="BD214" i="17"/>
  <c r="AP214" i="17"/>
  <c r="CZ211" i="17"/>
  <c r="CI211" i="17"/>
  <c r="BA211" i="17"/>
  <c r="AG211" i="17"/>
  <c r="BZ208" i="17"/>
  <c r="BF208" i="17"/>
  <c r="AQ208" i="17"/>
  <c r="Z208" i="17"/>
  <c r="BT205" i="17"/>
  <c r="AF205" i="17"/>
  <c r="BW202" i="17"/>
  <c r="V202" i="17"/>
  <c r="CC199" i="17"/>
  <c r="N184" i="17"/>
  <c r="AS220" i="17"/>
  <c r="AF220" i="17"/>
  <c r="R220" i="17"/>
  <c r="CU217" i="17"/>
  <c r="CH217" i="17"/>
  <c r="BT217" i="17"/>
  <c r="AA217" i="17"/>
  <c r="N217" i="17"/>
  <c r="CC214" i="17"/>
  <c r="BP214" i="17"/>
  <c r="BB214" i="17"/>
  <c r="I214" i="17"/>
  <c r="CE211" i="17"/>
  <c r="AF211" i="17"/>
  <c r="O211" i="17"/>
  <c r="BU208" i="17"/>
  <c r="BE208" i="17"/>
  <c r="AN208" i="17"/>
  <c r="U208" i="17"/>
  <c r="CN205" i="17"/>
  <c r="BJ205" i="17"/>
  <c r="AE205" i="17"/>
  <c r="BU202" i="17"/>
  <c r="CZ190" i="17"/>
  <c r="BT172" i="17"/>
  <c r="BV220" i="17"/>
  <c r="BH220" i="17"/>
  <c r="O220" i="17"/>
  <c r="BQ217" i="17"/>
  <c r="BD217" i="17"/>
  <c r="AP217" i="17"/>
  <c r="CR214" i="17"/>
  <c r="AY214" i="17"/>
  <c r="AL214" i="17"/>
  <c r="X214" i="17"/>
  <c r="CT211" i="17"/>
  <c r="CD211" i="17"/>
  <c r="AU211" i="17"/>
  <c r="CM208" i="17"/>
  <c r="BT208" i="17"/>
  <c r="AK208" i="17"/>
  <c r="CL205" i="17"/>
  <c r="BH205" i="17"/>
  <c r="AB205" i="17"/>
  <c r="BL202" i="17"/>
  <c r="CO196" i="17"/>
  <c r="BT190" i="17"/>
  <c r="AF178" i="17"/>
  <c r="AE157" i="17"/>
  <c r="U214" i="17"/>
  <c r="H214" i="17"/>
  <c r="BJ211" i="17"/>
  <c r="AT211" i="17"/>
  <c r="K211" i="17"/>
  <c r="CI208" i="17"/>
  <c r="BC208" i="17"/>
  <c r="AJ208" i="17"/>
  <c r="T208" i="17"/>
  <c r="BG205" i="17"/>
  <c r="BC202" i="17"/>
  <c r="AY199" i="17"/>
  <c r="BX196" i="17"/>
  <c r="S193" i="17"/>
  <c r="BP190" i="17"/>
  <c r="I178" i="17"/>
  <c r="BG235" i="17"/>
  <c r="BA235" i="17"/>
  <c r="AU235" i="17"/>
  <c r="AO235" i="17"/>
  <c r="AI235" i="17"/>
  <c r="AC235" i="17"/>
  <c r="W235" i="17"/>
  <c r="CU232" i="17"/>
  <c r="CH232" i="17"/>
  <c r="BT232" i="17"/>
  <c r="AA232" i="17"/>
  <c r="N232" i="17"/>
  <c r="CC229" i="17"/>
  <c r="BP229" i="17"/>
  <c r="BB229" i="17"/>
  <c r="I229" i="17"/>
  <c r="BK226" i="17"/>
  <c r="AX226" i="17"/>
  <c r="AJ226" i="17"/>
  <c r="CZ223" i="17"/>
  <c r="CL223" i="17"/>
  <c r="AS223" i="17"/>
  <c r="AF223" i="17"/>
  <c r="R223" i="17"/>
  <c r="CU220" i="17"/>
  <c r="CH220" i="17"/>
  <c r="BT220" i="17"/>
  <c r="AA220" i="17"/>
  <c r="N220" i="17"/>
  <c r="CC217" i="17"/>
  <c r="BP217" i="17"/>
  <c r="BB217" i="17"/>
  <c r="I217" i="17"/>
  <c r="BK214" i="17"/>
  <c r="AX214" i="17"/>
  <c r="AJ214" i="17"/>
  <c r="CS211" i="17"/>
  <c r="CB211" i="17"/>
  <c r="Z211" i="17"/>
  <c r="J211" i="17"/>
  <c r="BS208" i="17"/>
  <c r="AY208" i="17"/>
  <c r="R208" i="17"/>
  <c r="CF205" i="17"/>
  <c r="BF205" i="17"/>
  <c r="P205" i="17"/>
  <c r="AY202" i="17"/>
  <c r="AT199" i="17"/>
  <c r="M235" i="17"/>
  <c r="G235" i="17"/>
  <c r="CY232" i="17"/>
  <c r="CS232" i="17"/>
  <c r="CM232" i="17"/>
  <c r="CG232" i="17"/>
  <c r="CA232" i="17"/>
  <c r="BU232" i="17"/>
  <c r="BO232" i="17"/>
  <c r="BI232" i="17"/>
  <c r="BC232" i="17"/>
  <c r="AW232" i="17"/>
  <c r="AQ232" i="17"/>
  <c r="AK232" i="17"/>
  <c r="AE232" i="17"/>
  <c r="Y232" i="17"/>
  <c r="S232" i="17"/>
  <c r="M232" i="17"/>
  <c r="G232" i="17"/>
  <c r="CY229" i="17"/>
  <c r="CS229" i="17"/>
  <c r="CM229" i="17"/>
  <c r="CG229" i="17"/>
  <c r="CA229" i="17"/>
  <c r="BU229" i="17"/>
  <c r="BO229" i="17"/>
  <c r="BI229" i="17"/>
  <c r="BC229" i="17"/>
  <c r="AW229" i="17"/>
  <c r="AQ229" i="17"/>
  <c r="AK229" i="17"/>
  <c r="AE229" i="17"/>
  <c r="Y229" i="17"/>
  <c r="S229" i="17"/>
  <c r="M229" i="17"/>
  <c r="G229" i="17"/>
  <c r="CY226" i="17"/>
  <c r="CS226" i="17"/>
  <c r="CM226" i="17"/>
  <c r="CG226" i="17"/>
  <c r="CA226" i="17"/>
  <c r="BU226" i="17"/>
  <c r="BO226" i="17"/>
  <c r="BI226" i="17"/>
  <c r="BC226" i="17"/>
  <c r="AW226" i="17"/>
  <c r="AQ226" i="17"/>
  <c r="AK226" i="17"/>
  <c r="AE226" i="17"/>
  <c r="Y226" i="17"/>
  <c r="S226" i="17"/>
  <c r="M226" i="17"/>
  <c r="G226" i="17"/>
  <c r="CY223" i="17"/>
  <c r="CS223" i="17"/>
  <c r="CM223" i="17"/>
  <c r="CG223" i="17"/>
  <c r="CA223" i="17"/>
  <c r="BU223" i="17"/>
  <c r="BO223" i="17"/>
  <c r="BI223" i="17"/>
  <c r="BC223" i="17"/>
  <c r="AW223" i="17"/>
  <c r="AQ223" i="17"/>
  <c r="AK223" i="17"/>
  <c r="AE223" i="17"/>
  <c r="Y223" i="17"/>
  <c r="S223" i="17"/>
  <c r="M223" i="17"/>
  <c r="G223" i="17"/>
  <c r="CY220" i="17"/>
  <c r="CS220" i="17"/>
  <c r="CM220" i="17"/>
  <c r="CG220" i="17"/>
  <c r="CA220" i="17"/>
  <c r="BU220" i="17"/>
  <c r="BO220" i="17"/>
  <c r="BI220" i="17"/>
  <c r="BC220" i="17"/>
  <c r="AW220" i="17"/>
  <c r="AQ220" i="17"/>
  <c r="AK220" i="17"/>
  <c r="AE220" i="17"/>
  <c r="Y220" i="17"/>
  <c r="S220" i="17"/>
  <c r="M220" i="17"/>
  <c r="G220" i="17"/>
  <c r="CY217" i="17"/>
  <c r="CS217" i="17"/>
  <c r="CM217" i="17"/>
  <c r="CG217" i="17"/>
  <c r="CA217" i="17"/>
  <c r="BU217" i="17"/>
  <c r="BO217" i="17"/>
  <c r="BI217" i="17"/>
  <c r="BC217" i="17"/>
  <c r="AW217" i="17"/>
  <c r="AQ217" i="17"/>
  <c r="AK217" i="17"/>
  <c r="AE217" i="17"/>
  <c r="Y217" i="17"/>
  <c r="S217" i="17"/>
  <c r="M217" i="17"/>
  <c r="G217" i="17"/>
  <c r="CY214" i="17"/>
  <c r="CS214" i="17"/>
  <c r="CM214" i="17"/>
  <c r="CG214" i="17"/>
  <c r="CA214" i="17"/>
  <c r="BU214" i="17"/>
  <c r="BO214" i="17"/>
  <c r="BI214" i="17"/>
  <c r="BC214" i="17"/>
  <c r="AW214" i="17"/>
  <c r="AQ214" i="17"/>
  <c r="AK214" i="17"/>
  <c r="AE214" i="17"/>
  <c r="Y214" i="17"/>
  <c r="S214" i="17"/>
  <c r="M214" i="17"/>
  <c r="G214" i="17"/>
  <c r="CY211" i="17"/>
  <c r="CJ211" i="17"/>
  <c r="CC211" i="17"/>
  <c r="BV211" i="17"/>
  <c r="BO211" i="17"/>
  <c r="AZ211" i="17"/>
  <c r="AS211" i="17"/>
  <c r="AL211" i="17"/>
  <c r="AE211" i="17"/>
  <c r="P211" i="17"/>
  <c r="I211" i="17"/>
  <c r="CU208" i="17"/>
  <c r="CN208" i="17"/>
  <c r="CG208" i="17"/>
  <c r="BR208" i="17"/>
  <c r="BK208" i="17"/>
  <c r="BD208" i="17"/>
  <c r="AW208" i="17"/>
  <c r="AH208" i="17"/>
  <c r="AA208" i="17"/>
  <c r="K208" i="17"/>
  <c r="CW205" i="17"/>
  <c r="I205" i="17"/>
  <c r="CP202" i="17"/>
  <c r="BR202" i="17"/>
  <c r="AM199" i="17"/>
  <c r="CV196" i="17"/>
  <c r="N196" i="17"/>
  <c r="CM193" i="17"/>
  <c r="AJ193" i="17"/>
  <c r="BD187" i="17"/>
  <c r="CX181" i="17"/>
  <c r="BL169" i="17"/>
  <c r="CX211" i="17"/>
  <c r="CQ211" i="17"/>
  <c r="BN211" i="17"/>
  <c r="BG211" i="17"/>
  <c r="AD211" i="17"/>
  <c r="W211" i="17"/>
  <c r="CF208" i="17"/>
  <c r="BY208" i="17"/>
  <c r="AV208" i="17"/>
  <c r="AO208" i="17"/>
  <c r="S208" i="17"/>
  <c r="J208" i="17"/>
  <c r="CM205" i="17"/>
  <c r="CC205" i="17"/>
  <c r="BP205" i="17"/>
  <c r="BE205" i="17"/>
  <c r="AQ205" i="17"/>
  <c r="AA205" i="17"/>
  <c r="BO202" i="17"/>
  <c r="AR202" i="17"/>
  <c r="T202" i="17"/>
  <c r="BW199" i="17"/>
  <c r="BH196" i="17"/>
  <c r="G196" i="17"/>
  <c r="AQ190" i="17"/>
  <c r="AX187" i="17"/>
  <c r="CW181" i="17"/>
  <c r="BI175" i="17"/>
  <c r="CU172" i="17"/>
  <c r="CO163" i="17"/>
  <c r="CO154" i="17"/>
  <c r="CW211" i="17"/>
  <c r="BT211" i="17"/>
  <c r="BM211" i="17"/>
  <c r="AJ211" i="17"/>
  <c r="AC211" i="17"/>
  <c r="CL208" i="17"/>
  <c r="CE208" i="17"/>
  <c r="BB208" i="17"/>
  <c r="AU208" i="17"/>
  <c r="CK205" i="17"/>
  <c r="CB205" i="17"/>
  <c r="BO205" i="17"/>
  <c r="BD205" i="17"/>
  <c r="U205" i="17"/>
  <c r="N202" i="17"/>
  <c r="CV199" i="17"/>
  <c r="BO199" i="17"/>
  <c r="AG199" i="17"/>
  <c r="CB193" i="17"/>
  <c r="AP190" i="17"/>
  <c r="BV184" i="17"/>
  <c r="AQ175" i="17"/>
  <c r="BR172" i="17"/>
  <c r="K235" i="17"/>
  <c r="CW232" i="17"/>
  <c r="CQ232" i="17"/>
  <c r="CK232" i="17"/>
  <c r="CE232" i="17"/>
  <c r="BY232" i="17"/>
  <c r="BS232" i="17"/>
  <c r="BM232" i="17"/>
  <c r="BG232" i="17"/>
  <c r="BA232" i="17"/>
  <c r="AU232" i="17"/>
  <c r="AO232" i="17"/>
  <c r="AI232" i="17"/>
  <c r="AC232" i="17"/>
  <c r="W232" i="17"/>
  <c r="Q232" i="17"/>
  <c r="K232" i="17"/>
  <c r="CW229" i="17"/>
  <c r="CQ229" i="17"/>
  <c r="CK229" i="17"/>
  <c r="CE229" i="17"/>
  <c r="BY229" i="17"/>
  <c r="BS229" i="17"/>
  <c r="BM229" i="17"/>
  <c r="BG229" i="17"/>
  <c r="BA229" i="17"/>
  <c r="AU229" i="17"/>
  <c r="AO229" i="17"/>
  <c r="AI229" i="17"/>
  <c r="AC229" i="17"/>
  <c r="W229" i="17"/>
  <c r="Q229" i="17"/>
  <c r="K229" i="17"/>
  <c r="CW226" i="17"/>
  <c r="CQ226" i="17"/>
  <c r="CK226" i="17"/>
  <c r="CE226" i="17"/>
  <c r="BY226" i="17"/>
  <c r="BS226" i="17"/>
  <c r="BM226" i="17"/>
  <c r="BG226" i="17"/>
  <c r="BA226" i="17"/>
  <c r="AU226" i="17"/>
  <c r="AO226" i="17"/>
  <c r="AI226" i="17"/>
  <c r="AC226" i="17"/>
  <c r="W226" i="17"/>
  <c r="Q226" i="17"/>
  <c r="K226" i="17"/>
  <c r="CW223" i="17"/>
  <c r="CQ223" i="17"/>
  <c r="CK223" i="17"/>
  <c r="CE223" i="17"/>
  <c r="BY223" i="17"/>
  <c r="BS223" i="17"/>
  <c r="BM223" i="17"/>
  <c r="BG223" i="17"/>
  <c r="BA223" i="17"/>
  <c r="AU223" i="17"/>
  <c r="AO223" i="17"/>
  <c r="AI223" i="17"/>
  <c r="AC223" i="17"/>
  <c r="W223" i="17"/>
  <c r="Q223" i="17"/>
  <c r="K223" i="17"/>
  <c r="CW220" i="17"/>
  <c r="CQ220" i="17"/>
  <c r="CK220" i="17"/>
  <c r="CE220" i="17"/>
  <c r="BY220" i="17"/>
  <c r="BS220" i="17"/>
  <c r="BM220" i="17"/>
  <c r="BG220" i="17"/>
  <c r="BA220" i="17"/>
  <c r="AU220" i="17"/>
  <c r="AO220" i="17"/>
  <c r="AI220" i="17"/>
  <c r="AC220" i="17"/>
  <c r="W220" i="17"/>
  <c r="Q220" i="17"/>
  <c r="K220" i="17"/>
  <c r="CW217" i="17"/>
  <c r="CQ217" i="17"/>
  <c r="CK217" i="17"/>
  <c r="CE217" i="17"/>
  <c r="BY217" i="17"/>
  <c r="BS217" i="17"/>
  <c r="BM217" i="17"/>
  <c r="BG217" i="17"/>
  <c r="BA217" i="17"/>
  <c r="AU217" i="17"/>
  <c r="AO217" i="17"/>
  <c r="AI217" i="17"/>
  <c r="AC217" i="17"/>
  <c r="W217" i="17"/>
  <c r="Q217" i="17"/>
  <c r="K217" i="17"/>
  <c r="CW214" i="17"/>
  <c r="CQ214" i="17"/>
  <c r="CK214" i="17"/>
  <c r="CE214" i="17"/>
  <c r="BY214" i="17"/>
  <c r="BS214" i="17"/>
  <c r="BM214" i="17"/>
  <c r="BG214" i="17"/>
  <c r="BA214" i="17"/>
  <c r="AU214" i="17"/>
  <c r="AO214" i="17"/>
  <c r="AI214" i="17"/>
  <c r="AC214" i="17"/>
  <c r="W214" i="17"/>
  <c r="Q214" i="17"/>
  <c r="K214" i="17"/>
  <c r="CV211" i="17"/>
  <c r="CO211" i="17"/>
  <c r="CH211" i="17"/>
  <c r="CA211" i="17"/>
  <c r="BL211" i="17"/>
  <c r="BE211" i="17"/>
  <c r="AX211" i="17"/>
  <c r="AQ211" i="17"/>
  <c r="AB211" i="17"/>
  <c r="U211" i="17"/>
  <c r="N211" i="17"/>
  <c r="G211" i="17"/>
  <c r="CZ208" i="17"/>
  <c r="CS208" i="17"/>
  <c r="CD208" i="17"/>
  <c r="BW208" i="17"/>
  <c r="BP208" i="17"/>
  <c r="BI208" i="17"/>
  <c r="AT208" i="17"/>
  <c r="AM208" i="17"/>
  <c r="AF208" i="17"/>
  <c r="Y208" i="17"/>
  <c r="P208" i="17"/>
  <c r="H208" i="17"/>
  <c r="CT205" i="17"/>
  <c r="CJ205" i="17"/>
  <c r="BZ205" i="17"/>
  <c r="BN205" i="17"/>
  <c r="BB205" i="17"/>
  <c r="AM205" i="17"/>
  <c r="CH202" i="17"/>
  <c r="BJ202" i="17"/>
  <c r="AH202" i="17"/>
  <c r="CP199" i="17"/>
  <c r="BL199" i="17"/>
  <c r="CM196" i="17"/>
  <c r="AX196" i="17"/>
  <c r="R193" i="17"/>
  <c r="CN190" i="17"/>
  <c r="AF190" i="17"/>
  <c r="AK187" i="17"/>
  <c r="BP184" i="17"/>
  <c r="AG175" i="17"/>
  <c r="AB163" i="17"/>
  <c r="BZ211" i="17"/>
  <c r="BS211" i="17"/>
  <c r="AP211" i="17"/>
  <c r="AI211" i="17"/>
  <c r="F211" i="17"/>
  <c r="CR208" i="17"/>
  <c r="CK208" i="17"/>
  <c r="BH208" i="17"/>
  <c r="BA208" i="17"/>
  <c r="X208" i="17"/>
  <c r="G208" i="17"/>
  <c r="BM205" i="17"/>
  <c r="T205" i="17"/>
  <c r="Y199" i="17"/>
  <c r="CI196" i="17"/>
  <c r="BP193" i="17"/>
  <c r="H193" i="17"/>
  <c r="CT187" i="17"/>
  <c r="T187" i="17"/>
  <c r="AX181" i="17"/>
  <c r="P235" i="17"/>
  <c r="J235" i="17"/>
  <c r="CV232" i="17"/>
  <c r="CP232" i="17"/>
  <c r="CJ232" i="17"/>
  <c r="CD232" i="17"/>
  <c r="BX232" i="17"/>
  <c r="BR232" i="17"/>
  <c r="BL232" i="17"/>
  <c r="BF232" i="17"/>
  <c r="AZ232" i="17"/>
  <c r="AT232" i="17"/>
  <c r="AN232" i="17"/>
  <c r="AH232" i="17"/>
  <c r="AB232" i="17"/>
  <c r="V232" i="17"/>
  <c r="P232" i="17"/>
  <c r="J232" i="17"/>
  <c r="CV229" i="17"/>
  <c r="CP229" i="17"/>
  <c r="CJ229" i="17"/>
  <c r="CD229" i="17"/>
  <c r="BX229" i="17"/>
  <c r="BR229" i="17"/>
  <c r="BL229" i="17"/>
  <c r="BF229" i="17"/>
  <c r="AZ229" i="17"/>
  <c r="AT229" i="17"/>
  <c r="AN229" i="17"/>
  <c r="AH229" i="17"/>
  <c r="AB229" i="17"/>
  <c r="V229" i="17"/>
  <c r="P229" i="17"/>
  <c r="J229" i="17"/>
  <c r="CV226" i="17"/>
  <c r="CP226" i="17"/>
  <c r="CJ226" i="17"/>
  <c r="CD226" i="17"/>
  <c r="BX226" i="17"/>
  <c r="BR226" i="17"/>
  <c r="BL226" i="17"/>
  <c r="BF226" i="17"/>
  <c r="AZ226" i="17"/>
  <c r="AT226" i="17"/>
  <c r="AN226" i="17"/>
  <c r="AH226" i="17"/>
  <c r="AB226" i="17"/>
  <c r="V226" i="17"/>
  <c r="P226" i="17"/>
  <c r="J226" i="17"/>
  <c r="CV223" i="17"/>
  <c r="CP223" i="17"/>
  <c r="CJ223" i="17"/>
  <c r="CD223" i="17"/>
  <c r="BX223" i="17"/>
  <c r="BR223" i="17"/>
  <c r="BL223" i="17"/>
  <c r="BF223" i="17"/>
  <c r="AZ223" i="17"/>
  <c r="AT223" i="17"/>
  <c r="AN223" i="17"/>
  <c r="AH223" i="17"/>
  <c r="AB223" i="17"/>
  <c r="V223" i="17"/>
  <c r="P223" i="17"/>
  <c r="J223" i="17"/>
  <c r="CV220" i="17"/>
  <c r="CP220" i="17"/>
  <c r="CJ220" i="17"/>
  <c r="CD220" i="17"/>
  <c r="BX220" i="17"/>
  <c r="BR220" i="17"/>
  <c r="BL220" i="17"/>
  <c r="BF220" i="17"/>
  <c r="AZ220" i="17"/>
  <c r="AT220" i="17"/>
  <c r="AN220" i="17"/>
  <c r="AH220" i="17"/>
  <c r="AB220" i="17"/>
  <c r="V220" i="17"/>
  <c r="P220" i="17"/>
  <c r="J220" i="17"/>
  <c r="CV217" i="17"/>
  <c r="CP217" i="17"/>
  <c r="CJ217" i="17"/>
  <c r="CD217" i="17"/>
  <c r="BX217" i="17"/>
  <c r="BR217" i="17"/>
  <c r="BL217" i="17"/>
  <c r="BF217" i="17"/>
  <c r="AZ217" i="17"/>
  <c r="AT217" i="17"/>
  <c r="AN217" i="17"/>
  <c r="AH217" i="17"/>
  <c r="AB217" i="17"/>
  <c r="V217" i="17"/>
  <c r="P217" i="17"/>
  <c r="J217" i="17"/>
  <c r="CV214" i="17"/>
  <c r="CP214" i="17"/>
  <c r="CJ214" i="17"/>
  <c r="CD214" i="17"/>
  <c r="BX214" i="17"/>
  <c r="BR214" i="17"/>
  <c r="BL214" i="17"/>
  <c r="BF214" i="17"/>
  <c r="AZ214" i="17"/>
  <c r="AT214" i="17"/>
  <c r="AN214" i="17"/>
  <c r="AH214" i="17"/>
  <c r="AB214" i="17"/>
  <c r="V214" i="17"/>
  <c r="P214" i="17"/>
  <c r="J214" i="17"/>
  <c r="CU211" i="17"/>
  <c r="CN211" i="17"/>
  <c r="CG211" i="17"/>
  <c r="BR211" i="17"/>
  <c r="BK211" i="17"/>
  <c r="BD211" i="17"/>
  <c r="AW211" i="17"/>
  <c r="AH211" i="17"/>
  <c r="AA211" i="17"/>
  <c r="T211" i="17"/>
  <c r="M211" i="17"/>
  <c r="CY208" i="17"/>
  <c r="CJ208" i="17"/>
  <c r="CC208" i="17"/>
  <c r="BV208" i="17"/>
  <c r="BO208" i="17"/>
  <c r="AZ208" i="17"/>
  <c r="AS208" i="17"/>
  <c r="AL208" i="17"/>
  <c r="AE208" i="17"/>
  <c r="O208" i="17"/>
  <c r="F208" i="17"/>
  <c r="CS205" i="17"/>
  <c r="BW205" i="17"/>
  <c r="BL205" i="17"/>
  <c r="AY205" i="17"/>
  <c r="AL205" i="17"/>
  <c r="BD202" i="17"/>
  <c r="AG202" i="17"/>
  <c r="I202" i="17"/>
  <c r="CO199" i="17"/>
  <c r="BI199" i="17"/>
  <c r="V199" i="17"/>
  <c r="AL196" i="17"/>
  <c r="CF190" i="17"/>
  <c r="T190" i="17"/>
  <c r="CF211" i="17"/>
  <c r="BY211" i="17"/>
  <c r="AV211" i="17"/>
  <c r="AO211" i="17"/>
  <c r="L211" i="17"/>
  <c r="CX208" i="17"/>
  <c r="CQ208" i="17"/>
  <c r="BN208" i="17"/>
  <c r="BG208" i="17"/>
  <c r="AD208" i="17"/>
  <c r="W208" i="17"/>
  <c r="N208" i="17"/>
  <c r="CR205" i="17"/>
  <c r="CH205" i="17"/>
  <c r="S205" i="17"/>
  <c r="CC202" i="17"/>
  <c r="CM199" i="17"/>
  <c r="AZ199" i="17"/>
  <c r="CA196" i="17"/>
  <c r="AH196" i="17"/>
  <c r="BH193" i="17"/>
  <c r="CG187" i="17"/>
  <c r="S187" i="17"/>
  <c r="AR184" i="17"/>
  <c r="N181" i="17"/>
  <c r="CY160" i="17"/>
  <c r="CG202" i="17"/>
  <c r="BV202" i="17"/>
  <c r="BK202" i="17"/>
  <c r="AZ202" i="17"/>
  <c r="M202" i="17"/>
  <c r="CA199" i="17"/>
  <c r="AH199" i="17"/>
  <c r="U199" i="17"/>
  <c r="G199" i="17"/>
  <c r="CJ196" i="17"/>
  <c r="BW196" i="17"/>
  <c r="BD196" i="17"/>
  <c r="CL193" i="17"/>
  <c r="BI193" i="17"/>
  <c r="AL193" i="17"/>
  <c r="N193" i="17"/>
  <c r="CL190" i="17"/>
  <c r="BJ190" i="17"/>
  <c r="BV187" i="17"/>
  <c r="AW187" i="17"/>
  <c r="N187" i="17"/>
  <c r="CZ184" i="17"/>
  <c r="CY181" i="17"/>
  <c r="BH181" i="17"/>
  <c r="CZ175" i="17"/>
  <c r="AM175" i="17"/>
  <c r="AX163" i="17"/>
  <c r="AE148" i="17"/>
  <c r="CZ202" i="17"/>
  <c r="CO202" i="17"/>
  <c r="CD202" i="17"/>
  <c r="AQ202" i="17"/>
  <c r="AF202" i="17"/>
  <c r="U202" i="17"/>
  <c r="J202" i="17"/>
  <c r="CZ199" i="17"/>
  <c r="CN199" i="17"/>
  <c r="BX199" i="17"/>
  <c r="BK199" i="17"/>
  <c r="AW199" i="17"/>
  <c r="CY196" i="17"/>
  <c r="AZ196" i="17"/>
  <c r="AF196" i="17"/>
  <c r="L196" i="17"/>
  <c r="CH193" i="17"/>
  <c r="L190" i="17"/>
  <c r="CZ187" i="17"/>
  <c r="BU184" i="17"/>
  <c r="AF184" i="17"/>
  <c r="CA178" i="17"/>
  <c r="CB172" i="17"/>
  <c r="BP169" i="17"/>
  <c r="AT163" i="17"/>
  <c r="CM160" i="17"/>
  <c r="CV154" i="17"/>
  <c r="X148" i="17"/>
  <c r="Q208" i="17"/>
  <c r="CQ205" i="17"/>
  <c r="CI205" i="17"/>
  <c r="BS205" i="17"/>
  <c r="BK205" i="17"/>
  <c r="AT205" i="17"/>
  <c r="G205" i="17"/>
  <c r="CV202" i="17"/>
  <c r="BI202" i="17"/>
  <c r="AX202" i="17"/>
  <c r="AM202" i="17"/>
  <c r="AB202" i="17"/>
  <c r="BF199" i="17"/>
  <c r="AS199" i="17"/>
  <c r="AE199" i="17"/>
  <c r="CU196" i="17"/>
  <c r="CG196" i="17"/>
  <c r="Y196" i="17"/>
  <c r="F196" i="17"/>
  <c r="AD193" i="17"/>
  <c r="G193" i="17"/>
  <c r="BB190" i="17"/>
  <c r="AE190" i="17"/>
  <c r="G190" i="17"/>
  <c r="CS187" i="17"/>
  <c r="BP187" i="17"/>
  <c r="BI184" i="17"/>
  <c r="AL181" i="17"/>
  <c r="CG175" i="17"/>
  <c r="M175" i="17"/>
  <c r="AT169" i="17"/>
  <c r="CJ166" i="17"/>
  <c r="AJ154" i="17"/>
  <c r="CA205" i="17"/>
  <c r="BR205" i="17"/>
  <c r="BC205" i="17"/>
  <c r="AK205" i="17"/>
  <c r="Z205" i="17"/>
  <c r="O205" i="17"/>
  <c r="CM202" i="17"/>
  <c r="CB202" i="17"/>
  <c r="BQ202" i="17"/>
  <c r="BF202" i="17"/>
  <c r="S202" i="17"/>
  <c r="H202" i="17"/>
  <c r="CU199" i="17"/>
  <c r="CI199" i="17"/>
  <c r="BU199" i="17"/>
  <c r="AB199" i="17"/>
  <c r="O199" i="17"/>
  <c r="CD196" i="17"/>
  <c r="BP196" i="17"/>
  <c r="AV196" i="17"/>
  <c r="CX193" i="17"/>
  <c r="CA193" i="17"/>
  <c r="AX193" i="17"/>
  <c r="CY190" i="17"/>
  <c r="CA190" i="17"/>
  <c r="CR187" i="17"/>
  <c r="BJ187" i="17"/>
  <c r="CM184" i="17"/>
  <c r="BI178" i="17"/>
  <c r="BW175" i="17"/>
  <c r="CA166" i="17"/>
  <c r="AS205" i="17"/>
  <c r="AH205" i="17"/>
  <c r="CU202" i="17"/>
  <c r="CJ202" i="17"/>
  <c r="AW202" i="17"/>
  <c r="AL202" i="17"/>
  <c r="AA202" i="17"/>
  <c r="P202" i="17"/>
  <c r="BR199" i="17"/>
  <c r="BE199" i="17"/>
  <c r="AQ199" i="17"/>
  <c r="CS196" i="17"/>
  <c r="AQ196" i="17"/>
  <c r="X196" i="17"/>
  <c r="CN187" i="17"/>
  <c r="AF187" i="17"/>
  <c r="S184" i="17"/>
  <c r="CG181" i="17"/>
  <c r="AY178" i="17"/>
  <c r="L175" i="17"/>
  <c r="AG172" i="17"/>
  <c r="BW166" i="17"/>
  <c r="CN151" i="17"/>
  <c r="AE142" i="17"/>
  <c r="BY205" i="17"/>
  <c r="BQ205" i="17"/>
  <c r="BA205" i="17"/>
  <c r="Y205" i="17"/>
  <c r="N205" i="17"/>
  <c r="CA202" i="17"/>
  <c r="BP202" i="17"/>
  <c r="BE202" i="17"/>
  <c r="AT202" i="17"/>
  <c r="G202" i="17"/>
  <c r="CT199" i="17"/>
  <c r="CG199" i="17"/>
  <c r="AN199" i="17"/>
  <c r="AA199" i="17"/>
  <c r="M199" i="17"/>
  <c r="CP196" i="17"/>
  <c r="CC196" i="17"/>
  <c r="BN196" i="17"/>
  <c r="BT193" i="17"/>
  <c r="AW193" i="17"/>
  <c r="Y193" i="17"/>
  <c r="BU190" i="17"/>
  <c r="AX190" i="17"/>
  <c r="CH187" i="17"/>
  <c r="BI187" i="17"/>
  <c r="BC184" i="17"/>
  <c r="AA181" i="17"/>
  <c r="BK175" i="17"/>
  <c r="CY163" i="17"/>
  <c r="AR151" i="17"/>
  <c r="CV205" i="17"/>
  <c r="CG205" i="17"/>
  <c r="BX205" i="17"/>
  <c r="BI205" i="17"/>
  <c r="AZ205" i="17"/>
  <c r="AR205" i="17"/>
  <c r="AG205" i="17"/>
  <c r="V205" i="17"/>
  <c r="CT202" i="17"/>
  <c r="CI202" i="17"/>
  <c r="BX202" i="17"/>
  <c r="AK202" i="17"/>
  <c r="Z202" i="17"/>
  <c r="O202" i="17"/>
  <c r="CS199" i="17"/>
  <c r="CD199" i="17"/>
  <c r="BQ199" i="17"/>
  <c r="BC199" i="17"/>
  <c r="J199" i="17"/>
  <c r="BI196" i="17"/>
  <c r="AP196" i="17"/>
  <c r="T196" i="17"/>
  <c r="CS193" i="17"/>
  <c r="BH187" i="17"/>
  <c r="CH184" i="17"/>
  <c r="CY178" i="17"/>
  <c r="AM178" i="17"/>
  <c r="AF172" i="17"/>
  <c r="AX166" i="17"/>
  <c r="CV163" i="17"/>
  <c r="CH199" i="17"/>
  <c r="CB199" i="17"/>
  <c r="BV199" i="17"/>
  <c r="BP199" i="17"/>
  <c r="BJ199" i="17"/>
  <c r="BD199" i="17"/>
  <c r="AX199" i="17"/>
  <c r="AR199" i="17"/>
  <c r="AL199" i="17"/>
  <c r="AF199" i="17"/>
  <c r="Z199" i="17"/>
  <c r="T199" i="17"/>
  <c r="N199" i="17"/>
  <c r="H199" i="17"/>
  <c r="CZ196" i="17"/>
  <c r="CT196" i="17"/>
  <c r="CN196" i="17"/>
  <c r="CH196" i="17"/>
  <c r="CB196" i="17"/>
  <c r="BV196" i="17"/>
  <c r="BO196" i="17"/>
  <c r="BF196" i="17"/>
  <c r="AW196" i="17"/>
  <c r="AN196" i="17"/>
  <c r="AE196" i="17"/>
  <c r="V196" i="17"/>
  <c r="M196" i="17"/>
  <c r="CT193" i="17"/>
  <c r="AV193" i="17"/>
  <c r="AK193" i="17"/>
  <c r="Z193" i="17"/>
  <c r="CX190" i="17"/>
  <c r="CM190" i="17"/>
  <c r="CB190" i="17"/>
  <c r="AD190" i="17"/>
  <c r="S190" i="17"/>
  <c r="H190" i="17"/>
  <c r="BD184" i="17"/>
  <c r="AQ184" i="17"/>
  <c r="BZ181" i="17"/>
  <c r="BE181" i="17"/>
  <c r="CZ178" i="17"/>
  <c r="CC178" i="17"/>
  <c r="BE178" i="17"/>
  <c r="G175" i="17"/>
  <c r="CV172" i="17"/>
  <c r="AB172" i="17"/>
  <c r="BQ166" i="17"/>
  <c r="AE154" i="17"/>
  <c r="AB151" i="17"/>
  <c r="BZ193" i="17"/>
  <c r="BO193" i="17"/>
  <c r="BD193" i="17"/>
  <c r="F193" i="17"/>
  <c r="BH190" i="17"/>
  <c r="AW190" i="17"/>
  <c r="AL190" i="17"/>
  <c r="AR187" i="17"/>
  <c r="AE187" i="17"/>
  <c r="CT184" i="17"/>
  <c r="CG184" i="17"/>
  <c r="Z184" i="17"/>
  <c r="M184" i="17"/>
  <c r="CQ181" i="17"/>
  <c r="G181" i="17"/>
  <c r="AE178" i="17"/>
  <c r="G178" i="17"/>
  <c r="BC175" i="17"/>
  <c r="AF175" i="17"/>
  <c r="BL172" i="17"/>
  <c r="T172" i="17"/>
  <c r="CO169" i="17"/>
  <c r="AS169" i="17"/>
  <c r="BL166" i="17"/>
  <c r="CA163" i="17"/>
  <c r="U163" i="17"/>
  <c r="BK160" i="17"/>
  <c r="U154" i="17"/>
  <c r="BN193" i="17"/>
  <c r="BC193" i="17"/>
  <c r="AR193" i="17"/>
  <c r="CT190" i="17"/>
  <c r="AV190" i="17"/>
  <c r="AK190" i="17"/>
  <c r="Z190" i="17"/>
  <c r="AQ187" i="17"/>
  <c r="CS184" i="17"/>
  <c r="AL184" i="17"/>
  <c r="Y184" i="17"/>
  <c r="CO181" i="17"/>
  <c r="Y175" i="17"/>
  <c r="AZ172" i="17"/>
  <c r="N172" i="17"/>
  <c r="CI169" i="17"/>
  <c r="Z169" i="17"/>
  <c r="BU163" i="17"/>
  <c r="AZ160" i="17"/>
  <c r="CP157" i="17"/>
  <c r="CI145" i="17"/>
  <c r="AP205" i="17"/>
  <c r="AJ205" i="17"/>
  <c r="AD205" i="17"/>
  <c r="X205" i="17"/>
  <c r="R205" i="17"/>
  <c r="L205" i="17"/>
  <c r="F205" i="17"/>
  <c r="CX202" i="17"/>
  <c r="CR202" i="17"/>
  <c r="CL202" i="17"/>
  <c r="CF202" i="17"/>
  <c r="BZ202" i="17"/>
  <c r="BT202" i="17"/>
  <c r="BN202" i="17"/>
  <c r="BH202" i="17"/>
  <c r="BB202" i="17"/>
  <c r="AV202" i="17"/>
  <c r="AP202" i="17"/>
  <c r="AJ202" i="17"/>
  <c r="AD202" i="17"/>
  <c r="X202" i="17"/>
  <c r="R202" i="17"/>
  <c r="L202" i="17"/>
  <c r="F202" i="17"/>
  <c r="CX199" i="17"/>
  <c r="CR199" i="17"/>
  <c r="CL199" i="17"/>
  <c r="CF199" i="17"/>
  <c r="BZ199" i="17"/>
  <c r="BT199" i="17"/>
  <c r="BN199" i="17"/>
  <c r="BH199" i="17"/>
  <c r="BB199" i="17"/>
  <c r="AV199" i="17"/>
  <c r="AP199" i="17"/>
  <c r="AJ199" i="17"/>
  <c r="AD199" i="17"/>
  <c r="X199" i="17"/>
  <c r="R199" i="17"/>
  <c r="L199" i="17"/>
  <c r="F199" i="17"/>
  <c r="CX196" i="17"/>
  <c r="CR196" i="17"/>
  <c r="CL196" i="17"/>
  <c r="CF196" i="17"/>
  <c r="BZ196" i="17"/>
  <c r="BT196" i="17"/>
  <c r="BL196" i="17"/>
  <c r="BC196" i="17"/>
  <c r="AT196" i="17"/>
  <c r="AK196" i="17"/>
  <c r="AB196" i="17"/>
  <c r="S196" i="17"/>
  <c r="J196" i="17"/>
  <c r="CR193" i="17"/>
  <c r="CG193" i="17"/>
  <c r="BV193" i="17"/>
  <c r="X193" i="17"/>
  <c r="M193" i="17"/>
  <c r="BZ190" i="17"/>
  <c r="BO190" i="17"/>
  <c r="BD190" i="17"/>
  <c r="F190" i="17"/>
  <c r="CY187" i="17"/>
  <c r="CM187" i="17"/>
  <c r="CA187" i="17"/>
  <c r="BO187" i="17"/>
  <c r="BC187" i="17"/>
  <c r="Z187" i="17"/>
  <c r="M187" i="17"/>
  <c r="CB184" i="17"/>
  <c r="BO184" i="17"/>
  <c r="H184" i="17"/>
  <c r="AW181" i="17"/>
  <c r="Y181" i="17"/>
  <c r="BU178" i="17"/>
  <c r="AX178" i="17"/>
  <c r="U178" i="17"/>
  <c r="CS175" i="17"/>
  <c r="BV175" i="17"/>
  <c r="AX175" i="17"/>
  <c r="AW166" i="17"/>
  <c r="BR163" i="17"/>
  <c r="CG157" i="17"/>
  <c r="BM145" i="17"/>
  <c r="CZ193" i="17"/>
  <c r="BB193" i="17"/>
  <c r="AQ193" i="17"/>
  <c r="AF193" i="17"/>
  <c r="CS190" i="17"/>
  <c r="CH190" i="17"/>
  <c r="AJ190" i="17"/>
  <c r="Y190" i="17"/>
  <c r="N190" i="17"/>
  <c r="CX187" i="17"/>
  <c r="CL187" i="17"/>
  <c r="BZ187" i="17"/>
  <c r="BN187" i="17"/>
  <c r="BB187" i="17"/>
  <c r="AX184" i="17"/>
  <c r="AK184" i="17"/>
  <c r="CM181" i="17"/>
  <c r="BP181" i="17"/>
  <c r="CO178" i="17"/>
  <c r="U175" i="17"/>
  <c r="AY172" i="17"/>
  <c r="BW169" i="17"/>
  <c r="Y169" i="17"/>
  <c r="CU166" i="17"/>
  <c r="AT166" i="17"/>
  <c r="I160" i="17"/>
  <c r="CC157" i="17"/>
  <c r="AU205" i="17"/>
  <c r="AO205" i="17"/>
  <c r="AI205" i="17"/>
  <c r="AC205" i="17"/>
  <c r="W205" i="17"/>
  <c r="Q205" i="17"/>
  <c r="K205" i="17"/>
  <c r="CW202" i="17"/>
  <c r="CQ202" i="17"/>
  <c r="CK202" i="17"/>
  <c r="CE202" i="17"/>
  <c r="BY202" i="17"/>
  <c r="BS202" i="17"/>
  <c r="BM202" i="17"/>
  <c r="BG202" i="17"/>
  <c r="BA202" i="17"/>
  <c r="AU202" i="17"/>
  <c r="AO202" i="17"/>
  <c r="AI202" i="17"/>
  <c r="AC202" i="17"/>
  <c r="W202" i="17"/>
  <c r="Q202" i="17"/>
  <c r="K202" i="17"/>
  <c r="CW199" i="17"/>
  <c r="CQ199" i="17"/>
  <c r="CK199" i="17"/>
  <c r="CE199" i="17"/>
  <c r="BY199" i="17"/>
  <c r="BS199" i="17"/>
  <c r="BM199" i="17"/>
  <c r="BG199" i="17"/>
  <c r="BA199" i="17"/>
  <c r="AU199" i="17"/>
  <c r="AO199" i="17"/>
  <c r="AI199" i="17"/>
  <c r="AC199" i="17"/>
  <c r="W199" i="17"/>
  <c r="Q199" i="17"/>
  <c r="K199" i="17"/>
  <c r="CW196" i="17"/>
  <c r="CQ196" i="17"/>
  <c r="CK196" i="17"/>
  <c r="CE196" i="17"/>
  <c r="BY196" i="17"/>
  <c r="BS196" i="17"/>
  <c r="BJ196" i="17"/>
  <c r="BB196" i="17"/>
  <c r="AR196" i="17"/>
  <c r="AJ196" i="17"/>
  <c r="Z196" i="17"/>
  <c r="R196" i="17"/>
  <c r="H196" i="17"/>
  <c r="CF193" i="17"/>
  <c r="BU193" i="17"/>
  <c r="BJ193" i="17"/>
  <c r="L193" i="17"/>
  <c r="BN190" i="17"/>
  <c r="BC190" i="17"/>
  <c r="AR190" i="17"/>
  <c r="AL187" i="17"/>
  <c r="Y187" i="17"/>
  <c r="CN184" i="17"/>
  <c r="CA184" i="17"/>
  <c r="T184" i="17"/>
  <c r="G184" i="17"/>
  <c r="S181" i="17"/>
  <c r="AQ178" i="17"/>
  <c r="T178" i="17"/>
  <c r="AR175" i="17"/>
  <c r="CF172" i="17"/>
  <c r="U169" i="17"/>
  <c r="AY163" i="17"/>
  <c r="BQ136" i="17"/>
  <c r="BR196" i="17"/>
  <c r="CY193" i="17"/>
  <c r="CN193" i="17"/>
  <c r="AP193" i="17"/>
  <c r="AE193" i="17"/>
  <c r="T193" i="17"/>
  <c r="CR190" i="17"/>
  <c r="CG190" i="17"/>
  <c r="BV190" i="17"/>
  <c r="X190" i="17"/>
  <c r="M190" i="17"/>
  <c r="H187" i="17"/>
  <c r="BJ184" i="17"/>
  <c r="AW184" i="17"/>
  <c r="CH181" i="17"/>
  <c r="BO181" i="17"/>
  <c r="AM181" i="17"/>
  <c r="CN178" i="17"/>
  <c r="BP178" i="17"/>
  <c r="CO175" i="17"/>
  <c r="S175" i="17"/>
  <c r="CD172" i="17"/>
  <c r="AR172" i="17"/>
  <c r="CS166" i="17"/>
  <c r="AA166" i="17"/>
  <c r="BD157" i="17"/>
  <c r="CY154" i="17"/>
  <c r="AF148" i="17"/>
  <c r="CN181" i="17"/>
  <c r="AK181" i="17"/>
  <c r="Z181" i="17"/>
  <c r="O181" i="17"/>
  <c r="CM178" i="17"/>
  <c r="CB178" i="17"/>
  <c r="BQ178" i="17"/>
  <c r="S178" i="17"/>
  <c r="H178" i="17"/>
  <c r="BU175" i="17"/>
  <c r="BJ175" i="17"/>
  <c r="AY175" i="17"/>
  <c r="T175" i="17"/>
  <c r="H175" i="17"/>
  <c r="CT172" i="17"/>
  <c r="CC172" i="17"/>
  <c r="AX172" i="17"/>
  <c r="M172" i="17"/>
  <c r="S166" i="17"/>
  <c r="AQ163" i="17"/>
  <c r="T163" i="17"/>
  <c r="CN160" i="17"/>
  <c r="BW157" i="17"/>
  <c r="I157" i="17"/>
  <c r="I151" i="17"/>
  <c r="AV187" i="17"/>
  <c r="AP187" i="17"/>
  <c r="AJ187" i="17"/>
  <c r="AD187" i="17"/>
  <c r="X187" i="17"/>
  <c r="R187" i="17"/>
  <c r="L187" i="17"/>
  <c r="F187" i="17"/>
  <c r="CX184" i="17"/>
  <c r="CR184" i="17"/>
  <c r="CL184" i="17"/>
  <c r="CF184" i="17"/>
  <c r="BZ184" i="17"/>
  <c r="BT184" i="17"/>
  <c r="BN184" i="17"/>
  <c r="BH184" i="17"/>
  <c r="BB184" i="17"/>
  <c r="AV184" i="17"/>
  <c r="AP184" i="17"/>
  <c r="AJ184" i="17"/>
  <c r="AD184" i="17"/>
  <c r="X184" i="17"/>
  <c r="R184" i="17"/>
  <c r="L184" i="17"/>
  <c r="F184" i="17"/>
  <c r="CU181" i="17"/>
  <c r="CF181" i="17"/>
  <c r="BV181" i="17"/>
  <c r="BN181" i="17"/>
  <c r="BD181" i="17"/>
  <c r="AS181" i="17"/>
  <c r="CU178" i="17"/>
  <c r="AW178" i="17"/>
  <c r="AL178" i="17"/>
  <c r="AA178" i="17"/>
  <c r="CY175" i="17"/>
  <c r="CN175" i="17"/>
  <c r="CC175" i="17"/>
  <c r="AE175" i="17"/>
  <c r="BK172" i="17"/>
  <c r="AE172" i="17"/>
  <c r="J172" i="17"/>
  <c r="CH169" i="17"/>
  <c r="BO169" i="17"/>
  <c r="AQ169" i="17"/>
  <c r="O169" i="17"/>
  <c r="CM166" i="17"/>
  <c r="BP166" i="17"/>
  <c r="AM166" i="17"/>
  <c r="P166" i="17"/>
  <c r="CN163" i="17"/>
  <c r="BP163" i="17"/>
  <c r="AN163" i="17"/>
  <c r="AY160" i="17"/>
  <c r="BR157" i="17"/>
  <c r="CA145" i="17"/>
  <c r="AD136" i="17"/>
  <c r="BM196" i="17"/>
  <c r="BG196" i="17"/>
  <c r="BA196" i="17"/>
  <c r="AU196" i="17"/>
  <c r="AO196" i="17"/>
  <c r="AI196" i="17"/>
  <c r="AC196" i="17"/>
  <c r="W196" i="17"/>
  <c r="Q196" i="17"/>
  <c r="K196" i="17"/>
  <c r="CW193" i="17"/>
  <c r="CQ193" i="17"/>
  <c r="CK193" i="17"/>
  <c r="CE193" i="17"/>
  <c r="BY193" i="17"/>
  <c r="BS193" i="17"/>
  <c r="BM193" i="17"/>
  <c r="BG193" i="17"/>
  <c r="BA193" i="17"/>
  <c r="AU193" i="17"/>
  <c r="AO193" i="17"/>
  <c r="AI193" i="17"/>
  <c r="AC193" i="17"/>
  <c r="W193" i="17"/>
  <c r="Q193" i="17"/>
  <c r="K193" i="17"/>
  <c r="CW190" i="17"/>
  <c r="CQ190" i="17"/>
  <c r="CK190" i="17"/>
  <c r="CE190" i="17"/>
  <c r="BY190" i="17"/>
  <c r="BS190" i="17"/>
  <c r="BM190" i="17"/>
  <c r="BG190" i="17"/>
  <c r="BA190" i="17"/>
  <c r="AU190" i="17"/>
  <c r="AO190" i="17"/>
  <c r="AI190" i="17"/>
  <c r="AC190" i="17"/>
  <c r="W190" i="17"/>
  <c r="Q190" i="17"/>
  <c r="K190" i="17"/>
  <c r="CW187" i="17"/>
  <c r="CQ187" i="17"/>
  <c r="CK187" i="17"/>
  <c r="CE187" i="17"/>
  <c r="BY187" i="17"/>
  <c r="BS187" i="17"/>
  <c r="BM187" i="17"/>
  <c r="BG187" i="17"/>
  <c r="BA187" i="17"/>
  <c r="AU187" i="17"/>
  <c r="AO187" i="17"/>
  <c r="AI187" i="17"/>
  <c r="AC187" i="17"/>
  <c r="W187" i="17"/>
  <c r="Q187" i="17"/>
  <c r="K187" i="17"/>
  <c r="CW184" i="17"/>
  <c r="CQ184" i="17"/>
  <c r="CK184" i="17"/>
  <c r="CE184" i="17"/>
  <c r="BY184" i="17"/>
  <c r="BS184" i="17"/>
  <c r="BM184" i="17"/>
  <c r="BG184" i="17"/>
  <c r="BA184" i="17"/>
  <c r="AU184" i="17"/>
  <c r="AO184" i="17"/>
  <c r="AI184" i="17"/>
  <c r="AC184" i="17"/>
  <c r="W184" i="17"/>
  <c r="Q184" i="17"/>
  <c r="K184" i="17"/>
  <c r="CT181" i="17"/>
  <c r="CC181" i="17"/>
  <c r="BU181" i="17"/>
  <c r="BK181" i="17"/>
  <c r="BC181" i="17"/>
  <c r="AR181" i="17"/>
  <c r="AG181" i="17"/>
  <c r="CT178" i="17"/>
  <c r="CI178" i="17"/>
  <c r="AK178" i="17"/>
  <c r="Z178" i="17"/>
  <c r="O178" i="17"/>
  <c r="CM175" i="17"/>
  <c r="CB175" i="17"/>
  <c r="BQ175" i="17"/>
  <c r="CN172" i="17"/>
  <c r="BJ172" i="17"/>
  <c r="Y172" i="17"/>
  <c r="I172" i="17"/>
  <c r="CG169" i="17"/>
  <c r="AK169" i="17"/>
  <c r="N169" i="17"/>
  <c r="BI166" i="17"/>
  <c r="AL166" i="17"/>
  <c r="N166" i="17"/>
  <c r="BJ163" i="17"/>
  <c r="AM163" i="17"/>
  <c r="J163" i="17"/>
  <c r="CJ160" i="17"/>
  <c r="AF160" i="17"/>
  <c r="BO154" i="17"/>
  <c r="CD151" i="17"/>
  <c r="BX148" i="17"/>
  <c r="CZ142" i="17"/>
  <c r="AV133" i="17"/>
  <c r="CL181" i="17"/>
  <c r="M181" i="17"/>
  <c r="BO178" i="17"/>
  <c r="BD178" i="17"/>
  <c r="AS178" i="17"/>
  <c r="CU175" i="17"/>
  <c r="AW175" i="17"/>
  <c r="AL175" i="17"/>
  <c r="AA175" i="17"/>
  <c r="R175" i="17"/>
  <c r="F175" i="17"/>
  <c r="AQ172" i="17"/>
  <c r="V172" i="17"/>
  <c r="CT169" i="17"/>
  <c r="CD169" i="17"/>
  <c r="BE169" i="17"/>
  <c r="AH169" i="17"/>
  <c r="J169" i="17"/>
  <c r="CH166" i="17"/>
  <c r="BF166" i="17"/>
  <c r="CD163" i="17"/>
  <c r="BC157" i="17"/>
  <c r="CM142" i="17"/>
  <c r="O133" i="17"/>
  <c r="CV193" i="17"/>
  <c r="CP193" i="17"/>
  <c r="CJ193" i="17"/>
  <c r="CD193" i="17"/>
  <c r="BX193" i="17"/>
  <c r="BR193" i="17"/>
  <c r="BL193" i="17"/>
  <c r="BF193" i="17"/>
  <c r="AZ193" i="17"/>
  <c r="AT193" i="17"/>
  <c r="AN193" i="17"/>
  <c r="AH193" i="17"/>
  <c r="AB193" i="17"/>
  <c r="V193" i="17"/>
  <c r="P193" i="17"/>
  <c r="J193" i="17"/>
  <c r="CV190" i="17"/>
  <c r="CP190" i="17"/>
  <c r="CJ190" i="17"/>
  <c r="CD190" i="17"/>
  <c r="BX190" i="17"/>
  <c r="BR190" i="17"/>
  <c r="BL190" i="17"/>
  <c r="BF190" i="17"/>
  <c r="AZ190" i="17"/>
  <c r="AT190" i="17"/>
  <c r="AN190" i="17"/>
  <c r="AH190" i="17"/>
  <c r="AB190" i="17"/>
  <c r="V190" i="17"/>
  <c r="P190" i="17"/>
  <c r="J190" i="17"/>
  <c r="CV187" i="17"/>
  <c r="CP187" i="17"/>
  <c r="CJ187" i="17"/>
  <c r="CD187" i="17"/>
  <c r="BX187" i="17"/>
  <c r="BR187" i="17"/>
  <c r="BL187" i="17"/>
  <c r="BF187" i="17"/>
  <c r="AZ187" i="17"/>
  <c r="AT187" i="17"/>
  <c r="AN187" i="17"/>
  <c r="AH187" i="17"/>
  <c r="AB187" i="17"/>
  <c r="V187" i="17"/>
  <c r="P187" i="17"/>
  <c r="J187" i="17"/>
  <c r="CV184" i="17"/>
  <c r="CP184" i="17"/>
  <c r="CJ184" i="17"/>
  <c r="CD184" i="17"/>
  <c r="BX184" i="17"/>
  <c r="BR184" i="17"/>
  <c r="BL184" i="17"/>
  <c r="BF184" i="17"/>
  <c r="AZ184" i="17"/>
  <c r="AT184" i="17"/>
  <c r="AN184" i="17"/>
  <c r="AH184" i="17"/>
  <c r="AB184" i="17"/>
  <c r="V184" i="17"/>
  <c r="P184" i="17"/>
  <c r="J184" i="17"/>
  <c r="CS181" i="17"/>
  <c r="CK181" i="17"/>
  <c r="CB181" i="17"/>
  <c r="BT181" i="17"/>
  <c r="BJ181" i="17"/>
  <c r="AQ181" i="17"/>
  <c r="AF181" i="17"/>
  <c r="U181" i="17"/>
  <c r="CS178" i="17"/>
  <c r="CH178" i="17"/>
  <c r="BW178" i="17"/>
  <c r="Y178" i="17"/>
  <c r="N178" i="17"/>
  <c r="CA175" i="17"/>
  <c r="BP175" i="17"/>
  <c r="BE175" i="17"/>
  <c r="CM172" i="17"/>
  <c r="BV172" i="17"/>
  <c r="BI172" i="17"/>
  <c r="AN172" i="17"/>
  <c r="CA169" i="17"/>
  <c r="G169" i="17"/>
  <c r="H166" i="17"/>
  <c r="BI163" i="17"/>
  <c r="AF163" i="17"/>
  <c r="I163" i="17"/>
  <c r="AE160" i="17"/>
  <c r="AZ157" i="17"/>
  <c r="AZ154" i="17"/>
  <c r="CC151" i="17"/>
  <c r="CZ181" i="17"/>
  <c r="AY181" i="17"/>
  <c r="BC178" i="17"/>
  <c r="AR178" i="17"/>
  <c r="AG178" i="17"/>
  <c r="CT175" i="17"/>
  <c r="CI175" i="17"/>
  <c r="AK175" i="17"/>
  <c r="Z175" i="17"/>
  <c r="N175" i="17"/>
  <c r="CL172" i="17"/>
  <c r="U172" i="17"/>
  <c r="CS169" i="17"/>
  <c r="BX169" i="17"/>
  <c r="BD169" i="17"/>
  <c r="AF169" i="17"/>
  <c r="CB166" i="17"/>
  <c r="BE166" i="17"/>
  <c r="AB166" i="17"/>
  <c r="CZ163" i="17"/>
  <c r="CC163" i="17"/>
  <c r="BE163" i="17"/>
  <c r="BU160" i="17"/>
  <c r="AA160" i="17"/>
  <c r="U145" i="17"/>
  <c r="BK196" i="17"/>
  <c r="BE196" i="17"/>
  <c r="AY196" i="17"/>
  <c r="AS196" i="17"/>
  <c r="AM196" i="17"/>
  <c r="AG196" i="17"/>
  <c r="AA196" i="17"/>
  <c r="U196" i="17"/>
  <c r="O196" i="17"/>
  <c r="I196" i="17"/>
  <c r="CU193" i="17"/>
  <c r="CO193" i="17"/>
  <c r="CI193" i="17"/>
  <c r="CC193" i="17"/>
  <c r="BW193" i="17"/>
  <c r="BQ193" i="17"/>
  <c r="BK193" i="17"/>
  <c r="BE193" i="17"/>
  <c r="AY193" i="17"/>
  <c r="AS193" i="17"/>
  <c r="AM193" i="17"/>
  <c r="AG193" i="17"/>
  <c r="AA193" i="17"/>
  <c r="U193" i="17"/>
  <c r="O193" i="17"/>
  <c r="I193" i="17"/>
  <c r="CU190" i="17"/>
  <c r="CO190" i="17"/>
  <c r="CI190" i="17"/>
  <c r="CC190" i="17"/>
  <c r="BW190" i="17"/>
  <c r="BQ190" i="17"/>
  <c r="BK190" i="17"/>
  <c r="BE190" i="17"/>
  <c r="AY190" i="17"/>
  <c r="AS190" i="17"/>
  <c r="AM190" i="17"/>
  <c r="AG190" i="17"/>
  <c r="AA190" i="17"/>
  <c r="U190" i="17"/>
  <c r="O190" i="17"/>
  <c r="I190" i="17"/>
  <c r="CU187" i="17"/>
  <c r="CO187" i="17"/>
  <c r="CI187" i="17"/>
  <c r="CC187" i="17"/>
  <c r="BW187" i="17"/>
  <c r="BQ187" i="17"/>
  <c r="BK187" i="17"/>
  <c r="BE187" i="17"/>
  <c r="AY187" i="17"/>
  <c r="AS187" i="17"/>
  <c r="AM187" i="17"/>
  <c r="AG187" i="17"/>
  <c r="AA187" i="17"/>
  <c r="U187" i="17"/>
  <c r="O187" i="17"/>
  <c r="I187" i="17"/>
  <c r="CU184" i="17"/>
  <c r="CO184" i="17"/>
  <c r="CI184" i="17"/>
  <c r="CC184" i="17"/>
  <c r="BW184" i="17"/>
  <c r="BQ184" i="17"/>
  <c r="BK184" i="17"/>
  <c r="BE184" i="17"/>
  <c r="AY184" i="17"/>
  <c r="AS184" i="17"/>
  <c r="AM184" i="17"/>
  <c r="AG184" i="17"/>
  <c r="AA184" i="17"/>
  <c r="U184" i="17"/>
  <c r="O184" i="17"/>
  <c r="I184" i="17"/>
  <c r="CR181" i="17"/>
  <c r="CI181" i="17"/>
  <c r="CA181" i="17"/>
  <c r="BQ181" i="17"/>
  <c r="BI181" i="17"/>
  <c r="AE181" i="17"/>
  <c r="T181" i="17"/>
  <c r="I181" i="17"/>
  <c r="CG178" i="17"/>
  <c r="BV178" i="17"/>
  <c r="BK178" i="17"/>
  <c r="M178" i="17"/>
  <c r="BO175" i="17"/>
  <c r="BD175" i="17"/>
  <c r="AS175" i="17"/>
  <c r="CX172" i="17"/>
  <c r="CJ172" i="17"/>
  <c r="BU172" i="17"/>
  <c r="BC172" i="17"/>
  <c r="AM172" i="17"/>
  <c r="CP169" i="17"/>
  <c r="CV166" i="17"/>
  <c r="G166" i="17"/>
  <c r="AE163" i="17"/>
  <c r="G163" i="17"/>
  <c r="BR160" i="17"/>
  <c r="CY157" i="17"/>
  <c r="AG157" i="17"/>
  <c r="AK154" i="17"/>
  <c r="AZ148" i="17"/>
  <c r="AA139" i="17"/>
  <c r="BY130" i="17"/>
  <c r="BC169" i="17"/>
  <c r="AR169" i="17"/>
  <c r="AG169" i="17"/>
  <c r="V169" i="17"/>
  <c r="CT166" i="17"/>
  <c r="CI166" i="17"/>
  <c r="BX166" i="17"/>
  <c r="AK166" i="17"/>
  <c r="Z166" i="17"/>
  <c r="O166" i="17"/>
  <c r="CM163" i="17"/>
  <c r="CB163" i="17"/>
  <c r="BQ163" i="17"/>
  <c r="BF163" i="17"/>
  <c r="S163" i="17"/>
  <c r="H163" i="17"/>
  <c r="CX160" i="17"/>
  <c r="CG160" i="17"/>
  <c r="BQ160" i="17"/>
  <c r="Y157" i="17"/>
  <c r="BJ154" i="17"/>
  <c r="BL148" i="17"/>
  <c r="Q145" i="17"/>
  <c r="BV169" i="17"/>
  <c r="BK169" i="17"/>
  <c r="AZ169" i="17"/>
  <c r="M169" i="17"/>
  <c r="BO166" i="17"/>
  <c r="BD166" i="17"/>
  <c r="AS166" i="17"/>
  <c r="AH166" i="17"/>
  <c r="CU163" i="17"/>
  <c r="CJ163" i="17"/>
  <c r="AW163" i="17"/>
  <c r="AL163" i="17"/>
  <c r="AA163" i="17"/>
  <c r="P163" i="17"/>
  <c r="CV160" i="17"/>
  <c r="CD160" i="17"/>
  <c r="AW160" i="17"/>
  <c r="U160" i="17"/>
  <c r="CS157" i="17"/>
  <c r="BV157" i="17"/>
  <c r="AS157" i="17"/>
  <c r="V157" i="17"/>
  <c r="CN154" i="17"/>
  <c r="BH154" i="17"/>
  <c r="BV151" i="17"/>
  <c r="CZ148" i="17"/>
  <c r="L148" i="17"/>
  <c r="BK145" i="17"/>
  <c r="H145" i="17"/>
  <c r="BB181" i="17"/>
  <c r="AV181" i="17"/>
  <c r="AP181" i="17"/>
  <c r="AJ181" i="17"/>
  <c r="AD181" i="17"/>
  <c r="X181" i="17"/>
  <c r="R181" i="17"/>
  <c r="L181" i="17"/>
  <c r="F181" i="17"/>
  <c r="CX178" i="17"/>
  <c r="CR178" i="17"/>
  <c r="CL178" i="17"/>
  <c r="CF178" i="17"/>
  <c r="BZ178" i="17"/>
  <c r="BT178" i="17"/>
  <c r="BN178" i="17"/>
  <c r="BH178" i="17"/>
  <c r="BB178" i="17"/>
  <c r="AV178" i="17"/>
  <c r="AP178" i="17"/>
  <c r="AJ178" i="17"/>
  <c r="AD178" i="17"/>
  <c r="X178" i="17"/>
  <c r="R178" i="17"/>
  <c r="L178" i="17"/>
  <c r="F178" i="17"/>
  <c r="CX175" i="17"/>
  <c r="CR175" i="17"/>
  <c r="CL175" i="17"/>
  <c r="CF175" i="17"/>
  <c r="BZ175" i="17"/>
  <c r="BT175" i="17"/>
  <c r="BN175" i="17"/>
  <c r="BH175" i="17"/>
  <c r="BB175" i="17"/>
  <c r="AV175" i="17"/>
  <c r="AP175" i="17"/>
  <c r="AJ175" i="17"/>
  <c r="AD175" i="17"/>
  <c r="X175" i="17"/>
  <c r="K175" i="17"/>
  <c r="CS172" i="17"/>
  <c r="CI172" i="17"/>
  <c r="CA172" i="17"/>
  <c r="BQ172" i="17"/>
  <c r="BF172" i="17"/>
  <c r="S172" i="17"/>
  <c r="H172" i="17"/>
  <c r="BU169" i="17"/>
  <c r="BJ169" i="17"/>
  <c r="AY169" i="17"/>
  <c r="AN169" i="17"/>
  <c r="CP166" i="17"/>
  <c r="BC166" i="17"/>
  <c r="AR166" i="17"/>
  <c r="AG166" i="17"/>
  <c r="V166" i="17"/>
  <c r="CT163" i="17"/>
  <c r="CI163" i="17"/>
  <c r="BX163" i="17"/>
  <c r="AK163" i="17"/>
  <c r="Z163" i="17"/>
  <c r="O163" i="17"/>
  <c r="CU160" i="17"/>
  <c r="CC160" i="17"/>
  <c r="AQ160" i="17"/>
  <c r="T160" i="17"/>
  <c r="BO157" i="17"/>
  <c r="AR157" i="17"/>
  <c r="T157" i="17"/>
  <c r="CH154" i="17"/>
  <c r="BK151" i="17"/>
  <c r="K148" i="17"/>
  <c r="BI145" i="17"/>
  <c r="Q175" i="17"/>
  <c r="J175" i="17"/>
  <c r="CR172" i="17"/>
  <c r="BZ172" i="17"/>
  <c r="AW172" i="17"/>
  <c r="AL172" i="17"/>
  <c r="AA172" i="17"/>
  <c r="P172" i="17"/>
  <c r="CY169" i="17"/>
  <c r="CN169" i="17"/>
  <c r="CC169" i="17"/>
  <c r="BR169" i="17"/>
  <c r="AE169" i="17"/>
  <c r="T169" i="17"/>
  <c r="I169" i="17"/>
  <c r="CG166" i="17"/>
  <c r="BV166" i="17"/>
  <c r="BK166" i="17"/>
  <c r="AZ166" i="17"/>
  <c r="M166" i="17"/>
  <c r="BO163" i="17"/>
  <c r="BD163" i="17"/>
  <c r="AS163" i="17"/>
  <c r="AH163" i="17"/>
  <c r="BJ160" i="17"/>
  <c r="AN160" i="17"/>
  <c r="P160" i="17"/>
  <c r="CN157" i="17"/>
  <c r="BL157" i="17"/>
  <c r="CA154" i="17"/>
  <c r="AY154" i="17"/>
  <c r="S154" i="17"/>
  <c r="U151" i="17"/>
  <c r="AY148" i="17"/>
  <c r="AU145" i="17"/>
  <c r="BJ142" i="17"/>
  <c r="CE181" i="17"/>
  <c r="BY181" i="17"/>
  <c r="BS181" i="17"/>
  <c r="BM181" i="17"/>
  <c r="BG181" i="17"/>
  <c r="BA181" i="17"/>
  <c r="AU181" i="17"/>
  <c r="AO181" i="17"/>
  <c r="AI181" i="17"/>
  <c r="AC181" i="17"/>
  <c r="W181" i="17"/>
  <c r="Q181" i="17"/>
  <c r="K181" i="17"/>
  <c r="CW178" i="17"/>
  <c r="CQ178" i="17"/>
  <c r="CK178" i="17"/>
  <c r="CE178" i="17"/>
  <c r="BY178" i="17"/>
  <c r="BS178" i="17"/>
  <c r="BM178" i="17"/>
  <c r="BG178" i="17"/>
  <c r="BA178" i="17"/>
  <c r="AU178" i="17"/>
  <c r="AO178" i="17"/>
  <c r="AI178" i="17"/>
  <c r="AC178" i="17"/>
  <c r="W178" i="17"/>
  <c r="Q178" i="17"/>
  <c r="K178" i="17"/>
  <c r="CW175" i="17"/>
  <c r="CQ175" i="17"/>
  <c r="CK175" i="17"/>
  <c r="CE175" i="17"/>
  <c r="BY175" i="17"/>
  <c r="BS175" i="17"/>
  <c r="BM175" i="17"/>
  <c r="BG175" i="17"/>
  <c r="BA175" i="17"/>
  <c r="AU175" i="17"/>
  <c r="AO175" i="17"/>
  <c r="AI175" i="17"/>
  <c r="AC175" i="17"/>
  <c r="W175" i="17"/>
  <c r="P175" i="17"/>
  <c r="CZ172" i="17"/>
  <c r="CP172" i="17"/>
  <c r="CH172" i="17"/>
  <c r="BX172" i="17"/>
  <c r="BP172" i="17"/>
  <c r="BE172" i="17"/>
  <c r="AT172" i="17"/>
  <c r="G172" i="17"/>
  <c r="CV169" i="17"/>
  <c r="BI169" i="17"/>
  <c r="AX169" i="17"/>
  <c r="AM169" i="17"/>
  <c r="AB169" i="17"/>
  <c r="CZ166" i="17"/>
  <c r="CO166" i="17"/>
  <c r="CD166" i="17"/>
  <c r="AQ166" i="17"/>
  <c r="AF166" i="17"/>
  <c r="U166" i="17"/>
  <c r="J166" i="17"/>
  <c r="CS163" i="17"/>
  <c r="CH163" i="17"/>
  <c r="BW163" i="17"/>
  <c r="BL163" i="17"/>
  <c r="Y163" i="17"/>
  <c r="N163" i="17"/>
  <c r="CB160" i="17"/>
  <c r="M160" i="17"/>
  <c r="N157" i="17"/>
  <c r="BZ154" i="17"/>
  <c r="CU151" i="17"/>
  <c r="BJ151" i="17"/>
  <c r="CH148" i="17"/>
  <c r="CW145" i="17"/>
  <c r="BZ133" i="17"/>
  <c r="CY127" i="17"/>
  <c r="V175" i="17"/>
  <c r="I175" i="17"/>
  <c r="AK172" i="17"/>
  <c r="Z172" i="17"/>
  <c r="O172" i="17"/>
  <c r="CM169" i="17"/>
  <c r="CB169" i="17"/>
  <c r="BQ169" i="17"/>
  <c r="BF169" i="17"/>
  <c r="S169" i="17"/>
  <c r="H169" i="17"/>
  <c r="BU166" i="17"/>
  <c r="BJ166" i="17"/>
  <c r="AY166" i="17"/>
  <c r="AN166" i="17"/>
  <c r="CP163" i="17"/>
  <c r="BC163" i="17"/>
  <c r="AR163" i="17"/>
  <c r="AG163" i="17"/>
  <c r="V163" i="17"/>
  <c r="CO160" i="17"/>
  <c r="BI160" i="17"/>
  <c r="AL160" i="17"/>
  <c r="J160" i="17"/>
  <c r="CH157" i="17"/>
  <c r="BK157" i="17"/>
  <c r="AH157" i="17"/>
  <c r="AS154" i="17"/>
  <c r="I154" i="17"/>
  <c r="BF151" i="17"/>
  <c r="J151" i="17"/>
  <c r="AR148" i="17"/>
  <c r="AY142" i="17"/>
  <c r="CD139" i="17"/>
  <c r="BG133" i="17"/>
  <c r="CV181" i="17"/>
  <c r="CP181" i="17"/>
  <c r="CJ181" i="17"/>
  <c r="CD181" i="17"/>
  <c r="BX181" i="17"/>
  <c r="BR181" i="17"/>
  <c r="BL181" i="17"/>
  <c r="BF181" i="17"/>
  <c r="AZ181" i="17"/>
  <c r="AT181" i="17"/>
  <c r="AN181" i="17"/>
  <c r="AH181" i="17"/>
  <c r="AB181" i="17"/>
  <c r="V181" i="17"/>
  <c r="P181" i="17"/>
  <c r="J181" i="17"/>
  <c r="CV178" i="17"/>
  <c r="CP178" i="17"/>
  <c r="CJ178" i="17"/>
  <c r="CD178" i="17"/>
  <c r="BX178" i="17"/>
  <c r="BR178" i="17"/>
  <c r="BL178" i="17"/>
  <c r="BF178" i="17"/>
  <c r="AZ178" i="17"/>
  <c r="AT178" i="17"/>
  <c r="AN178" i="17"/>
  <c r="AH178" i="17"/>
  <c r="AB178" i="17"/>
  <c r="V178" i="17"/>
  <c r="P178" i="17"/>
  <c r="J178" i="17"/>
  <c r="CV175" i="17"/>
  <c r="CP175" i="17"/>
  <c r="CJ175" i="17"/>
  <c r="CD175" i="17"/>
  <c r="BX175" i="17"/>
  <c r="BR175" i="17"/>
  <c r="BL175" i="17"/>
  <c r="BF175" i="17"/>
  <c r="AZ175" i="17"/>
  <c r="AT175" i="17"/>
  <c r="AN175" i="17"/>
  <c r="AH175" i="17"/>
  <c r="AB175" i="17"/>
  <c r="O175" i="17"/>
  <c r="CY172" i="17"/>
  <c r="CO172" i="17"/>
  <c r="CG172" i="17"/>
  <c r="BW172" i="17"/>
  <c r="BO172" i="17"/>
  <c r="BD172" i="17"/>
  <c r="AS172" i="17"/>
  <c r="AH172" i="17"/>
  <c r="CU169" i="17"/>
  <c r="CJ169" i="17"/>
  <c r="AW169" i="17"/>
  <c r="AL169" i="17"/>
  <c r="AA169" i="17"/>
  <c r="P169" i="17"/>
  <c r="CY166" i="17"/>
  <c r="CN166" i="17"/>
  <c r="CC166" i="17"/>
  <c r="BR166" i="17"/>
  <c r="AE166" i="17"/>
  <c r="T166" i="17"/>
  <c r="I166" i="17"/>
  <c r="CG163" i="17"/>
  <c r="BV163" i="17"/>
  <c r="BK163" i="17"/>
  <c r="AZ163" i="17"/>
  <c r="M163" i="17"/>
  <c r="BV160" i="17"/>
  <c r="BF160" i="17"/>
  <c r="M157" i="17"/>
  <c r="BX154" i="17"/>
  <c r="AL154" i="17"/>
  <c r="AX151" i="17"/>
  <c r="AL145" i="17"/>
  <c r="BX136" i="17"/>
  <c r="AX160" i="17"/>
  <c r="AM160" i="17"/>
  <c r="AB160" i="17"/>
  <c r="CZ157" i="17"/>
  <c r="CO157" i="17"/>
  <c r="CD157" i="17"/>
  <c r="AQ157" i="17"/>
  <c r="AF157" i="17"/>
  <c r="U157" i="17"/>
  <c r="J157" i="17"/>
  <c r="CX154" i="17"/>
  <c r="CM154" i="17"/>
  <c r="AT154" i="17"/>
  <c r="T154" i="17"/>
  <c r="CO151" i="17"/>
  <c r="CB151" i="17"/>
  <c r="V151" i="17"/>
  <c r="CT148" i="17"/>
  <c r="CD148" i="17"/>
  <c r="AS148" i="17"/>
  <c r="CH145" i="17"/>
  <c r="BJ145" i="17"/>
  <c r="M145" i="17"/>
  <c r="CC139" i="17"/>
  <c r="BB136" i="17"/>
  <c r="S160" i="17"/>
  <c r="H160" i="17"/>
  <c r="BU157" i="17"/>
  <c r="BJ157" i="17"/>
  <c r="AY157" i="17"/>
  <c r="AN157" i="17"/>
  <c r="BW154" i="17"/>
  <c r="BI154" i="17"/>
  <c r="AH154" i="17"/>
  <c r="AN151" i="17"/>
  <c r="H151" i="17"/>
  <c r="BK148" i="17"/>
  <c r="G148" i="17"/>
  <c r="CX145" i="17"/>
  <c r="AK145" i="17"/>
  <c r="CC142" i="17"/>
  <c r="AX142" i="17"/>
  <c r="S142" i="17"/>
  <c r="BS139" i="17"/>
  <c r="CT160" i="17"/>
  <c r="CA160" i="17"/>
  <c r="BP160" i="17"/>
  <c r="BE160" i="17"/>
  <c r="AT160" i="17"/>
  <c r="G160" i="17"/>
  <c r="CV157" i="17"/>
  <c r="BI157" i="17"/>
  <c r="AX157" i="17"/>
  <c r="AM157" i="17"/>
  <c r="AB157" i="17"/>
  <c r="BR154" i="17"/>
  <c r="AD154" i="17"/>
  <c r="AM151" i="17"/>
  <c r="CP148" i="17"/>
  <c r="BJ148" i="17"/>
  <c r="CV145" i="17"/>
  <c r="BB145" i="17"/>
  <c r="AF145" i="17"/>
  <c r="AW142" i="17"/>
  <c r="BD139" i="17"/>
  <c r="J133" i="17"/>
  <c r="K127" i="17"/>
  <c r="BN172" i="17"/>
  <c r="BH172" i="17"/>
  <c r="BB172" i="17"/>
  <c r="AV172" i="17"/>
  <c r="AP172" i="17"/>
  <c r="AJ172" i="17"/>
  <c r="AD172" i="17"/>
  <c r="X172" i="17"/>
  <c r="R172" i="17"/>
  <c r="L172" i="17"/>
  <c r="F172" i="17"/>
  <c r="CX169" i="17"/>
  <c r="CR169" i="17"/>
  <c r="CL169" i="17"/>
  <c r="CF169" i="17"/>
  <c r="BZ169" i="17"/>
  <c r="BT169" i="17"/>
  <c r="BN169" i="17"/>
  <c r="BH169" i="17"/>
  <c r="BB169" i="17"/>
  <c r="AV169" i="17"/>
  <c r="AP169" i="17"/>
  <c r="AJ169" i="17"/>
  <c r="AD169" i="17"/>
  <c r="X169" i="17"/>
  <c r="R169" i="17"/>
  <c r="L169" i="17"/>
  <c r="F169" i="17"/>
  <c r="CX166" i="17"/>
  <c r="CR166" i="17"/>
  <c r="CL166" i="17"/>
  <c r="CF166" i="17"/>
  <c r="BZ166" i="17"/>
  <c r="BT166" i="17"/>
  <c r="BN166" i="17"/>
  <c r="BH166" i="17"/>
  <c r="BB166" i="17"/>
  <c r="AV166" i="17"/>
  <c r="AP166" i="17"/>
  <c r="AJ166" i="17"/>
  <c r="AD166" i="17"/>
  <c r="X166" i="17"/>
  <c r="R166" i="17"/>
  <c r="L166" i="17"/>
  <c r="F166" i="17"/>
  <c r="CX163" i="17"/>
  <c r="CR163" i="17"/>
  <c r="CL163" i="17"/>
  <c r="CF163" i="17"/>
  <c r="BZ163" i="17"/>
  <c r="BT163" i="17"/>
  <c r="BN163" i="17"/>
  <c r="BH163" i="17"/>
  <c r="BB163" i="17"/>
  <c r="AV163" i="17"/>
  <c r="AP163" i="17"/>
  <c r="AJ163" i="17"/>
  <c r="AD163" i="17"/>
  <c r="X163" i="17"/>
  <c r="R163" i="17"/>
  <c r="L163" i="17"/>
  <c r="F163" i="17"/>
  <c r="CI160" i="17"/>
  <c r="BX160" i="17"/>
  <c r="AK160" i="17"/>
  <c r="Z160" i="17"/>
  <c r="O160" i="17"/>
  <c r="CM157" i="17"/>
  <c r="CB157" i="17"/>
  <c r="BQ157" i="17"/>
  <c r="BF157" i="17"/>
  <c r="S157" i="17"/>
  <c r="H157" i="17"/>
  <c r="CU154" i="17"/>
  <c r="CG154" i="17"/>
  <c r="BF154" i="17"/>
  <c r="AR154" i="17"/>
  <c r="CM151" i="17"/>
  <c r="AZ151" i="17"/>
  <c r="T151" i="17"/>
  <c r="BW148" i="17"/>
  <c r="AN148" i="17"/>
  <c r="T148" i="17"/>
  <c r="BZ145" i="17"/>
  <c r="BA145" i="17"/>
  <c r="G145" i="17"/>
  <c r="CY142" i="17"/>
  <c r="AA136" i="17"/>
  <c r="AC130" i="17"/>
  <c r="CS160" i="17"/>
  <c r="BO160" i="17"/>
  <c r="BD160" i="17"/>
  <c r="AS160" i="17"/>
  <c r="AH160" i="17"/>
  <c r="CU157" i="17"/>
  <c r="CJ157" i="17"/>
  <c r="AW157" i="17"/>
  <c r="AL157" i="17"/>
  <c r="AA157" i="17"/>
  <c r="P157" i="17"/>
  <c r="CF154" i="17"/>
  <c r="BQ154" i="17"/>
  <c r="BC154" i="17"/>
  <c r="AB154" i="17"/>
  <c r="M154" i="17"/>
  <c r="CY151" i="17"/>
  <c r="BR151" i="17"/>
  <c r="AG151" i="17"/>
  <c r="CO148" i="17"/>
  <c r="BD148" i="17"/>
  <c r="CU145" i="17"/>
  <c r="BY145" i="17"/>
  <c r="AW145" i="17"/>
  <c r="BQ142" i="17"/>
  <c r="AL142" i="17"/>
  <c r="BA139" i="17"/>
  <c r="CW172" i="17"/>
  <c r="CQ172" i="17"/>
  <c r="CK172" i="17"/>
  <c r="CE172" i="17"/>
  <c r="BY172" i="17"/>
  <c r="BS172" i="17"/>
  <c r="BM172" i="17"/>
  <c r="BG172" i="17"/>
  <c r="BA172" i="17"/>
  <c r="AU172" i="17"/>
  <c r="AO172" i="17"/>
  <c r="AI172" i="17"/>
  <c r="AC172" i="17"/>
  <c r="W172" i="17"/>
  <c r="Q172" i="17"/>
  <c r="K172" i="17"/>
  <c r="CW169" i="17"/>
  <c r="CQ169" i="17"/>
  <c r="CK169" i="17"/>
  <c r="CE169" i="17"/>
  <c r="BY169" i="17"/>
  <c r="BS169" i="17"/>
  <c r="BM169" i="17"/>
  <c r="BG169" i="17"/>
  <c r="BA169" i="17"/>
  <c r="AU169" i="17"/>
  <c r="AO169" i="17"/>
  <c r="AI169" i="17"/>
  <c r="AC169" i="17"/>
  <c r="W169" i="17"/>
  <c r="Q169" i="17"/>
  <c r="K169" i="17"/>
  <c r="CW166" i="17"/>
  <c r="CQ166" i="17"/>
  <c r="CK166" i="17"/>
  <c r="CE166" i="17"/>
  <c r="BY166" i="17"/>
  <c r="BS166" i="17"/>
  <c r="BM166" i="17"/>
  <c r="BG166" i="17"/>
  <c r="BA166" i="17"/>
  <c r="AU166" i="17"/>
  <c r="AO166" i="17"/>
  <c r="AI166" i="17"/>
  <c r="AC166" i="17"/>
  <c r="W166" i="17"/>
  <c r="Q166" i="17"/>
  <c r="K166" i="17"/>
  <c r="CW163" i="17"/>
  <c r="CQ163" i="17"/>
  <c r="CK163" i="17"/>
  <c r="CE163" i="17"/>
  <c r="BY163" i="17"/>
  <c r="BS163" i="17"/>
  <c r="BM163" i="17"/>
  <c r="BG163" i="17"/>
  <c r="BA163" i="17"/>
  <c r="AU163" i="17"/>
  <c r="AO163" i="17"/>
  <c r="AI163" i="17"/>
  <c r="AC163" i="17"/>
  <c r="W163" i="17"/>
  <c r="Q163" i="17"/>
  <c r="K163" i="17"/>
  <c r="CR160" i="17"/>
  <c r="CH160" i="17"/>
  <c r="BW160" i="17"/>
  <c r="BL160" i="17"/>
  <c r="Y160" i="17"/>
  <c r="N160" i="17"/>
  <c r="CA157" i="17"/>
  <c r="BP157" i="17"/>
  <c r="BE157" i="17"/>
  <c r="AT157" i="17"/>
  <c r="G157" i="17"/>
  <c r="CP154" i="17"/>
  <c r="BB154" i="17"/>
  <c r="AQ154" i="17"/>
  <c r="AY151" i="17"/>
  <c r="BV148" i="17"/>
  <c r="S148" i="17"/>
  <c r="BU145" i="17"/>
  <c r="X145" i="17"/>
  <c r="F145" i="17"/>
  <c r="I142" i="17"/>
  <c r="CV136" i="17"/>
  <c r="CZ160" i="17"/>
  <c r="CP160" i="17"/>
  <c r="BC160" i="17"/>
  <c r="AR160" i="17"/>
  <c r="AG160" i="17"/>
  <c r="V160" i="17"/>
  <c r="CT157" i="17"/>
  <c r="CI157" i="17"/>
  <c r="BX157" i="17"/>
  <c r="AK157" i="17"/>
  <c r="Z157" i="17"/>
  <c r="O157" i="17"/>
  <c r="CD154" i="17"/>
  <c r="BP154" i="17"/>
  <c r="AA154" i="17"/>
  <c r="J154" i="17"/>
  <c r="CV151" i="17"/>
  <c r="BQ151" i="17"/>
  <c r="AF151" i="17"/>
  <c r="CI148" i="17"/>
  <c r="AG148" i="17"/>
  <c r="CN145" i="17"/>
  <c r="AV145" i="17"/>
  <c r="W145" i="17"/>
  <c r="CU142" i="17"/>
  <c r="BP142" i="17"/>
  <c r="AF142" i="17"/>
  <c r="CU139" i="17"/>
  <c r="AI139" i="17"/>
  <c r="CQ125" i="17"/>
  <c r="CQ126" i="17" s="1"/>
  <c r="BV139" i="17"/>
  <c r="CQ133" i="17"/>
  <c r="BS127" i="17"/>
  <c r="CT139" i="17"/>
  <c r="U139" i="17"/>
  <c r="CO136" i="17"/>
  <c r="BD136" i="17"/>
  <c r="Z136" i="17"/>
  <c r="AT133" i="17"/>
  <c r="BG130" i="17"/>
  <c r="CT154" i="17"/>
  <c r="CL154" i="17"/>
  <c r="BV154" i="17"/>
  <c r="BN154" i="17"/>
  <c r="AX154" i="17"/>
  <c r="AP154" i="17"/>
  <c r="Z154" i="17"/>
  <c r="P154" i="17"/>
  <c r="H154" i="17"/>
  <c r="CT151" i="17"/>
  <c r="CJ151" i="17"/>
  <c r="AL151" i="17"/>
  <c r="AA151" i="17"/>
  <c r="P151" i="17"/>
  <c r="CN148" i="17"/>
  <c r="CC148" i="17"/>
  <c r="BR148" i="17"/>
  <c r="AM148" i="17"/>
  <c r="AA148" i="17"/>
  <c r="R148" i="17"/>
  <c r="F148" i="17"/>
  <c r="BT145" i="17"/>
  <c r="AS145" i="17"/>
  <c r="AE145" i="17"/>
  <c r="CB142" i="17"/>
  <c r="AQ142" i="17"/>
  <c r="AA142" i="17"/>
  <c r="CS139" i="17"/>
  <c r="T139" i="17"/>
  <c r="CN136" i="17"/>
  <c r="AB133" i="17"/>
  <c r="BI127" i="17"/>
  <c r="BQ125" i="17"/>
  <c r="BQ126" i="17" s="1"/>
  <c r="CL160" i="17"/>
  <c r="CF160" i="17"/>
  <c r="BZ160" i="17"/>
  <c r="BT160" i="17"/>
  <c r="BN160" i="17"/>
  <c r="BH160" i="17"/>
  <c r="BB160" i="17"/>
  <c r="AV160" i="17"/>
  <c r="AP160" i="17"/>
  <c r="AJ160" i="17"/>
  <c r="AD160" i="17"/>
  <c r="X160" i="17"/>
  <c r="R160" i="17"/>
  <c r="L160" i="17"/>
  <c r="F160" i="17"/>
  <c r="CX157" i="17"/>
  <c r="CR157" i="17"/>
  <c r="CL157" i="17"/>
  <c r="CF157" i="17"/>
  <c r="BZ157" i="17"/>
  <c r="BT157" i="17"/>
  <c r="BN157" i="17"/>
  <c r="BH157" i="17"/>
  <c r="BB157" i="17"/>
  <c r="AV157" i="17"/>
  <c r="AP157" i="17"/>
  <c r="AJ157" i="17"/>
  <c r="AD157" i="17"/>
  <c r="X157" i="17"/>
  <c r="R157" i="17"/>
  <c r="L157" i="17"/>
  <c r="F157" i="17"/>
  <c r="CC154" i="17"/>
  <c r="BE154" i="17"/>
  <c r="AG154" i="17"/>
  <c r="BP151" i="17"/>
  <c r="BE151" i="17"/>
  <c r="AT151" i="17"/>
  <c r="CV148" i="17"/>
  <c r="AX148" i="17"/>
  <c r="CQ145" i="17"/>
  <c r="CG145" i="17"/>
  <c r="BS145" i="17"/>
  <c r="BD145" i="17"/>
  <c r="O145" i="17"/>
  <c r="CO142" i="17"/>
  <c r="BI142" i="17"/>
  <c r="H142" i="17"/>
  <c r="CQ139" i="17"/>
  <c r="AM139" i="17"/>
  <c r="CL136" i="17"/>
  <c r="BA136" i="17"/>
  <c r="J136" i="17"/>
  <c r="BY133" i="17"/>
  <c r="AA133" i="17"/>
  <c r="Y130" i="17"/>
  <c r="AV127" i="17"/>
  <c r="BL125" i="17"/>
  <c r="BL126" i="17" s="1"/>
  <c r="CS154" i="17"/>
  <c r="CJ154" i="17"/>
  <c r="BU154" i="17"/>
  <c r="BL154" i="17"/>
  <c r="AW154" i="17"/>
  <c r="AN154" i="17"/>
  <c r="Y154" i="17"/>
  <c r="O154" i="17"/>
  <c r="G154" i="17"/>
  <c r="CS151" i="17"/>
  <c r="CI151" i="17"/>
  <c r="BX151" i="17"/>
  <c r="Z151" i="17"/>
  <c r="O151" i="17"/>
  <c r="CB148" i="17"/>
  <c r="BQ148" i="17"/>
  <c r="BF148" i="17"/>
  <c r="AL148" i="17"/>
  <c r="Z148" i="17"/>
  <c r="N148" i="17"/>
  <c r="CP145" i="17"/>
  <c r="AO145" i="17"/>
  <c r="AD145" i="17"/>
  <c r="CA142" i="17"/>
  <c r="U142" i="17"/>
  <c r="CJ139" i="17"/>
  <c r="BM139" i="17"/>
  <c r="J139" i="17"/>
  <c r="BZ136" i="17"/>
  <c r="X133" i="17"/>
  <c r="CY130" i="17"/>
  <c r="AD127" i="17"/>
  <c r="CW160" i="17"/>
  <c r="CQ160" i="17"/>
  <c r="CK160" i="17"/>
  <c r="CE160" i="17"/>
  <c r="BY160" i="17"/>
  <c r="BS160" i="17"/>
  <c r="BM160" i="17"/>
  <c r="BG160" i="17"/>
  <c r="BA160" i="17"/>
  <c r="AU160" i="17"/>
  <c r="AO160" i="17"/>
  <c r="AI160" i="17"/>
  <c r="AC160" i="17"/>
  <c r="W160" i="17"/>
  <c r="Q160" i="17"/>
  <c r="K160" i="17"/>
  <c r="CW157" i="17"/>
  <c r="CQ157" i="17"/>
  <c r="CK157" i="17"/>
  <c r="CE157" i="17"/>
  <c r="BY157" i="17"/>
  <c r="BS157" i="17"/>
  <c r="BM157" i="17"/>
  <c r="BG157" i="17"/>
  <c r="BA157" i="17"/>
  <c r="AU157" i="17"/>
  <c r="AO157" i="17"/>
  <c r="AI157" i="17"/>
  <c r="AC157" i="17"/>
  <c r="W157" i="17"/>
  <c r="Q157" i="17"/>
  <c r="K157" i="17"/>
  <c r="CZ154" i="17"/>
  <c r="CR154" i="17"/>
  <c r="CB154" i="17"/>
  <c r="BT154" i="17"/>
  <c r="BD154" i="17"/>
  <c r="AV154" i="17"/>
  <c r="AF154" i="17"/>
  <c r="BD151" i="17"/>
  <c r="AS151" i="17"/>
  <c r="AH151" i="17"/>
  <c r="CU148" i="17"/>
  <c r="CJ148" i="17"/>
  <c r="BQ145" i="17"/>
  <c r="BC145" i="17"/>
  <c r="AC145" i="17"/>
  <c r="N145" i="17"/>
  <c r="CN142" i="17"/>
  <c r="AM142" i="17"/>
  <c r="G142" i="17"/>
  <c r="AL139" i="17"/>
  <c r="AX136" i="17"/>
  <c r="Q130" i="17"/>
  <c r="BF125" i="17"/>
  <c r="BF126" i="17" s="1"/>
  <c r="CI154" i="17"/>
  <c r="BK154" i="17"/>
  <c r="AM154" i="17"/>
  <c r="V154" i="17"/>
  <c r="N154" i="17"/>
  <c r="CZ151" i="17"/>
  <c r="CP151" i="17"/>
  <c r="CH151" i="17"/>
  <c r="BW151" i="17"/>
  <c r="BL151" i="17"/>
  <c r="N151" i="17"/>
  <c r="BP148" i="17"/>
  <c r="BE148" i="17"/>
  <c r="AT148" i="17"/>
  <c r="AK148" i="17"/>
  <c r="Y148" i="17"/>
  <c r="M148" i="17"/>
  <c r="CO145" i="17"/>
  <c r="CB145" i="17"/>
  <c r="AM145" i="17"/>
  <c r="Y145" i="17"/>
  <c r="BU142" i="17"/>
  <c r="BE142" i="17"/>
  <c r="T142" i="17"/>
  <c r="CE139" i="17"/>
  <c r="BE139" i="17"/>
  <c r="I139" i="17"/>
  <c r="BY136" i="17"/>
  <c r="AM136" i="17"/>
  <c r="BW133" i="17"/>
  <c r="CA130" i="17"/>
  <c r="CT125" i="17"/>
  <c r="CT126" i="17" s="1"/>
  <c r="AR125" i="17"/>
  <c r="AR126" i="17" s="1"/>
  <c r="CG151" i="17"/>
  <c r="CA151" i="17"/>
  <c r="BU151" i="17"/>
  <c r="BO151" i="17"/>
  <c r="BI151" i="17"/>
  <c r="BC151" i="17"/>
  <c r="AW151" i="17"/>
  <c r="AQ151" i="17"/>
  <c r="AK151" i="17"/>
  <c r="AE151" i="17"/>
  <c r="Y151" i="17"/>
  <c r="S151" i="17"/>
  <c r="M151" i="17"/>
  <c r="G151" i="17"/>
  <c r="CY148" i="17"/>
  <c r="CS148" i="17"/>
  <c r="CM148" i="17"/>
  <c r="CG148" i="17"/>
  <c r="CA148" i="17"/>
  <c r="BU148" i="17"/>
  <c r="BO148" i="17"/>
  <c r="BI148" i="17"/>
  <c r="BC148" i="17"/>
  <c r="AW148" i="17"/>
  <c r="AQ148" i="17"/>
  <c r="AD148" i="17"/>
  <c r="Q148" i="17"/>
  <c r="J148" i="17"/>
  <c r="CT145" i="17"/>
  <c r="CM145" i="17"/>
  <c r="CF145" i="17"/>
  <c r="BP145" i="17"/>
  <c r="AR145" i="17"/>
  <c r="T145" i="17"/>
  <c r="CT142" i="17"/>
  <c r="CI142" i="17"/>
  <c r="AK142" i="17"/>
  <c r="Z142" i="17"/>
  <c r="O142" i="17"/>
  <c r="CN139" i="17"/>
  <c r="BL139" i="17"/>
  <c r="AU139" i="17"/>
  <c r="BP136" i="17"/>
  <c r="AP136" i="17"/>
  <c r="X136" i="17"/>
  <c r="CX130" i="17"/>
  <c r="AW130" i="17"/>
  <c r="CW127" i="17"/>
  <c r="AJ148" i="17"/>
  <c r="W148" i="17"/>
  <c r="P148" i="17"/>
  <c r="CE145" i="17"/>
  <c r="BW145" i="17"/>
  <c r="BH145" i="17"/>
  <c r="AY145" i="17"/>
  <c r="AJ145" i="17"/>
  <c r="AA145" i="17"/>
  <c r="L145" i="17"/>
  <c r="BO142" i="17"/>
  <c r="BD142" i="17"/>
  <c r="AS142" i="17"/>
  <c r="CB139" i="17"/>
  <c r="Q139" i="17"/>
  <c r="CK136" i="17"/>
  <c r="W136" i="17"/>
  <c r="BM133" i="17"/>
  <c r="AN133" i="17"/>
  <c r="I133" i="17"/>
  <c r="AI125" i="17"/>
  <c r="AI126" i="17" s="1"/>
  <c r="X154" i="17"/>
  <c r="R154" i="17"/>
  <c r="L154" i="17"/>
  <c r="F154" i="17"/>
  <c r="CX151" i="17"/>
  <c r="CR151" i="17"/>
  <c r="CL151" i="17"/>
  <c r="CF151" i="17"/>
  <c r="BZ151" i="17"/>
  <c r="BT151" i="17"/>
  <c r="BN151" i="17"/>
  <c r="BH151" i="17"/>
  <c r="BB151" i="17"/>
  <c r="AV151" i="17"/>
  <c r="AP151" i="17"/>
  <c r="AJ151" i="17"/>
  <c r="AD151" i="17"/>
  <c r="X151" i="17"/>
  <c r="R151" i="17"/>
  <c r="L151" i="17"/>
  <c r="F151" i="17"/>
  <c r="CX148" i="17"/>
  <c r="CR148" i="17"/>
  <c r="CL148" i="17"/>
  <c r="CF148" i="17"/>
  <c r="BZ148" i="17"/>
  <c r="BT148" i="17"/>
  <c r="BN148" i="17"/>
  <c r="BH148" i="17"/>
  <c r="BB148" i="17"/>
  <c r="AV148" i="17"/>
  <c r="AP148" i="17"/>
  <c r="AC148" i="17"/>
  <c r="V148" i="17"/>
  <c r="I148" i="17"/>
  <c r="CZ145" i="17"/>
  <c r="CS145" i="17"/>
  <c r="CL145" i="17"/>
  <c r="CD145" i="17"/>
  <c r="BO145" i="17"/>
  <c r="BG145" i="17"/>
  <c r="AQ145" i="17"/>
  <c r="AI145" i="17"/>
  <c r="S145" i="17"/>
  <c r="K145" i="17"/>
  <c r="CS142" i="17"/>
  <c r="CH142" i="17"/>
  <c r="BW142" i="17"/>
  <c r="Y142" i="17"/>
  <c r="N142" i="17"/>
  <c r="CM139" i="17"/>
  <c r="BK139" i="17"/>
  <c r="AT139" i="17"/>
  <c r="AC139" i="17"/>
  <c r="BL136" i="17"/>
  <c r="AO136" i="17"/>
  <c r="CO133" i="17"/>
  <c r="F133" i="17"/>
  <c r="CQ130" i="17"/>
  <c r="AV130" i="17"/>
  <c r="AK127" i="17"/>
  <c r="CJ125" i="17"/>
  <c r="CJ126" i="17" s="1"/>
  <c r="AI148" i="17"/>
  <c r="AB148" i="17"/>
  <c r="O148" i="17"/>
  <c r="CK145" i="17"/>
  <c r="BV145" i="17"/>
  <c r="AX145" i="17"/>
  <c r="Z145" i="17"/>
  <c r="BC142" i="17"/>
  <c r="AR142" i="17"/>
  <c r="AG142" i="17"/>
  <c r="CK139" i="17"/>
  <c r="BW139" i="17"/>
  <c r="CD136" i="17"/>
  <c r="BH133" i="17"/>
  <c r="AC133" i="17"/>
  <c r="CF130" i="17"/>
  <c r="CL127" i="17"/>
  <c r="BW125" i="17"/>
  <c r="BW126" i="17" s="1"/>
  <c r="AA125" i="17"/>
  <c r="AA126" i="17" s="1"/>
  <c r="CW154" i="17"/>
  <c r="CQ154" i="17"/>
  <c r="CK154" i="17"/>
  <c r="CE154" i="17"/>
  <c r="BY154" i="17"/>
  <c r="BS154" i="17"/>
  <c r="BM154" i="17"/>
  <c r="BG154" i="17"/>
  <c r="BA154" i="17"/>
  <c r="AU154" i="17"/>
  <c r="AO154" i="17"/>
  <c r="AI154" i="17"/>
  <c r="AC154" i="17"/>
  <c r="W154" i="17"/>
  <c r="Q154" i="17"/>
  <c r="K154" i="17"/>
  <c r="CW151" i="17"/>
  <c r="CQ151" i="17"/>
  <c r="CK151" i="17"/>
  <c r="CE151" i="17"/>
  <c r="BY151" i="17"/>
  <c r="BS151" i="17"/>
  <c r="BM151" i="17"/>
  <c r="BG151" i="17"/>
  <c r="BA151" i="17"/>
  <c r="AU151" i="17"/>
  <c r="AO151" i="17"/>
  <c r="AI151" i="17"/>
  <c r="AC151" i="17"/>
  <c r="W151" i="17"/>
  <c r="Q151" i="17"/>
  <c r="K151" i="17"/>
  <c r="CW148" i="17"/>
  <c r="CQ148" i="17"/>
  <c r="CK148" i="17"/>
  <c r="CE148" i="17"/>
  <c r="BY148" i="17"/>
  <c r="BS148" i="17"/>
  <c r="BM148" i="17"/>
  <c r="BG148" i="17"/>
  <c r="BA148" i="17"/>
  <c r="AU148" i="17"/>
  <c r="AO148" i="17"/>
  <c r="AH148" i="17"/>
  <c r="U148" i="17"/>
  <c r="H148" i="17"/>
  <c r="CY145" i="17"/>
  <c r="CR145" i="17"/>
  <c r="CJ145" i="17"/>
  <c r="CC145" i="17"/>
  <c r="BN145" i="17"/>
  <c r="BE145" i="17"/>
  <c r="AP145" i="17"/>
  <c r="AG145" i="17"/>
  <c r="R145" i="17"/>
  <c r="I145" i="17"/>
  <c r="CG142" i="17"/>
  <c r="BV142" i="17"/>
  <c r="BK142" i="17"/>
  <c r="M142" i="17"/>
  <c r="CZ139" i="17"/>
  <c r="AS139" i="17"/>
  <c r="AB139" i="17"/>
  <c r="K139" i="17"/>
  <c r="CZ136" i="17"/>
  <c r="CA136" i="17"/>
  <c r="BK136" i="17"/>
  <c r="O136" i="17"/>
  <c r="CJ133" i="17"/>
  <c r="BT127" i="17"/>
  <c r="AE127" i="17"/>
  <c r="BV125" i="17"/>
  <c r="BV126" i="17" s="1"/>
  <c r="Z125" i="17"/>
  <c r="Z126" i="17" s="1"/>
  <c r="CX142" i="17"/>
  <c r="CR142" i="17"/>
  <c r="CL142" i="17"/>
  <c r="CF142" i="17"/>
  <c r="BZ142" i="17"/>
  <c r="BT142" i="17"/>
  <c r="BN142" i="17"/>
  <c r="BH142" i="17"/>
  <c r="BB142" i="17"/>
  <c r="AV142" i="17"/>
  <c r="AP142" i="17"/>
  <c r="AJ142" i="17"/>
  <c r="AD142" i="17"/>
  <c r="X142" i="17"/>
  <c r="R142" i="17"/>
  <c r="L142" i="17"/>
  <c r="F142" i="17"/>
  <c r="CI139" i="17"/>
  <c r="BR139" i="17"/>
  <c r="BJ139" i="17"/>
  <c r="AZ139" i="17"/>
  <c r="AR139" i="17"/>
  <c r="AH139" i="17"/>
  <c r="Z139" i="17"/>
  <c r="P139" i="17"/>
  <c r="H139" i="17"/>
  <c r="CU136" i="17"/>
  <c r="CH136" i="17"/>
  <c r="BW136" i="17"/>
  <c r="BJ136" i="17"/>
  <c r="AW136" i="17"/>
  <c r="I136" i="17"/>
  <c r="U133" i="17"/>
  <c r="BQ130" i="17"/>
  <c r="AO130" i="17"/>
  <c r="BD125" i="17"/>
  <c r="BD126" i="17" s="1"/>
  <c r="CY139" i="17"/>
  <c r="CP139" i="17"/>
  <c r="CA139" i="17"/>
  <c r="CT136" i="17"/>
  <c r="CG136" i="17"/>
  <c r="BI136" i="17"/>
  <c r="AV136" i="17"/>
  <c r="AH136" i="17"/>
  <c r="V136" i="17"/>
  <c r="H136" i="17"/>
  <c r="CI133" i="17"/>
  <c r="BR133" i="17"/>
  <c r="BE133" i="17"/>
  <c r="AM133" i="17"/>
  <c r="R133" i="17"/>
  <c r="CP130" i="17"/>
  <c r="BO130" i="17"/>
  <c r="G130" i="17"/>
  <c r="CF127" i="17"/>
  <c r="BA127" i="17"/>
  <c r="AC127" i="17"/>
  <c r="W125" i="17"/>
  <c r="W126" i="17" s="1"/>
  <c r="CW142" i="17"/>
  <c r="CQ142" i="17"/>
  <c r="CK142" i="17"/>
  <c r="CE142" i="17"/>
  <c r="BY142" i="17"/>
  <c r="BS142" i="17"/>
  <c r="BM142" i="17"/>
  <c r="BG142" i="17"/>
  <c r="BA142" i="17"/>
  <c r="AU142" i="17"/>
  <c r="AO142" i="17"/>
  <c r="AI142" i="17"/>
  <c r="AC142" i="17"/>
  <c r="W142" i="17"/>
  <c r="Q142" i="17"/>
  <c r="K142" i="17"/>
  <c r="CW139" i="17"/>
  <c r="CH139" i="17"/>
  <c r="BY139" i="17"/>
  <c r="BQ139" i="17"/>
  <c r="BG139" i="17"/>
  <c r="AY139" i="17"/>
  <c r="AO139" i="17"/>
  <c r="AG139" i="17"/>
  <c r="W139" i="17"/>
  <c r="O139" i="17"/>
  <c r="CS136" i="17"/>
  <c r="CF136" i="17"/>
  <c r="BS136" i="17"/>
  <c r="BH136" i="17"/>
  <c r="AU136" i="17"/>
  <c r="R136" i="17"/>
  <c r="F136" i="17"/>
  <c r="CW133" i="17"/>
  <c r="BB133" i="17"/>
  <c r="CO130" i="17"/>
  <c r="CE127" i="17"/>
  <c r="S127" i="17"/>
  <c r="BY125" i="17"/>
  <c r="BY126" i="17" s="1"/>
  <c r="BA125" i="17"/>
  <c r="BA126" i="17" s="1"/>
  <c r="V125" i="17"/>
  <c r="V126" i="17" s="1"/>
  <c r="CO139" i="17"/>
  <c r="CR136" i="17"/>
  <c r="CE136" i="17"/>
  <c r="AG136" i="17"/>
  <c r="BQ133" i="17"/>
  <c r="AI133" i="17"/>
  <c r="Q133" i="17"/>
  <c r="CM130" i="17"/>
  <c r="BN130" i="17"/>
  <c r="AD130" i="17"/>
  <c r="F130" i="17"/>
  <c r="BX145" i="17"/>
  <c r="BR145" i="17"/>
  <c r="BL145" i="17"/>
  <c r="BF145" i="17"/>
  <c r="AZ145" i="17"/>
  <c r="AT145" i="17"/>
  <c r="AN145" i="17"/>
  <c r="AH145" i="17"/>
  <c r="AB145" i="17"/>
  <c r="V145" i="17"/>
  <c r="P145" i="17"/>
  <c r="J145" i="17"/>
  <c r="CV142" i="17"/>
  <c r="CP142" i="17"/>
  <c r="CJ142" i="17"/>
  <c r="CD142" i="17"/>
  <c r="BX142" i="17"/>
  <c r="BR142" i="17"/>
  <c r="BL142" i="17"/>
  <c r="BF142" i="17"/>
  <c r="AZ142" i="17"/>
  <c r="AT142" i="17"/>
  <c r="AN142" i="17"/>
  <c r="AH142" i="17"/>
  <c r="AB142" i="17"/>
  <c r="V142" i="17"/>
  <c r="P142" i="17"/>
  <c r="J142" i="17"/>
  <c r="CV139" i="17"/>
  <c r="CG139" i="17"/>
  <c r="BX139" i="17"/>
  <c r="BP139" i="17"/>
  <c r="BF139" i="17"/>
  <c r="AX139" i="17"/>
  <c r="AN139" i="17"/>
  <c r="AF139" i="17"/>
  <c r="V139" i="17"/>
  <c r="N139" i="17"/>
  <c r="BR136" i="17"/>
  <c r="BE136" i="17"/>
  <c r="AT136" i="17"/>
  <c r="AF136" i="17"/>
  <c r="Q136" i="17"/>
  <c r="CR133" i="17"/>
  <c r="CE133" i="17"/>
  <c r="AY133" i="17"/>
  <c r="P133" i="17"/>
  <c r="CJ130" i="17"/>
  <c r="BH130" i="17"/>
  <c r="R127" i="17"/>
  <c r="BX125" i="17"/>
  <c r="BX126" i="17" s="1"/>
  <c r="AS125" i="17"/>
  <c r="AS126" i="17" s="1"/>
  <c r="P125" i="17"/>
  <c r="P126" i="17" s="1"/>
  <c r="CM136" i="17"/>
  <c r="BC136" i="17"/>
  <c r="AN136" i="17"/>
  <c r="P136" i="17"/>
  <c r="CX133" i="17"/>
  <c r="CP133" i="17"/>
  <c r="CF133" i="17"/>
  <c r="BX133" i="17"/>
  <c r="BN133" i="17"/>
  <c r="BF133" i="17"/>
  <c r="AU133" i="17"/>
  <c r="AJ133" i="17"/>
  <c r="BZ130" i="17"/>
  <c r="AU130" i="17"/>
  <c r="CX127" i="17"/>
  <c r="AW127" i="17"/>
  <c r="L127" i="17"/>
  <c r="CP125" i="17"/>
  <c r="CP126" i="17" s="1"/>
  <c r="BE125" i="17"/>
  <c r="BE126" i="17" s="1"/>
  <c r="AL125" i="17"/>
  <c r="AL126" i="17" s="1"/>
  <c r="BU139" i="17"/>
  <c r="BO139" i="17"/>
  <c r="BI139" i="17"/>
  <c r="BC139" i="17"/>
  <c r="AW139" i="17"/>
  <c r="AQ139" i="17"/>
  <c r="AK139" i="17"/>
  <c r="AE139" i="17"/>
  <c r="Y139" i="17"/>
  <c r="S139" i="17"/>
  <c r="M139" i="17"/>
  <c r="G139" i="17"/>
  <c r="CY136" i="17"/>
  <c r="BO136" i="17"/>
  <c r="AL136" i="17"/>
  <c r="AC136" i="17"/>
  <c r="N136" i="17"/>
  <c r="CV133" i="17"/>
  <c r="CL133" i="17"/>
  <c r="CD133" i="17"/>
  <c r="BT133" i="17"/>
  <c r="BL133" i="17"/>
  <c r="AS133" i="17"/>
  <c r="AH133" i="17"/>
  <c r="W133" i="17"/>
  <c r="L133" i="17"/>
  <c r="S130" i="17"/>
  <c r="CQ127" i="17"/>
  <c r="CA127" i="17"/>
  <c r="AP127" i="17"/>
  <c r="CI125" i="17"/>
  <c r="CI126" i="17" s="1"/>
  <c r="BP125" i="17"/>
  <c r="BP126" i="17" s="1"/>
  <c r="AH125" i="17"/>
  <c r="AH126" i="17" s="1"/>
  <c r="CX136" i="17"/>
  <c r="CQ136" i="17"/>
  <c r="CJ136" i="17"/>
  <c r="CC136" i="17"/>
  <c r="BV136" i="17"/>
  <c r="BN136" i="17"/>
  <c r="BG136" i="17"/>
  <c r="AZ136" i="17"/>
  <c r="AS136" i="17"/>
  <c r="AJ136" i="17"/>
  <c r="U136" i="17"/>
  <c r="L136" i="17"/>
  <c r="BA133" i="17"/>
  <c r="AP133" i="17"/>
  <c r="CW130" i="17"/>
  <c r="CI130" i="17"/>
  <c r="BS130" i="17"/>
  <c r="AK130" i="17"/>
  <c r="BH127" i="17"/>
  <c r="W127" i="17"/>
  <c r="G127" i="17"/>
  <c r="CH125" i="17"/>
  <c r="CH126" i="17" s="1"/>
  <c r="AU125" i="17"/>
  <c r="AU126" i="17" s="1"/>
  <c r="O125" i="17"/>
  <c r="O126" i="17" s="1"/>
  <c r="CX139" i="17"/>
  <c r="CR139" i="17"/>
  <c r="CL139" i="17"/>
  <c r="CF139" i="17"/>
  <c r="BZ139" i="17"/>
  <c r="BT139" i="17"/>
  <c r="BN139" i="17"/>
  <c r="BH139" i="17"/>
  <c r="BB139" i="17"/>
  <c r="AV139" i="17"/>
  <c r="AP139" i="17"/>
  <c r="AJ139" i="17"/>
  <c r="AD139" i="17"/>
  <c r="X139" i="17"/>
  <c r="R139" i="17"/>
  <c r="L139" i="17"/>
  <c r="F139" i="17"/>
  <c r="BU136" i="17"/>
  <c r="AB136" i="17"/>
  <c r="CU133" i="17"/>
  <c r="CK133" i="17"/>
  <c r="CC133" i="17"/>
  <c r="BS133" i="17"/>
  <c r="BK133" i="17"/>
  <c r="AG133" i="17"/>
  <c r="V133" i="17"/>
  <c r="K133" i="17"/>
  <c r="CG130" i="17"/>
  <c r="BC130" i="17"/>
  <c r="R130" i="17"/>
  <c r="BU127" i="17"/>
  <c r="AO127" i="17"/>
  <c r="BM125" i="17"/>
  <c r="BM126" i="17" s="1"/>
  <c r="AG125" i="17"/>
  <c r="AG126" i="17" s="1"/>
  <c r="N125" i="17"/>
  <c r="N126" i="17" s="1"/>
  <c r="CW136" i="17"/>
  <c r="CP136" i="17"/>
  <c r="CI136" i="17"/>
  <c r="CB136" i="17"/>
  <c r="BT136" i="17"/>
  <c r="BM136" i="17"/>
  <c r="BF136" i="17"/>
  <c r="AY136" i="17"/>
  <c r="AR136" i="17"/>
  <c r="AI136" i="17"/>
  <c r="T136" i="17"/>
  <c r="K136" i="17"/>
  <c r="AZ133" i="17"/>
  <c r="AO133" i="17"/>
  <c r="AD133" i="17"/>
  <c r="CV130" i="17"/>
  <c r="AJ130" i="17"/>
  <c r="CM127" i="17"/>
  <c r="BG127" i="17"/>
  <c r="CU125" i="17"/>
  <c r="CU126" i="17" s="1"/>
  <c r="CE125" i="17"/>
  <c r="CE126" i="17" s="1"/>
  <c r="AT125" i="17"/>
  <c r="AT126" i="17" s="1"/>
  <c r="K125" i="17"/>
  <c r="K126" i="17" s="1"/>
  <c r="CE130" i="17"/>
  <c r="BW130" i="17"/>
  <c r="AI130" i="17"/>
  <c r="X130" i="17"/>
  <c r="M130" i="17"/>
  <c r="CK127" i="17"/>
  <c r="BZ127" i="17"/>
  <c r="BO127" i="17"/>
  <c r="Q127" i="17"/>
  <c r="F127" i="17"/>
  <c r="CZ125" i="17"/>
  <c r="CZ126" i="17" s="1"/>
  <c r="BK125" i="17"/>
  <c r="BK126" i="17" s="1"/>
  <c r="AZ125" i="17"/>
  <c r="AZ126" i="17" s="1"/>
  <c r="AO125" i="17"/>
  <c r="AO126" i="17" s="1"/>
  <c r="AF125" i="17"/>
  <c r="AF126" i="17" s="1"/>
  <c r="CZ133" i="17"/>
  <c r="CT133" i="17"/>
  <c r="CN133" i="17"/>
  <c r="CH133" i="17"/>
  <c r="CB133" i="17"/>
  <c r="BV133" i="17"/>
  <c r="BP133" i="17"/>
  <c r="BJ133" i="17"/>
  <c r="BD133" i="17"/>
  <c r="AX133" i="17"/>
  <c r="AR133" i="17"/>
  <c r="AL133" i="17"/>
  <c r="AF133" i="17"/>
  <c r="Z133" i="17"/>
  <c r="T133" i="17"/>
  <c r="N133" i="17"/>
  <c r="H133" i="17"/>
  <c r="CU130" i="17"/>
  <c r="CL130" i="17"/>
  <c r="BU130" i="17"/>
  <c r="BM130" i="17"/>
  <c r="BB130" i="17"/>
  <c r="AQ130" i="17"/>
  <c r="CS127" i="17"/>
  <c r="AU127" i="17"/>
  <c r="AJ127" i="17"/>
  <c r="Y127" i="17"/>
  <c r="CO125" i="17"/>
  <c r="CO126" i="17" s="1"/>
  <c r="CD125" i="17"/>
  <c r="CD126" i="17" s="1"/>
  <c r="BS125" i="17"/>
  <c r="BS126" i="17" s="1"/>
  <c r="BJ125" i="17"/>
  <c r="BJ126" i="17" s="1"/>
  <c r="U125" i="17"/>
  <c r="U126" i="17" s="1"/>
  <c r="J125" i="17"/>
  <c r="J126" i="17" s="1"/>
  <c r="CS130" i="17"/>
  <c r="CD130" i="17"/>
  <c r="W130" i="17"/>
  <c r="L130" i="17"/>
  <c r="BY127" i="17"/>
  <c r="BN127" i="17"/>
  <c r="BC127" i="17"/>
  <c r="CW125" i="17"/>
  <c r="CW126" i="17" s="1"/>
  <c r="CN125" i="17"/>
  <c r="CN126" i="17" s="1"/>
  <c r="AY125" i="17"/>
  <c r="AY126" i="17" s="1"/>
  <c r="AN125" i="17"/>
  <c r="AN126" i="17" s="1"/>
  <c r="AC125" i="17"/>
  <c r="AC126" i="17" s="1"/>
  <c r="T125" i="17"/>
  <c r="T126" i="17" s="1"/>
  <c r="AQ136" i="17"/>
  <c r="AK136" i="17"/>
  <c r="AE136" i="17"/>
  <c r="Y136" i="17"/>
  <c r="S136" i="17"/>
  <c r="M136" i="17"/>
  <c r="G136" i="17"/>
  <c r="CY133" i="17"/>
  <c r="CS133" i="17"/>
  <c r="CM133" i="17"/>
  <c r="CG133" i="17"/>
  <c r="CA133" i="17"/>
  <c r="BU133" i="17"/>
  <c r="BO133" i="17"/>
  <c r="BI133" i="17"/>
  <c r="BC133" i="17"/>
  <c r="AW133" i="17"/>
  <c r="AQ133" i="17"/>
  <c r="AK133" i="17"/>
  <c r="AE133" i="17"/>
  <c r="Y133" i="17"/>
  <c r="S133" i="17"/>
  <c r="M133" i="17"/>
  <c r="G133" i="17"/>
  <c r="CK130" i="17"/>
  <c r="BT130" i="17"/>
  <c r="BA130" i="17"/>
  <c r="AP130" i="17"/>
  <c r="AE130" i="17"/>
  <c r="CR127" i="17"/>
  <c r="CG127" i="17"/>
  <c r="AI127" i="17"/>
  <c r="X127" i="17"/>
  <c r="M127" i="17"/>
  <c r="CC125" i="17"/>
  <c r="CC126" i="17" s="1"/>
  <c r="BR125" i="17"/>
  <c r="BR126" i="17" s="1"/>
  <c r="BG125" i="17"/>
  <c r="BG126" i="17" s="1"/>
  <c r="AX125" i="17"/>
  <c r="AX126" i="17" s="1"/>
  <c r="I125" i="17"/>
  <c r="I126" i="17" s="1"/>
  <c r="CZ130" i="17"/>
  <c r="CR130" i="17"/>
  <c r="CC130" i="17"/>
  <c r="BI130" i="17"/>
  <c r="K130" i="17"/>
  <c r="BM127" i="17"/>
  <c r="BB127" i="17"/>
  <c r="AQ127" i="17"/>
  <c r="CV125" i="17"/>
  <c r="CV126" i="17" s="1"/>
  <c r="CK125" i="17"/>
  <c r="CK126" i="17" s="1"/>
  <c r="CB125" i="17"/>
  <c r="CB126" i="17" s="1"/>
  <c r="AM125" i="17"/>
  <c r="AM126" i="17" s="1"/>
  <c r="AB125" i="17"/>
  <c r="AB126" i="17" s="1"/>
  <c r="Q125" i="17"/>
  <c r="Q126" i="17" s="1"/>
  <c r="H125" i="17"/>
  <c r="H126" i="17" s="1"/>
  <c r="BX130" i="17"/>
  <c r="BR130" i="17"/>
  <c r="BL130" i="17"/>
  <c r="BF130" i="17"/>
  <c r="AZ130" i="17"/>
  <c r="AT130" i="17"/>
  <c r="AN130" i="17"/>
  <c r="AH130" i="17"/>
  <c r="AB130" i="17"/>
  <c r="V130" i="17"/>
  <c r="P130" i="17"/>
  <c r="J130" i="17"/>
  <c r="CV127" i="17"/>
  <c r="CP127" i="17"/>
  <c r="CJ127" i="17"/>
  <c r="CD127" i="17"/>
  <c r="BX127" i="17"/>
  <c r="BR127" i="17"/>
  <c r="BL127" i="17"/>
  <c r="BF127" i="17"/>
  <c r="AZ127" i="17"/>
  <c r="AT127" i="17"/>
  <c r="AN127" i="17"/>
  <c r="AH127" i="17"/>
  <c r="AB127" i="17"/>
  <c r="V127" i="17"/>
  <c r="P127" i="17"/>
  <c r="J127" i="17"/>
  <c r="BK130" i="17"/>
  <c r="BE130" i="17"/>
  <c r="AY130" i="17"/>
  <c r="AS130" i="17"/>
  <c r="AM130" i="17"/>
  <c r="AG130" i="17"/>
  <c r="AA130" i="17"/>
  <c r="U130" i="17"/>
  <c r="O130" i="17"/>
  <c r="I130" i="17"/>
  <c r="CU127" i="17"/>
  <c r="CO127" i="17"/>
  <c r="CI127" i="17"/>
  <c r="CC127" i="17"/>
  <c r="BW127" i="17"/>
  <c r="BQ127" i="17"/>
  <c r="BK127" i="17"/>
  <c r="BE127" i="17"/>
  <c r="AY127" i="17"/>
  <c r="AS127" i="17"/>
  <c r="AM127" i="17"/>
  <c r="AG127" i="17"/>
  <c r="AA127" i="17"/>
  <c r="U127" i="17"/>
  <c r="O127" i="17"/>
  <c r="I127" i="17"/>
  <c r="CY125" i="17"/>
  <c r="CY126" i="17" s="1"/>
  <c r="CS125" i="17"/>
  <c r="CS126" i="17" s="1"/>
  <c r="CM125" i="17"/>
  <c r="CM126" i="17" s="1"/>
  <c r="CG125" i="17"/>
  <c r="CG126" i="17" s="1"/>
  <c r="CA125" i="17"/>
  <c r="CA126" i="17" s="1"/>
  <c r="BU125" i="17"/>
  <c r="BU126" i="17" s="1"/>
  <c r="BO125" i="17"/>
  <c r="BO126" i="17" s="1"/>
  <c r="BI125" i="17"/>
  <c r="BI126" i="17" s="1"/>
  <c r="BC125" i="17"/>
  <c r="BC126" i="17" s="1"/>
  <c r="AW125" i="17"/>
  <c r="AW126" i="17" s="1"/>
  <c r="AQ125" i="17"/>
  <c r="AQ126" i="17" s="1"/>
  <c r="AK125" i="17"/>
  <c r="AK126" i="17" s="1"/>
  <c r="AE125" i="17"/>
  <c r="AE126" i="17" s="1"/>
  <c r="Y125" i="17"/>
  <c r="Y126" i="17" s="1"/>
  <c r="S125" i="17"/>
  <c r="S126" i="17" s="1"/>
  <c r="M125" i="17"/>
  <c r="M126" i="17" s="1"/>
  <c r="G125" i="17"/>
  <c r="G126" i="17" s="1"/>
  <c r="CT130" i="17"/>
  <c r="CN130" i="17"/>
  <c r="CH130" i="17"/>
  <c r="CB130" i="17"/>
  <c r="BV130" i="17"/>
  <c r="BP130" i="17"/>
  <c r="BJ130" i="17"/>
  <c r="BD130" i="17"/>
  <c r="AX130" i="17"/>
  <c r="AR130" i="17"/>
  <c r="AL130" i="17"/>
  <c r="AF130" i="17"/>
  <c r="Z130" i="17"/>
  <c r="T130" i="17"/>
  <c r="N130" i="17"/>
  <c r="H130" i="17"/>
  <c r="CZ127" i="17"/>
  <c r="CT127" i="17"/>
  <c r="CN127" i="17"/>
  <c r="CH127" i="17"/>
  <c r="CB127" i="17"/>
  <c r="BV127" i="17"/>
  <c r="BP127" i="17"/>
  <c r="BJ127" i="17"/>
  <c r="BD127" i="17"/>
  <c r="AX127" i="17"/>
  <c r="AR127" i="17"/>
  <c r="AL127" i="17"/>
  <c r="AF127" i="17"/>
  <c r="Z127" i="17"/>
  <c r="T127" i="17"/>
  <c r="N127" i="17"/>
  <c r="H127" i="17"/>
  <c r="CX125" i="17"/>
  <c r="CX126" i="17" s="1"/>
  <c r="CR125" i="17"/>
  <c r="CR126" i="17" s="1"/>
  <c r="CL125" i="17"/>
  <c r="CL126" i="17" s="1"/>
  <c r="CF125" i="17"/>
  <c r="CF126" i="17" s="1"/>
  <c r="BZ125" i="17"/>
  <c r="BZ126" i="17" s="1"/>
  <c r="BT125" i="17"/>
  <c r="BT126" i="17" s="1"/>
  <c r="BN125" i="17"/>
  <c r="BN126" i="17" s="1"/>
  <c r="BH125" i="17"/>
  <c r="BH126" i="17" s="1"/>
  <c r="BB125" i="17"/>
  <c r="BB126" i="17" s="1"/>
  <c r="AV125" i="17"/>
  <c r="AV126" i="17" s="1"/>
  <c r="AP125" i="17"/>
  <c r="AP126" i="17" s="1"/>
  <c r="AJ125" i="17"/>
  <c r="AJ126" i="17" s="1"/>
  <c r="AD125" i="17"/>
  <c r="AD126" i="17" s="1"/>
  <c r="X125" i="17"/>
  <c r="X126" i="17" s="1"/>
  <c r="R125" i="17"/>
  <c r="R126" i="17" s="1"/>
  <c r="L125" i="17"/>
  <c r="L126" i="17" s="1"/>
  <c r="F125" i="17"/>
  <c r="F126" i="17" s="1"/>
  <c r="E247" i="17"/>
  <c r="F247" i="17"/>
  <c r="CW247" i="17"/>
  <c r="BM247" i="17"/>
  <c r="CH247" i="17"/>
  <c r="AG247" i="17"/>
  <c r="CE247" i="17"/>
  <c r="AF247" i="17"/>
  <c r="BY247" i="17"/>
  <c r="V247" i="17"/>
  <c r="AY247" i="17"/>
  <c r="AX247" i="17"/>
  <c r="BQ247" i="17"/>
  <c r="U247" i="17"/>
  <c r="CQ247" i="17"/>
  <c r="AU247" i="17"/>
  <c r="BP247" i="17"/>
  <c r="CP247" i="17"/>
  <c r="AM247" i="17"/>
  <c r="O247" i="17"/>
  <c r="CO247" i="17"/>
  <c r="BX247" i="17"/>
  <c r="BG247" i="17"/>
  <c r="AC247" i="17"/>
  <c r="N247" i="17"/>
  <c r="BW247" i="17"/>
  <c r="BF247" i="17"/>
  <c r="AO247" i="17"/>
  <c r="CZ247" i="17"/>
  <c r="CI247" i="17"/>
  <c r="K247" i="17"/>
  <c r="BE247" i="17"/>
  <c r="AN247" i="17"/>
  <c r="W247" i="17"/>
  <c r="CV247" i="17"/>
  <c r="CN247" i="17"/>
  <c r="CD247" i="17"/>
  <c r="BV247" i="17"/>
  <c r="BL247" i="17"/>
  <c r="BD247" i="17"/>
  <c r="AT247" i="17"/>
  <c r="AL247" i="17"/>
  <c r="AB247" i="17"/>
  <c r="T247" i="17"/>
  <c r="J247" i="17"/>
  <c r="CU247" i="17"/>
  <c r="CK247" i="17"/>
  <c r="CC247" i="17"/>
  <c r="BS247" i="17"/>
  <c r="BK247" i="17"/>
  <c r="BA247" i="17"/>
  <c r="AS247" i="17"/>
  <c r="AI247" i="17"/>
  <c r="AA247" i="17"/>
  <c r="Q247" i="17"/>
  <c r="I247" i="17"/>
  <c r="CT247" i="17"/>
  <c r="CJ247" i="17"/>
  <c r="CB247" i="17"/>
  <c r="BR247" i="17"/>
  <c r="BJ247" i="17"/>
  <c r="AZ247" i="17"/>
  <c r="AR247" i="17"/>
  <c r="AH247" i="17"/>
  <c r="Z247" i="17"/>
  <c r="P247" i="17"/>
  <c r="H247" i="17"/>
  <c r="CY247" i="17"/>
  <c r="CS247" i="17"/>
  <c r="CM247" i="17"/>
  <c r="CG247" i="17"/>
  <c r="CA247" i="17"/>
  <c r="BU247" i="17"/>
  <c r="BO247" i="17"/>
  <c r="BI247" i="17"/>
  <c r="BC247" i="17"/>
  <c r="AW247" i="17"/>
  <c r="AQ247" i="17"/>
  <c r="AK247" i="17"/>
  <c r="AE247" i="17"/>
  <c r="Y247" i="17"/>
  <c r="S247" i="17"/>
  <c r="M247" i="17"/>
  <c r="G247" i="17"/>
  <c r="CX247" i="17"/>
  <c r="CR247" i="17"/>
  <c r="CL247" i="17"/>
  <c r="CF247" i="17"/>
  <c r="BZ247" i="17"/>
  <c r="BT247" i="17"/>
  <c r="BN247" i="17"/>
  <c r="BH247" i="17"/>
  <c r="BB247" i="17"/>
  <c r="AV247" i="17"/>
  <c r="AP247" i="17"/>
  <c r="AJ247" i="17"/>
  <c r="AD247" i="17"/>
  <c r="X247" i="17"/>
  <c r="R247" i="17"/>
  <c r="L247" i="17"/>
  <c r="E127" i="17"/>
  <c r="E133" i="17"/>
  <c r="Q6" i="16"/>
  <c r="E244" i="17"/>
  <c r="E235" i="17"/>
  <c r="E226" i="17"/>
  <c r="E217" i="17"/>
  <c r="E208" i="17"/>
  <c r="E199" i="17"/>
  <c r="E190" i="17"/>
  <c r="E181" i="17"/>
  <c r="E172" i="17"/>
  <c r="E163" i="17"/>
  <c r="E154" i="17"/>
  <c r="E136" i="17"/>
  <c r="E145" i="17"/>
  <c r="E241" i="17"/>
  <c r="E232" i="17"/>
  <c r="E223" i="17"/>
  <c r="E214" i="17"/>
  <c r="E205" i="17"/>
  <c r="E196" i="17"/>
  <c r="E187" i="17"/>
  <c r="E178" i="17"/>
  <c r="E169" i="17"/>
  <c r="E160" i="17"/>
  <c r="E151" i="17"/>
  <c r="E142" i="17"/>
  <c r="E238" i="17"/>
  <c r="E229" i="17"/>
  <c r="E220" i="17"/>
  <c r="E211" i="17"/>
  <c r="E202" i="17"/>
  <c r="E193" i="17"/>
  <c r="E184" i="17"/>
  <c r="E175" i="17"/>
  <c r="E166" i="17"/>
  <c r="E157" i="17"/>
  <c r="E148" i="17"/>
  <c r="E139" i="17"/>
  <c r="E130" i="17"/>
  <c r="E125" i="17"/>
  <c r="E126" i="17" s="1"/>
  <c r="CR140" i="17" l="1"/>
  <c r="CR141" i="17"/>
  <c r="BB180" i="17"/>
  <c r="BB179" i="17"/>
  <c r="AZ150" i="17"/>
  <c r="AZ149" i="17"/>
  <c r="BQ191" i="17"/>
  <c r="BQ192" i="17"/>
  <c r="Z177" i="17"/>
  <c r="Z176" i="17"/>
  <c r="BL186" i="17"/>
  <c r="BL185" i="17"/>
  <c r="P192" i="17"/>
  <c r="P191" i="17"/>
  <c r="CJ192" i="17"/>
  <c r="CJ191" i="17"/>
  <c r="CH168" i="17"/>
  <c r="CH167" i="17"/>
  <c r="Y173" i="17"/>
  <c r="Y174" i="17"/>
  <c r="AR182" i="17"/>
  <c r="AR183" i="17"/>
  <c r="W188" i="17"/>
  <c r="W189" i="17"/>
  <c r="BS191" i="17"/>
  <c r="BS192" i="17"/>
  <c r="W197" i="17"/>
  <c r="W198" i="17"/>
  <c r="AE173" i="17"/>
  <c r="AE174" i="17"/>
  <c r="AN165" i="17"/>
  <c r="AN164" i="17"/>
  <c r="AR131" i="17"/>
  <c r="AR132" i="17"/>
  <c r="BK128" i="17"/>
  <c r="BK129" i="17"/>
  <c r="AM131" i="17"/>
  <c r="AM132" i="17"/>
  <c r="AB131" i="17"/>
  <c r="AB132" i="17"/>
  <c r="BA131" i="17"/>
  <c r="BA132" i="17"/>
  <c r="BI134" i="17"/>
  <c r="BI135" i="17"/>
  <c r="L132" i="17"/>
  <c r="L131" i="17"/>
  <c r="AU128" i="17"/>
  <c r="AU129" i="17"/>
  <c r="AF134" i="17"/>
  <c r="AF135" i="17"/>
  <c r="CZ134" i="17"/>
  <c r="CZ135" i="17"/>
  <c r="X132" i="17"/>
  <c r="X131" i="17"/>
  <c r="AD134" i="17"/>
  <c r="AD135" i="17"/>
  <c r="CI137" i="17"/>
  <c r="CI138" i="17"/>
  <c r="V135" i="17"/>
  <c r="V134" i="17"/>
  <c r="X140" i="17"/>
  <c r="X141" i="17"/>
  <c r="AP134" i="17"/>
  <c r="AP135" i="17"/>
  <c r="CQ137" i="17"/>
  <c r="CQ138" i="17"/>
  <c r="AS134" i="17"/>
  <c r="AS135" i="17"/>
  <c r="M140" i="17"/>
  <c r="M141" i="17"/>
  <c r="CJ132" i="17"/>
  <c r="CJ131" i="17"/>
  <c r="AF140" i="17"/>
  <c r="AF141" i="17"/>
  <c r="AH143" i="17"/>
  <c r="AH144" i="17"/>
  <c r="J147" i="17"/>
  <c r="J146" i="17"/>
  <c r="F132" i="17"/>
  <c r="F131" i="17"/>
  <c r="CF137" i="17"/>
  <c r="CF138" i="17"/>
  <c r="K143" i="17"/>
  <c r="K144" i="17"/>
  <c r="CE143" i="17"/>
  <c r="CE144" i="17"/>
  <c r="AM134" i="17"/>
  <c r="AM135" i="17"/>
  <c r="CP140" i="17"/>
  <c r="CP141" i="17"/>
  <c r="H141" i="17"/>
  <c r="H140" i="17"/>
  <c r="X143" i="17"/>
  <c r="X144" i="17"/>
  <c r="CR144" i="17"/>
  <c r="CR143" i="17"/>
  <c r="AB140" i="17"/>
  <c r="AB141" i="17"/>
  <c r="BN147" i="17"/>
  <c r="BN146" i="17"/>
  <c r="BM150" i="17"/>
  <c r="BM149" i="17"/>
  <c r="AO152" i="17"/>
  <c r="AO153" i="17"/>
  <c r="Q155" i="17"/>
  <c r="Q156" i="17"/>
  <c r="CK155" i="17"/>
  <c r="CK156" i="17"/>
  <c r="AG143" i="17"/>
  <c r="AG144" i="17"/>
  <c r="AV132" i="17"/>
  <c r="AV131" i="17"/>
  <c r="BW143" i="17"/>
  <c r="BW144" i="17"/>
  <c r="CZ146" i="17"/>
  <c r="CZ147" i="17"/>
  <c r="CL150" i="17"/>
  <c r="CL149" i="17"/>
  <c r="BH152" i="17"/>
  <c r="BH153" i="17"/>
  <c r="AA146" i="17"/>
  <c r="AA147" i="17"/>
  <c r="X138" i="17"/>
  <c r="X137" i="17"/>
  <c r="AR146" i="17"/>
  <c r="AR147" i="17"/>
  <c r="BO150" i="17"/>
  <c r="BO149" i="17"/>
  <c r="AK152" i="17"/>
  <c r="AK153" i="17"/>
  <c r="BW134" i="17"/>
  <c r="BW135" i="17"/>
  <c r="CZ153" i="17"/>
  <c r="CZ152" i="17"/>
  <c r="CN143" i="17"/>
  <c r="CN144" i="17"/>
  <c r="BD156" i="17"/>
  <c r="BD155" i="17"/>
  <c r="BA158" i="17"/>
  <c r="BA159" i="17"/>
  <c r="AC162" i="17"/>
  <c r="AC161" i="17"/>
  <c r="CW162" i="17"/>
  <c r="CW161" i="17"/>
  <c r="CP147" i="17"/>
  <c r="CP146" i="17"/>
  <c r="G156" i="17"/>
  <c r="G155" i="17"/>
  <c r="AA134" i="17"/>
  <c r="AA135" i="17"/>
  <c r="BS146" i="17"/>
  <c r="BS147" i="17"/>
  <c r="L158" i="17"/>
  <c r="L159" i="17"/>
  <c r="CF158" i="17"/>
  <c r="CF159" i="17"/>
  <c r="BB162" i="17"/>
  <c r="BB161" i="17"/>
  <c r="CS141" i="17"/>
  <c r="CS140" i="17"/>
  <c r="CC150" i="17"/>
  <c r="CC149" i="17"/>
  <c r="BN156" i="17"/>
  <c r="BN155" i="17"/>
  <c r="CQ135" i="17"/>
  <c r="CQ134" i="17"/>
  <c r="CI149" i="17"/>
  <c r="CI150" i="17"/>
  <c r="BU147" i="17"/>
  <c r="BU146" i="17"/>
  <c r="N162" i="17"/>
  <c r="N161" i="17"/>
  <c r="AU164" i="17"/>
  <c r="AU165" i="17"/>
  <c r="W167" i="17"/>
  <c r="W168" i="17"/>
  <c r="CQ167" i="17"/>
  <c r="CQ168" i="17"/>
  <c r="BS170" i="17"/>
  <c r="BS171" i="17"/>
  <c r="AU173" i="17"/>
  <c r="AU174" i="17"/>
  <c r="BQ143" i="17"/>
  <c r="BQ144" i="17"/>
  <c r="BQ155" i="17"/>
  <c r="BQ156" i="17"/>
  <c r="CM153" i="17"/>
  <c r="CM152" i="17"/>
  <c r="Z161" i="17"/>
  <c r="Z162" i="17"/>
  <c r="BB165" i="17"/>
  <c r="BB164" i="17"/>
  <c r="X167" i="17"/>
  <c r="X168" i="17"/>
  <c r="CR167" i="17"/>
  <c r="CR168" i="17"/>
  <c r="BN171" i="17"/>
  <c r="BN170" i="17"/>
  <c r="AJ174" i="17"/>
  <c r="AJ173" i="17"/>
  <c r="CV147" i="17"/>
  <c r="CV146" i="17"/>
  <c r="AT161" i="17"/>
  <c r="AT162" i="17"/>
  <c r="BK150" i="17"/>
  <c r="BK149" i="17"/>
  <c r="BB137" i="17"/>
  <c r="BB138" i="17"/>
  <c r="AT155" i="17"/>
  <c r="AT156" i="17"/>
  <c r="AX161" i="17"/>
  <c r="AX162" i="17"/>
  <c r="BV165" i="17"/>
  <c r="BV164" i="17"/>
  <c r="AW170" i="17"/>
  <c r="AW171" i="17"/>
  <c r="AB176" i="17"/>
  <c r="AB177" i="17"/>
  <c r="CV177" i="17"/>
  <c r="CV176" i="17"/>
  <c r="BX180" i="17"/>
  <c r="BX179" i="17"/>
  <c r="AZ182" i="17"/>
  <c r="AZ183" i="17"/>
  <c r="AR150" i="17"/>
  <c r="AR149" i="17"/>
  <c r="V164" i="17"/>
  <c r="V165" i="17"/>
  <c r="BQ170" i="17"/>
  <c r="BQ171" i="17"/>
  <c r="BJ152" i="17"/>
  <c r="BJ153" i="17"/>
  <c r="J167" i="17"/>
  <c r="J168" i="17"/>
  <c r="G174" i="17"/>
  <c r="G173" i="17"/>
  <c r="AO177" i="17"/>
  <c r="AO176" i="17"/>
  <c r="Q180" i="17"/>
  <c r="Q179" i="17"/>
  <c r="CK180" i="17"/>
  <c r="CK179" i="17"/>
  <c r="BM183" i="17"/>
  <c r="BM182" i="17"/>
  <c r="CN159" i="17"/>
  <c r="CN158" i="17"/>
  <c r="CG167" i="17"/>
  <c r="CG168" i="17"/>
  <c r="BZ174" i="17"/>
  <c r="BZ173" i="17"/>
  <c r="AQ162" i="17"/>
  <c r="AQ161" i="17"/>
  <c r="BC168" i="17"/>
  <c r="BC167" i="17"/>
  <c r="CS173" i="17"/>
  <c r="CS174" i="17"/>
  <c r="CF176" i="17"/>
  <c r="CF177" i="17"/>
  <c r="X182" i="17"/>
  <c r="X183" i="17"/>
  <c r="CN156" i="17"/>
  <c r="CN155" i="17"/>
  <c r="AW164" i="17"/>
  <c r="AW165" i="17"/>
  <c r="BL150" i="17"/>
  <c r="BL149" i="17"/>
  <c r="O168" i="17"/>
  <c r="O167" i="17"/>
  <c r="BU173" i="17"/>
  <c r="BU174" i="17"/>
  <c r="AE183" i="17"/>
  <c r="AE182" i="17"/>
  <c r="AS185" i="17"/>
  <c r="AS186" i="17"/>
  <c r="U188" i="17"/>
  <c r="U189" i="17"/>
  <c r="CO188" i="17"/>
  <c r="CO189" i="17"/>
  <c r="AS194" i="17"/>
  <c r="AS195" i="17"/>
  <c r="U197" i="17"/>
  <c r="U198" i="17"/>
  <c r="CC164" i="17"/>
  <c r="CC165" i="17"/>
  <c r="AE162" i="17"/>
  <c r="AE161" i="17"/>
  <c r="BP176" i="17"/>
  <c r="BP177" i="17"/>
  <c r="CB182" i="17"/>
  <c r="CB183" i="17"/>
  <c r="AN189" i="17"/>
  <c r="AN188" i="17"/>
  <c r="BL195" i="17"/>
  <c r="BL194" i="17"/>
  <c r="AW176" i="17"/>
  <c r="AW177" i="17"/>
  <c r="AU185" i="17"/>
  <c r="AU186" i="17"/>
  <c r="AU195" i="17"/>
  <c r="AU194" i="17"/>
  <c r="BN183" i="17"/>
  <c r="BN182" i="17"/>
  <c r="CO146" i="17"/>
  <c r="CO147" i="17"/>
  <c r="CE203" i="17"/>
  <c r="CE204" i="17"/>
  <c r="BB188" i="17"/>
  <c r="BB189" i="17"/>
  <c r="AZ128" i="17"/>
  <c r="AZ129" i="17"/>
  <c r="BL137" i="17"/>
  <c r="BL138" i="17"/>
  <c r="BV146" i="17"/>
  <c r="BV147" i="17"/>
  <c r="AI146" i="17"/>
  <c r="AI147" i="17"/>
  <c r="CQ149" i="17"/>
  <c r="CQ150" i="17"/>
  <c r="CI159" i="17"/>
  <c r="CI158" i="17"/>
  <c r="AF162" i="17"/>
  <c r="AF161" i="17"/>
  <c r="BV132" i="17"/>
  <c r="BV131" i="17"/>
  <c r="BU132" i="17"/>
  <c r="BU131" i="17"/>
  <c r="Q137" i="17"/>
  <c r="Q138" i="17"/>
  <c r="AU155" i="17"/>
  <c r="AU156" i="17"/>
  <c r="AC171" i="17"/>
  <c r="AC170" i="17"/>
  <c r="BV129" i="17"/>
  <c r="BV128" i="17"/>
  <c r="AE137" i="17"/>
  <c r="AE138" i="17"/>
  <c r="CF135" i="17"/>
  <c r="CF134" i="17"/>
  <c r="CS161" i="17"/>
  <c r="CS162" i="17"/>
  <c r="CQ188" i="17"/>
  <c r="CQ189" i="17"/>
  <c r="AF128" i="17"/>
  <c r="AF129" i="17"/>
  <c r="CZ128" i="17"/>
  <c r="CZ129" i="17"/>
  <c r="U128" i="17"/>
  <c r="U129" i="17"/>
  <c r="CO129" i="17"/>
  <c r="CO128" i="17"/>
  <c r="J129" i="17"/>
  <c r="J128" i="17"/>
  <c r="CD128" i="17"/>
  <c r="CD129" i="17"/>
  <c r="BF131" i="17"/>
  <c r="BF132" i="17"/>
  <c r="BB128" i="17"/>
  <c r="BB129" i="17"/>
  <c r="M129" i="17"/>
  <c r="M128" i="17"/>
  <c r="S135" i="17"/>
  <c r="S134" i="17"/>
  <c r="CM134" i="17"/>
  <c r="CM135" i="17"/>
  <c r="BJ134" i="17"/>
  <c r="BJ135" i="17"/>
  <c r="AI138" i="17"/>
  <c r="AI137" i="17"/>
  <c r="CK134" i="17"/>
  <c r="CK135" i="17"/>
  <c r="BB141" i="17"/>
  <c r="BB140" i="17"/>
  <c r="G129" i="17"/>
  <c r="G128" i="17"/>
  <c r="AS138" i="17"/>
  <c r="AS137" i="17"/>
  <c r="AP128" i="17"/>
  <c r="AP129" i="17"/>
  <c r="CV134" i="17"/>
  <c r="CV135" i="17"/>
  <c r="AQ140" i="17"/>
  <c r="AQ141" i="17"/>
  <c r="AU131" i="17"/>
  <c r="AU132" i="17"/>
  <c r="BC138" i="17"/>
  <c r="BC137" i="17"/>
  <c r="BX141" i="17"/>
  <c r="BX140" i="17"/>
  <c r="BL144" i="17"/>
  <c r="BL143" i="17"/>
  <c r="AN146" i="17"/>
  <c r="AN147" i="17"/>
  <c r="AI135" i="17"/>
  <c r="AI134" i="17"/>
  <c r="BB135" i="17"/>
  <c r="BB134" i="17"/>
  <c r="AO141" i="17"/>
  <c r="AO140" i="17"/>
  <c r="AO144" i="17"/>
  <c r="AO143" i="17"/>
  <c r="AC128" i="17"/>
  <c r="AC129" i="17"/>
  <c r="V138" i="17"/>
  <c r="V137" i="17"/>
  <c r="U135" i="17"/>
  <c r="U134" i="17"/>
  <c r="AZ140" i="17"/>
  <c r="AZ141" i="17"/>
  <c r="BB144" i="17"/>
  <c r="BB143" i="17"/>
  <c r="BT129" i="17"/>
  <c r="BT128" i="17"/>
  <c r="BV144" i="17"/>
  <c r="BV143" i="17"/>
  <c r="H150" i="17"/>
  <c r="H149" i="17"/>
  <c r="BS152" i="17"/>
  <c r="BS153" i="17"/>
  <c r="CL128" i="17"/>
  <c r="CL129" i="17"/>
  <c r="AV149" i="17"/>
  <c r="AV150" i="17"/>
  <c r="H132" i="17"/>
  <c r="H131" i="17"/>
  <c r="AO128" i="17"/>
  <c r="AO129" i="17"/>
  <c r="AH138" i="17"/>
  <c r="AH137" i="17"/>
  <c r="Q150" i="17"/>
  <c r="Q149" i="17"/>
  <c r="CB150" i="17"/>
  <c r="CB149" i="17"/>
  <c r="CP161" i="17"/>
  <c r="CP162" i="17"/>
  <c r="BZ147" i="17"/>
  <c r="BZ146" i="17"/>
  <c r="S144" i="17"/>
  <c r="S143" i="17"/>
  <c r="AN180" i="17"/>
  <c r="AN179" i="17"/>
  <c r="CZ168" i="17"/>
  <c r="CZ167" i="17"/>
  <c r="CN171" i="17"/>
  <c r="CN170" i="17"/>
  <c r="H147" i="17"/>
  <c r="H146" i="17"/>
  <c r="I185" i="17"/>
  <c r="I186" i="17"/>
  <c r="CC194" i="17"/>
  <c r="CC195" i="17"/>
  <c r="CA171" i="17"/>
  <c r="CA170" i="17"/>
  <c r="BX189" i="17"/>
  <c r="BX188" i="17"/>
  <c r="CL183" i="17"/>
  <c r="CL182" i="17"/>
  <c r="BG189" i="17"/>
  <c r="BG188" i="17"/>
  <c r="AA179" i="17"/>
  <c r="AA180" i="17"/>
  <c r="AY176" i="17"/>
  <c r="AY177" i="17"/>
  <c r="CQ197" i="17"/>
  <c r="CQ198" i="17"/>
  <c r="BV194" i="17"/>
  <c r="BV195" i="17"/>
  <c r="CO170" i="17"/>
  <c r="CO171" i="17"/>
  <c r="BC201" i="17"/>
  <c r="BC200" i="17"/>
  <c r="BP198" i="17"/>
  <c r="BP197" i="17"/>
  <c r="CZ201" i="17"/>
  <c r="CZ200" i="17"/>
  <c r="CC209" i="17"/>
  <c r="CC210" i="17"/>
  <c r="AT227" i="17"/>
  <c r="AT228" i="17"/>
  <c r="CM198" i="17"/>
  <c r="CM197" i="17"/>
  <c r="CE224" i="17"/>
  <c r="CE225" i="17"/>
  <c r="BH197" i="17"/>
  <c r="BH198" i="17"/>
  <c r="BU218" i="17"/>
  <c r="BU219" i="17"/>
  <c r="BO233" i="17"/>
  <c r="BO234" i="17"/>
  <c r="U215" i="17"/>
  <c r="U216" i="17"/>
  <c r="I209" i="17"/>
  <c r="I210" i="17"/>
  <c r="U218" i="17"/>
  <c r="U219" i="17"/>
  <c r="V210" i="17"/>
  <c r="V209" i="17"/>
  <c r="CE236" i="17"/>
  <c r="CE237" i="17"/>
  <c r="CX240" i="17"/>
  <c r="CX239" i="17"/>
  <c r="P243" i="17"/>
  <c r="P242" i="17"/>
  <c r="CH236" i="17"/>
  <c r="CH237" i="17"/>
  <c r="BV240" i="17"/>
  <c r="BV239" i="17"/>
  <c r="BP128" i="17"/>
  <c r="BP129" i="17"/>
  <c r="AL132" i="17"/>
  <c r="AL131" i="17"/>
  <c r="BE129" i="17"/>
  <c r="BE128" i="17"/>
  <c r="AG131" i="17"/>
  <c r="AG132" i="17"/>
  <c r="AT129" i="17"/>
  <c r="AT128" i="17"/>
  <c r="V132" i="17"/>
  <c r="V131" i="17"/>
  <c r="CZ131" i="17"/>
  <c r="CZ132" i="17"/>
  <c r="AP132" i="17"/>
  <c r="AP131" i="17"/>
  <c r="BC135" i="17"/>
  <c r="BC134" i="17"/>
  <c r="Y137" i="17"/>
  <c r="Y138" i="17"/>
  <c r="BY128" i="17"/>
  <c r="BY129" i="17"/>
  <c r="AJ129" i="17"/>
  <c r="AJ128" i="17"/>
  <c r="Z134" i="17"/>
  <c r="Z135" i="17"/>
  <c r="CT134" i="17"/>
  <c r="CT135" i="17"/>
  <c r="M131" i="17"/>
  <c r="M132" i="17"/>
  <c r="CV132" i="17"/>
  <c r="CV131" i="17"/>
  <c r="CB138" i="17"/>
  <c r="CB137" i="17"/>
  <c r="K135" i="17"/>
  <c r="K134" i="17"/>
  <c r="R141" i="17"/>
  <c r="R140" i="17"/>
  <c r="CL141" i="17"/>
  <c r="CL140" i="17"/>
  <c r="CW131" i="17"/>
  <c r="CW132" i="17"/>
  <c r="CJ137" i="17"/>
  <c r="CJ138" i="17"/>
  <c r="AH135" i="17"/>
  <c r="AH134" i="17"/>
  <c r="G141" i="17"/>
  <c r="G140" i="17"/>
  <c r="BX134" i="17"/>
  <c r="BX135" i="17"/>
  <c r="BH132" i="17"/>
  <c r="BH131" i="17"/>
  <c r="V141" i="17"/>
  <c r="V140" i="17"/>
  <c r="AB143" i="17"/>
  <c r="AB144" i="17"/>
  <c r="CV143" i="17"/>
  <c r="CV144" i="17"/>
  <c r="BX146" i="17"/>
  <c r="BX147" i="17"/>
  <c r="BS137" i="17"/>
  <c r="BS138" i="17"/>
  <c r="CW141" i="17"/>
  <c r="CW140" i="17"/>
  <c r="BY144" i="17"/>
  <c r="BY143" i="17"/>
  <c r="R135" i="17"/>
  <c r="R134" i="17"/>
  <c r="CA141" i="17"/>
  <c r="CA140" i="17"/>
  <c r="CU137" i="17"/>
  <c r="CU138" i="17"/>
  <c r="R144" i="17"/>
  <c r="R143" i="17"/>
  <c r="CL144" i="17"/>
  <c r="CL143" i="17"/>
  <c r="K140" i="17"/>
  <c r="K141" i="17"/>
  <c r="BE146" i="17"/>
  <c r="BE147" i="17"/>
  <c r="BG149" i="17"/>
  <c r="BG150" i="17"/>
  <c r="AI152" i="17"/>
  <c r="AI153" i="17"/>
  <c r="K155" i="17"/>
  <c r="K156" i="17"/>
  <c r="CE155" i="17"/>
  <c r="CE156" i="17"/>
  <c r="CK141" i="17"/>
  <c r="CK140" i="17"/>
  <c r="AK129" i="17"/>
  <c r="AK128" i="17"/>
  <c r="Y143" i="17"/>
  <c r="Y144" i="17"/>
  <c r="CS147" i="17"/>
  <c r="CS146" i="17"/>
  <c r="CF149" i="17"/>
  <c r="CF150" i="17"/>
  <c r="BB153" i="17"/>
  <c r="BB152" i="17"/>
  <c r="X155" i="17"/>
  <c r="X156" i="17"/>
  <c r="L146" i="17"/>
  <c r="L147" i="17"/>
  <c r="CX131" i="17"/>
  <c r="CX132" i="17"/>
  <c r="T147" i="17"/>
  <c r="T146" i="17"/>
  <c r="BI149" i="17"/>
  <c r="BI150" i="17"/>
  <c r="AE153" i="17"/>
  <c r="AE152" i="17"/>
  <c r="CA132" i="17"/>
  <c r="CA131" i="17"/>
  <c r="CB147" i="17"/>
  <c r="CB146" i="17"/>
  <c r="CP152" i="17"/>
  <c r="CP153" i="17"/>
  <c r="AM144" i="17"/>
  <c r="AM143" i="17"/>
  <c r="AV155" i="17"/>
  <c r="AV156" i="17"/>
  <c r="AU158" i="17"/>
  <c r="AU159" i="17"/>
  <c r="W161" i="17"/>
  <c r="W162" i="17"/>
  <c r="CQ161" i="17"/>
  <c r="CQ162" i="17"/>
  <c r="AO146" i="17"/>
  <c r="AO147" i="17"/>
  <c r="CS152" i="17"/>
  <c r="CS153" i="17"/>
  <c r="Y132" i="17"/>
  <c r="Y131" i="17"/>
  <c r="BD146" i="17"/>
  <c r="BD147" i="17"/>
  <c r="F159" i="17"/>
  <c r="F158" i="17"/>
  <c r="BZ159" i="17"/>
  <c r="BZ158" i="17"/>
  <c r="AV161" i="17"/>
  <c r="AV162" i="17"/>
  <c r="T141" i="17"/>
  <c r="T140" i="17"/>
  <c r="AX242" i="17"/>
  <c r="AX243" i="17"/>
  <c r="BP243" i="17"/>
  <c r="BP242" i="17"/>
  <c r="BB185" i="17"/>
  <c r="BB186" i="17"/>
  <c r="X188" i="17"/>
  <c r="X189" i="17"/>
  <c r="M173" i="17"/>
  <c r="M174" i="17"/>
  <c r="CB179" i="17"/>
  <c r="CB180" i="17"/>
  <c r="CD174" i="17"/>
  <c r="CD173" i="17"/>
  <c r="X191" i="17"/>
  <c r="X192" i="17"/>
  <c r="U170" i="17"/>
  <c r="U171" i="17"/>
  <c r="AR191" i="17"/>
  <c r="AR192" i="17"/>
  <c r="BB198" i="17"/>
  <c r="BB197" i="17"/>
  <c r="AI200" i="17"/>
  <c r="AI201" i="17"/>
  <c r="K203" i="17"/>
  <c r="K204" i="17"/>
  <c r="I161" i="17"/>
  <c r="I162" i="17"/>
  <c r="BB194" i="17"/>
  <c r="BB195" i="17"/>
  <c r="Y182" i="17"/>
  <c r="Y183" i="17"/>
  <c r="F191" i="17"/>
  <c r="F192" i="17"/>
  <c r="AK197" i="17"/>
  <c r="AK198" i="17"/>
  <c r="R201" i="17"/>
  <c r="R200" i="17"/>
  <c r="CL201" i="17"/>
  <c r="CL200" i="17"/>
  <c r="BH203" i="17"/>
  <c r="BH204" i="17"/>
  <c r="AD207" i="17"/>
  <c r="AD206" i="17"/>
  <c r="CO182" i="17"/>
  <c r="CO183" i="17"/>
  <c r="U155" i="17"/>
  <c r="U156" i="17"/>
  <c r="AE180" i="17"/>
  <c r="AE179" i="17"/>
  <c r="F194" i="17"/>
  <c r="F195" i="17"/>
  <c r="CZ179" i="17"/>
  <c r="CZ180" i="17"/>
  <c r="AK195" i="17"/>
  <c r="AK194" i="17"/>
  <c r="BD201" i="17"/>
  <c r="BD200" i="17"/>
  <c r="AK203" i="17"/>
  <c r="AK204" i="17"/>
  <c r="AR153" i="17"/>
  <c r="AR152" i="17"/>
  <c r="BN198" i="17"/>
  <c r="BN197" i="17"/>
  <c r="CA204" i="17"/>
  <c r="CA203" i="17"/>
  <c r="CG182" i="17"/>
  <c r="CG183" i="17"/>
  <c r="AL204" i="17"/>
  <c r="AL203" i="17"/>
  <c r="CA191" i="17"/>
  <c r="CA192" i="17"/>
  <c r="CU200" i="17"/>
  <c r="CU201" i="17"/>
  <c r="CA207" i="17"/>
  <c r="CA206" i="17"/>
  <c r="BB191" i="17"/>
  <c r="BB192" i="17"/>
  <c r="AX204" i="17"/>
  <c r="AX203" i="17"/>
  <c r="CM162" i="17"/>
  <c r="CM161" i="17"/>
  <c r="CO203" i="17"/>
  <c r="CO204" i="17"/>
  <c r="CA201" i="17"/>
  <c r="CA200" i="17"/>
  <c r="AH197" i="17"/>
  <c r="AH198" i="17"/>
  <c r="BN210" i="17"/>
  <c r="BN209" i="17"/>
  <c r="BI200" i="17"/>
  <c r="BI201" i="17"/>
  <c r="AE210" i="17"/>
  <c r="AE209" i="17"/>
  <c r="AH213" i="17"/>
  <c r="AH212" i="17"/>
  <c r="AH215" i="17"/>
  <c r="AH216" i="17"/>
  <c r="J218" i="17"/>
  <c r="J219" i="17"/>
  <c r="CD218" i="17"/>
  <c r="CD219" i="17"/>
  <c r="BF221" i="17"/>
  <c r="BF222" i="17"/>
  <c r="AH224" i="17"/>
  <c r="AH225" i="17"/>
  <c r="J227" i="17"/>
  <c r="J228" i="17"/>
  <c r="CD227" i="17"/>
  <c r="CD228" i="17"/>
  <c r="AH233" i="17"/>
  <c r="AH234" i="17"/>
  <c r="X210" i="17"/>
  <c r="X209" i="17"/>
  <c r="BP185" i="17"/>
  <c r="BP186" i="17"/>
  <c r="AM207" i="17"/>
  <c r="AM206" i="17"/>
  <c r="BI209" i="17"/>
  <c r="BI210" i="17"/>
  <c r="BE212" i="17"/>
  <c r="BE213" i="17"/>
  <c r="AU215" i="17"/>
  <c r="AU216" i="17"/>
  <c r="W218" i="17"/>
  <c r="W219" i="17"/>
  <c r="CQ218" i="17"/>
  <c r="CQ219" i="17"/>
  <c r="BS221" i="17"/>
  <c r="BS222" i="17"/>
  <c r="W227" i="17"/>
  <c r="W228" i="17"/>
  <c r="CQ227" i="17"/>
  <c r="CQ228" i="17"/>
  <c r="BS230" i="17"/>
  <c r="BS231" i="17"/>
  <c r="AQ177" i="17"/>
  <c r="AQ176" i="17"/>
  <c r="CK207" i="17"/>
  <c r="CK206" i="17"/>
  <c r="CU174" i="17"/>
  <c r="CU173" i="17"/>
  <c r="AQ206" i="17"/>
  <c r="AQ207" i="17"/>
  <c r="AD213" i="17"/>
  <c r="AD212" i="17"/>
  <c r="AM200" i="17"/>
  <c r="AM201" i="17"/>
  <c r="CJ213" i="17"/>
  <c r="CJ212" i="17"/>
  <c r="BO215" i="17"/>
  <c r="BO216" i="17"/>
  <c r="AK218" i="17"/>
  <c r="AK219" i="17"/>
  <c r="G221" i="17"/>
  <c r="G222" i="17"/>
  <c r="CA221" i="17"/>
  <c r="CA222" i="17"/>
  <c r="S227" i="17"/>
  <c r="S228" i="17"/>
  <c r="CM227" i="17"/>
  <c r="CM228" i="17"/>
  <c r="BI230" i="17"/>
  <c r="BI231" i="17"/>
  <c r="AE233" i="17"/>
  <c r="AE234" i="17"/>
  <c r="CY233" i="17"/>
  <c r="CY234" i="17"/>
  <c r="Z212" i="17"/>
  <c r="Z213" i="17"/>
  <c r="BT222" i="17"/>
  <c r="BT221" i="17"/>
  <c r="BB231" i="17"/>
  <c r="BB230" i="17"/>
  <c r="BC210" i="17"/>
  <c r="BC209" i="17"/>
  <c r="AB206" i="17"/>
  <c r="AB207" i="17"/>
  <c r="CR216" i="17"/>
  <c r="CR215" i="17"/>
  <c r="CN207" i="17"/>
  <c r="CN206" i="17"/>
  <c r="AF206" i="17"/>
  <c r="AF207" i="17"/>
  <c r="BQ215" i="17"/>
  <c r="BQ216" i="17"/>
  <c r="AY225" i="17"/>
  <c r="AY224" i="17"/>
  <c r="BU212" i="17"/>
  <c r="BU213" i="17"/>
  <c r="CO221" i="17"/>
  <c r="CO222" i="17"/>
  <c r="CY206" i="17"/>
  <c r="CY207" i="17"/>
  <c r="CP207" i="17"/>
  <c r="CP206" i="17"/>
  <c r="F225" i="17"/>
  <c r="F224" i="17"/>
  <c r="X233" i="17"/>
  <c r="X234" i="17"/>
  <c r="AA224" i="17"/>
  <c r="AA225" i="17"/>
  <c r="I233" i="17"/>
  <c r="I234" i="17"/>
  <c r="AS227" i="17"/>
  <c r="AS228" i="17"/>
  <c r="AK237" i="17"/>
  <c r="AK236" i="17"/>
  <c r="AD219" i="17"/>
  <c r="AD218" i="17"/>
  <c r="BD230" i="17"/>
  <c r="BD231" i="17"/>
  <c r="BX213" i="17"/>
  <c r="BX212" i="17"/>
  <c r="AY228" i="17"/>
  <c r="AY227" i="17"/>
  <c r="Z237" i="17"/>
  <c r="Z236" i="17"/>
  <c r="AI210" i="17"/>
  <c r="AI209" i="17"/>
  <c r="T233" i="17"/>
  <c r="T234" i="17"/>
  <c r="AD239" i="17"/>
  <c r="AD240" i="17"/>
  <c r="BA242" i="17"/>
  <c r="BA243" i="17"/>
  <c r="O233" i="17"/>
  <c r="O234" i="17"/>
  <c r="BZ231" i="17"/>
  <c r="BZ230" i="17"/>
  <c r="AK240" i="17"/>
  <c r="AK239" i="17"/>
  <c r="BN219" i="17"/>
  <c r="BN218" i="17"/>
  <c r="AJ242" i="17"/>
  <c r="AJ243" i="17"/>
  <c r="AS203" i="17"/>
  <c r="AS204" i="17"/>
  <c r="CZ233" i="17"/>
  <c r="CZ234" i="17"/>
  <c r="CF240" i="17"/>
  <c r="CF239" i="17"/>
  <c r="BW215" i="17"/>
  <c r="BW216" i="17"/>
  <c r="BZ237" i="17"/>
  <c r="BZ236" i="17"/>
  <c r="X242" i="17"/>
  <c r="X243" i="17"/>
  <c r="CY243" i="17"/>
  <c r="CY242" i="17"/>
  <c r="AG215" i="17"/>
  <c r="AG216" i="17"/>
  <c r="CB237" i="17"/>
  <c r="CB236" i="17"/>
  <c r="F242" i="17"/>
  <c r="F243" i="17"/>
  <c r="AM219" i="17"/>
  <c r="AM218" i="17"/>
  <c r="AT236" i="17"/>
  <c r="AT237" i="17"/>
  <c r="BQ243" i="17"/>
  <c r="BQ242" i="17"/>
  <c r="H206" i="17"/>
  <c r="H207" i="17"/>
  <c r="BD233" i="17"/>
  <c r="BD234" i="17"/>
  <c r="AV240" i="17"/>
  <c r="AV239" i="17"/>
  <c r="CR221" i="17"/>
  <c r="CR222" i="17"/>
  <c r="CR237" i="17"/>
  <c r="CR236" i="17"/>
  <c r="AB237" i="17"/>
  <c r="AB236" i="17"/>
  <c r="BW236" i="17"/>
  <c r="BW237" i="17"/>
  <c r="BJ242" i="17"/>
  <c r="BJ243" i="17"/>
  <c r="H243" i="17"/>
  <c r="H242" i="17"/>
  <c r="BF236" i="17"/>
  <c r="BF237" i="17"/>
  <c r="H128" i="17"/>
  <c r="H129" i="17"/>
  <c r="CB128" i="17"/>
  <c r="CB129" i="17"/>
  <c r="AX132" i="17"/>
  <c r="AX131" i="17"/>
  <c r="BQ128" i="17"/>
  <c r="BQ129" i="17"/>
  <c r="AS131" i="17"/>
  <c r="AS132" i="17"/>
  <c r="BF129" i="17"/>
  <c r="BF128" i="17"/>
  <c r="AH132" i="17"/>
  <c r="AH131" i="17"/>
  <c r="BT132" i="17"/>
  <c r="BT131" i="17"/>
  <c r="BO135" i="17"/>
  <c r="BO134" i="17"/>
  <c r="AK137" i="17"/>
  <c r="AK138" i="17"/>
  <c r="W132" i="17"/>
  <c r="W131" i="17"/>
  <c r="CS129" i="17"/>
  <c r="CS128" i="17"/>
  <c r="AL134" i="17"/>
  <c r="AL135" i="17"/>
  <c r="AI132" i="17"/>
  <c r="AI131" i="17"/>
  <c r="AO134" i="17"/>
  <c r="AO135" i="17"/>
  <c r="AD140" i="17"/>
  <c r="AD141" i="17"/>
  <c r="CX141" i="17"/>
  <c r="CX140" i="17"/>
  <c r="BA135" i="17"/>
  <c r="BA134" i="17"/>
  <c r="CX137" i="17"/>
  <c r="CX138" i="17"/>
  <c r="BL134" i="17"/>
  <c r="BL135" i="17"/>
  <c r="S141" i="17"/>
  <c r="S140" i="17"/>
  <c r="CP135" i="17"/>
  <c r="CP134" i="17"/>
  <c r="P134" i="17"/>
  <c r="P135" i="17"/>
  <c r="AN141" i="17"/>
  <c r="AN140" i="17"/>
  <c r="AN144" i="17"/>
  <c r="AN143" i="17"/>
  <c r="P146" i="17"/>
  <c r="P147" i="17"/>
  <c r="AD131" i="17"/>
  <c r="AD132" i="17"/>
  <c r="CS137" i="17"/>
  <c r="CS138" i="17"/>
  <c r="Q144" i="17"/>
  <c r="Q143" i="17"/>
  <c r="CK144" i="17"/>
  <c r="CK143" i="17"/>
  <c r="BE134" i="17"/>
  <c r="BE135" i="17"/>
  <c r="CY141" i="17"/>
  <c r="CY140" i="17"/>
  <c r="P140" i="17"/>
  <c r="P141" i="17"/>
  <c r="AD144" i="17"/>
  <c r="AD143" i="17"/>
  <c r="CX144" i="17"/>
  <c r="CX143" i="17"/>
  <c r="AS140" i="17"/>
  <c r="AS141" i="17"/>
  <c r="CC146" i="17"/>
  <c r="CC147" i="17"/>
  <c r="BS149" i="17"/>
  <c r="BS150" i="17"/>
  <c r="AU152" i="17"/>
  <c r="AU153" i="17"/>
  <c r="W155" i="17"/>
  <c r="W156" i="17"/>
  <c r="CQ155" i="17"/>
  <c r="CQ156" i="17"/>
  <c r="AR143" i="17"/>
  <c r="AR144" i="17"/>
  <c r="CQ132" i="17"/>
  <c r="CQ131" i="17"/>
  <c r="CH143" i="17"/>
  <c r="CH144" i="17"/>
  <c r="I150" i="17"/>
  <c r="I149" i="17"/>
  <c r="CR149" i="17"/>
  <c r="CR150" i="17"/>
  <c r="BN153" i="17"/>
  <c r="BN152" i="17"/>
  <c r="I134" i="17"/>
  <c r="I135" i="17"/>
  <c r="AJ146" i="17"/>
  <c r="AJ147" i="17"/>
  <c r="AP137" i="17"/>
  <c r="AP138" i="17"/>
  <c r="BP146" i="17"/>
  <c r="BP147" i="17"/>
  <c r="BU149" i="17"/>
  <c r="BU150" i="17"/>
  <c r="AQ153" i="17"/>
  <c r="AQ152" i="17"/>
  <c r="AM137" i="17"/>
  <c r="AM138" i="17"/>
  <c r="M149" i="17"/>
  <c r="M150" i="17"/>
  <c r="N155" i="17"/>
  <c r="N156" i="17"/>
  <c r="BG158" i="17"/>
  <c r="BG159" i="17"/>
  <c r="AI161" i="17"/>
  <c r="AI162" i="17"/>
  <c r="AD128" i="17"/>
  <c r="AD129" i="17"/>
  <c r="N149" i="17"/>
  <c r="N150" i="17"/>
  <c r="O155" i="17"/>
  <c r="O156" i="17"/>
  <c r="BY135" i="17"/>
  <c r="BY134" i="17"/>
  <c r="CG147" i="17"/>
  <c r="CG146" i="17"/>
  <c r="R159" i="17"/>
  <c r="R158" i="17"/>
  <c r="CL159" i="17"/>
  <c r="CL158" i="17"/>
  <c r="BH161" i="17"/>
  <c r="BH162" i="17"/>
  <c r="AA143" i="17"/>
  <c r="AA144" i="17"/>
  <c r="CN150" i="17"/>
  <c r="CN149" i="17"/>
  <c r="BV156" i="17"/>
  <c r="BV155" i="17"/>
  <c r="BV140" i="17"/>
  <c r="BV141" i="17"/>
  <c r="AF153" i="17"/>
  <c r="AF152" i="17"/>
  <c r="CT159" i="17"/>
  <c r="CT158" i="17"/>
  <c r="S150" i="17"/>
  <c r="S149" i="17"/>
  <c r="Y161" i="17"/>
  <c r="Y162" i="17"/>
  <c r="BA165" i="17"/>
  <c r="BA164" i="17"/>
  <c r="AC168" i="17"/>
  <c r="AC167" i="17"/>
  <c r="CW167" i="17"/>
  <c r="CW168" i="17"/>
  <c r="BY170" i="17"/>
  <c r="BY171" i="17"/>
  <c r="BA173" i="17"/>
  <c r="BA174" i="17"/>
  <c r="AW146" i="17"/>
  <c r="AW147" i="17"/>
  <c r="CF155" i="17"/>
  <c r="CF156" i="17"/>
  <c r="AC131" i="17"/>
  <c r="AC132" i="17"/>
  <c r="AR156" i="17"/>
  <c r="AR155" i="17"/>
  <c r="AK161" i="17"/>
  <c r="AK162" i="17"/>
  <c r="BH164" i="17"/>
  <c r="BH165" i="17"/>
  <c r="AD168" i="17"/>
  <c r="AD167" i="17"/>
  <c r="CX168" i="17"/>
  <c r="CX167" i="17"/>
  <c r="BT170" i="17"/>
  <c r="BT171" i="17"/>
  <c r="AP174" i="17"/>
  <c r="AP173" i="17"/>
  <c r="BJ149" i="17"/>
  <c r="BJ150" i="17"/>
  <c r="BE161" i="17"/>
  <c r="BE162" i="17"/>
  <c r="H153" i="17"/>
  <c r="H152" i="17"/>
  <c r="CC140" i="17"/>
  <c r="CC141" i="17"/>
  <c r="CM156" i="17"/>
  <c r="CM155" i="17"/>
  <c r="BX138" i="17"/>
  <c r="BX137" i="17"/>
  <c r="CG164" i="17"/>
  <c r="CG165" i="17"/>
  <c r="CJ170" i="17"/>
  <c r="CJ171" i="17"/>
  <c r="AH176" i="17"/>
  <c r="AH177" i="17"/>
  <c r="J179" i="17"/>
  <c r="J180" i="17"/>
  <c r="CD179" i="17"/>
  <c r="CD180" i="17"/>
  <c r="BF183" i="17"/>
  <c r="BF182" i="17"/>
  <c r="J152" i="17"/>
  <c r="J153" i="17"/>
  <c r="AG164" i="17"/>
  <c r="AG165" i="17"/>
  <c r="CB171" i="17"/>
  <c r="CB170" i="17"/>
  <c r="CU152" i="17"/>
  <c r="CU153" i="17"/>
  <c r="U167" i="17"/>
  <c r="U168" i="17"/>
  <c r="AT174" i="17"/>
  <c r="AT173" i="17"/>
  <c r="AU176" i="17"/>
  <c r="AU177" i="17"/>
  <c r="BS182" i="17"/>
  <c r="BS183" i="17"/>
  <c r="P162" i="17"/>
  <c r="P161" i="17"/>
  <c r="I170" i="17"/>
  <c r="I171" i="17"/>
  <c r="CR174" i="17"/>
  <c r="CR173" i="17"/>
  <c r="CC161" i="17"/>
  <c r="CC162" i="17"/>
  <c r="CP167" i="17"/>
  <c r="CP168" i="17"/>
  <c r="K176" i="17"/>
  <c r="K177" i="17"/>
  <c r="CL177" i="17"/>
  <c r="CL176" i="17"/>
  <c r="BH179" i="17"/>
  <c r="BH180" i="17"/>
  <c r="AD183" i="17"/>
  <c r="AD182" i="17"/>
  <c r="V158" i="17"/>
  <c r="V159" i="17"/>
  <c r="CJ164" i="17"/>
  <c r="CJ165" i="17"/>
  <c r="BJ156" i="17"/>
  <c r="BJ155" i="17"/>
  <c r="Z168" i="17"/>
  <c r="Z167" i="17"/>
  <c r="AK155" i="17"/>
  <c r="AK156" i="17"/>
  <c r="CJ173" i="17"/>
  <c r="CJ174" i="17"/>
  <c r="BI182" i="17"/>
  <c r="BI183" i="17"/>
  <c r="AY186" i="17"/>
  <c r="AY185" i="17"/>
  <c r="AA189" i="17"/>
  <c r="AA188" i="17"/>
  <c r="CU189" i="17"/>
  <c r="CU188" i="17"/>
  <c r="BW192" i="17"/>
  <c r="BW191" i="17"/>
  <c r="AY195" i="17"/>
  <c r="AY194" i="17"/>
  <c r="AA197" i="17"/>
  <c r="AA198" i="17"/>
  <c r="CZ165" i="17"/>
  <c r="CZ164" i="17"/>
  <c r="AK177" i="17"/>
  <c r="AK176" i="17"/>
  <c r="I164" i="17"/>
  <c r="I165" i="17"/>
  <c r="CA177" i="17"/>
  <c r="CA176" i="17"/>
  <c r="CK183" i="17"/>
  <c r="CK182" i="17"/>
  <c r="BR185" i="17"/>
  <c r="BR186" i="17"/>
  <c r="AT188" i="17"/>
  <c r="AT189" i="17"/>
  <c r="V191" i="17"/>
  <c r="V192" i="17"/>
  <c r="CP191" i="17"/>
  <c r="CP192" i="17"/>
  <c r="BR194" i="17"/>
  <c r="BR195" i="17"/>
  <c r="J170" i="17"/>
  <c r="J171" i="17"/>
  <c r="CU177" i="17"/>
  <c r="CU176" i="17"/>
  <c r="CJ162" i="17"/>
  <c r="CJ161" i="17"/>
  <c r="BJ173" i="17"/>
  <c r="BJ174" i="17"/>
  <c r="BC182" i="17"/>
  <c r="BC183" i="17"/>
  <c r="BA186" i="17"/>
  <c r="BA185" i="17"/>
  <c r="AC189" i="17"/>
  <c r="AC188" i="17"/>
  <c r="CW189" i="17"/>
  <c r="CW188" i="17"/>
  <c r="BY192" i="17"/>
  <c r="BY191" i="17"/>
  <c r="BA195" i="17"/>
  <c r="BA194" i="17"/>
  <c r="AC198" i="17"/>
  <c r="AC197" i="17"/>
  <c r="BP165" i="17"/>
  <c r="BP164" i="17"/>
  <c r="BK173" i="17"/>
  <c r="BK174" i="17"/>
  <c r="BV183" i="17"/>
  <c r="BV182" i="17"/>
  <c r="BH185" i="17"/>
  <c r="BH186" i="17"/>
  <c r="AD188" i="17"/>
  <c r="AD189" i="17"/>
  <c r="AX174" i="17"/>
  <c r="AX173" i="17"/>
  <c r="CM180" i="17"/>
  <c r="CM179" i="17"/>
  <c r="S177" i="17"/>
  <c r="S176" i="17"/>
  <c r="BV192" i="17"/>
  <c r="BV191" i="17"/>
  <c r="CF174" i="17"/>
  <c r="CF173" i="17"/>
  <c r="BC191" i="17"/>
  <c r="BC192" i="17"/>
  <c r="BJ198" i="17"/>
  <c r="BJ197" i="17"/>
  <c r="AO200" i="17"/>
  <c r="AO201" i="17"/>
  <c r="Q204" i="17"/>
  <c r="Q203" i="17"/>
  <c r="CK204" i="17"/>
  <c r="CK203" i="17"/>
  <c r="AT167" i="17"/>
  <c r="AT168" i="17"/>
  <c r="BN188" i="17"/>
  <c r="BN189" i="17"/>
  <c r="CZ194" i="17"/>
  <c r="CZ195" i="17"/>
  <c r="AW183" i="17"/>
  <c r="AW182" i="17"/>
  <c r="BD191" i="17"/>
  <c r="BD192" i="17"/>
  <c r="AT197" i="17"/>
  <c r="AT198" i="17"/>
  <c r="X200" i="17"/>
  <c r="X201" i="17"/>
  <c r="CR200" i="17"/>
  <c r="CR201" i="17"/>
  <c r="Y185" i="17"/>
  <c r="Y186" i="17"/>
  <c r="BK161" i="17"/>
  <c r="BK162" i="17"/>
  <c r="G182" i="17"/>
  <c r="G183" i="17"/>
  <c r="BD194" i="17"/>
  <c r="BD195" i="17"/>
  <c r="BE182" i="17"/>
  <c r="BE183" i="17"/>
  <c r="AV195" i="17"/>
  <c r="AV194" i="17"/>
  <c r="CN198" i="17"/>
  <c r="CN197" i="17"/>
  <c r="BJ200" i="17"/>
  <c r="BJ201" i="17"/>
  <c r="CS195" i="17"/>
  <c r="CS194" i="17"/>
  <c r="BX204" i="17"/>
  <c r="BX203" i="17"/>
  <c r="CY165" i="17"/>
  <c r="CY164" i="17"/>
  <c r="CC197" i="17"/>
  <c r="CC198" i="17"/>
  <c r="N206" i="17"/>
  <c r="N207" i="17"/>
  <c r="S185" i="17"/>
  <c r="S186" i="17"/>
  <c r="AW203" i="17"/>
  <c r="AW204" i="17"/>
  <c r="CY191" i="17"/>
  <c r="CY192" i="17"/>
  <c r="H204" i="17"/>
  <c r="H203" i="17"/>
  <c r="AJ155" i="17"/>
  <c r="AJ156" i="17"/>
  <c r="G194" i="17"/>
  <c r="G195" i="17"/>
  <c r="BI203" i="17"/>
  <c r="BI204" i="17"/>
  <c r="AT164" i="17"/>
  <c r="AT165" i="17"/>
  <c r="CY198" i="17"/>
  <c r="CY197" i="17"/>
  <c r="CZ204" i="17"/>
  <c r="CZ203" i="17"/>
  <c r="CL191" i="17"/>
  <c r="CL192" i="17"/>
  <c r="M203" i="17"/>
  <c r="M204" i="17"/>
  <c r="CA198" i="17"/>
  <c r="CA197" i="17"/>
  <c r="CQ209" i="17"/>
  <c r="CQ210" i="17"/>
  <c r="CO200" i="17"/>
  <c r="CO201" i="17"/>
  <c r="AL210" i="17"/>
  <c r="AL209" i="17"/>
  <c r="AW212" i="17"/>
  <c r="AW213" i="17"/>
  <c r="AN216" i="17"/>
  <c r="AN215" i="17"/>
  <c r="P219" i="17"/>
  <c r="P218" i="17"/>
  <c r="CJ219" i="17"/>
  <c r="CJ218" i="17"/>
  <c r="BL222" i="17"/>
  <c r="BL221" i="17"/>
  <c r="AN225" i="17"/>
  <c r="AN224" i="17"/>
  <c r="P228" i="17"/>
  <c r="P227" i="17"/>
  <c r="CJ228" i="17"/>
  <c r="CJ227" i="17"/>
  <c r="BL231" i="17"/>
  <c r="BL230" i="17"/>
  <c r="AN234" i="17"/>
  <c r="AN233" i="17"/>
  <c r="P237" i="17"/>
  <c r="P236" i="17"/>
  <c r="BA210" i="17"/>
  <c r="BA209" i="17"/>
  <c r="AK188" i="17"/>
  <c r="AK189" i="17"/>
  <c r="BB207" i="17"/>
  <c r="BB206" i="17"/>
  <c r="BP210" i="17"/>
  <c r="BP209" i="17"/>
  <c r="BL213" i="17"/>
  <c r="BL212" i="17"/>
  <c r="BA216" i="17"/>
  <c r="BA215" i="17"/>
  <c r="AC219" i="17"/>
  <c r="AC218" i="17"/>
  <c r="CW219" i="17"/>
  <c r="CW218" i="17"/>
  <c r="BY222" i="17"/>
  <c r="BY221" i="17"/>
  <c r="BA225" i="17"/>
  <c r="BA224" i="17"/>
  <c r="AC228" i="17"/>
  <c r="AC227" i="17"/>
  <c r="CW228" i="17"/>
  <c r="CW227" i="17"/>
  <c r="BY231" i="17"/>
  <c r="BY230" i="17"/>
  <c r="BA234" i="17"/>
  <c r="BA233" i="17"/>
  <c r="BV185" i="17"/>
  <c r="BV186" i="17"/>
  <c r="AU210" i="17"/>
  <c r="AU209" i="17"/>
  <c r="BI177" i="17"/>
  <c r="BI176" i="17"/>
  <c r="BE206" i="17"/>
  <c r="BE207" i="17"/>
  <c r="BG212" i="17"/>
  <c r="BG213" i="17"/>
  <c r="BR203" i="17"/>
  <c r="BR204" i="17"/>
  <c r="CN210" i="17"/>
  <c r="CN209" i="17"/>
  <c r="CY212" i="17"/>
  <c r="CY213" i="17"/>
  <c r="BU215" i="17"/>
  <c r="BU216" i="17"/>
  <c r="AQ218" i="17"/>
  <c r="AQ219" i="17"/>
  <c r="M221" i="17"/>
  <c r="M222" i="17"/>
  <c r="CG221" i="17"/>
  <c r="CG222" i="17"/>
  <c r="BC224" i="17"/>
  <c r="BC225" i="17"/>
  <c r="Y227" i="17"/>
  <c r="Y228" i="17"/>
  <c r="CS227" i="17"/>
  <c r="CS228" i="17"/>
  <c r="BO230" i="17"/>
  <c r="BO231" i="17"/>
  <c r="AK233" i="17"/>
  <c r="AK234" i="17"/>
  <c r="G236" i="17"/>
  <c r="G237" i="17"/>
  <c r="CB212" i="17"/>
  <c r="CB213" i="17"/>
  <c r="CH221" i="17"/>
  <c r="CH222" i="17"/>
  <c r="BP230" i="17"/>
  <c r="BP231" i="17"/>
  <c r="BA237" i="17"/>
  <c r="BA236" i="17"/>
  <c r="CI209" i="17"/>
  <c r="CI210" i="17"/>
  <c r="BH206" i="17"/>
  <c r="BH207" i="17"/>
  <c r="AP219" i="17"/>
  <c r="AP218" i="17"/>
  <c r="U209" i="17"/>
  <c r="U210" i="17"/>
  <c r="AA218" i="17"/>
  <c r="AA219" i="17"/>
  <c r="BT207" i="17"/>
  <c r="BT206" i="17"/>
  <c r="O219" i="17"/>
  <c r="O218" i="17"/>
  <c r="AD198" i="17"/>
  <c r="AD197" i="17"/>
  <c r="AD216" i="17"/>
  <c r="AD215" i="17"/>
  <c r="L225" i="17"/>
  <c r="L224" i="17"/>
  <c r="L210" i="17"/>
  <c r="L209" i="17"/>
  <c r="CH210" i="17"/>
  <c r="CH209" i="17"/>
  <c r="AR224" i="17"/>
  <c r="AR225" i="17"/>
  <c r="BQ233" i="17"/>
  <c r="BQ234" i="17"/>
  <c r="BI212" i="17"/>
  <c r="BI213" i="17"/>
  <c r="AV224" i="17"/>
  <c r="AV225" i="17"/>
  <c r="Z233" i="17"/>
  <c r="Z234" i="17"/>
  <c r="Y212" i="17"/>
  <c r="Y213" i="17"/>
  <c r="BJ227" i="17"/>
  <c r="BJ228" i="17"/>
  <c r="AX237" i="17"/>
  <c r="AX236" i="17"/>
  <c r="AY218" i="17"/>
  <c r="AY219" i="17"/>
  <c r="BT231" i="17"/>
  <c r="BT230" i="17"/>
  <c r="BH216" i="17"/>
  <c r="BH215" i="17"/>
  <c r="BP227" i="17"/>
  <c r="BP228" i="17"/>
  <c r="AM236" i="17"/>
  <c r="AM237" i="17"/>
  <c r="CA210" i="17"/>
  <c r="CA209" i="17"/>
  <c r="BZ225" i="17"/>
  <c r="BZ224" i="17"/>
  <c r="AJ234" i="17"/>
  <c r="AJ233" i="17"/>
  <c r="BB228" i="17"/>
  <c r="BB227" i="17"/>
  <c r="AQ239" i="17"/>
  <c r="AQ240" i="17"/>
  <c r="BG242" i="17"/>
  <c r="BG243" i="17"/>
  <c r="AC242" i="17"/>
  <c r="AC243" i="17"/>
  <c r="T240" i="17"/>
  <c r="T239" i="17"/>
  <c r="F234" i="17"/>
  <c r="F233" i="17"/>
  <c r="AR239" i="17"/>
  <c r="AR240" i="17"/>
  <c r="BU197" i="17"/>
  <c r="BU198" i="17"/>
  <c r="U224" i="17"/>
  <c r="U225" i="17"/>
  <c r="CM237" i="17"/>
  <c r="CM236" i="17"/>
  <c r="AP242" i="17"/>
  <c r="AP243" i="17"/>
  <c r="CO206" i="17"/>
  <c r="CO207" i="17"/>
  <c r="AF236" i="17"/>
  <c r="AF237" i="17"/>
  <c r="CS239" i="17"/>
  <c r="CS240" i="17"/>
  <c r="Z218" i="17"/>
  <c r="Z219" i="17"/>
  <c r="CG236" i="17"/>
  <c r="CG237" i="17"/>
  <c r="AK242" i="17"/>
  <c r="AK243" i="17"/>
  <c r="CL216" i="17"/>
  <c r="CL215" i="17"/>
  <c r="CI236" i="17"/>
  <c r="CI237" i="17"/>
  <c r="S243" i="17"/>
  <c r="S242" i="17"/>
  <c r="CN218" i="17"/>
  <c r="CN219" i="17"/>
  <c r="BU236" i="17"/>
  <c r="BU237" i="17"/>
  <c r="CC243" i="17"/>
  <c r="CC242" i="17"/>
  <c r="AX210" i="17"/>
  <c r="AX209" i="17"/>
  <c r="CI234" i="17"/>
  <c r="CI233" i="17"/>
  <c r="BI240" i="17"/>
  <c r="BI239" i="17"/>
  <c r="AX224" i="17"/>
  <c r="AX225" i="17"/>
  <c r="AC239" i="17"/>
  <c r="AC240" i="17"/>
  <c r="U243" i="17"/>
  <c r="U242" i="17"/>
  <c r="BO237" i="17"/>
  <c r="BO236" i="17"/>
  <c r="AJ240" i="17"/>
  <c r="AJ239" i="17"/>
  <c r="AD234" i="17"/>
  <c r="AD233" i="17"/>
  <c r="CB243" i="17"/>
  <c r="CB242" i="17"/>
  <c r="AT242" i="17"/>
  <c r="AT243" i="17"/>
  <c r="AH242" i="17"/>
  <c r="AH243" i="17"/>
  <c r="N129" i="17"/>
  <c r="N128" i="17"/>
  <c r="CH129" i="17"/>
  <c r="CH128" i="17"/>
  <c r="BD132" i="17"/>
  <c r="BD131" i="17"/>
  <c r="BW128" i="17"/>
  <c r="BW129" i="17"/>
  <c r="AY131" i="17"/>
  <c r="AY132" i="17"/>
  <c r="BL128" i="17"/>
  <c r="BL129" i="17"/>
  <c r="AN132" i="17"/>
  <c r="AN131" i="17"/>
  <c r="CK131" i="17"/>
  <c r="CK132" i="17"/>
  <c r="BU134" i="17"/>
  <c r="BU135" i="17"/>
  <c r="AQ137" i="17"/>
  <c r="AQ138" i="17"/>
  <c r="CD132" i="17"/>
  <c r="CD131" i="17"/>
  <c r="AQ131" i="17"/>
  <c r="AQ132" i="17"/>
  <c r="AR135" i="17"/>
  <c r="AR134" i="17"/>
  <c r="BW131" i="17"/>
  <c r="BW132" i="17"/>
  <c r="AZ134" i="17"/>
  <c r="AZ135" i="17"/>
  <c r="CW138" i="17"/>
  <c r="CW137" i="17"/>
  <c r="BK134" i="17"/>
  <c r="BK135" i="17"/>
  <c r="AJ141" i="17"/>
  <c r="AJ140" i="17"/>
  <c r="L137" i="17"/>
  <c r="L138" i="17"/>
  <c r="BT135" i="17"/>
  <c r="BT134" i="17"/>
  <c r="Y140" i="17"/>
  <c r="Y141" i="17"/>
  <c r="L129" i="17"/>
  <c r="L128" i="17"/>
  <c r="CX134" i="17"/>
  <c r="CX135" i="17"/>
  <c r="AY134" i="17"/>
  <c r="AY135" i="17"/>
  <c r="AX141" i="17"/>
  <c r="AX140" i="17"/>
  <c r="AT143" i="17"/>
  <c r="AT144" i="17"/>
  <c r="V147" i="17"/>
  <c r="V146" i="17"/>
  <c r="BN132" i="17"/>
  <c r="BN131" i="17"/>
  <c r="S129" i="17"/>
  <c r="S128" i="17"/>
  <c r="O140" i="17"/>
  <c r="O141" i="17"/>
  <c r="W143" i="17"/>
  <c r="W144" i="17"/>
  <c r="CQ143" i="17"/>
  <c r="CQ144" i="17"/>
  <c r="BR135" i="17"/>
  <c r="BR134" i="17"/>
  <c r="Z140" i="17"/>
  <c r="Z141" i="17"/>
  <c r="AJ143" i="17"/>
  <c r="AJ144" i="17"/>
  <c r="CZ140" i="17"/>
  <c r="CZ141" i="17"/>
  <c r="CJ146" i="17"/>
  <c r="CJ147" i="17"/>
  <c r="BY150" i="17"/>
  <c r="BY149" i="17"/>
  <c r="BA153" i="17"/>
  <c r="BA152" i="17"/>
  <c r="AC156" i="17"/>
  <c r="AC155" i="17"/>
  <c r="CW156" i="17"/>
  <c r="CW155" i="17"/>
  <c r="BC143" i="17"/>
  <c r="BC144" i="17"/>
  <c r="F134" i="17"/>
  <c r="F135" i="17"/>
  <c r="CS144" i="17"/>
  <c r="CS143" i="17"/>
  <c r="V149" i="17"/>
  <c r="V150" i="17"/>
  <c r="CX150" i="17"/>
  <c r="CX149" i="17"/>
  <c r="BT152" i="17"/>
  <c r="BT153" i="17"/>
  <c r="AN134" i="17"/>
  <c r="AN135" i="17"/>
  <c r="AY147" i="17"/>
  <c r="AY146" i="17"/>
  <c r="BP138" i="17"/>
  <c r="BP137" i="17"/>
  <c r="CF147" i="17"/>
  <c r="CF146" i="17"/>
  <c r="CA150" i="17"/>
  <c r="CA149" i="17"/>
  <c r="AW152" i="17"/>
  <c r="AW153" i="17"/>
  <c r="BY138" i="17"/>
  <c r="BY137" i="17"/>
  <c r="Y149" i="17"/>
  <c r="Y150" i="17"/>
  <c r="V155" i="17"/>
  <c r="V156" i="17"/>
  <c r="AC146" i="17"/>
  <c r="AC147" i="17"/>
  <c r="CH198" i="17"/>
  <c r="CH197" i="17"/>
  <c r="AZ197" i="17"/>
  <c r="AZ198" i="17"/>
  <c r="BF230" i="17"/>
  <c r="BF231" i="17"/>
  <c r="AU224" i="17"/>
  <c r="AU225" i="17"/>
  <c r="CG209" i="17"/>
  <c r="CG210" i="17"/>
  <c r="AU236" i="17"/>
  <c r="AU237" i="17"/>
  <c r="V212" i="17"/>
  <c r="V213" i="17"/>
  <c r="BE224" i="17"/>
  <c r="BE225" i="17"/>
  <c r="CF237" i="17"/>
  <c r="CF236" i="17"/>
  <c r="BB237" i="17"/>
  <c r="BB236" i="17"/>
  <c r="CP138" i="17"/>
  <c r="CP137" i="17"/>
  <c r="N146" i="17"/>
  <c r="N147" i="17"/>
  <c r="CQ179" i="17"/>
  <c r="CQ180" i="17"/>
  <c r="AJ207" i="17"/>
  <c r="AJ206" i="17"/>
  <c r="AZ243" i="17"/>
  <c r="AZ242" i="17"/>
  <c r="T128" i="17"/>
  <c r="T129" i="17"/>
  <c r="CN128" i="17"/>
  <c r="CN129" i="17"/>
  <c r="BJ132" i="17"/>
  <c r="BJ131" i="17"/>
  <c r="I128" i="17"/>
  <c r="I129" i="17"/>
  <c r="CC129" i="17"/>
  <c r="CC128" i="17"/>
  <c r="BE131" i="17"/>
  <c r="BE132" i="17"/>
  <c r="BR128" i="17"/>
  <c r="BR129" i="17"/>
  <c r="AT131" i="17"/>
  <c r="AT132" i="17"/>
  <c r="G134" i="17"/>
  <c r="G135" i="17"/>
  <c r="CA135" i="17"/>
  <c r="CA134" i="17"/>
  <c r="CS132" i="17"/>
  <c r="CS131" i="17"/>
  <c r="BB132" i="17"/>
  <c r="BB131" i="17"/>
  <c r="AX134" i="17"/>
  <c r="AX135" i="17"/>
  <c r="CE131" i="17"/>
  <c r="CE132" i="17"/>
  <c r="K138" i="17"/>
  <c r="K137" i="17"/>
  <c r="BS135" i="17"/>
  <c r="BS134" i="17"/>
  <c r="AP141" i="17"/>
  <c r="AP140" i="17"/>
  <c r="U138" i="17"/>
  <c r="U137" i="17"/>
  <c r="CD135" i="17"/>
  <c r="CD134" i="17"/>
  <c r="AE140" i="17"/>
  <c r="AE141" i="17"/>
  <c r="AW129" i="17"/>
  <c r="AW128" i="17"/>
  <c r="P137" i="17"/>
  <c r="P138" i="17"/>
  <c r="CE135" i="17"/>
  <c r="CE134" i="17"/>
  <c r="BF140" i="17"/>
  <c r="BF141" i="17"/>
  <c r="AZ143" i="17"/>
  <c r="AZ144" i="17"/>
  <c r="AB147" i="17"/>
  <c r="AB146" i="17"/>
  <c r="CM131" i="17"/>
  <c r="CM132" i="17"/>
  <c r="CE128" i="17"/>
  <c r="CE129" i="17"/>
  <c r="W140" i="17"/>
  <c r="W141" i="17"/>
  <c r="AC144" i="17"/>
  <c r="AC143" i="17"/>
  <c r="CW144" i="17"/>
  <c r="CW143" i="17"/>
  <c r="CI134" i="17"/>
  <c r="CI135" i="17"/>
  <c r="AO131" i="17"/>
  <c r="AO132" i="17"/>
  <c r="AH140" i="17"/>
  <c r="AH141" i="17"/>
  <c r="AP144" i="17"/>
  <c r="AP143" i="17"/>
  <c r="M143" i="17"/>
  <c r="M144" i="17"/>
  <c r="CR147" i="17"/>
  <c r="CR146" i="17"/>
  <c r="CE149" i="17"/>
  <c r="CE150" i="17"/>
  <c r="BG152" i="17"/>
  <c r="BG153" i="17"/>
  <c r="AI155" i="17"/>
  <c r="AI156" i="17"/>
  <c r="Z146" i="17"/>
  <c r="Z147" i="17"/>
  <c r="CO134" i="17"/>
  <c r="CO135" i="17"/>
  <c r="K146" i="17"/>
  <c r="K147" i="17"/>
  <c r="AC149" i="17"/>
  <c r="AC150" i="17"/>
  <c r="F152" i="17"/>
  <c r="F153" i="17"/>
  <c r="BH189" i="17"/>
  <c r="BH188" i="17"/>
  <c r="BJ192" i="17"/>
  <c r="BJ191" i="17"/>
  <c r="J237" i="17"/>
  <c r="J236" i="17"/>
  <c r="AU233" i="17"/>
  <c r="AU234" i="17"/>
  <c r="AW224" i="17"/>
  <c r="AW225" i="17"/>
  <c r="N218" i="17"/>
  <c r="N219" i="17"/>
  <c r="M209" i="17"/>
  <c r="M210" i="17"/>
  <c r="U227" i="17"/>
  <c r="U228" i="17"/>
  <c r="W240" i="17"/>
  <c r="W239" i="17"/>
  <c r="AG134" i="17"/>
  <c r="AG135" i="17"/>
  <c r="BT155" i="17"/>
  <c r="BT156" i="17"/>
  <c r="W179" i="17"/>
  <c r="W180" i="17"/>
  <c r="BN204" i="17"/>
  <c r="BN203" i="17"/>
  <c r="CU239" i="17"/>
  <c r="CU240" i="17"/>
  <c r="Z129" i="17"/>
  <c r="Z128" i="17"/>
  <c r="CT129" i="17"/>
  <c r="CT128" i="17"/>
  <c r="BP132" i="17"/>
  <c r="BP131" i="17"/>
  <c r="O128" i="17"/>
  <c r="O129" i="17"/>
  <c r="CI128" i="17"/>
  <c r="CI129" i="17"/>
  <c r="BK131" i="17"/>
  <c r="BK132" i="17"/>
  <c r="BX128" i="17"/>
  <c r="BX129" i="17"/>
  <c r="AZ132" i="17"/>
  <c r="AZ131" i="17"/>
  <c r="AQ129" i="17"/>
  <c r="AQ128" i="17"/>
  <c r="M134" i="17"/>
  <c r="M135" i="17"/>
  <c r="CG134" i="17"/>
  <c r="CG135" i="17"/>
  <c r="BM131" i="17"/>
  <c r="BM132" i="17"/>
  <c r="BD134" i="17"/>
  <c r="BD135" i="17"/>
  <c r="T138" i="17"/>
  <c r="T137" i="17"/>
  <c r="CC134" i="17"/>
  <c r="CC135" i="17"/>
  <c r="AV140" i="17"/>
  <c r="AV141" i="17"/>
  <c r="AJ137" i="17"/>
  <c r="AJ138" i="17"/>
  <c r="CL134" i="17"/>
  <c r="CL135" i="17"/>
  <c r="AK140" i="17"/>
  <c r="AK141" i="17"/>
  <c r="CX128" i="17"/>
  <c r="CX129" i="17"/>
  <c r="AN137" i="17"/>
  <c r="AN138" i="17"/>
  <c r="CR135" i="17"/>
  <c r="CR134" i="17"/>
  <c r="BP140" i="17"/>
  <c r="BP141" i="17"/>
  <c r="BF143" i="17"/>
  <c r="BF144" i="17"/>
  <c r="AH146" i="17"/>
  <c r="AH147" i="17"/>
  <c r="Q135" i="17"/>
  <c r="Q134" i="17"/>
  <c r="CO132" i="17"/>
  <c r="CO131" i="17"/>
  <c r="AG140" i="17"/>
  <c r="AG141" i="17"/>
  <c r="AI143" i="17"/>
  <c r="AI144" i="17"/>
  <c r="H138" i="17"/>
  <c r="H137" i="17"/>
  <c r="BQ131" i="17"/>
  <c r="BQ132" i="17"/>
  <c r="AR140" i="17"/>
  <c r="AR141" i="17"/>
  <c r="AV143" i="17"/>
  <c r="AV144" i="17"/>
  <c r="AE128" i="17"/>
  <c r="AE129" i="17"/>
  <c r="BK144" i="17"/>
  <c r="BK143" i="17"/>
  <c r="CY146" i="17"/>
  <c r="CY147" i="17"/>
  <c r="CK150" i="17"/>
  <c r="CK149" i="17"/>
  <c r="BM153" i="17"/>
  <c r="BM152" i="17"/>
  <c r="AO156" i="17"/>
  <c r="AO155" i="17"/>
  <c r="AX146" i="17"/>
  <c r="AX147" i="17"/>
  <c r="AO137" i="17"/>
  <c r="AO138" i="17"/>
  <c r="S147" i="17"/>
  <c r="S146" i="17"/>
  <c r="AP150" i="17"/>
  <c r="AP149" i="17"/>
  <c r="L152" i="17"/>
  <c r="L153" i="17"/>
  <c r="R152" i="17"/>
  <c r="R153" i="17"/>
  <c r="CK137" i="17"/>
  <c r="CK138" i="17"/>
  <c r="CN140" i="17"/>
  <c r="CN141" i="17"/>
  <c r="CS149" i="17"/>
  <c r="CS150" i="17"/>
  <c r="CE140" i="17"/>
  <c r="CE141" i="17"/>
  <c r="CI156" i="17"/>
  <c r="CI155" i="17"/>
  <c r="K158" i="17"/>
  <c r="K159" i="17"/>
  <c r="BG161" i="17"/>
  <c r="BG162" i="17"/>
  <c r="BQ150" i="17"/>
  <c r="BQ149" i="17"/>
  <c r="AM141" i="17"/>
  <c r="AM140" i="17"/>
  <c r="L162" i="17"/>
  <c r="L161" i="17"/>
  <c r="AS146" i="17"/>
  <c r="AS147" i="17"/>
  <c r="AT135" i="17"/>
  <c r="AT134" i="17"/>
  <c r="AA156" i="17"/>
  <c r="AA155" i="17"/>
  <c r="BB156" i="17"/>
  <c r="BB155" i="17"/>
  <c r="BY164" i="17"/>
  <c r="BY165" i="17"/>
  <c r="CW171" i="17"/>
  <c r="CW170" i="17"/>
  <c r="CO150" i="17"/>
  <c r="CO149" i="17"/>
  <c r="BA147" i="17"/>
  <c r="BA146" i="17"/>
  <c r="L164" i="17"/>
  <c r="L165" i="17"/>
  <c r="BB168" i="17"/>
  <c r="BB167" i="17"/>
  <c r="CR170" i="17"/>
  <c r="CR171" i="17"/>
  <c r="BR155" i="17"/>
  <c r="BR156" i="17"/>
  <c r="BW155" i="17"/>
  <c r="BW156" i="17"/>
  <c r="AF159" i="17"/>
  <c r="AF158" i="17"/>
  <c r="BR167" i="17"/>
  <c r="BR168" i="17"/>
  <c r="BF176" i="17"/>
  <c r="BF177" i="17"/>
  <c r="J183" i="17"/>
  <c r="J182" i="17"/>
  <c r="AH158" i="17"/>
  <c r="AH159" i="17"/>
  <c r="AK173" i="17"/>
  <c r="AK174" i="17"/>
  <c r="CO167" i="17"/>
  <c r="CO168" i="17"/>
  <c r="BS176" i="17"/>
  <c r="BS177" i="17"/>
  <c r="W182" i="17"/>
  <c r="W183" i="17"/>
  <c r="AS164" i="17"/>
  <c r="AS165" i="17"/>
  <c r="K149" i="17"/>
  <c r="K150" i="17"/>
  <c r="BU170" i="17"/>
  <c r="BU171" i="17"/>
  <c r="CF179" i="17"/>
  <c r="CF180" i="17"/>
  <c r="U161" i="17"/>
  <c r="U162" i="17"/>
  <c r="CT168" i="17"/>
  <c r="CT167" i="17"/>
  <c r="BO177" i="17"/>
  <c r="BO176" i="17"/>
  <c r="BW186" i="17"/>
  <c r="BW185" i="17"/>
  <c r="AA192" i="17"/>
  <c r="AA191" i="17"/>
  <c r="BW195" i="17"/>
  <c r="BW194" i="17"/>
  <c r="AF171" i="17"/>
  <c r="AF170" i="17"/>
  <c r="G171" i="17"/>
  <c r="G170" i="17"/>
  <c r="V185" i="17"/>
  <c r="V186" i="17"/>
  <c r="BR188" i="17"/>
  <c r="BR189" i="17"/>
  <c r="V194" i="17"/>
  <c r="V195" i="17"/>
  <c r="CT171" i="17"/>
  <c r="CT170" i="17"/>
  <c r="N168" i="17"/>
  <c r="N167" i="17"/>
  <c r="CT183" i="17"/>
  <c r="CT182" i="17"/>
  <c r="BA189" i="17"/>
  <c r="BA188" i="17"/>
  <c r="BY195" i="17"/>
  <c r="BY194" i="17"/>
  <c r="BP168" i="17"/>
  <c r="BP167" i="17"/>
  <c r="L185" i="17"/>
  <c r="L186" i="17"/>
  <c r="T176" i="17"/>
  <c r="T177" i="17"/>
  <c r="AE194" i="17"/>
  <c r="AE195" i="17"/>
  <c r="BU195" i="17"/>
  <c r="BU194" i="17"/>
  <c r="BM200" i="17"/>
  <c r="BM201" i="17"/>
  <c r="Q207" i="17"/>
  <c r="Q206" i="17"/>
  <c r="N192" i="17"/>
  <c r="N191" i="17"/>
  <c r="M188" i="17"/>
  <c r="M189" i="17"/>
  <c r="BZ198" i="17"/>
  <c r="BZ197" i="17"/>
  <c r="R204" i="17"/>
  <c r="R203" i="17"/>
  <c r="AZ161" i="17"/>
  <c r="AZ162" i="17"/>
  <c r="CG185" i="17"/>
  <c r="CG186" i="17"/>
  <c r="H191" i="17"/>
  <c r="H192" i="17"/>
  <c r="N200" i="17"/>
  <c r="N201" i="17"/>
  <c r="J200" i="17"/>
  <c r="J201" i="17"/>
  <c r="BI188" i="17"/>
  <c r="BI189" i="17"/>
  <c r="BY206" i="17"/>
  <c r="BY207" i="17"/>
  <c r="AS206" i="17"/>
  <c r="AS207" i="17"/>
  <c r="CB204" i="17"/>
  <c r="CB203" i="17"/>
  <c r="CG197" i="17"/>
  <c r="CG198" i="17"/>
  <c r="AF185" i="17"/>
  <c r="AF186" i="17"/>
  <c r="CZ176" i="17"/>
  <c r="CZ177" i="17"/>
  <c r="CG203" i="17"/>
  <c r="CG204" i="17"/>
  <c r="AL207" i="17"/>
  <c r="AL206" i="17"/>
  <c r="CG212" i="17"/>
  <c r="CG213" i="17"/>
  <c r="BL216" i="17"/>
  <c r="BL215" i="17"/>
  <c r="P222" i="17"/>
  <c r="P221" i="17"/>
  <c r="BL225" i="17"/>
  <c r="BL224" i="17"/>
  <c r="P231" i="17"/>
  <c r="P230" i="17"/>
  <c r="BL234" i="17"/>
  <c r="BL233" i="17"/>
  <c r="CZ210" i="17"/>
  <c r="CZ209" i="17"/>
  <c r="BY216" i="17"/>
  <c r="BY215" i="17"/>
  <c r="AC222" i="17"/>
  <c r="AC221" i="17"/>
  <c r="AC231" i="17"/>
  <c r="AC230" i="17"/>
  <c r="BY234" i="17"/>
  <c r="BY233" i="17"/>
  <c r="AC213" i="17"/>
  <c r="AC212" i="17"/>
  <c r="J210" i="17"/>
  <c r="J209" i="17"/>
  <c r="K210" i="17"/>
  <c r="K209" i="17"/>
  <c r="Y215" i="17"/>
  <c r="Y216" i="17"/>
  <c r="BO218" i="17"/>
  <c r="BO219" i="17"/>
  <c r="G224" i="17"/>
  <c r="G225" i="17"/>
  <c r="S230" i="17"/>
  <c r="S231" i="17"/>
  <c r="BI233" i="17"/>
  <c r="BI234" i="17"/>
  <c r="BT234" i="17"/>
  <c r="BT233" i="17"/>
  <c r="H215" i="17"/>
  <c r="H216" i="17"/>
  <c r="BH222" i="17"/>
  <c r="BH221" i="17"/>
  <c r="R222" i="17"/>
  <c r="R221" i="17"/>
  <c r="F222" i="17"/>
  <c r="F221" i="17"/>
  <c r="AV218" i="17"/>
  <c r="AV219" i="17"/>
  <c r="L215" i="17"/>
  <c r="L216" i="17"/>
  <c r="BV227" i="17"/>
  <c r="BV228" i="17"/>
  <c r="CT215" i="17"/>
  <c r="CT216" i="17"/>
  <c r="CL234" i="17"/>
  <c r="CL233" i="17"/>
  <c r="AY231" i="17"/>
  <c r="AY230" i="17"/>
  <c r="F236" i="17"/>
  <c r="F237" i="17"/>
  <c r="BQ227" i="17"/>
  <c r="BQ228" i="17"/>
  <c r="CK240" i="17"/>
  <c r="CK239" i="17"/>
  <c r="AN237" i="17"/>
  <c r="AN236" i="17"/>
  <c r="CI228" i="17"/>
  <c r="CI227" i="17"/>
  <c r="BT216" i="17"/>
  <c r="BT215" i="17"/>
  <c r="AF227" i="17"/>
  <c r="AF228" i="17"/>
  <c r="BI242" i="17"/>
  <c r="BI243" i="17"/>
  <c r="U240" i="17"/>
  <c r="U239" i="17"/>
  <c r="CO218" i="17"/>
  <c r="CO219" i="17"/>
  <c r="AL242" i="17"/>
  <c r="AL243" i="17"/>
  <c r="AH236" i="17"/>
  <c r="AH237" i="17"/>
  <c r="BR242" i="17"/>
  <c r="BR243" i="17"/>
  <c r="CB132" i="17"/>
  <c r="CB131" i="17"/>
  <c r="CU128" i="17"/>
  <c r="CU129" i="17"/>
  <c r="CJ128" i="17"/>
  <c r="CJ129" i="17"/>
  <c r="BM128" i="17"/>
  <c r="BM129" i="17"/>
  <c r="Y134" i="17"/>
  <c r="Y135" i="17"/>
  <c r="CL131" i="17"/>
  <c r="CL132" i="17"/>
  <c r="CU134" i="17"/>
  <c r="CU135" i="17"/>
  <c r="W129" i="17"/>
  <c r="W128" i="17"/>
  <c r="CA129" i="17"/>
  <c r="CA128" i="17"/>
  <c r="CM137" i="17"/>
  <c r="CM138" i="17"/>
  <c r="CG140" i="17"/>
  <c r="CG141" i="17"/>
  <c r="AT146" i="17"/>
  <c r="AT147" i="17"/>
  <c r="CW134" i="17"/>
  <c r="CW135" i="17"/>
  <c r="BA128" i="17"/>
  <c r="BA129" i="17"/>
  <c r="BJ141" i="17"/>
  <c r="BJ140" i="17"/>
  <c r="CJ134" i="17"/>
  <c r="CJ135" i="17"/>
  <c r="U150" i="17"/>
  <c r="U149" i="17"/>
  <c r="BY152" i="17"/>
  <c r="BY153" i="17"/>
  <c r="CK146" i="17"/>
  <c r="CK147" i="17"/>
  <c r="BB149" i="17"/>
  <c r="BB150" i="17"/>
  <c r="CR152" i="17"/>
  <c r="CR153" i="17"/>
  <c r="P150" i="17"/>
  <c r="P149" i="17"/>
  <c r="T143" i="17"/>
  <c r="T144" i="17"/>
  <c r="CU150" i="17"/>
  <c r="CU149" i="17"/>
  <c r="CK158" i="17"/>
  <c r="CK159" i="17"/>
  <c r="BM141" i="17"/>
  <c r="BM140" i="17"/>
  <c r="CQ140" i="17"/>
  <c r="CQ141" i="17"/>
  <c r="R162" i="17"/>
  <c r="R161" i="17"/>
  <c r="CT152" i="17"/>
  <c r="CT153" i="17"/>
  <c r="BP143" i="17"/>
  <c r="BP144" i="17"/>
  <c r="CP155" i="17"/>
  <c r="CP156" i="17"/>
  <c r="BG167" i="17"/>
  <c r="BG168" i="17"/>
  <c r="CE173" i="17"/>
  <c r="CE174" i="17"/>
  <c r="CJ159" i="17"/>
  <c r="CJ158" i="17"/>
  <c r="R165" i="17"/>
  <c r="R164" i="17"/>
  <c r="AD171" i="17"/>
  <c r="AD170" i="17"/>
  <c r="AB158" i="17"/>
  <c r="AB159" i="17"/>
  <c r="AN159" i="17"/>
  <c r="AN158" i="17"/>
  <c r="M158" i="17"/>
  <c r="M159" i="17"/>
  <c r="BL177" i="17"/>
  <c r="BL176" i="17"/>
  <c r="BK159" i="17"/>
  <c r="BK158" i="17"/>
  <c r="N165" i="17"/>
  <c r="N164" i="17"/>
  <c r="BY177" i="17"/>
  <c r="BY176" i="17"/>
  <c r="BD165" i="17"/>
  <c r="BD164" i="17"/>
  <c r="BX165" i="17"/>
  <c r="BX164" i="17"/>
  <c r="CL180" i="17"/>
  <c r="CL179" i="17"/>
  <c r="BO168" i="17"/>
  <c r="BO167" i="17"/>
  <c r="AE165" i="17"/>
  <c r="AE164" i="17"/>
  <c r="BE188" i="17"/>
  <c r="BE189" i="17"/>
  <c r="BE197" i="17"/>
  <c r="BE198" i="17"/>
  <c r="AB186" i="17"/>
  <c r="AB185" i="17"/>
  <c r="AB195" i="17"/>
  <c r="AB194" i="17"/>
  <c r="AL168" i="17"/>
  <c r="AL167" i="17"/>
  <c r="CE186" i="17"/>
  <c r="CE185" i="17"/>
  <c r="BG197" i="17"/>
  <c r="BG198" i="17"/>
  <c r="I158" i="17"/>
  <c r="I159" i="17"/>
  <c r="G185" i="17"/>
  <c r="G186" i="17"/>
  <c r="BS200" i="17"/>
  <c r="BS201" i="17"/>
  <c r="Y191" i="17"/>
  <c r="Y192" i="17"/>
  <c r="Z188" i="17"/>
  <c r="Z189" i="17"/>
  <c r="BB201" i="17"/>
  <c r="BB200" i="17"/>
  <c r="AK192" i="17"/>
  <c r="AK191" i="17"/>
  <c r="BQ167" i="17"/>
  <c r="BQ168" i="17"/>
  <c r="CV165" i="17"/>
  <c r="CV164" i="17"/>
  <c r="CH189" i="17"/>
  <c r="CH188" i="17"/>
  <c r="CA168" i="17"/>
  <c r="CA167" i="17"/>
  <c r="AL182" i="17"/>
  <c r="AL183" i="17"/>
  <c r="BH182" i="17"/>
  <c r="BH183" i="17"/>
  <c r="BY213" i="17"/>
  <c r="BY212" i="17"/>
  <c r="CN212" i="17"/>
  <c r="CN213" i="17"/>
  <c r="CP221" i="17"/>
  <c r="CP222" i="17"/>
  <c r="V230" i="17"/>
  <c r="V231" i="17"/>
  <c r="BP194" i="17"/>
  <c r="BP195" i="17"/>
  <c r="K215" i="17"/>
  <c r="K216" i="17"/>
  <c r="BG218" i="17"/>
  <c r="BG219" i="17"/>
  <c r="BG227" i="17"/>
  <c r="BG228" i="17"/>
  <c r="CE233" i="17"/>
  <c r="CE234" i="17"/>
  <c r="S210" i="17"/>
  <c r="S209" i="17"/>
  <c r="AL212" i="17"/>
  <c r="AL213" i="17"/>
  <c r="AQ221" i="17"/>
  <c r="AQ222" i="17"/>
  <c r="BC227" i="17"/>
  <c r="BC228" i="17"/>
  <c r="BF207" i="17"/>
  <c r="BF206" i="17"/>
  <c r="CH233" i="17"/>
  <c r="CH234" i="17"/>
  <c r="BV221" i="17"/>
  <c r="BV222" i="17"/>
  <c r="AG212" i="17"/>
  <c r="AG213" i="17"/>
  <c r="BJ218" i="17"/>
  <c r="BJ219" i="17"/>
  <c r="CN215" i="17"/>
  <c r="CN216" i="17"/>
  <c r="O236" i="17"/>
  <c r="O237" i="17"/>
  <c r="CU231" i="17"/>
  <c r="CU230" i="17"/>
  <c r="CL231" i="17"/>
  <c r="CL230" i="17"/>
  <c r="BX210" i="17"/>
  <c r="BX209" i="17"/>
  <c r="BH237" i="17"/>
  <c r="BH236" i="17"/>
  <c r="BL239" i="17"/>
  <c r="BL240" i="17"/>
  <c r="BK224" i="17"/>
  <c r="BK225" i="17"/>
  <c r="AZ240" i="17"/>
  <c r="AZ239" i="17"/>
  <c r="AM243" i="17"/>
  <c r="AM242" i="17"/>
  <c r="AL230" i="17"/>
  <c r="AL231" i="17"/>
  <c r="CN233" i="17"/>
  <c r="CN234" i="17"/>
  <c r="AR128" i="17"/>
  <c r="AR129" i="17"/>
  <c r="N132" i="17"/>
  <c r="N131" i="17"/>
  <c r="CH132" i="17"/>
  <c r="CH131" i="17"/>
  <c r="AG129" i="17"/>
  <c r="AG128" i="17"/>
  <c r="I132" i="17"/>
  <c r="I131" i="17"/>
  <c r="V129" i="17"/>
  <c r="V128" i="17"/>
  <c r="CP129" i="17"/>
  <c r="CP128" i="17"/>
  <c r="BR131" i="17"/>
  <c r="BR132" i="17"/>
  <c r="K132" i="17"/>
  <c r="K131" i="17"/>
  <c r="AI129" i="17"/>
  <c r="AI128" i="17"/>
  <c r="AE134" i="17"/>
  <c r="AE135" i="17"/>
  <c r="CY134" i="17"/>
  <c r="CY135" i="17"/>
  <c r="CU131" i="17"/>
  <c r="CU132" i="17"/>
  <c r="BV134" i="17"/>
  <c r="BV135" i="17"/>
  <c r="Q128" i="17"/>
  <c r="Q129" i="17"/>
  <c r="AY137" i="17"/>
  <c r="AY138" i="17"/>
  <c r="BU129" i="17"/>
  <c r="BU128" i="17"/>
  <c r="AB137" i="17"/>
  <c r="AB138" i="17"/>
  <c r="BN141" i="17"/>
  <c r="BN140" i="17"/>
  <c r="BH129" i="17"/>
  <c r="BH128" i="17"/>
  <c r="BG137" i="17"/>
  <c r="BG138" i="17"/>
  <c r="CQ129" i="17"/>
  <c r="CQ128" i="17"/>
  <c r="AC137" i="17"/>
  <c r="AC138" i="17"/>
  <c r="BC141" i="17"/>
  <c r="BC140" i="17"/>
  <c r="AJ135" i="17"/>
  <c r="AJ134" i="17"/>
  <c r="AQ146" i="17"/>
  <c r="AQ147" i="17"/>
  <c r="BP150" i="17"/>
  <c r="BP149" i="17"/>
  <c r="CL162" i="17"/>
  <c r="CL161" i="17"/>
  <c r="K173" i="17"/>
  <c r="K174" i="17"/>
  <c r="CX171" i="17"/>
  <c r="CX170" i="17"/>
  <c r="CC167" i="17"/>
  <c r="CC168" i="17"/>
  <c r="AY168" i="17"/>
  <c r="AY167" i="17"/>
  <c r="AY150" i="17"/>
  <c r="AY149" i="17"/>
  <c r="AV176" i="17"/>
  <c r="AV177" i="17"/>
  <c r="V170" i="17"/>
  <c r="V171" i="17"/>
  <c r="I194" i="17"/>
  <c r="I195" i="17"/>
  <c r="CS180" i="17"/>
  <c r="CS179" i="17"/>
  <c r="V173" i="17"/>
  <c r="V174" i="17"/>
  <c r="K195" i="17"/>
  <c r="K194" i="17"/>
  <c r="BO182" i="17"/>
  <c r="BO183" i="17"/>
  <c r="W206" i="17"/>
  <c r="W207" i="17"/>
  <c r="X203" i="17"/>
  <c r="X204" i="17"/>
  <c r="S191" i="17"/>
  <c r="S192" i="17"/>
  <c r="CG200" i="17"/>
  <c r="CG201" i="17"/>
  <c r="CU197" i="17"/>
  <c r="CU198" i="17"/>
  <c r="CY162" i="17"/>
  <c r="CY161" i="17"/>
  <c r="BR215" i="17"/>
  <c r="BR216" i="17"/>
  <c r="CP230" i="17"/>
  <c r="CP231" i="17"/>
  <c r="G212" i="17"/>
  <c r="G213" i="17"/>
  <c r="K233" i="17"/>
  <c r="K234" i="17"/>
  <c r="CX183" i="17"/>
  <c r="CX182" i="17"/>
  <c r="CG224" i="17"/>
  <c r="CG225" i="17"/>
  <c r="CL225" i="17"/>
  <c r="CL224" i="17"/>
  <c r="AF221" i="17"/>
  <c r="AF222" i="17"/>
  <c r="CY204" i="17"/>
  <c r="CY203" i="17"/>
  <c r="BD221" i="17"/>
  <c r="BD222" i="17"/>
  <c r="CK242" i="17"/>
  <c r="CK243" i="17"/>
  <c r="BT242" i="17"/>
  <c r="BT243" i="17"/>
  <c r="CC237" i="17"/>
  <c r="CC236" i="17"/>
  <c r="CA237" i="17"/>
  <c r="CA236" i="17"/>
  <c r="AB128" i="17"/>
  <c r="AB129" i="17"/>
  <c r="CV128" i="17"/>
  <c r="CV129" i="17"/>
  <c r="BI131" i="17"/>
  <c r="BI132" i="17"/>
  <c r="CG129" i="17"/>
  <c r="CG128" i="17"/>
  <c r="AK134" i="17"/>
  <c r="AK135" i="17"/>
  <c r="G137" i="17"/>
  <c r="G138" i="17"/>
  <c r="H135" i="17"/>
  <c r="H134" i="17"/>
  <c r="CB135" i="17"/>
  <c r="CB134" i="17"/>
  <c r="BG129" i="17"/>
  <c r="BG128" i="17"/>
  <c r="BF137" i="17"/>
  <c r="BF138" i="17"/>
  <c r="R131" i="17"/>
  <c r="R132" i="17"/>
  <c r="BU137" i="17"/>
  <c r="BU138" i="17"/>
  <c r="BT140" i="17"/>
  <c r="BT141" i="17"/>
  <c r="AK132" i="17"/>
  <c r="AK131" i="17"/>
  <c r="BN138" i="17"/>
  <c r="BN137" i="17"/>
  <c r="S131" i="17"/>
  <c r="S132" i="17"/>
  <c r="AL137" i="17"/>
  <c r="AL138" i="17"/>
  <c r="BI141" i="17"/>
  <c r="BI140" i="17"/>
  <c r="AU135" i="17"/>
  <c r="AU134" i="17"/>
  <c r="BE137" i="17"/>
  <c r="BE138" i="17"/>
  <c r="J143" i="17"/>
  <c r="J144" i="17"/>
  <c r="CD144" i="17"/>
  <c r="CD143" i="17"/>
  <c r="BF147" i="17"/>
  <c r="BF146" i="17"/>
  <c r="CE137" i="17"/>
  <c r="CE138" i="17"/>
  <c r="R137" i="17"/>
  <c r="R138" i="17"/>
  <c r="BQ140" i="17"/>
  <c r="BQ141" i="17"/>
  <c r="BG143" i="17"/>
  <c r="BG144" i="17"/>
  <c r="G132" i="17"/>
  <c r="G131" i="17"/>
  <c r="BI137" i="17"/>
  <c r="BI138" i="17"/>
  <c r="BJ137" i="17"/>
  <c r="BJ138" i="17"/>
  <c r="CI140" i="17"/>
  <c r="CI141" i="17"/>
  <c r="BT143" i="17"/>
  <c r="BT144" i="17"/>
  <c r="BK137" i="17"/>
  <c r="BK138" i="17"/>
  <c r="R147" i="17"/>
  <c r="R146" i="17"/>
  <c r="AO150" i="17"/>
  <c r="AO149" i="17"/>
  <c r="Q153" i="17"/>
  <c r="Q152" i="17"/>
  <c r="CK153" i="17"/>
  <c r="CK152" i="17"/>
  <c r="BM156" i="17"/>
  <c r="BM155" i="17"/>
  <c r="BH135" i="17"/>
  <c r="BH134" i="17"/>
  <c r="AB150" i="17"/>
  <c r="AB149" i="17"/>
  <c r="BK140" i="17"/>
  <c r="BK141" i="17"/>
  <c r="BO147" i="17"/>
  <c r="BO146" i="17"/>
  <c r="BN149" i="17"/>
  <c r="BN150" i="17"/>
  <c r="AJ152" i="17"/>
  <c r="AJ153" i="17"/>
  <c r="F156" i="17"/>
  <c r="F155" i="17"/>
  <c r="AS143" i="17"/>
  <c r="AS144" i="17"/>
  <c r="AJ149" i="17"/>
  <c r="AJ150" i="17"/>
  <c r="AK144" i="17"/>
  <c r="AK143" i="17"/>
  <c r="AQ150" i="17"/>
  <c r="AQ149" i="17"/>
  <c r="M152" i="17"/>
  <c r="M153" i="17"/>
  <c r="CG152" i="17"/>
  <c r="CG153" i="17"/>
  <c r="BU143" i="17"/>
  <c r="BU144" i="17"/>
  <c r="AP177" i="17"/>
  <c r="AP176" i="17"/>
  <c r="AC192" i="17"/>
  <c r="AC191" i="17"/>
  <c r="AS170" i="17"/>
  <c r="AS171" i="17"/>
  <c r="S207" i="17"/>
  <c r="S206" i="17"/>
  <c r="BY225" i="17"/>
  <c r="BY224" i="17"/>
  <c r="P206" i="17"/>
  <c r="P207" i="17"/>
  <c r="BF212" i="17"/>
  <c r="BF213" i="17"/>
  <c r="N224" i="17"/>
  <c r="N225" i="17"/>
  <c r="S236" i="17"/>
  <c r="S237" i="17"/>
  <c r="BN242" i="17"/>
  <c r="BN243" i="17"/>
  <c r="BB239" i="17"/>
  <c r="BB240" i="17"/>
  <c r="G243" i="17"/>
  <c r="G242" i="17"/>
  <c r="J240" i="17"/>
  <c r="J239" i="17"/>
  <c r="AX233" i="17"/>
  <c r="AX234" i="17"/>
  <c r="O243" i="17"/>
  <c r="O242" i="17"/>
  <c r="AA128" i="17"/>
  <c r="AA129" i="17"/>
  <c r="BP135" i="17"/>
  <c r="BP134" i="17"/>
  <c r="AW141" i="17"/>
  <c r="AW140" i="17"/>
  <c r="AY141" i="17"/>
  <c r="AY140" i="17"/>
  <c r="CF132" i="17"/>
  <c r="CF131" i="17"/>
  <c r="BU152" i="17"/>
  <c r="BU153" i="17"/>
  <c r="BE153" i="17"/>
  <c r="BE152" i="17"/>
  <c r="CE164" i="17"/>
  <c r="CE165" i="17"/>
  <c r="CL165" i="17"/>
  <c r="CL164" i="17"/>
  <c r="CD149" i="17"/>
  <c r="CD150" i="17"/>
  <c r="CJ182" i="17"/>
  <c r="CJ183" i="17"/>
  <c r="BA180" i="17"/>
  <c r="BA179" i="17"/>
  <c r="H174" i="17"/>
  <c r="H173" i="17"/>
  <c r="H165" i="17"/>
  <c r="H164" i="17"/>
  <c r="CC185" i="17"/>
  <c r="CC186" i="17"/>
  <c r="BC180" i="17"/>
  <c r="BC179" i="17"/>
  <c r="AZ192" i="17"/>
  <c r="AZ191" i="17"/>
  <c r="O180" i="17"/>
  <c r="O179" i="17"/>
  <c r="CE195" i="17"/>
  <c r="CE194" i="17"/>
  <c r="AF150" i="17"/>
  <c r="AF149" i="17"/>
  <c r="U176" i="17"/>
  <c r="U177" i="17"/>
  <c r="CR203" i="17"/>
  <c r="CR204" i="17"/>
  <c r="AN197" i="17"/>
  <c r="AN198" i="17"/>
  <c r="AE143" i="17"/>
  <c r="AE144" i="17"/>
  <c r="BS206" i="17"/>
  <c r="BS207" i="17"/>
  <c r="CH206" i="17"/>
  <c r="CH207" i="17"/>
  <c r="V221" i="17"/>
  <c r="V222" i="17"/>
  <c r="AI213" i="17"/>
  <c r="AI212" i="17"/>
  <c r="K224" i="17"/>
  <c r="K225" i="17"/>
  <c r="AJ212" i="17"/>
  <c r="AJ213" i="17"/>
  <c r="AE215" i="17"/>
  <c r="AE216" i="17"/>
  <c r="CS230" i="17"/>
  <c r="CS231" i="17"/>
  <c r="AU213" i="17"/>
  <c r="AU212" i="17"/>
  <c r="CH177" i="17"/>
  <c r="CH176" i="17"/>
  <c r="AD228" i="17"/>
  <c r="AD227" i="17"/>
  <c r="BT224" i="17"/>
  <c r="BT225" i="17"/>
  <c r="CH227" i="17"/>
  <c r="CH228" i="17"/>
  <c r="CN239" i="17"/>
  <c r="CN240" i="17"/>
  <c r="CI231" i="17"/>
  <c r="CI230" i="17"/>
  <c r="CR227" i="17"/>
  <c r="CR228" i="17"/>
  <c r="CB218" i="17"/>
  <c r="CB219" i="17"/>
  <c r="BT227" i="17"/>
  <c r="BT228" i="17"/>
  <c r="CZ227" i="17"/>
  <c r="CZ228" i="17"/>
  <c r="N242" i="17"/>
  <c r="N243" i="17"/>
  <c r="BD243" i="17"/>
  <c r="BD242" i="17"/>
  <c r="BT237" i="17"/>
  <c r="BT236" i="17"/>
  <c r="AX129" i="17"/>
  <c r="AX128" i="17"/>
  <c r="T132" i="17"/>
  <c r="T131" i="17"/>
  <c r="CN132" i="17"/>
  <c r="CN131" i="17"/>
  <c r="O131" i="17"/>
  <c r="O132" i="17"/>
  <c r="BD128" i="17"/>
  <c r="BD129" i="17"/>
  <c r="Z132" i="17"/>
  <c r="Z131" i="17"/>
  <c r="CT132" i="17"/>
  <c r="CT131" i="17"/>
  <c r="AS129" i="17"/>
  <c r="AS128" i="17"/>
  <c r="U132" i="17"/>
  <c r="U131" i="17"/>
  <c r="AH129" i="17"/>
  <c r="AH128" i="17"/>
  <c r="J132" i="17"/>
  <c r="J131" i="17"/>
  <c r="CC132" i="17"/>
  <c r="CC131" i="17"/>
  <c r="CR129" i="17"/>
  <c r="CR128" i="17"/>
  <c r="AQ134" i="17"/>
  <c r="AQ135" i="17"/>
  <c r="M137" i="17"/>
  <c r="M138" i="17"/>
  <c r="BC129" i="17"/>
  <c r="BC128" i="17"/>
  <c r="N134" i="17"/>
  <c r="N135" i="17"/>
  <c r="CH134" i="17"/>
  <c r="CH135" i="17"/>
  <c r="BZ128" i="17"/>
  <c r="BZ129" i="17"/>
  <c r="CM128" i="17"/>
  <c r="CM129" i="17"/>
  <c r="BM137" i="17"/>
  <c r="BM138" i="17"/>
  <c r="BC132" i="17"/>
  <c r="BC131" i="17"/>
  <c r="F141" i="17"/>
  <c r="F140" i="17"/>
  <c r="BZ141" i="17"/>
  <c r="BZ140" i="17"/>
  <c r="BS131" i="17"/>
  <c r="BS132" i="17"/>
  <c r="BV137" i="17"/>
  <c r="BV138" i="17"/>
  <c r="L135" i="17"/>
  <c r="L134" i="17"/>
  <c r="BO138" i="17"/>
  <c r="BO137" i="17"/>
  <c r="BO141" i="17"/>
  <c r="BO140" i="17"/>
  <c r="BF135" i="17"/>
  <c r="BF134" i="17"/>
  <c r="BR137" i="17"/>
  <c r="BR138" i="17"/>
  <c r="P144" i="17"/>
  <c r="P143" i="17"/>
  <c r="CJ143" i="17"/>
  <c r="CJ144" i="17"/>
  <c r="BL146" i="17"/>
  <c r="BL147" i="17"/>
  <c r="CR137" i="17"/>
  <c r="CR138" i="17"/>
  <c r="AU138" i="17"/>
  <c r="AU137" i="17"/>
  <c r="BY141" i="17"/>
  <c r="BY140" i="17"/>
  <c r="BM144" i="17"/>
  <c r="BM143" i="17"/>
  <c r="BO132" i="17"/>
  <c r="BO131" i="17"/>
  <c r="CG137" i="17"/>
  <c r="CG138" i="17"/>
  <c r="BW138" i="17"/>
  <c r="BW137" i="17"/>
  <c r="F144" i="17"/>
  <c r="F143" i="17"/>
  <c r="BZ144" i="17"/>
  <c r="BZ143" i="17"/>
  <c r="CA138" i="17"/>
  <c r="CA137" i="17"/>
  <c r="AG146" i="17"/>
  <c r="AG147" i="17"/>
  <c r="AU149" i="17"/>
  <c r="AU150" i="17"/>
  <c r="W152" i="17"/>
  <c r="W153" i="17"/>
  <c r="CQ152" i="17"/>
  <c r="CQ153" i="17"/>
  <c r="BS155" i="17"/>
  <c r="BS156" i="17"/>
  <c r="CD138" i="17"/>
  <c r="CD137" i="17"/>
  <c r="AI149" i="17"/>
  <c r="AI150" i="17"/>
  <c r="CM141" i="17"/>
  <c r="CM140" i="17"/>
  <c r="CD146" i="17"/>
  <c r="CD147" i="17"/>
  <c r="BT149" i="17"/>
  <c r="BT150" i="17"/>
  <c r="AP152" i="17"/>
  <c r="AP153" i="17"/>
  <c r="L156" i="17"/>
  <c r="L155" i="17"/>
  <c r="BD143" i="17"/>
  <c r="BD144" i="17"/>
  <c r="CW128" i="17"/>
  <c r="CW129" i="17"/>
  <c r="CI143" i="17"/>
  <c r="CI144" i="17"/>
  <c r="AW149" i="17"/>
  <c r="AW150" i="17"/>
  <c r="S153" i="17"/>
  <c r="S152" i="17"/>
  <c r="Y146" i="17"/>
  <c r="Y147" i="17"/>
  <c r="BW152" i="17"/>
  <c r="BW153" i="17"/>
  <c r="AL141" i="17"/>
  <c r="AL140" i="17"/>
  <c r="CL152" i="17"/>
  <c r="CL153" i="17"/>
  <c r="CE146" i="17"/>
  <c r="CE147" i="17"/>
  <c r="J149" i="17"/>
  <c r="J150" i="17"/>
  <c r="BO153" i="17"/>
  <c r="BO152" i="17"/>
  <c r="BE150" i="17"/>
  <c r="BE149" i="17"/>
  <c r="CJ150" i="17"/>
  <c r="CJ149" i="17"/>
  <c r="CE158" i="17"/>
  <c r="CE159" i="17"/>
  <c r="J140" i="17"/>
  <c r="J141" i="17"/>
  <c r="BL156" i="17"/>
  <c r="BL155" i="17"/>
  <c r="AT152" i="17"/>
  <c r="AT153" i="17"/>
  <c r="AP159" i="17"/>
  <c r="AP158" i="17"/>
  <c r="CF161" i="17"/>
  <c r="CF162" i="17"/>
  <c r="CJ153" i="17"/>
  <c r="CJ152" i="17"/>
  <c r="AF143" i="17"/>
  <c r="AF144" i="17"/>
  <c r="BC162" i="17"/>
  <c r="BC161" i="17"/>
  <c r="CR161" i="17"/>
  <c r="CR162" i="17"/>
  <c r="BA168" i="17"/>
  <c r="BA167" i="17"/>
  <c r="BY174" i="17"/>
  <c r="BY173" i="17"/>
  <c r="AW158" i="17"/>
  <c r="AW159" i="17"/>
  <c r="H159" i="17"/>
  <c r="H158" i="17"/>
  <c r="CF164" i="17"/>
  <c r="CF165" i="17"/>
  <c r="X170" i="17"/>
  <c r="X171" i="17"/>
  <c r="BN174" i="17"/>
  <c r="BN173" i="17"/>
  <c r="BS140" i="17"/>
  <c r="BS141" i="17"/>
  <c r="AS150" i="17"/>
  <c r="AS149" i="17"/>
  <c r="BX155" i="17"/>
  <c r="BX156" i="17"/>
  <c r="BD174" i="17"/>
  <c r="BD173" i="17"/>
  <c r="AH179" i="17"/>
  <c r="AH180" i="17"/>
  <c r="CD183" i="17"/>
  <c r="CD182" i="17"/>
  <c r="AN167" i="17"/>
  <c r="AN168" i="17"/>
  <c r="CB162" i="17"/>
  <c r="CB161" i="17"/>
  <c r="CH173" i="17"/>
  <c r="CH174" i="17"/>
  <c r="AU179" i="17"/>
  <c r="AU180" i="17"/>
  <c r="AU146" i="17"/>
  <c r="AU147" i="17"/>
  <c r="CC170" i="17"/>
  <c r="CC171" i="17"/>
  <c r="AK164" i="17"/>
  <c r="AK165" i="17"/>
  <c r="L179" i="17"/>
  <c r="L180" i="17"/>
  <c r="BB183" i="17"/>
  <c r="BB182" i="17"/>
  <c r="BD168" i="17"/>
  <c r="BD167" i="17"/>
  <c r="CX162" i="17"/>
  <c r="CX161" i="17"/>
  <c r="G165" i="17"/>
  <c r="G164" i="17"/>
  <c r="CR183" i="17"/>
  <c r="CR182" i="17"/>
  <c r="AY189" i="17"/>
  <c r="AY188" i="17"/>
  <c r="CU192" i="17"/>
  <c r="CU191" i="17"/>
  <c r="AY197" i="17"/>
  <c r="AY198" i="17"/>
  <c r="AR179" i="17"/>
  <c r="AR180" i="17"/>
  <c r="CH179" i="17"/>
  <c r="CH180" i="17"/>
  <c r="CP185" i="17"/>
  <c r="CP186" i="17"/>
  <c r="AT191" i="17"/>
  <c r="AT192" i="17"/>
  <c r="CP194" i="17"/>
  <c r="CP195" i="17"/>
  <c r="M182" i="17"/>
  <c r="M183" i="17"/>
  <c r="CM177" i="17"/>
  <c r="CM176" i="17"/>
  <c r="BY186" i="17"/>
  <c r="BY185" i="17"/>
  <c r="CW192" i="17"/>
  <c r="CW191" i="17"/>
  <c r="BA197" i="17"/>
  <c r="BA198" i="17"/>
  <c r="CY177" i="17"/>
  <c r="CY176" i="17"/>
  <c r="CF185" i="17"/>
  <c r="CF186" i="17"/>
  <c r="I153" i="17"/>
  <c r="I152" i="17"/>
  <c r="CN182" i="17"/>
  <c r="CN183" i="17"/>
  <c r="AM182" i="17"/>
  <c r="AM183" i="17"/>
  <c r="S182" i="17"/>
  <c r="S183" i="17"/>
  <c r="CK198" i="17"/>
  <c r="CK197" i="17"/>
  <c r="AO204" i="17"/>
  <c r="AO203" i="17"/>
  <c r="AY174" i="17"/>
  <c r="AY173" i="17"/>
  <c r="AW167" i="17"/>
  <c r="AW168" i="17"/>
  <c r="X194" i="17"/>
  <c r="X195" i="17"/>
  <c r="AV200" i="17"/>
  <c r="AV201" i="17"/>
  <c r="CL204" i="17"/>
  <c r="CL203" i="17"/>
  <c r="Z192" i="17"/>
  <c r="Z191" i="17"/>
  <c r="AE156" i="17"/>
  <c r="AE155" i="17"/>
  <c r="AE198" i="17"/>
  <c r="AE197" i="17"/>
  <c r="CH200" i="17"/>
  <c r="CH201" i="17"/>
  <c r="AG206" i="17"/>
  <c r="AG207" i="17"/>
  <c r="AN200" i="17"/>
  <c r="AN201" i="17"/>
  <c r="AQ198" i="17"/>
  <c r="AQ197" i="17"/>
  <c r="AV197" i="17"/>
  <c r="AV198" i="17"/>
  <c r="CG176" i="17"/>
  <c r="CG177" i="17"/>
  <c r="BK206" i="17"/>
  <c r="BK207" i="17"/>
  <c r="CN201" i="17"/>
  <c r="CN200" i="17"/>
  <c r="CL194" i="17"/>
  <c r="CL195" i="17"/>
  <c r="AV212" i="17"/>
  <c r="AV213" i="17"/>
  <c r="BV210" i="17"/>
  <c r="BV209" i="17"/>
  <c r="AN219" i="17"/>
  <c r="AN218" i="17"/>
  <c r="CJ222" i="17"/>
  <c r="CJ221" i="17"/>
  <c r="AN228" i="17"/>
  <c r="AN227" i="17"/>
  <c r="CJ231" i="17"/>
  <c r="CJ230" i="17"/>
  <c r="H194" i="17"/>
  <c r="H195" i="17"/>
  <c r="F213" i="17"/>
  <c r="F212" i="17"/>
  <c r="AX197" i="17"/>
  <c r="AX198" i="17"/>
  <c r="CT207" i="17"/>
  <c r="CT206" i="17"/>
  <c r="CV213" i="17"/>
  <c r="CV212" i="17"/>
  <c r="BA219" i="17"/>
  <c r="BA218" i="17"/>
  <c r="CW222" i="17"/>
  <c r="CW221" i="17"/>
  <c r="BA228" i="17"/>
  <c r="BA227" i="17"/>
  <c r="CW231" i="17"/>
  <c r="CW230" i="17"/>
  <c r="BO201" i="17"/>
  <c r="BO200" i="17"/>
  <c r="G198" i="17"/>
  <c r="G197" i="17"/>
  <c r="BL171" i="17"/>
  <c r="BL170" i="17"/>
  <c r="AE213" i="17"/>
  <c r="AE212" i="17"/>
  <c r="CS215" i="17"/>
  <c r="CS216" i="17"/>
  <c r="AK221" i="17"/>
  <c r="AK222" i="17"/>
  <c r="CA224" i="17"/>
  <c r="CA225" i="17"/>
  <c r="AW227" i="17"/>
  <c r="AW228" i="17"/>
  <c r="CM230" i="17"/>
  <c r="CM231" i="17"/>
  <c r="BK215" i="17"/>
  <c r="BK216" i="17"/>
  <c r="AS224" i="17"/>
  <c r="AS225" i="17"/>
  <c r="S194" i="17"/>
  <c r="S195" i="17"/>
  <c r="CM210" i="17"/>
  <c r="CM209" i="17"/>
  <c r="O212" i="17"/>
  <c r="O213" i="17"/>
  <c r="BZ210" i="17"/>
  <c r="BZ209" i="17"/>
  <c r="CU206" i="17"/>
  <c r="CU207" i="17"/>
  <c r="Y167" i="17"/>
  <c r="Y168" i="17"/>
  <c r="BC236" i="17"/>
  <c r="BC237" i="17"/>
  <c r="N227" i="17"/>
  <c r="N228" i="17"/>
  <c r="X218" i="17"/>
  <c r="X219" i="17"/>
  <c r="AK200" i="17"/>
  <c r="AK201" i="17"/>
  <c r="BE218" i="17"/>
  <c r="BE219" i="17"/>
  <c r="BV230" i="17"/>
  <c r="BV231" i="17"/>
  <c r="BY237" i="17"/>
  <c r="BY236" i="17"/>
  <c r="CI216" i="17"/>
  <c r="CI215" i="17"/>
  <c r="CZ171" i="17"/>
  <c r="CZ170" i="17"/>
  <c r="CE242" i="17"/>
  <c r="CE243" i="17"/>
  <c r="AY212" i="17"/>
  <c r="AY213" i="17"/>
  <c r="CR240" i="17"/>
  <c r="CR239" i="17"/>
  <c r="CO237" i="17"/>
  <c r="CO236" i="17"/>
  <c r="AY239" i="17"/>
  <c r="AY240" i="17"/>
  <c r="CT227" i="17"/>
  <c r="CT228" i="17"/>
  <c r="CU236" i="17"/>
  <c r="CU237" i="17"/>
  <c r="CB215" i="17"/>
  <c r="CB216" i="17"/>
  <c r="AM239" i="17"/>
  <c r="AM240" i="17"/>
  <c r="AM227" i="17"/>
  <c r="AM228" i="17"/>
  <c r="M242" i="17"/>
  <c r="M243" i="17"/>
  <c r="AP228" i="17"/>
  <c r="AP227" i="17"/>
  <c r="BV236" i="17"/>
  <c r="BV237" i="17"/>
  <c r="CB227" i="17"/>
  <c r="CB228" i="17"/>
  <c r="AA239" i="17"/>
  <c r="AA240" i="17"/>
  <c r="AL129" i="17"/>
  <c r="AL128" i="17"/>
  <c r="P128" i="17"/>
  <c r="P129" i="17"/>
  <c r="BL132" i="17"/>
  <c r="BL131" i="17"/>
  <c r="X129" i="17"/>
  <c r="X128" i="17"/>
  <c r="CS134" i="17"/>
  <c r="CS135" i="17"/>
  <c r="F128" i="17"/>
  <c r="F129" i="17"/>
  <c r="AR138" i="17"/>
  <c r="AR137" i="17"/>
  <c r="BH140" i="17"/>
  <c r="BH141" i="17"/>
  <c r="AZ138" i="17"/>
  <c r="AZ137" i="17"/>
  <c r="N137" i="17"/>
  <c r="N138" i="17"/>
  <c r="BZ132" i="17"/>
  <c r="BZ131" i="17"/>
  <c r="AF138" i="17"/>
  <c r="AF137" i="17"/>
  <c r="BR143" i="17"/>
  <c r="BR144" i="17"/>
  <c r="BQ135" i="17"/>
  <c r="BQ134" i="17"/>
  <c r="AU143" i="17"/>
  <c r="AU144" i="17"/>
  <c r="I138" i="17"/>
  <c r="I137" i="17"/>
  <c r="BH143" i="17"/>
  <c r="BH144" i="17"/>
  <c r="CG143" i="17"/>
  <c r="CG144" i="17"/>
  <c r="CW150" i="17"/>
  <c r="CW149" i="17"/>
  <c r="BA156" i="17"/>
  <c r="BA155" i="17"/>
  <c r="AC140" i="17"/>
  <c r="AC141" i="17"/>
  <c r="X152" i="17"/>
  <c r="X153" i="17"/>
  <c r="Q141" i="17"/>
  <c r="Q140" i="17"/>
  <c r="O144" i="17"/>
  <c r="O143" i="17"/>
  <c r="CY150" i="17"/>
  <c r="CY149" i="17"/>
  <c r="Q159" i="17"/>
  <c r="Q158" i="17"/>
  <c r="BM161" i="17"/>
  <c r="BM162" i="17"/>
  <c r="BU155" i="17"/>
  <c r="BU156" i="17"/>
  <c r="AV158" i="17"/>
  <c r="AV159" i="17"/>
  <c r="BT147" i="17"/>
  <c r="BT146" i="17"/>
  <c r="Z138" i="17"/>
  <c r="Z137" i="17"/>
  <c r="BP156" i="17"/>
  <c r="BP155" i="17"/>
  <c r="K164" i="17"/>
  <c r="K165" i="17"/>
  <c r="AI170" i="17"/>
  <c r="AI171" i="17"/>
  <c r="AG153" i="17"/>
  <c r="AG152" i="17"/>
  <c r="S159" i="17"/>
  <c r="S158" i="17"/>
  <c r="BH167" i="17"/>
  <c r="BH168" i="17"/>
  <c r="K129" i="17"/>
  <c r="K128" i="17"/>
  <c r="AQ159" i="17"/>
  <c r="AQ158" i="17"/>
  <c r="BO174" i="17"/>
  <c r="BO173" i="17"/>
  <c r="P183" i="17"/>
  <c r="P182" i="17"/>
  <c r="I176" i="17"/>
  <c r="I177" i="17"/>
  <c r="CP173" i="17"/>
  <c r="CP174" i="17"/>
  <c r="AC183" i="17"/>
  <c r="AC182" i="17"/>
  <c r="BK152" i="17"/>
  <c r="BK153" i="17"/>
  <c r="R180" i="17"/>
  <c r="R179" i="17"/>
  <c r="AW161" i="17"/>
  <c r="AW162" i="17"/>
  <c r="M180" i="17"/>
  <c r="M179" i="17"/>
  <c r="AG191" i="17"/>
  <c r="AG192" i="17"/>
  <c r="BD171" i="17"/>
  <c r="BD170" i="17"/>
  <c r="CV186" i="17"/>
  <c r="CV185" i="17"/>
  <c r="CV195" i="17"/>
  <c r="CV194" i="17"/>
  <c r="K185" i="17"/>
  <c r="K186" i="17"/>
  <c r="AI192" i="17"/>
  <c r="AI191" i="17"/>
  <c r="CM168" i="17"/>
  <c r="CM167" i="17"/>
  <c r="R185" i="17"/>
  <c r="R186" i="17"/>
  <c r="CL185" i="17"/>
  <c r="CL186" i="17"/>
  <c r="AP194" i="17"/>
  <c r="AP195" i="17"/>
  <c r="CF194" i="17"/>
  <c r="CF195" i="17"/>
  <c r="AU203" i="17"/>
  <c r="AU204" i="17"/>
  <c r="AX176" i="17"/>
  <c r="AX177" i="17"/>
  <c r="CF197" i="17"/>
  <c r="CF198" i="17"/>
  <c r="BU164" i="17"/>
  <c r="BU165" i="17"/>
  <c r="CT185" i="17"/>
  <c r="CT186" i="17"/>
  <c r="T201" i="17"/>
  <c r="T200" i="17"/>
  <c r="AR206" i="17"/>
  <c r="AR207" i="17"/>
  <c r="CS197" i="17"/>
  <c r="CS198" i="17"/>
  <c r="CM204" i="17"/>
  <c r="CM203" i="17"/>
  <c r="BU185" i="17"/>
  <c r="BU186" i="17"/>
  <c r="BD198" i="17"/>
  <c r="BD197" i="17"/>
  <c r="AY206" i="17"/>
  <c r="AY207" i="17"/>
  <c r="AT218" i="17"/>
  <c r="AT219" i="17"/>
  <c r="BR224" i="17"/>
  <c r="BR225" i="17"/>
  <c r="BR233" i="17"/>
  <c r="BR234" i="17"/>
  <c r="H209" i="17"/>
  <c r="H210" i="17"/>
  <c r="CE215" i="17"/>
  <c r="CE216" i="17"/>
  <c r="AI221" i="17"/>
  <c r="AI222" i="17"/>
  <c r="AI230" i="17"/>
  <c r="AI231" i="17"/>
  <c r="CV200" i="17"/>
  <c r="CV201" i="17"/>
  <c r="AA210" i="17"/>
  <c r="AA209" i="17"/>
  <c r="CY215" i="17"/>
  <c r="CY216" i="17"/>
  <c r="M224" i="17"/>
  <c r="M225" i="17"/>
  <c r="Y230" i="17"/>
  <c r="Y231" i="17"/>
  <c r="I218" i="17"/>
  <c r="I219" i="17"/>
  <c r="BX197" i="17"/>
  <c r="BX198" i="17"/>
  <c r="AF213" i="17"/>
  <c r="AF212" i="17"/>
  <c r="T221" i="17"/>
  <c r="T222" i="17"/>
  <c r="BW213" i="17"/>
  <c r="BW212" i="17"/>
  <c r="CL228" i="17"/>
  <c r="CL227" i="17"/>
  <c r="AX218" i="17"/>
  <c r="AX219" i="17"/>
  <c r="BQ197" i="17"/>
  <c r="BQ198" i="17"/>
  <c r="L219" i="17"/>
  <c r="L218" i="17"/>
  <c r="AW237" i="17"/>
  <c r="AW236" i="17"/>
  <c r="BK218" i="17"/>
  <c r="BK219" i="17"/>
  <c r="O230" i="17"/>
  <c r="O231" i="17"/>
  <c r="L240" i="17"/>
  <c r="L239" i="17"/>
  <c r="BO243" i="17"/>
  <c r="BO242" i="17"/>
  <c r="AH240" i="17"/>
  <c r="AH239" i="17"/>
  <c r="AR221" i="17"/>
  <c r="AR222" i="17"/>
  <c r="AP231" i="17"/>
  <c r="AP230" i="17"/>
  <c r="AV237" i="17"/>
  <c r="AV236" i="17"/>
  <c r="AM128" i="17"/>
  <c r="AM129" i="17"/>
  <c r="BX131" i="17"/>
  <c r="BX132" i="17"/>
  <c r="BO129" i="17"/>
  <c r="BO128" i="17"/>
  <c r="BJ129" i="17"/>
  <c r="BJ128" i="17"/>
  <c r="AF132" i="17"/>
  <c r="AF131" i="17"/>
  <c r="AY128" i="17"/>
  <c r="AY129" i="17"/>
  <c r="AA131" i="17"/>
  <c r="AA132" i="17"/>
  <c r="AN128" i="17"/>
  <c r="AN129" i="17"/>
  <c r="P131" i="17"/>
  <c r="P132" i="17"/>
  <c r="CR132" i="17"/>
  <c r="CR131" i="17"/>
  <c r="AE131" i="17"/>
  <c r="AE132" i="17"/>
  <c r="AW134" i="17"/>
  <c r="AW135" i="17"/>
  <c r="S137" i="17"/>
  <c r="S138" i="17"/>
  <c r="BN128" i="17"/>
  <c r="BN129" i="17"/>
  <c r="Y129" i="17"/>
  <c r="Y128" i="17"/>
  <c r="T135" i="17"/>
  <c r="T134" i="17"/>
  <c r="CN134" i="17"/>
  <c r="CN135" i="17"/>
  <c r="CK128" i="17"/>
  <c r="CK129" i="17"/>
  <c r="AJ132" i="17"/>
  <c r="AJ131" i="17"/>
  <c r="BT137" i="17"/>
  <c r="BT138" i="17"/>
  <c r="CG132" i="17"/>
  <c r="CG131" i="17"/>
  <c r="L140" i="17"/>
  <c r="L141" i="17"/>
  <c r="CF140" i="17"/>
  <c r="CF141" i="17"/>
  <c r="CI131" i="17"/>
  <c r="CI132" i="17"/>
  <c r="CC138" i="17"/>
  <c r="CC137" i="17"/>
  <c r="W135" i="17"/>
  <c r="W134" i="17"/>
  <c r="CY137" i="17"/>
  <c r="CY138" i="17"/>
  <c r="BU141" i="17"/>
  <c r="BU140" i="17"/>
  <c r="BN134" i="17"/>
  <c r="BN135" i="17"/>
  <c r="BR149" i="17"/>
  <c r="BR150" i="17"/>
  <c r="AX155" i="17"/>
  <c r="AX156" i="17"/>
  <c r="BS129" i="17"/>
  <c r="BS128" i="17"/>
  <c r="AG150" i="17"/>
  <c r="AG149" i="17"/>
  <c r="BX159" i="17"/>
  <c r="BX158" i="17"/>
  <c r="X147" i="17"/>
  <c r="X146" i="17"/>
  <c r="CA159" i="17"/>
  <c r="CA158" i="17"/>
  <c r="AO165" i="17"/>
  <c r="AO164" i="17"/>
  <c r="Q167" i="17"/>
  <c r="Q168" i="17"/>
  <c r="CK168" i="17"/>
  <c r="CK167" i="17"/>
  <c r="BM171" i="17"/>
  <c r="BM170" i="17"/>
  <c r="AO173" i="17"/>
  <c r="AO174" i="17"/>
  <c r="AL144" i="17"/>
  <c r="AL143" i="17"/>
  <c r="BC156" i="17"/>
  <c r="BC155" i="17"/>
  <c r="BO162" i="17"/>
  <c r="BO161" i="17"/>
  <c r="AZ153" i="17"/>
  <c r="AZ152" i="17"/>
  <c r="O162" i="17"/>
  <c r="O161" i="17"/>
  <c r="AV164" i="17"/>
  <c r="AV165" i="17"/>
  <c r="R168" i="17"/>
  <c r="R167" i="17"/>
  <c r="CL168" i="17"/>
  <c r="CL167" i="17"/>
  <c r="BH170" i="17"/>
  <c r="BH171" i="17"/>
  <c r="AD174" i="17"/>
  <c r="AD173" i="17"/>
  <c r="BB147" i="17"/>
  <c r="BB146" i="17"/>
  <c r="G162" i="17"/>
  <c r="G161" i="17"/>
  <c r="G150" i="17"/>
  <c r="G149" i="17"/>
  <c r="S162" i="17"/>
  <c r="S161" i="17"/>
  <c r="T155" i="17"/>
  <c r="T156" i="17"/>
  <c r="AM162" i="17"/>
  <c r="AM161" i="17"/>
  <c r="BK164" i="17"/>
  <c r="BK165" i="17"/>
  <c r="AL170" i="17"/>
  <c r="AL171" i="17"/>
  <c r="O177" i="17"/>
  <c r="O176" i="17"/>
  <c r="CP176" i="17"/>
  <c r="CP177" i="17"/>
  <c r="BR179" i="17"/>
  <c r="BR180" i="17"/>
  <c r="AT183" i="17"/>
  <c r="AT182" i="17"/>
  <c r="AY143" i="17"/>
  <c r="AY144" i="17"/>
  <c r="CO161" i="17"/>
  <c r="CO162" i="17"/>
  <c r="BF170" i="17"/>
  <c r="BF171" i="17"/>
  <c r="CH149" i="17"/>
  <c r="CH150" i="17"/>
  <c r="CS164" i="17"/>
  <c r="CS165" i="17"/>
  <c r="CV171" i="17"/>
  <c r="CV170" i="17"/>
  <c r="AI176" i="17"/>
  <c r="AI177" i="17"/>
  <c r="K179" i="17"/>
  <c r="K180" i="17"/>
  <c r="CE179" i="17"/>
  <c r="CE180" i="17"/>
  <c r="BG182" i="17"/>
  <c r="BG183" i="17"/>
  <c r="BL158" i="17"/>
  <c r="BL159" i="17"/>
  <c r="BV167" i="17"/>
  <c r="BV168" i="17"/>
  <c r="AW173" i="17"/>
  <c r="AW174" i="17"/>
  <c r="T162" i="17"/>
  <c r="T161" i="17"/>
  <c r="AR168" i="17"/>
  <c r="AR167" i="17"/>
  <c r="CI173" i="17"/>
  <c r="CI174" i="17"/>
  <c r="BZ177" i="17"/>
  <c r="BZ176" i="17"/>
  <c r="AV179" i="17"/>
  <c r="AV180" i="17"/>
  <c r="R183" i="17"/>
  <c r="R182" i="17"/>
  <c r="BH155" i="17"/>
  <c r="BH156" i="17"/>
  <c r="AL164" i="17"/>
  <c r="AL165" i="17"/>
  <c r="Q147" i="17"/>
  <c r="Q146" i="17"/>
  <c r="CM165" i="17"/>
  <c r="CM164" i="17"/>
  <c r="AA140" i="17"/>
  <c r="AA141" i="17"/>
  <c r="BC173" i="17"/>
  <c r="BC174" i="17"/>
  <c r="T182" i="17"/>
  <c r="T183" i="17"/>
  <c r="AM186" i="17"/>
  <c r="AM185" i="17"/>
  <c r="O189" i="17"/>
  <c r="O188" i="17"/>
  <c r="CI189" i="17"/>
  <c r="CI188" i="17"/>
  <c r="BK192" i="17"/>
  <c r="BK191" i="17"/>
  <c r="AM195" i="17"/>
  <c r="AM194" i="17"/>
  <c r="O197" i="17"/>
  <c r="O198" i="17"/>
  <c r="BE164" i="17"/>
  <c r="BE165" i="17"/>
  <c r="N177" i="17"/>
  <c r="N176" i="17"/>
  <c r="AZ158" i="17"/>
  <c r="AZ159" i="17"/>
  <c r="BE176" i="17"/>
  <c r="BE177" i="17"/>
  <c r="BT182" i="17"/>
  <c r="BT183" i="17"/>
  <c r="BF185" i="17"/>
  <c r="BF186" i="17"/>
  <c r="AH188" i="17"/>
  <c r="AH189" i="17"/>
  <c r="J191" i="17"/>
  <c r="J192" i="17"/>
  <c r="CD191" i="17"/>
  <c r="CD192" i="17"/>
  <c r="BF194" i="17"/>
  <c r="BF195" i="17"/>
  <c r="BF167" i="17"/>
  <c r="BF168" i="17"/>
  <c r="AL177" i="17"/>
  <c r="AL176" i="17"/>
  <c r="BO156" i="17"/>
  <c r="BO155" i="17"/>
  <c r="I173" i="17"/>
  <c r="I174" i="17"/>
  <c r="AG182" i="17"/>
  <c r="AG183" i="17"/>
  <c r="AO186" i="17"/>
  <c r="AO185" i="17"/>
  <c r="Q189" i="17"/>
  <c r="Q188" i="17"/>
  <c r="CK189" i="17"/>
  <c r="CK188" i="17"/>
  <c r="BM192" i="17"/>
  <c r="BM191" i="17"/>
  <c r="AO195" i="17"/>
  <c r="AO194" i="17"/>
  <c r="Q197" i="17"/>
  <c r="Q198" i="17"/>
  <c r="AY161" i="17"/>
  <c r="AY162" i="17"/>
  <c r="J173" i="17"/>
  <c r="J174" i="17"/>
  <c r="BD182" i="17"/>
  <c r="BD183" i="17"/>
  <c r="AV185" i="17"/>
  <c r="AV186" i="17"/>
  <c r="R188" i="17"/>
  <c r="R189" i="17"/>
  <c r="S168" i="17"/>
  <c r="S167" i="17"/>
  <c r="BQ179" i="17"/>
  <c r="BQ180" i="17"/>
  <c r="AR174" i="17"/>
  <c r="AR173" i="17"/>
  <c r="M192" i="17"/>
  <c r="M191" i="17"/>
  <c r="AY165" i="17"/>
  <c r="AY164" i="17"/>
  <c r="AL189" i="17"/>
  <c r="AL188" i="17"/>
  <c r="AR198" i="17"/>
  <c r="AR197" i="17"/>
  <c r="AC200" i="17"/>
  <c r="AC201" i="17"/>
  <c r="CW201" i="17"/>
  <c r="CW200" i="17"/>
  <c r="BY204" i="17"/>
  <c r="BY203" i="17"/>
  <c r="CC158" i="17"/>
  <c r="CC159" i="17"/>
  <c r="AX186" i="17"/>
  <c r="AX185" i="17"/>
  <c r="AQ194" i="17"/>
  <c r="AQ195" i="17"/>
  <c r="BU180" i="17"/>
  <c r="BU179" i="17"/>
  <c r="CY188" i="17"/>
  <c r="CY189" i="17"/>
  <c r="AB197" i="17"/>
  <c r="AB198" i="17"/>
  <c r="L200" i="17"/>
  <c r="L201" i="17"/>
  <c r="CF200" i="17"/>
  <c r="CF201" i="17"/>
  <c r="BB204" i="17"/>
  <c r="BB203" i="17"/>
  <c r="X207" i="17"/>
  <c r="X206" i="17"/>
  <c r="Y177" i="17"/>
  <c r="Y176" i="17"/>
  <c r="BN194" i="17"/>
  <c r="BN195" i="17"/>
  <c r="G180" i="17"/>
  <c r="G179" i="17"/>
  <c r="BH191" i="17"/>
  <c r="BH192" i="17"/>
  <c r="CC179" i="17"/>
  <c r="CC180" i="17"/>
  <c r="Z195" i="17"/>
  <c r="Z194" i="17"/>
  <c r="CB198" i="17"/>
  <c r="CB197" i="17"/>
  <c r="AX201" i="17"/>
  <c r="AX200" i="17"/>
  <c r="CH186" i="17"/>
  <c r="CH185" i="17"/>
  <c r="Z203" i="17"/>
  <c r="Z204" i="17"/>
  <c r="CV206" i="17"/>
  <c r="CV207" i="17"/>
  <c r="BT195" i="17"/>
  <c r="BT194" i="17"/>
  <c r="BP204" i="17"/>
  <c r="BP203" i="17"/>
  <c r="AY180" i="17"/>
  <c r="AY179" i="17"/>
  <c r="AA204" i="17"/>
  <c r="AA203" i="17"/>
  <c r="CR188" i="17"/>
  <c r="CR189" i="17"/>
  <c r="CI200" i="17"/>
  <c r="CI201" i="17"/>
  <c r="BR207" i="17"/>
  <c r="BR206" i="17"/>
  <c r="AE191" i="17"/>
  <c r="AE192" i="17"/>
  <c r="AM204" i="17"/>
  <c r="AM203" i="17"/>
  <c r="CV155" i="17"/>
  <c r="CV156" i="17"/>
  <c r="AF198" i="17"/>
  <c r="AF197" i="17"/>
  <c r="CD203" i="17"/>
  <c r="CD204" i="17"/>
  <c r="BV188" i="17"/>
  <c r="BV189" i="17"/>
  <c r="AH200" i="17"/>
  <c r="AH201" i="17"/>
  <c r="BH195" i="17"/>
  <c r="BH194" i="17"/>
  <c r="BG209" i="17"/>
  <c r="BG210" i="17"/>
  <c r="V200" i="17"/>
  <c r="V201" i="17"/>
  <c r="O209" i="17"/>
  <c r="O210" i="17"/>
  <c r="AA212" i="17"/>
  <c r="AA213" i="17"/>
  <c r="AB216" i="17"/>
  <c r="AB215" i="17"/>
  <c r="CV216" i="17"/>
  <c r="CV215" i="17"/>
  <c r="BX219" i="17"/>
  <c r="BX218" i="17"/>
  <c r="AZ222" i="17"/>
  <c r="AZ221" i="17"/>
  <c r="AB225" i="17"/>
  <c r="AB224" i="17"/>
  <c r="CV225" i="17"/>
  <c r="CV224" i="17"/>
  <c r="BX228" i="17"/>
  <c r="BX227" i="17"/>
  <c r="AZ231" i="17"/>
  <c r="AZ230" i="17"/>
  <c r="AB234" i="17"/>
  <c r="AB233" i="17"/>
  <c r="CV234" i="17"/>
  <c r="CV233" i="17"/>
  <c r="G210" i="17"/>
  <c r="G209" i="17"/>
  <c r="AG176" i="17"/>
  <c r="AG177" i="17"/>
  <c r="CH203" i="17"/>
  <c r="CH204" i="17"/>
  <c r="AT210" i="17"/>
  <c r="AT209" i="17"/>
  <c r="AX213" i="17"/>
  <c r="AX212" i="17"/>
  <c r="AO216" i="17"/>
  <c r="AO215" i="17"/>
  <c r="Q219" i="17"/>
  <c r="Q218" i="17"/>
  <c r="CK219" i="17"/>
  <c r="CK218" i="17"/>
  <c r="BM222" i="17"/>
  <c r="BM221" i="17"/>
  <c r="AO225" i="17"/>
  <c r="AO224" i="17"/>
  <c r="Q228" i="17"/>
  <c r="Q227" i="17"/>
  <c r="CK228" i="17"/>
  <c r="CK227" i="17"/>
  <c r="BM231" i="17"/>
  <c r="BM230" i="17"/>
  <c r="AO234" i="17"/>
  <c r="AO233" i="17"/>
  <c r="BR174" i="17"/>
  <c r="BR173" i="17"/>
  <c r="CB207" i="17"/>
  <c r="CB206" i="17"/>
  <c r="CO164" i="17"/>
  <c r="CO165" i="17"/>
  <c r="AA206" i="17"/>
  <c r="AA207" i="17"/>
  <c r="W212" i="17"/>
  <c r="W213" i="17"/>
  <c r="CV197" i="17"/>
  <c r="CV198" i="17"/>
  <c r="BR210" i="17"/>
  <c r="BR209" i="17"/>
  <c r="CC212" i="17"/>
  <c r="CC213" i="17"/>
  <c r="BI215" i="17"/>
  <c r="BI216" i="17"/>
  <c r="AE218" i="17"/>
  <c r="AE219" i="17"/>
  <c r="CY218" i="17"/>
  <c r="CY219" i="17"/>
  <c r="BU221" i="17"/>
  <c r="BU222" i="17"/>
  <c r="AQ224" i="17"/>
  <c r="AQ225" i="17"/>
  <c r="M227" i="17"/>
  <c r="M228" i="17"/>
  <c r="CG227" i="17"/>
  <c r="CG228" i="17"/>
  <c r="BC230" i="17"/>
  <c r="BC231" i="17"/>
  <c r="Y233" i="17"/>
  <c r="Y234" i="17"/>
  <c r="CS233" i="17"/>
  <c r="CS234" i="17"/>
  <c r="J212" i="17"/>
  <c r="J213" i="17"/>
  <c r="AA221" i="17"/>
  <c r="AA222" i="17"/>
  <c r="I230" i="17"/>
  <c r="I231" i="17"/>
  <c r="AO237" i="17"/>
  <c r="AO236" i="17"/>
  <c r="AJ210" i="17"/>
  <c r="AJ209" i="17"/>
  <c r="BL203" i="17"/>
  <c r="BL204" i="17"/>
  <c r="AY215" i="17"/>
  <c r="AY216" i="17"/>
  <c r="BJ206" i="17"/>
  <c r="BJ207" i="17"/>
  <c r="CC215" i="17"/>
  <c r="CC216" i="17"/>
  <c r="BW203" i="17"/>
  <c r="BW204" i="17"/>
  <c r="BD215" i="17"/>
  <c r="BD216" i="17"/>
  <c r="AL224" i="17"/>
  <c r="AL225" i="17"/>
  <c r="BB213" i="17"/>
  <c r="BB212" i="17"/>
  <c r="CB221" i="17"/>
  <c r="CB222" i="17"/>
  <c r="AN204" i="17"/>
  <c r="AN203" i="17"/>
  <c r="M206" i="17"/>
  <c r="M207" i="17"/>
  <c r="CI222" i="17"/>
  <c r="CI221" i="17"/>
  <c r="H233" i="17"/>
  <c r="H234" i="17"/>
  <c r="CP210" i="17"/>
  <c r="CP209" i="17"/>
  <c r="H224" i="17"/>
  <c r="H225" i="17"/>
  <c r="CF230" i="17"/>
  <c r="CF231" i="17"/>
  <c r="AW206" i="17"/>
  <c r="AW207" i="17"/>
  <c r="BP224" i="17"/>
  <c r="BP225" i="17"/>
  <c r="X237" i="17"/>
  <c r="X236" i="17"/>
  <c r="F219" i="17"/>
  <c r="F218" i="17"/>
  <c r="AM230" i="17"/>
  <c r="AM231" i="17"/>
  <c r="AM212" i="17"/>
  <c r="AM213" i="17"/>
  <c r="T227" i="17"/>
  <c r="T228" i="17"/>
  <c r="H236" i="17"/>
  <c r="H237" i="17"/>
  <c r="CD207" i="17"/>
  <c r="CD206" i="17"/>
  <c r="T224" i="17"/>
  <c r="T225" i="17"/>
  <c r="CN230" i="17"/>
  <c r="CN231" i="17"/>
  <c r="CO224" i="17"/>
  <c r="CO225" i="17"/>
  <c r="Q239" i="17"/>
  <c r="Q240" i="17"/>
  <c r="AU242" i="17"/>
  <c r="AU243" i="17"/>
  <c r="AG227" i="17"/>
  <c r="AG228" i="17"/>
  <c r="AS230" i="17"/>
  <c r="AS231" i="17"/>
  <c r="X240" i="17"/>
  <c r="X239" i="17"/>
  <c r="R219" i="17"/>
  <c r="R218" i="17"/>
  <c r="AY236" i="17"/>
  <c r="AY237" i="17"/>
  <c r="W242" i="17"/>
  <c r="W243" i="17"/>
  <c r="CX242" i="17"/>
  <c r="CX243" i="17"/>
  <c r="BJ180" i="17"/>
  <c r="BJ179" i="17"/>
  <c r="AM234" i="17"/>
  <c r="AM233" i="17"/>
  <c r="BS240" i="17"/>
  <c r="BS239" i="17"/>
  <c r="T215" i="17"/>
  <c r="T216" i="17"/>
  <c r="BJ237" i="17"/>
  <c r="BJ236" i="17"/>
  <c r="K242" i="17"/>
  <c r="K243" i="17"/>
  <c r="CS242" i="17"/>
  <c r="CS243" i="17"/>
  <c r="CL213" i="17"/>
  <c r="CL212" i="17"/>
  <c r="AS236" i="17"/>
  <c r="AS237" i="17"/>
  <c r="CO239" i="17"/>
  <c r="CO240" i="17"/>
  <c r="CU243" i="17"/>
  <c r="CU242" i="17"/>
  <c r="AM215" i="17"/>
  <c r="AM216" i="17"/>
  <c r="AJ237" i="17"/>
  <c r="AJ236" i="17"/>
  <c r="BE243" i="17"/>
  <c r="BE242" i="17"/>
  <c r="CB188" i="17"/>
  <c r="CB189" i="17"/>
  <c r="CT230" i="17"/>
  <c r="CT231" i="17"/>
  <c r="AI240" i="17"/>
  <c r="AI239" i="17"/>
  <c r="AY222" i="17"/>
  <c r="AY221" i="17"/>
  <c r="BH230" i="17"/>
  <c r="BH231" i="17"/>
  <c r="CC227" i="17"/>
  <c r="CC228" i="17"/>
  <c r="CZ230" i="17"/>
  <c r="CZ231" i="17"/>
  <c r="BX243" i="17"/>
  <c r="BX242" i="17"/>
  <c r="AR243" i="17"/>
  <c r="AR242" i="17"/>
  <c r="AP239" i="17"/>
  <c r="AP240" i="17"/>
  <c r="AL227" i="17"/>
  <c r="AL228" i="17"/>
  <c r="F228" i="17"/>
  <c r="F227" i="17"/>
  <c r="CO233" i="17"/>
  <c r="CO234" i="17"/>
  <c r="AF243" i="17"/>
  <c r="AF242" i="17"/>
  <c r="CB156" i="17"/>
  <c r="CB155" i="17"/>
  <c r="BM159" i="17"/>
  <c r="BM158" i="17"/>
  <c r="AO161" i="17"/>
  <c r="AO162" i="17"/>
  <c r="CY131" i="17"/>
  <c r="CY132" i="17"/>
  <c r="Z149" i="17"/>
  <c r="Z150" i="17"/>
  <c r="Y155" i="17"/>
  <c r="Y156" i="17"/>
  <c r="J138" i="17"/>
  <c r="J137" i="17"/>
  <c r="CQ146" i="17"/>
  <c r="CQ147" i="17"/>
  <c r="X158" i="17"/>
  <c r="X159" i="17"/>
  <c r="CR158" i="17"/>
  <c r="CR159" i="17"/>
  <c r="BN162" i="17"/>
  <c r="BN161" i="17"/>
  <c r="AQ143" i="17"/>
  <c r="AQ144" i="17"/>
  <c r="P153" i="17"/>
  <c r="P152" i="17"/>
  <c r="CL156" i="17"/>
  <c r="CL155" i="17"/>
  <c r="BQ153" i="17"/>
  <c r="BQ152" i="17"/>
  <c r="V161" i="17"/>
  <c r="V162" i="17"/>
  <c r="BV149" i="17"/>
  <c r="BV150" i="17"/>
  <c r="BL161" i="17"/>
  <c r="BL162" i="17"/>
  <c r="BG164" i="17"/>
  <c r="BG165" i="17"/>
  <c r="AI167" i="17"/>
  <c r="AI168" i="17"/>
  <c r="K170" i="17"/>
  <c r="K171" i="17"/>
  <c r="CE170" i="17"/>
  <c r="CE171" i="17"/>
  <c r="BG173" i="17"/>
  <c r="BG174" i="17"/>
  <c r="BY146" i="17"/>
  <c r="BY147" i="17"/>
  <c r="P159" i="17"/>
  <c r="P158" i="17"/>
  <c r="AA137" i="17"/>
  <c r="AA138" i="17"/>
  <c r="BF155" i="17"/>
  <c r="BF156" i="17"/>
  <c r="BX161" i="17"/>
  <c r="BX162" i="17"/>
  <c r="BN165" i="17"/>
  <c r="BN164" i="17"/>
  <c r="AJ167" i="17"/>
  <c r="AJ168" i="17"/>
  <c r="F171" i="17"/>
  <c r="F170" i="17"/>
  <c r="BZ171" i="17"/>
  <c r="BZ170" i="17"/>
  <c r="AV174" i="17"/>
  <c r="AV173" i="17"/>
  <c r="CP149" i="17"/>
  <c r="CP150" i="17"/>
  <c r="BP162" i="17"/>
  <c r="BP161" i="17"/>
  <c r="AN152" i="17"/>
  <c r="AN153" i="17"/>
  <c r="M146" i="17"/>
  <c r="M147" i="17"/>
  <c r="CX156" i="17"/>
  <c r="CX155" i="17"/>
  <c r="AL146" i="17"/>
  <c r="AL147" i="17"/>
  <c r="I167" i="17"/>
  <c r="I168" i="17"/>
  <c r="CU170" i="17"/>
  <c r="CU171" i="17"/>
  <c r="AN177" i="17"/>
  <c r="AN176" i="17"/>
  <c r="P179" i="17"/>
  <c r="P180" i="17"/>
  <c r="CJ179" i="17"/>
  <c r="CJ180" i="17"/>
  <c r="BL183" i="17"/>
  <c r="BL182" i="17"/>
  <c r="BF152" i="17"/>
  <c r="BF153" i="17"/>
  <c r="AR165" i="17"/>
  <c r="AR164" i="17"/>
  <c r="CM171" i="17"/>
  <c r="CM170" i="17"/>
  <c r="BZ156" i="17"/>
  <c r="BZ155" i="17"/>
  <c r="AF168" i="17"/>
  <c r="AF167" i="17"/>
  <c r="BE173" i="17"/>
  <c r="BE174" i="17"/>
  <c r="BA177" i="17"/>
  <c r="BA176" i="17"/>
  <c r="AC180" i="17"/>
  <c r="AC179" i="17"/>
  <c r="CW180" i="17"/>
  <c r="CW179" i="17"/>
  <c r="BY183" i="17"/>
  <c r="BY182" i="17"/>
  <c r="AN161" i="17"/>
  <c r="AN162" i="17"/>
  <c r="T171" i="17"/>
  <c r="T170" i="17"/>
  <c r="J176" i="17"/>
  <c r="J177" i="17"/>
  <c r="CU161" i="17"/>
  <c r="CU162" i="17"/>
  <c r="AN171" i="17"/>
  <c r="AN170" i="17"/>
  <c r="X176" i="17"/>
  <c r="X177" i="17"/>
  <c r="CR176" i="17"/>
  <c r="CR177" i="17"/>
  <c r="BN180" i="17"/>
  <c r="BN179" i="17"/>
  <c r="AJ182" i="17"/>
  <c r="AJ183" i="17"/>
  <c r="AS158" i="17"/>
  <c r="AS159" i="17"/>
  <c r="CU164" i="17"/>
  <c r="CU165" i="17"/>
  <c r="Y158" i="17"/>
  <c r="Y159" i="17"/>
  <c r="AK167" i="17"/>
  <c r="AK168" i="17"/>
  <c r="AG158" i="17"/>
  <c r="AG159" i="17"/>
  <c r="CX174" i="17"/>
  <c r="CX173" i="17"/>
  <c r="BQ182" i="17"/>
  <c r="BQ183" i="17"/>
  <c r="BE185" i="17"/>
  <c r="BE186" i="17"/>
  <c r="AG188" i="17"/>
  <c r="AG189" i="17"/>
  <c r="I191" i="17"/>
  <c r="I192" i="17"/>
  <c r="CC191" i="17"/>
  <c r="CC192" i="17"/>
  <c r="BE194" i="17"/>
  <c r="BE195" i="17"/>
  <c r="AG197" i="17"/>
  <c r="AG198" i="17"/>
  <c r="AB168" i="17"/>
  <c r="AB167" i="17"/>
  <c r="CI177" i="17"/>
  <c r="CI176" i="17"/>
  <c r="AF165" i="17"/>
  <c r="AF164" i="17"/>
  <c r="N180" i="17"/>
  <c r="N179" i="17"/>
  <c r="CS183" i="17"/>
  <c r="CS182" i="17"/>
  <c r="BX186" i="17"/>
  <c r="BX185" i="17"/>
  <c r="AZ189" i="17"/>
  <c r="AZ188" i="17"/>
  <c r="AB192" i="17"/>
  <c r="AB191" i="17"/>
  <c r="CV192" i="17"/>
  <c r="CV191" i="17"/>
  <c r="BX195" i="17"/>
  <c r="BX194" i="17"/>
  <c r="AH170" i="17"/>
  <c r="AH171" i="17"/>
  <c r="AS179" i="17"/>
  <c r="AS180" i="17"/>
  <c r="J164" i="17"/>
  <c r="J165" i="17"/>
  <c r="CN174" i="17"/>
  <c r="CN173" i="17"/>
  <c r="BK183" i="17"/>
  <c r="BK182" i="17"/>
  <c r="BG186" i="17"/>
  <c r="BG185" i="17"/>
  <c r="AI188" i="17"/>
  <c r="AI189" i="17"/>
  <c r="K192" i="17"/>
  <c r="K191" i="17"/>
  <c r="CE192" i="17"/>
  <c r="CE191" i="17"/>
  <c r="BG195" i="17"/>
  <c r="BG194" i="17"/>
  <c r="AI197" i="17"/>
  <c r="AI198" i="17"/>
  <c r="CN165" i="17"/>
  <c r="CN164" i="17"/>
  <c r="AE177" i="17"/>
  <c r="AE176" i="17"/>
  <c r="CF182" i="17"/>
  <c r="CF183" i="17"/>
  <c r="BN185" i="17"/>
  <c r="BN186" i="17"/>
  <c r="AJ189" i="17"/>
  <c r="AJ188" i="17"/>
  <c r="CC173" i="17"/>
  <c r="CC174" i="17"/>
  <c r="O183" i="17"/>
  <c r="O182" i="17"/>
  <c r="CO176" i="17"/>
  <c r="CO177" i="17"/>
  <c r="CG192" i="17"/>
  <c r="CG191" i="17"/>
  <c r="AR176" i="17"/>
  <c r="AR177" i="17"/>
  <c r="BN191" i="17"/>
  <c r="BN192" i="17"/>
  <c r="BS197" i="17"/>
  <c r="BS198" i="17"/>
  <c r="AU200" i="17"/>
  <c r="AU201" i="17"/>
  <c r="W203" i="17"/>
  <c r="W204" i="17"/>
  <c r="CQ203" i="17"/>
  <c r="CQ204" i="17"/>
  <c r="CU167" i="17"/>
  <c r="CU168" i="17"/>
  <c r="BZ188" i="17"/>
  <c r="BZ189" i="17"/>
  <c r="BM146" i="17"/>
  <c r="BM147" i="17"/>
  <c r="H185" i="17"/>
  <c r="H186" i="17"/>
  <c r="BO191" i="17"/>
  <c r="BO192" i="17"/>
  <c r="BC198" i="17"/>
  <c r="BC197" i="17"/>
  <c r="AD201" i="17"/>
  <c r="AD200" i="17"/>
  <c r="CX201" i="17"/>
  <c r="CX200" i="17"/>
  <c r="BT203" i="17"/>
  <c r="BT204" i="17"/>
  <c r="AP207" i="17"/>
  <c r="AP206" i="17"/>
  <c r="AL185" i="17"/>
  <c r="AL186" i="17"/>
  <c r="U164" i="17"/>
  <c r="U165" i="17"/>
  <c r="CQ182" i="17"/>
  <c r="CQ183" i="17"/>
  <c r="BO194" i="17"/>
  <c r="BO195" i="17"/>
  <c r="BZ183" i="17"/>
  <c r="BZ182" i="17"/>
  <c r="CT195" i="17"/>
  <c r="CT194" i="17"/>
  <c r="CT198" i="17"/>
  <c r="CT197" i="17"/>
  <c r="BP201" i="17"/>
  <c r="BP200" i="17"/>
  <c r="T198" i="17"/>
  <c r="T197" i="17"/>
  <c r="CI203" i="17"/>
  <c r="CI204" i="17"/>
  <c r="BK176" i="17"/>
  <c r="BK177" i="17"/>
  <c r="CP197" i="17"/>
  <c r="CP198" i="17"/>
  <c r="Y206" i="17"/>
  <c r="Y207" i="17"/>
  <c r="AF188" i="17"/>
  <c r="AF189" i="17"/>
  <c r="CJ203" i="17"/>
  <c r="CJ204" i="17"/>
  <c r="AX195" i="17"/>
  <c r="AX194" i="17"/>
  <c r="S204" i="17"/>
  <c r="S203" i="17"/>
  <c r="CJ168" i="17"/>
  <c r="CJ167" i="17"/>
  <c r="AD194" i="17"/>
  <c r="AD195" i="17"/>
  <c r="CV204" i="17"/>
  <c r="CV203" i="17"/>
  <c r="BP171" i="17"/>
  <c r="BP170" i="17"/>
  <c r="AW200" i="17"/>
  <c r="AW201" i="17"/>
  <c r="AE150" i="17"/>
  <c r="AE149" i="17"/>
  <c r="N195" i="17"/>
  <c r="N194" i="17"/>
  <c r="AZ203" i="17"/>
  <c r="AZ204" i="17"/>
  <c r="AZ200" i="17"/>
  <c r="AZ201" i="17"/>
  <c r="CX210" i="17"/>
  <c r="CX209" i="17"/>
  <c r="I203" i="17"/>
  <c r="I204" i="17"/>
  <c r="AS209" i="17"/>
  <c r="AS210" i="17"/>
  <c r="BD213" i="17"/>
  <c r="BD212" i="17"/>
  <c r="AT215" i="17"/>
  <c r="AT216" i="17"/>
  <c r="V218" i="17"/>
  <c r="V219" i="17"/>
  <c r="CP218" i="17"/>
  <c r="CP219" i="17"/>
  <c r="BR221" i="17"/>
  <c r="BR222" i="17"/>
  <c r="AT224" i="17"/>
  <c r="AT225" i="17"/>
  <c r="V227" i="17"/>
  <c r="V228" i="17"/>
  <c r="CP227" i="17"/>
  <c r="CP228" i="17"/>
  <c r="BR230" i="17"/>
  <c r="BR231" i="17"/>
  <c r="AT233" i="17"/>
  <c r="AT234" i="17"/>
  <c r="AX183" i="17"/>
  <c r="AX182" i="17"/>
  <c r="BH210" i="17"/>
  <c r="BH209" i="17"/>
  <c r="AF191" i="17"/>
  <c r="AF192" i="17"/>
  <c r="BN207" i="17"/>
  <c r="BN206" i="17"/>
  <c r="BW210" i="17"/>
  <c r="BW209" i="17"/>
  <c r="CA212" i="17"/>
  <c r="CA213" i="17"/>
  <c r="BG215" i="17"/>
  <c r="BG216" i="17"/>
  <c r="AI218" i="17"/>
  <c r="AI219" i="17"/>
  <c r="K221" i="17"/>
  <c r="K222" i="17"/>
  <c r="CE221" i="17"/>
  <c r="CE222" i="17"/>
  <c r="BG224" i="17"/>
  <c r="BG225" i="17"/>
  <c r="AI227" i="17"/>
  <c r="AI228" i="17"/>
  <c r="K230" i="17"/>
  <c r="K231" i="17"/>
  <c r="CE230" i="17"/>
  <c r="CE231" i="17"/>
  <c r="BG233" i="17"/>
  <c r="BG234" i="17"/>
  <c r="AP191" i="17"/>
  <c r="AP192" i="17"/>
  <c r="BB210" i="17"/>
  <c r="BB209" i="17"/>
  <c r="CW183" i="17"/>
  <c r="CW182" i="17"/>
  <c r="BP206" i="17"/>
  <c r="BP207" i="17"/>
  <c r="BN212" i="17"/>
  <c r="BN213" i="17"/>
  <c r="CP203" i="17"/>
  <c r="CP204" i="17"/>
  <c r="CU210" i="17"/>
  <c r="CU209" i="17"/>
  <c r="G215" i="17"/>
  <c r="G216" i="17"/>
  <c r="CA215" i="17"/>
  <c r="CA216" i="17"/>
  <c r="AW218" i="17"/>
  <c r="AW219" i="17"/>
  <c r="S221" i="17"/>
  <c r="S222" i="17"/>
  <c r="CM221" i="17"/>
  <c r="CM222" i="17"/>
  <c r="BI224" i="17"/>
  <c r="BI225" i="17"/>
  <c r="AE227" i="17"/>
  <c r="AE228" i="17"/>
  <c r="CY227" i="17"/>
  <c r="CY228" i="17"/>
  <c r="BU230" i="17"/>
  <c r="BU231" i="17"/>
  <c r="AQ233" i="17"/>
  <c r="AQ234" i="17"/>
  <c r="M237" i="17"/>
  <c r="M236" i="17"/>
  <c r="CS212" i="17"/>
  <c r="CS213" i="17"/>
  <c r="CU221" i="17"/>
  <c r="CU222" i="17"/>
  <c r="CC230" i="17"/>
  <c r="CC231" i="17"/>
  <c r="BG236" i="17"/>
  <c r="BG237" i="17"/>
  <c r="K212" i="17"/>
  <c r="K213" i="17"/>
  <c r="CL207" i="17"/>
  <c r="CL206" i="17"/>
  <c r="BD218" i="17"/>
  <c r="BD219" i="17"/>
  <c r="AN209" i="17"/>
  <c r="AN210" i="17"/>
  <c r="BT219" i="17"/>
  <c r="BT218" i="17"/>
  <c r="Z210" i="17"/>
  <c r="Z209" i="17"/>
  <c r="BH218" i="17"/>
  <c r="BH219" i="17"/>
  <c r="CJ200" i="17"/>
  <c r="CJ201" i="17"/>
  <c r="AR215" i="17"/>
  <c r="AR216" i="17"/>
  <c r="Z224" i="17"/>
  <c r="Z225" i="17"/>
  <c r="BM209" i="17"/>
  <c r="BM210" i="17"/>
  <c r="Q213" i="17"/>
  <c r="Q212" i="17"/>
  <c r="CC224" i="17"/>
  <c r="CC225" i="17"/>
  <c r="N237" i="17"/>
  <c r="N236" i="17"/>
  <c r="O215" i="17"/>
  <c r="O216" i="17"/>
  <c r="BN225" i="17"/>
  <c r="BN224" i="17"/>
  <c r="AP234" i="17"/>
  <c r="AP233" i="17"/>
  <c r="BP212" i="17"/>
  <c r="BP213" i="17"/>
  <c r="BZ228" i="17"/>
  <c r="BZ227" i="17"/>
  <c r="BK236" i="17"/>
  <c r="BK237" i="17"/>
  <c r="CZ218" i="17"/>
  <c r="CZ219" i="17"/>
  <c r="AS233" i="17"/>
  <c r="AS234" i="17"/>
  <c r="CF215" i="17"/>
  <c r="CF216" i="17"/>
  <c r="CF227" i="17"/>
  <c r="CF228" i="17"/>
  <c r="AZ237" i="17"/>
  <c r="AZ236" i="17"/>
  <c r="AR213" i="17"/>
  <c r="AR212" i="17"/>
  <c r="CR224" i="17"/>
  <c r="CR225" i="17"/>
  <c r="CC233" i="17"/>
  <c r="CC234" i="17"/>
  <c r="AR230" i="17"/>
  <c r="AR231" i="17"/>
  <c r="AX240" i="17"/>
  <c r="AX239" i="17"/>
  <c r="BM242" i="17"/>
  <c r="BM243" i="17"/>
  <c r="BG240" i="17"/>
  <c r="BG239" i="17"/>
  <c r="BP233" i="17"/>
  <c r="BP234" i="17"/>
  <c r="BE239" i="17"/>
  <c r="BE240" i="17"/>
  <c r="AF218" i="17"/>
  <c r="AF219" i="17"/>
  <c r="BJ224" i="17"/>
  <c r="BJ225" i="17"/>
  <c r="R239" i="17"/>
  <c r="R240" i="17"/>
  <c r="AV242" i="17"/>
  <c r="AV243" i="17"/>
  <c r="CO209" i="17"/>
  <c r="CO210" i="17"/>
  <c r="BI236" i="17"/>
  <c r="BI237" i="17"/>
  <c r="CZ240" i="17"/>
  <c r="CZ239" i="17"/>
  <c r="BZ219" i="17"/>
  <c r="BZ218" i="17"/>
  <c r="F240" i="17"/>
  <c r="F239" i="17"/>
  <c r="AQ243" i="17"/>
  <c r="AQ242" i="17"/>
  <c r="AL218" i="17"/>
  <c r="AL219" i="17"/>
  <c r="CP236" i="17"/>
  <c r="CP237" i="17"/>
  <c r="Z242" i="17"/>
  <c r="Z243" i="17"/>
  <c r="AM222" i="17"/>
  <c r="AM221" i="17"/>
  <c r="O239" i="17"/>
  <c r="O240" i="17"/>
  <c r="CO243" i="17"/>
  <c r="CO242" i="17"/>
  <c r="R213" i="17"/>
  <c r="R212" i="17"/>
  <c r="AA236" i="17"/>
  <c r="AA237" i="17"/>
  <c r="BP239" i="17"/>
  <c r="BP240" i="17"/>
  <c r="CI225" i="17"/>
  <c r="CI224" i="17"/>
  <c r="BC239" i="17"/>
  <c r="BC240" i="17"/>
  <c r="CP242" i="17"/>
  <c r="CP243" i="17"/>
  <c r="BD239" i="17"/>
  <c r="BD240" i="17"/>
  <c r="AF233" i="17"/>
  <c r="AF234" i="17"/>
  <c r="CT242" i="17"/>
  <c r="CT243" i="17"/>
  <c r="BL243" i="17"/>
  <c r="BL242" i="17"/>
  <c r="AE243" i="17"/>
  <c r="AE242" i="17"/>
  <c r="CJ243" i="17"/>
  <c r="CJ242" i="17"/>
  <c r="CH242" i="17"/>
  <c r="CH243" i="17"/>
  <c r="BZ152" i="17"/>
  <c r="BZ153" i="17"/>
  <c r="BM134" i="17"/>
  <c r="BM135" i="17"/>
  <c r="BH146" i="17"/>
  <c r="BH147" i="17"/>
  <c r="AU140" i="17"/>
  <c r="AU141" i="17"/>
  <c r="CM146" i="17"/>
  <c r="CM147" i="17"/>
  <c r="CG149" i="17"/>
  <c r="CG150" i="17"/>
  <c r="BC153" i="17"/>
  <c r="BC152" i="17"/>
  <c r="I141" i="17"/>
  <c r="I140" i="17"/>
  <c r="AK149" i="17"/>
  <c r="AK150" i="17"/>
  <c r="AM155" i="17"/>
  <c r="AM156" i="17"/>
  <c r="BC146" i="17"/>
  <c r="BC147" i="17"/>
  <c r="CR155" i="17"/>
  <c r="CR156" i="17"/>
  <c r="BS158" i="17"/>
  <c r="BS159" i="17"/>
  <c r="AU161" i="17"/>
  <c r="AU162" i="17"/>
  <c r="X135" i="17"/>
  <c r="X134" i="17"/>
  <c r="AL149" i="17"/>
  <c r="AL150" i="17"/>
  <c r="AN156" i="17"/>
  <c r="AN155" i="17"/>
  <c r="BA137" i="17"/>
  <c r="BA138" i="17"/>
  <c r="AX149" i="17"/>
  <c r="AX150" i="17"/>
  <c r="AD159" i="17"/>
  <c r="AD158" i="17"/>
  <c r="CX159" i="17"/>
  <c r="CX158" i="17"/>
  <c r="BT162" i="17"/>
  <c r="BT161" i="17"/>
  <c r="CB143" i="17"/>
  <c r="CB144" i="17"/>
  <c r="AA152" i="17"/>
  <c r="AA153" i="17"/>
  <c r="CT156" i="17"/>
  <c r="CT155" i="17"/>
  <c r="AI140" i="17"/>
  <c r="AI141" i="17"/>
  <c r="CV152" i="17"/>
  <c r="CV153" i="17"/>
  <c r="AG161" i="17"/>
  <c r="AG162" i="17"/>
  <c r="AY153" i="17"/>
  <c r="AY152" i="17"/>
  <c r="BW162" i="17"/>
  <c r="BW161" i="17"/>
  <c r="BM164" i="17"/>
  <c r="BM165" i="17"/>
  <c r="AO167" i="17"/>
  <c r="AO168" i="17"/>
  <c r="Q171" i="17"/>
  <c r="Q170" i="17"/>
  <c r="CK170" i="17"/>
  <c r="CK171" i="17"/>
  <c r="BM174" i="17"/>
  <c r="BM173" i="17"/>
  <c r="CU147" i="17"/>
  <c r="CU146" i="17"/>
  <c r="AA159" i="17"/>
  <c r="AA158" i="17"/>
  <c r="CY143" i="17"/>
  <c r="CY144" i="17"/>
  <c r="CG155" i="17"/>
  <c r="CG156" i="17"/>
  <c r="CI161" i="17"/>
  <c r="CI162" i="17"/>
  <c r="BT164" i="17"/>
  <c r="BT165" i="17"/>
  <c r="AP168" i="17"/>
  <c r="AP167" i="17"/>
  <c r="L170" i="17"/>
  <c r="L171" i="17"/>
  <c r="CF170" i="17"/>
  <c r="CF171" i="17"/>
  <c r="BB174" i="17"/>
  <c r="BB173" i="17"/>
  <c r="AM153" i="17"/>
  <c r="AM152" i="17"/>
  <c r="CA162" i="17"/>
  <c r="CA161" i="17"/>
  <c r="AH155" i="17"/>
  <c r="AH156" i="17"/>
  <c r="BJ146" i="17"/>
  <c r="BJ147" i="17"/>
  <c r="J158" i="17"/>
  <c r="J159" i="17"/>
  <c r="AX153" i="17"/>
  <c r="AX152" i="17"/>
  <c r="T168" i="17"/>
  <c r="T167" i="17"/>
  <c r="AH173" i="17"/>
  <c r="AH174" i="17"/>
  <c r="AT176" i="17"/>
  <c r="AT177" i="17"/>
  <c r="V179" i="17"/>
  <c r="V180" i="17"/>
  <c r="CP179" i="17"/>
  <c r="CP180" i="17"/>
  <c r="BR182" i="17"/>
  <c r="BR183" i="17"/>
  <c r="I156" i="17"/>
  <c r="I155" i="17"/>
  <c r="BC165" i="17"/>
  <c r="BC164" i="17"/>
  <c r="O174" i="17"/>
  <c r="O173" i="17"/>
  <c r="N158" i="17"/>
  <c r="N159" i="17"/>
  <c r="AQ168" i="17"/>
  <c r="AQ167" i="17"/>
  <c r="BP174" i="17"/>
  <c r="BP173" i="17"/>
  <c r="BG176" i="17"/>
  <c r="BG177" i="17"/>
  <c r="AI179" i="17"/>
  <c r="AI180" i="17"/>
  <c r="K182" i="17"/>
  <c r="K183" i="17"/>
  <c r="CE182" i="17"/>
  <c r="CE183" i="17"/>
  <c r="BJ161" i="17"/>
  <c r="BJ162" i="17"/>
  <c r="AE171" i="17"/>
  <c r="AE170" i="17"/>
  <c r="Q177" i="17"/>
  <c r="Q176" i="17"/>
  <c r="O165" i="17"/>
  <c r="O164" i="17"/>
  <c r="AY170" i="17"/>
  <c r="AY171" i="17"/>
  <c r="AD177" i="17"/>
  <c r="AD176" i="17"/>
  <c r="CX177" i="17"/>
  <c r="CX176" i="17"/>
  <c r="BT179" i="17"/>
  <c r="BT180" i="17"/>
  <c r="AP183" i="17"/>
  <c r="AP182" i="17"/>
  <c r="BV158" i="17"/>
  <c r="BV159" i="17"/>
  <c r="AH167" i="17"/>
  <c r="AH168" i="17"/>
  <c r="BQ161" i="17"/>
  <c r="BQ162" i="17"/>
  <c r="BX168" i="17"/>
  <c r="BX167" i="17"/>
  <c r="CY159" i="17"/>
  <c r="CY158" i="17"/>
  <c r="AS176" i="17"/>
  <c r="AS177" i="17"/>
  <c r="CA183" i="17"/>
  <c r="CA182" i="17"/>
  <c r="BK186" i="17"/>
  <c r="BK185" i="17"/>
  <c r="AM189" i="17"/>
  <c r="AM188" i="17"/>
  <c r="O192" i="17"/>
  <c r="O191" i="17"/>
  <c r="CI192" i="17"/>
  <c r="CI191" i="17"/>
  <c r="BK195" i="17"/>
  <c r="BK194" i="17"/>
  <c r="AM197" i="17"/>
  <c r="AM198" i="17"/>
  <c r="BE167" i="17"/>
  <c r="BE168" i="17"/>
  <c r="CT177" i="17"/>
  <c r="CT176" i="17"/>
  <c r="BI164" i="17"/>
  <c r="BI165" i="17"/>
  <c r="Y180" i="17"/>
  <c r="Y179" i="17"/>
  <c r="J185" i="17"/>
  <c r="J186" i="17"/>
  <c r="CD185" i="17"/>
  <c r="CD186" i="17"/>
  <c r="BF188" i="17"/>
  <c r="BF189" i="17"/>
  <c r="AH191" i="17"/>
  <c r="AH192" i="17"/>
  <c r="J194" i="17"/>
  <c r="J195" i="17"/>
  <c r="CD194" i="17"/>
  <c r="CD195" i="17"/>
  <c r="BE170" i="17"/>
  <c r="BE171" i="17"/>
  <c r="BD179" i="17"/>
  <c r="BD180" i="17"/>
  <c r="AM165" i="17"/>
  <c r="AM164" i="17"/>
  <c r="BQ176" i="17"/>
  <c r="BQ177" i="17"/>
  <c r="BU182" i="17"/>
  <c r="BU183" i="17"/>
  <c r="BM186" i="17"/>
  <c r="BM185" i="17"/>
  <c r="AO189" i="17"/>
  <c r="AO188" i="17"/>
  <c r="Q192" i="17"/>
  <c r="Q191" i="17"/>
  <c r="CK192" i="17"/>
  <c r="CK191" i="17"/>
  <c r="BM195" i="17"/>
  <c r="BM194" i="17"/>
  <c r="AO197" i="17"/>
  <c r="AO198" i="17"/>
  <c r="P167" i="17"/>
  <c r="P168" i="17"/>
  <c r="CC176" i="17"/>
  <c r="CC177" i="17"/>
  <c r="CU182" i="17"/>
  <c r="CU183" i="17"/>
  <c r="BT185" i="17"/>
  <c r="BT186" i="17"/>
  <c r="AP188" i="17"/>
  <c r="AP189" i="17"/>
  <c r="CT174" i="17"/>
  <c r="CT173" i="17"/>
  <c r="Z183" i="17"/>
  <c r="Z182" i="17"/>
  <c r="BP179" i="17"/>
  <c r="BP180" i="17"/>
  <c r="CR192" i="17"/>
  <c r="CR191" i="17"/>
  <c r="T179" i="17"/>
  <c r="T180" i="17"/>
  <c r="L195" i="17"/>
  <c r="L194" i="17"/>
  <c r="BY197" i="17"/>
  <c r="BY198" i="17"/>
  <c r="BA200" i="17"/>
  <c r="BA201" i="17"/>
  <c r="AC203" i="17"/>
  <c r="AC204" i="17"/>
  <c r="CW204" i="17"/>
  <c r="CW203" i="17"/>
  <c r="Y170" i="17"/>
  <c r="Y171" i="17"/>
  <c r="CL188" i="17"/>
  <c r="CL189" i="17"/>
  <c r="CG158" i="17"/>
  <c r="CG159" i="17"/>
  <c r="BO185" i="17"/>
  <c r="BO186" i="17"/>
  <c r="BZ191" i="17"/>
  <c r="BZ192" i="17"/>
  <c r="BL197" i="17"/>
  <c r="BL198" i="17"/>
  <c r="AJ200" i="17"/>
  <c r="AJ201" i="17"/>
  <c r="F204" i="17"/>
  <c r="F203" i="17"/>
  <c r="BZ204" i="17"/>
  <c r="BZ203" i="17"/>
  <c r="CI147" i="17"/>
  <c r="CI146" i="17"/>
  <c r="CS185" i="17"/>
  <c r="CS186" i="17"/>
  <c r="CA165" i="17"/>
  <c r="CA164" i="17"/>
  <c r="M185" i="17"/>
  <c r="M186" i="17"/>
  <c r="BZ194" i="17"/>
  <c r="BZ195" i="17"/>
  <c r="AQ185" i="17"/>
  <c r="AQ186" i="17"/>
  <c r="M197" i="17"/>
  <c r="M198" i="17"/>
  <c r="CZ198" i="17"/>
  <c r="CZ197" i="17"/>
  <c r="BV201" i="17"/>
  <c r="BV200" i="17"/>
  <c r="AP198" i="17"/>
  <c r="AP197" i="17"/>
  <c r="CT204" i="17"/>
  <c r="CT203" i="17"/>
  <c r="AA182" i="17"/>
  <c r="AA183" i="17"/>
  <c r="M200" i="17"/>
  <c r="M201" i="17"/>
  <c r="BA207" i="17"/>
  <c r="BA206" i="17"/>
  <c r="CN188" i="17"/>
  <c r="CN189" i="17"/>
  <c r="CU204" i="17"/>
  <c r="CU203" i="17"/>
  <c r="CA194" i="17"/>
  <c r="CA195" i="17"/>
  <c r="BF203" i="17"/>
  <c r="BF204" i="17"/>
  <c r="AT170" i="17"/>
  <c r="AT171" i="17"/>
  <c r="F198" i="17"/>
  <c r="F197" i="17"/>
  <c r="G207" i="17"/>
  <c r="G206" i="17"/>
  <c r="CB174" i="17"/>
  <c r="CB173" i="17"/>
  <c r="BK200" i="17"/>
  <c r="BK201" i="17"/>
  <c r="AX165" i="17"/>
  <c r="AX164" i="17"/>
  <c r="AL194" i="17"/>
  <c r="AL195" i="17"/>
  <c r="BK204" i="17"/>
  <c r="BK203" i="17"/>
  <c r="CM201" i="17"/>
  <c r="CM200" i="17"/>
  <c r="L212" i="17"/>
  <c r="L213" i="17"/>
  <c r="AG203" i="17"/>
  <c r="AG204" i="17"/>
  <c r="AZ210" i="17"/>
  <c r="AZ209" i="17"/>
  <c r="BK212" i="17"/>
  <c r="BK213" i="17"/>
  <c r="AZ216" i="17"/>
  <c r="AZ215" i="17"/>
  <c r="AB219" i="17"/>
  <c r="AB218" i="17"/>
  <c r="CV219" i="17"/>
  <c r="CV218" i="17"/>
  <c r="BX222" i="17"/>
  <c r="BX221" i="17"/>
  <c r="AZ225" i="17"/>
  <c r="AZ224" i="17"/>
  <c r="AB228" i="17"/>
  <c r="AB227" i="17"/>
  <c r="CV228" i="17"/>
  <c r="CV227" i="17"/>
  <c r="BX231" i="17"/>
  <c r="BX230" i="17"/>
  <c r="AZ234" i="17"/>
  <c r="AZ233" i="17"/>
  <c r="T188" i="17"/>
  <c r="T189" i="17"/>
  <c r="CK210" i="17"/>
  <c r="CK209" i="17"/>
  <c r="CN191" i="17"/>
  <c r="CN192" i="17"/>
  <c r="BZ207" i="17"/>
  <c r="BZ206" i="17"/>
  <c r="CD210" i="17"/>
  <c r="CD209" i="17"/>
  <c r="CH212" i="17"/>
  <c r="CH213" i="17"/>
  <c r="BM216" i="17"/>
  <c r="BM215" i="17"/>
  <c r="AO219" i="17"/>
  <c r="AO218" i="17"/>
  <c r="Q222" i="17"/>
  <c r="Q221" i="17"/>
  <c r="CK222" i="17"/>
  <c r="CK221" i="17"/>
  <c r="BM225" i="17"/>
  <c r="BM224" i="17"/>
  <c r="AO228" i="17"/>
  <c r="AO227" i="17"/>
  <c r="Q231" i="17"/>
  <c r="Q230" i="17"/>
  <c r="CK231" i="17"/>
  <c r="CK230" i="17"/>
  <c r="BM234" i="17"/>
  <c r="BM233" i="17"/>
  <c r="CB194" i="17"/>
  <c r="CB195" i="17"/>
  <c r="CE210" i="17"/>
  <c r="CE209" i="17"/>
  <c r="AX188" i="17"/>
  <c r="AX189" i="17"/>
  <c r="CC206" i="17"/>
  <c r="CC207" i="17"/>
  <c r="CQ212" i="17"/>
  <c r="CQ213" i="17"/>
  <c r="I206" i="17"/>
  <c r="I207" i="17"/>
  <c r="I212" i="17"/>
  <c r="I213" i="17"/>
  <c r="M215" i="17"/>
  <c r="M216" i="17"/>
  <c r="CG215" i="17"/>
  <c r="CG216" i="17"/>
  <c r="BC218" i="17"/>
  <c r="BC219" i="17"/>
  <c r="Y221" i="17"/>
  <c r="Y222" i="17"/>
  <c r="CS221" i="17"/>
  <c r="CS222" i="17"/>
  <c r="BO224" i="17"/>
  <c r="BO225" i="17"/>
  <c r="AK227" i="17"/>
  <c r="AK228" i="17"/>
  <c r="G230" i="17"/>
  <c r="G231" i="17"/>
  <c r="CA230" i="17"/>
  <c r="CA231" i="17"/>
  <c r="AW233" i="17"/>
  <c r="AW234" i="17"/>
  <c r="AT200" i="17"/>
  <c r="AT201" i="17"/>
  <c r="AJ216" i="17"/>
  <c r="AJ215" i="17"/>
  <c r="R225" i="17"/>
  <c r="R224" i="17"/>
  <c r="N233" i="17"/>
  <c r="N234" i="17"/>
  <c r="I179" i="17"/>
  <c r="I180" i="17"/>
  <c r="AT213" i="17"/>
  <c r="AT212" i="17"/>
  <c r="AK209" i="17"/>
  <c r="AK210" i="17"/>
  <c r="BQ218" i="17"/>
  <c r="BQ219" i="17"/>
  <c r="BE209" i="17"/>
  <c r="BE210" i="17"/>
  <c r="CH218" i="17"/>
  <c r="CH219" i="17"/>
  <c r="AQ209" i="17"/>
  <c r="AQ210" i="17"/>
  <c r="BV218" i="17"/>
  <c r="BV219" i="17"/>
  <c r="CN204" i="17"/>
  <c r="CN203" i="17"/>
  <c r="BE215" i="17"/>
  <c r="BE216" i="17"/>
  <c r="AM224" i="17"/>
  <c r="AM225" i="17"/>
  <c r="CV209" i="17"/>
  <c r="CV210" i="17"/>
  <c r="BC213" i="17"/>
  <c r="BC212" i="17"/>
  <c r="L227" i="17"/>
  <c r="L228" i="17"/>
  <c r="V237" i="17"/>
  <c r="V236" i="17"/>
  <c r="AS215" i="17"/>
  <c r="AS216" i="17"/>
  <c r="CH224" i="17"/>
  <c r="CH225" i="17"/>
  <c r="BE233" i="17"/>
  <c r="BE234" i="17"/>
  <c r="AV215" i="17"/>
  <c r="AV216" i="17"/>
  <c r="CO227" i="17"/>
  <c r="CO228" i="17"/>
  <c r="BI192" i="17"/>
  <c r="BI191" i="17"/>
  <c r="BB222" i="17"/>
  <c r="BB221" i="17"/>
  <c r="BJ233" i="17"/>
  <c r="BJ234" i="17"/>
  <c r="H218" i="17"/>
  <c r="H219" i="17"/>
  <c r="L230" i="17"/>
  <c r="L231" i="17"/>
  <c r="BM237" i="17"/>
  <c r="BM236" i="17"/>
  <c r="CK213" i="17"/>
  <c r="CK212" i="17"/>
  <c r="H227" i="17"/>
  <c r="H228" i="17"/>
  <c r="CT233" i="17"/>
  <c r="CT234" i="17"/>
  <c r="AG233" i="17"/>
  <c r="AG234" i="17"/>
  <c r="BK239" i="17"/>
  <c r="BK240" i="17"/>
  <c r="BS242" i="17"/>
  <c r="BS243" i="17"/>
  <c r="BV207" i="17"/>
  <c r="BV206" i="17"/>
  <c r="T236" i="17"/>
  <c r="T237" i="17"/>
  <c r="BR239" i="17"/>
  <c r="BR240" i="17"/>
  <c r="Z230" i="17"/>
  <c r="Z231" i="17"/>
  <c r="CT224" i="17"/>
  <c r="CT225" i="17"/>
  <c r="AE239" i="17"/>
  <c r="AE240" i="17"/>
  <c r="BB242" i="17"/>
  <c r="BB243" i="17"/>
  <c r="BH212" i="17"/>
  <c r="BH213" i="17"/>
  <c r="BR236" i="17"/>
  <c r="BR237" i="17"/>
  <c r="Q242" i="17"/>
  <c r="Q243" i="17"/>
  <c r="Z221" i="17"/>
  <c r="Z222" i="17"/>
  <c r="S240" i="17"/>
  <c r="S239" i="17"/>
  <c r="AW242" i="17"/>
  <c r="AW243" i="17"/>
  <c r="CL219" i="17"/>
  <c r="CL218" i="17"/>
  <c r="CW237" i="17"/>
  <c r="CW236" i="17"/>
  <c r="BO239" i="17"/>
  <c r="BO240" i="17"/>
  <c r="CB224" i="17"/>
  <c r="CB225" i="17"/>
  <c r="AB239" i="17"/>
  <c r="AB240" i="17"/>
  <c r="CO215" i="17"/>
  <c r="CO216" i="17"/>
  <c r="BE236" i="17"/>
  <c r="BE237" i="17"/>
  <c r="CC239" i="17"/>
  <c r="CC240" i="17"/>
  <c r="O227" i="17"/>
  <c r="O228" i="17"/>
  <c r="R242" i="17"/>
  <c r="R243" i="17"/>
  <c r="AJ219" i="17"/>
  <c r="AJ218" i="17"/>
  <c r="CY237" i="17"/>
  <c r="CY236" i="17"/>
  <c r="CD242" i="17"/>
  <c r="CD243" i="17"/>
  <c r="BB225" i="17"/>
  <c r="BB224" i="17"/>
  <c r="AA230" i="17"/>
  <c r="AA231" i="17"/>
  <c r="CZ243" i="17"/>
  <c r="CZ242" i="17"/>
  <c r="CF152" i="17"/>
  <c r="CF153" i="17"/>
  <c r="W138" i="17"/>
  <c r="W137" i="17"/>
  <c r="BW146" i="17"/>
  <c r="BW147" i="17"/>
  <c r="BL141" i="17"/>
  <c r="BL140" i="17"/>
  <c r="CT147" i="17"/>
  <c r="CT146" i="17"/>
  <c r="CM150" i="17"/>
  <c r="CM149" i="17"/>
  <c r="BI152" i="17"/>
  <c r="BI153" i="17"/>
  <c r="BE140" i="17"/>
  <c r="BE141" i="17"/>
  <c r="AT149" i="17"/>
  <c r="AT150" i="17"/>
  <c r="BK156" i="17"/>
  <c r="BK155" i="17"/>
  <c r="BQ146" i="17"/>
  <c r="BQ147" i="17"/>
  <c r="CZ156" i="17"/>
  <c r="CZ155" i="17"/>
  <c r="BY159" i="17"/>
  <c r="BY158" i="17"/>
  <c r="BA162" i="17"/>
  <c r="BA161" i="17"/>
  <c r="BZ137" i="17"/>
  <c r="BZ138" i="17"/>
  <c r="BF149" i="17"/>
  <c r="BF150" i="17"/>
  <c r="AW155" i="17"/>
  <c r="AW156" i="17"/>
  <c r="CL137" i="17"/>
  <c r="CL138" i="17"/>
  <c r="CV150" i="17"/>
  <c r="CV149" i="17"/>
  <c r="AJ158" i="17"/>
  <c r="AJ159" i="17"/>
  <c r="F162" i="17"/>
  <c r="F161" i="17"/>
  <c r="BZ162" i="17"/>
  <c r="BZ161" i="17"/>
  <c r="AE147" i="17"/>
  <c r="AE146" i="17"/>
  <c r="AL152" i="17"/>
  <c r="AL153" i="17"/>
  <c r="BG131" i="17"/>
  <c r="BG132" i="17"/>
  <c r="CU141" i="17"/>
  <c r="CU140" i="17"/>
  <c r="J155" i="17"/>
  <c r="J156" i="17"/>
  <c r="AR162" i="17"/>
  <c r="AR161" i="17"/>
  <c r="AQ156" i="17"/>
  <c r="AQ155" i="17"/>
  <c r="CH161" i="17"/>
  <c r="CH162" i="17"/>
  <c r="BS164" i="17"/>
  <c r="BS165" i="17"/>
  <c r="AU167" i="17"/>
  <c r="AU168" i="17"/>
  <c r="W170" i="17"/>
  <c r="W171" i="17"/>
  <c r="CQ170" i="17"/>
  <c r="CQ171" i="17"/>
  <c r="BS173" i="17"/>
  <c r="BS174" i="17"/>
  <c r="BD150" i="17"/>
  <c r="BD149" i="17"/>
  <c r="AL159" i="17"/>
  <c r="AL158" i="17"/>
  <c r="G147" i="17"/>
  <c r="G146" i="17"/>
  <c r="CU155" i="17"/>
  <c r="CU156" i="17"/>
  <c r="F165" i="17"/>
  <c r="F164" i="17"/>
  <c r="BZ165" i="17"/>
  <c r="BZ164" i="17"/>
  <c r="AV167" i="17"/>
  <c r="AV168" i="17"/>
  <c r="R171" i="17"/>
  <c r="R170" i="17"/>
  <c r="CL171" i="17"/>
  <c r="CL170" i="17"/>
  <c r="BH174" i="17"/>
  <c r="BH173" i="17"/>
  <c r="AD156" i="17"/>
  <c r="AD155" i="17"/>
  <c r="CT161" i="17"/>
  <c r="CT162" i="17"/>
  <c r="BI155" i="17"/>
  <c r="BI156" i="17"/>
  <c r="CH147" i="17"/>
  <c r="CH146" i="17"/>
  <c r="U158" i="17"/>
  <c r="U159" i="17"/>
  <c r="AL155" i="17"/>
  <c r="AL156" i="17"/>
  <c r="AE168" i="17"/>
  <c r="AE167" i="17"/>
  <c r="AS173" i="17"/>
  <c r="AS174" i="17"/>
  <c r="AZ176" i="17"/>
  <c r="AZ177" i="17"/>
  <c r="AB180" i="17"/>
  <c r="AB179" i="17"/>
  <c r="CV180" i="17"/>
  <c r="CV179" i="17"/>
  <c r="BX182" i="17"/>
  <c r="BX183" i="17"/>
  <c r="AS155" i="17"/>
  <c r="AS156" i="17"/>
  <c r="CP164" i="17"/>
  <c r="CP165" i="17"/>
  <c r="Z173" i="17"/>
  <c r="Z174" i="17"/>
  <c r="M161" i="17"/>
  <c r="M162" i="17"/>
  <c r="CD167" i="17"/>
  <c r="CD168" i="17"/>
  <c r="BX174" i="17"/>
  <c r="BX173" i="17"/>
  <c r="BM177" i="17"/>
  <c r="BM176" i="17"/>
  <c r="AO180" i="17"/>
  <c r="AO179" i="17"/>
  <c r="Q183" i="17"/>
  <c r="Q182" i="17"/>
  <c r="BJ144" i="17"/>
  <c r="BJ143" i="17"/>
  <c r="AH164" i="17"/>
  <c r="AH165" i="17"/>
  <c r="BR170" i="17"/>
  <c r="BR171" i="17"/>
  <c r="BI146" i="17"/>
  <c r="BI147" i="17"/>
  <c r="Z164" i="17"/>
  <c r="Z165" i="17"/>
  <c r="BJ171" i="17"/>
  <c r="BJ170" i="17"/>
  <c r="AJ176" i="17"/>
  <c r="AJ177" i="17"/>
  <c r="F180" i="17"/>
  <c r="F179" i="17"/>
  <c r="BZ180" i="17"/>
  <c r="BZ179" i="17"/>
  <c r="AV183" i="17"/>
  <c r="AV182" i="17"/>
  <c r="CS158" i="17"/>
  <c r="CS159" i="17"/>
  <c r="AS167" i="17"/>
  <c r="AS168" i="17"/>
  <c r="CG161" i="17"/>
  <c r="CG162" i="17"/>
  <c r="CI168" i="17"/>
  <c r="CI167" i="17"/>
  <c r="BR161" i="17"/>
  <c r="BR162" i="17"/>
  <c r="BD176" i="17"/>
  <c r="BD177" i="17"/>
  <c r="CI182" i="17"/>
  <c r="CI183" i="17"/>
  <c r="BQ185" i="17"/>
  <c r="BQ186" i="17"/>
  <c r="AS188" i="17"/>
  <c r="AS189" i="17"/>
  <c r="U191" i="17"/>
  <c r="U192" i="17"/>
  <c r="CO191" i="17"/>
  <c r="CO192" i="17"/>
  <c r="BQ194" i="17"/>
  <c r="BQ195" i="17"/>
  <c r="AS197" i="17"/>
  <c r="AS198" i="17"/>
  <c r="CB168" i="17"/>
  <c r="CB167" i="17"/>
  <c r="AG179" i="17"/>
  <c r="AG180" i="17"/>
  <c r="H168" i="17"/>
  <c r="H167" i="17"/>
  <c r="BW180" i="17"/>
  <c r="BW179" i="17"/>
  <c r="P186" i="17"/>
  <c r="P185" i="17"/>
  <c r="CJ186" i="17"/>
  <c r="CJ185" i="17"/>
  <c r="BL189" i="17"/>
  <c r="BL188" i="17"/>
  <c r="AN192" i="17"/>
  <c r="AN191" i="17"/>
  <c r="P195" i="17"/>
  <c r="P194" i="17"/>
  <c r="CJ195" i="17"/>
  <c r="CJ194" i="17"/>
  <c r="CD170" i="17"/>
  <c r="CD171" i="17"/>
  <c r="BO180" i="17"/>
  <c r="BO179" i="17"/>
  <c r="BJ165" i="17"/>
  <c r="BJ164" i="17"/>
  <c r="CB176" i="17"/>
  <c r="CB177" i="17"/>
  <c r="CC182" i="17"/>
  <c r="CC183" i="17"/>
  <c r="BS185" i="17"/>
  <c r="BS186" i="17"/>
  <c r="AU188" i="17"/>
  <c r="AU189" i="17"/>
  <c r="W192" i="17"/>
  <c r="W191" i="17"/>
  <c r="CQ192" i="17"/>
  <c r="CQ191" i="17"/>
  <c r="BS195" i="17"/>
  <c r="BS194" i="17"/>
  <c r="AU197" i="17"/>
  <c r="AU198" i="17"/>
  <c r="AM168" i="17"/>
  <c r="AM167" i="17"/>
  <c r="CN176" i="17"/>
  <c r="CN177" i="17"/>
  <c r="F185" i="17"/>
  <c r="F186" i="17"/>
  <c r="BZ185" i="17"/>
  <c r="BZ186" i="17"/>
  <c r="AV188" i="17"/>
  <c r="AV189" i="17"/>
  <c r="H176" i="17"/>
  <c r="H177" i="17"/>
  <c r="AK182" i="17"/>
  <c r="AK183" i="17"/>
  <c r="CN179" i="17"/>
  <c r="CN180" i="17"/>
  <c r="T194" i="17"/>
  <c r="T195" i="17"/>
  <c r="AQ180" i="17"/>
  <c r="AQ179" i="17"/>
  <c r="BJ194" i="17"/>
  <c r="BJ195" i="17"/>
  <c r="CE197" i="17"/>
  <c r="CE198" i="17"/>
  <c r="BG200" i="17"/>
  <c r="BG201" i="17"/>
  <c r="AI203" i="17"/>
  <c r="AI204" i="17"/>
  <c r="K206" i="17"/>
  <c r="K207" i="17"/>
  <c r="BW170" i="17"/>
  <c r="BW171" i="17"/>
  <c r="CX188" i="17"/>
  <c r="CX189" i="17"/>
  <c r="BR164" i="17"/>
  <c r="BR165" i="17"/>
  <c r="CB185" i="17"/>
  <c r="CB186" i="17"/>
  <c r="M194" i="17"/>
  <c r="M195" i="17"/>
  <c r="BT197" i="17"/>
  <c r="BT198" i="17"/>
  <c r="AP201" i="17"/>
  <c r="AP200" i="17"/>
  <c r="L203" i="17"/>
  <c r="L204" i="17"/>
  <c r="CF203" i="17"/>
  <c r="CF204" i="17"/>
  <c r="CP158" i="17"/>
  <c r="CP159" i="17"/>
  <c r="AQ188" i="17"/>
  <c r="AQ189" i="17"/>
  <c r="BL168" i="17"/>
  <c r="BL167" i="17"/>
  <c r="Z186" i="17"/>
  <c r="Z185" i="17"/>
  <c r="AB152" i="17"/>
  <c r="AB153" i="17"/>
  <c r="BD185" i="17"/>
  <c r="BD186" i="17"/>
  <c r="V197" i="17"/>
  <c r="V198" i="17"/>
  <c r="H201" i="17"/>
  <c r="H200" i="17"/>
  <c r="CB201" i="17"/>
  <c r="CB200" i="17"/>
  <c r="BI197" i="17"/>
  <c r="BI198" i="17"/>
  <c r="V207" i="17"/>
  <c r="V206" i="17"/>
  <c r="BC185" i="17"/>
  <c r="BC186" i="17"/>
  <c r="AA200" i="17"/>
  <c r="AA201" i="17"/>
  <c r="BQ206" i="17"/>
  <c r="BQ207" i="17"/>
  <c r="X197" i="17"/>
  <c r="X198" i="17"/>
  <c r="AH207" i="17"/>
  <c r="AH206" i="17"/>
  <c r="CX194" i="17"/>
  <c r="CX195" i="17"/>
  <c r="BQ203" i="17"/>
  <c r="BQ204" i="17"/>
  <c r="M176" i="17"/>
  <c r="M177" i="17"/>
  <c r="Y197" i="17"/>
  <c r="Y198" i="17"/>
  <c r="AT207" i="17"/>
  <c r="AT206" i="17"/>
  <c r="CA180" i="17"/>
  <c r="CA179" i="17"/>
  <c r="BX200" i="17"/>
  <c r="BX201" i="17"/>
  <c r="AM177" i="17"/>
  <c r="AM176" i="17"/>
  <c r="BI195" i="17"/>
  <c r="BI194" i="17"/>
  <c r="BV204" i="17"/>
  <c r="BV203" i="17"/>
  <c r="CC203" i="17"/>
  <c r="CC204" i="17"/>
  <c r="AO213" i="17"/>
  <c r="AO212" i="17"/>
  <c r="BD204" i="17"/>
  <c r="BD203" i="17"/>
  <c r="BO210" i="17"/>
  <c r="BO209" i="17"/>
  <c r="BR212" i="17"/>
  <c r="BR213" i="17"/>
  <c r="BF215" i="17"/>
  <c r="BF216" i="17"/>
  <c r="AH218" i="17"/>
  <c r="AH219" i="17"/>
  <c r="J221" i="17"/>
  <c r="J222" i="17"/>
  <c r="CD221" i="17"/>
  <c r="CD222" i="17"/>
  <c r="BF224" i="17"/>
  <c r="BF225" i="17"/>
  <c r="AH227" i="17"/>
  <c r="AH228" i="17"/>
  <c r="J230" i="17"/>
  <c r="J231" i="17"/>
  <c r="CD230" i="17"/>
  <c r="CD231" i="17"/>
  <c r="BF233" i="17"/>
  <c r="BF234" i="17"/>
  <c r="CT189" i="17"/>
  <c r="CT188" i="17"/>
  <c r="CR210" i="17"/>
  <c r="CR209" i="17"/>
  <c r="R194" i="17"/>
  <c r="R195" i="17"/>
  <c r="CJ207" i="17"/>
  <c r="CJ206" i="17"/>
  <c r="CS209" i="17"/>
  <c r="CS210" i="17"/>
  <c r="CO212" i="17"/>
  <c r="CO213" i="17"/>
  <c r="BS215" i="17"/>
  <c r="BS216" i="17"/>
  <c r="AU218" i="17"/>
  <c r="AU219" i="17"/>
  <c r="W221" i="17"/>
  <c r="W222" i="17"/>
  <c r="CQ221" i="17"/>
  <c r="CQ222" i="17"/>
  <c r="BS224" i="17"/>
  <c r="BS225" i="17"/>
  <c r="AU227" i="17"/>
  <c r="AU228" i="17"/>
  <c r="W230" i="17"/>
  <c r="W231" i="17"/>
  <c r="CQ230" i="17"/>
  <c r="CQ231" i="17"/>
  <c r="BS233" i="17"/>
  <c r="BS234" i="17"/>
  <c r="AG200" i="17"/>
  <c r="AG201" i="17"/>
  <c r="CL210" i="17"/>
  <c r="CL209" i="17"/>
  <c r="AQ191" i="17"/>
  <c r="AQ192" i="17"/>
  <c r="CM206" i="17"/>
  <c r="CM207" i="17"/>
  <c r="CX213" i="17"/>
  <c r="CX212" i="17"/>
  <c r="CW206" i="17"/>
  <c r="CW207" i="17"/>
  <c r="P213" i="17"/>
  <c r="P212" i="17"/>
  <c r="S215" i="17"/>
  <c r="S216" i="17"/>
  <c r="CM215" i="17"/>
  <c r="CM216" i="17"/>
  <c r="BI218" i="17"/>
  <c r="BI219" i="17"/>
  <c r="AE221" i="17"/>
  <c r="AE222" i="17"/>
  <c r="CY221" i="17"/>
  <c r="CY222" i="17"/>
  <c r="BU224" i="17"/>
  <c r="BU225" i="17"/>
  <c r="AQ227" i="17"/>
  <c r="AQ228" i="17"/>
  <c r="M230" i="17"/>
  <c r="M231" i="17"/>
  <c r="CG230" i="17"/>
  <c r="CG231" i="17"/>
  <c r="BC233" i="17"/>
  <c r="BC234" i="17"/>
  <c r="AY204" i="17"/>
  <c r="AY203" i="17"/>
  <c r="AX215" i="17"/>
  <c r="AX216" i="17"/>
  <c r="AF224" i="17"/>
  <c r="AF225" i="17"/>
  <c r="AA233" i="17"/>
  <c r="AA234" i="17"/>
  <c r="BP191" i="17"/>
  <c r="BP192" i="17"/>
  <c r="BJ212" i="17"/>
  <c r="BJ213" i="17"/>
  <c r="BT209" i="17"/>
  <c r="BT210" i="17"/>
  <c r="O221" i="17"/>
  <c r="O222" i="17"/>
  <c r="BU209" i="17"/>
  <c r="BU210" i="17"/>
  <c r="CU219" i="17"/>
  <c r="CU218" i="17"/>
  <c r="BF210" i="17"/>
  <c r="BF209" i="17"/>
  <c r="CI219" i="17"/>
  <c r="CI218" i="17"/>
  <c r="AV206" i="17"/>
  <c r="AV207" i="17"/>
  <c r="CX216" i="17"/>
  <c r="CX215" i="17"/>
  <c r="CF225" i="17"/>
  <c r="CF224" i="17"/>
  <c r="X212" i="17"/>
  <c r="X213" i="17"/>
  <c r="CR212" i="17"/>
  <c r="CR213" i="17"/>
  <c r="BE227" i="17"/>
  <c r="BE228" i="17"/>
  <c r="AP236" i="17"/>
  <c r="AP237" i="17"/>
  <c r="BV215" i="17"/>
  <c r="BV216" i="17"/>
  <c r="CX225" i="17"/>
  <c r="CX224" i="17"/>
  <c r="BV233" i="17"/>
  <c r="BV234" i="17"/>
  <c r="CU215" i="17"/>
  <c r="CU216" i="17"/>
  <c r="F231" i="17"/>
  <c r="F230" i="17"/>
  <c r="P197" i="17"/>
  <c r="P198" i="17"/>
  <c r="BW221" i="17"/>
  <c r="BW222" i="17"/>
  <c r="BZ234" i="17"/>
  <c r="BZ233" i="17"/>
  <c r="AG218" i="17"/>
  <c r="AG219" i="17"/>
  <c r="BE230" i="17"/>
  <c r="BE231" i="17"/>
  <c r="BS236" i="17"/>
  <c r="BS237" i="17"/>
  <c r="BJ215" i="17"/>
  <c r="BJ216" i="17"/>
  <c r="X227" i="17"/>
  <c r="X228" i="17"/>
  <c r="I237" i="17"/>
  <c r="I236" i="17"/>
  <c r="BN234" i="17"/>
  <c r="BN233" i="17"/>
  <c r="BX240" i="17"/>
  <c r="BX239" i="17"/>
  <c r="BY242" i="17"/>
  <c r="BY243" i="17"/>
  <c r="CB209" i="17"/>
  <c r="CB210" i="17"/>
  <c r="AE236" i="17"/>
  <c r="AE237" i="17"/>
  <c r="CE239" i="17"/>
  <c r="CE240" i="17"/>
  <c r="AR236" i="17"/>
  <c r="AR237" i="17"/>
  <c r="Z227" i="17"/>
  <c r="Z228" i="17"/>
  <c r="AL239" i="17"/>
  <c r="AL240" i="17"/>
  <c r="BH242" i="17"/>
  <c r="BH243" i="17"/>
  <c r="N215" i="17"/>
  <c r="N216" i="17"/>
  <c r="CN237" i="17"/>
  <c r="CN236" i="17"/>
  <c r="AD242" i="17"/>
  <c r="AD243" i="17"/>
  <c r="BQ224" i="17"/>
  <c r="BQ225" i="17"/>
  <c r="Z239" i="17"/>
  <c r="Z240" i="17"/>
  <c r="BC243" i="17"/>
  <c r="BC242" i="17"/>
  <c r="AP225" i="17"/>
  <c r="AP224" i="17"/>
  <c r="H240" i="17"/>
  <c r="H239" i="17"/>
  <c r="CI239" i="17"/>
  <c r="CI240" i="17"/>
  <c r="I227" i="17"/>
  <c r="I228" i="17"/>
  <c r="AO239" i="17"/>
  <c r="AO240" i="17"/>
  <c r="AS218" i="17"/>
  <c r="AS219" i="17"/>
  <c r="BN237" i="17"/>
  <c r="BN236" i="17"/>
  <c r="CP239" i="17"/>
  <c r="CP240" i="17"/>
  <c r="AV227" i="17"/>
  <c r="AV228" i="17"/>
  <c r="CD239" i="17"/>
  <c r="CD240" i="17"/>
  <c r="BJ240" i="17"/>
  <c r="BJ239" i="17"/>
  <c r="CU227" i="17"/>
  <c r="CU228" i="17"/>
  <c r="AX207" i="17"/>
  <c r="AX206" i="17"/>
  <c r="CV243" i="17"/>
  <c r="CV242" i="17"/>
  <c r="CA239" i="17"/>
  <c r="CA240" i="17"/>
  <c r="AW240" i="17"/>
  <c r="AW239" i="17"/>
  <c r="BL237" i="17"/>
  <c r="BL236" i="17"/>
  <c r="AT138" i="17"/>
  <c r="AT137" i="17"/>
  <c r="CV141" i="17"/>
  <c r="CV140" i="17"/>
  <c r="BX143" i="17"/>
  <c r="BX144" i="17"/>
  <c r="AZ147" i="17"/>
  <c r="AZ146" i="17"/>
  <c r="AG138" i="17"/>
  <c r="AG137" i="17"/>
  <c r="F138" i="17"/>
  <c r="F137" i="17"/>
  <c r="BG140" i="17"/>
  <c r="BG141" i="17"/>
  <c r="BA144" i="17"/>
  <c r="BA143" i="17"/>
  <c r="CF129" i="17"/>
  <c r="CF128" i="17"/>
  <c r="AV138" i="17"/>
  <c r="AV137" i="17"/>
  <c r="AW137" i="17"/>
  <c r="AW138" i="17"/>
  <c r="BR140" i="17"/>
  <c r="BR141" i="17"/>
  <c r="BN144" i="17"/>
  <c r="BN143" i="17"/>
  <c r="O137" i="17"/>
  <c r="O138" i="17"/>
  <c r="I146" i="17"/>
  <c r="I147" i="17"/>
  <c r="AH149" i="17"/>
  <c r="AH150" i="17"/>
  <c r="K152" i="17"/>
  <c r="K153" i="17"/>
  <c r="CE152" i="17"/>
  <c r="CE153" i="17"/>
  <c r="BG155" i="17"/>
  <c r="BG156" i="17"/>
  <c r="AC134" i="17"/>
  <c r="AC135" i="17"/>
  <c r="O149" i="17"/>
  <c r="O150" i="17"/>
  <c r="AT140" i="17"/>
  <c r="AT141" i="17"/>
  <c r="BG146" i="17"/>
  <c r="BG147" i="17"/>
  <c r="BH149" i="17"/>
  <c r="BH150" i="17"/>
  <c r="AD153" i="17"/>
  <c r="AD152" i="17"/>
  <c r="CX153" i="17"/>
  <c r="CX152" i="17"/>
  <c r="CB140" i="17"/>
  <c r="CB141" i="17"/>
  <c r="W149" i="17"/>
  <c r="W150" i="17"/>
  <c r="Z143" i="17"/>
  <c r="Z144" i="17"/>
  <c r="AD150" i="17"/>
  <c r="AD149" i="17"/>
  <c r="G153" i="17"/>
  <c r="G152" i="17"/>
  <c r="CA153" i="17"/>
  <c r="CA152" i="17"/>
  <c r="BE143" i="17"/>
  <c r="BE144" i="17"/>
  <c r="N153" i="17"/>
  <c r="N152" i="17"/>
  <c r="Q131" i="17"/>
  <c r="Q132" i="17"/>
  <c r="AH152" i="17"/>
  <c r="AH153" i="17"/>
  <c r="W158" i="17"/>
  <c r="W159" i="17"/>
  <c r="CQ158" i="17"/>
  <c r="CQ159" i="17"/>
  <c r="BS161" i="17"/>
  <c r="BS162" i="17"/>
  <c r="CJ140" i="17"/>
  <c r="CJ141" i="17"/>
  <c r="O153" i="17"/>
  <c r="O152" i="17"/>
  <c r="CJ156" i="17"/>
  <c r="CJ155" i="17"/>
  <c r="H143" i="17"/>
  <c r="H144" i="17"/>
  <c r="BP153" i="17"/>
  <c r="BP152" i="17"/>
  <c r="BB159" i="17"/>
  <c r="BB158" i="17"/>
  <c r="X161" i="17"/>
  <c r="X162" i="17"/>
  <c r="F150" i="17"/>
  <c r="F149" i="17"/>
  <c r="H156" i="17"/>
  <c r="H155" i="17"/>
  <c r="BD137" i="17"/>
  <c r="BD138" i="17"/>
  <c r="CU143" i="17"/>
  <c r="CU144" i="17"/>
  <c r="CD155" i="17"/>
  <c r="CD156" i="17"/>
  <c r="CZ162" i="17"/>
  <c r="CZ161" i="17"/>
  <c r="G159" i="17"/>
  <c r="G158" i="17"/>
  <c r="Q165" i="17"/>
  <c r="Q164" i="17"/>
  <c r="CK165" i="17"/>
  <c r="CK164" i="17"/>
  <c r="BM168" i="17"/>
  <c r="BM167" i="17"/>
  <c r="AO171" i="17"/>
  <c r="AO170" i="17"/>
  <c r="Q174" i="17"/>
  <c r="Q173" i="17"/>
  <c r="CK173" i="17"/>
  <c r="CK174" i="17"/>
  <c r="BR152" i="17"/>
  <c r="BR153" i="17"/>
  <c r="CU159" i="17"/>
  <c r="CU158" i="17"/>
  <c r="T150" i="17"/>
  <c r="T149" i="17"/>
  <c r="BF158" i="17"/>
  <c r="BF159" i="17"/>
  <c r="X164" i="17"/>
  <c r="X165" i="17"/>
  <c r="CR164" i="17"/>
  <c r="CR165" i="17"/>
  <c r="BN168" i="17"/>
  <c r="BN167" i="17"/>
  <c r="AJ170" i="17"/>
  <c r="AJ171" i="17"/>
  <c r="F174" i="17"/>
  <c r="F173" i="17"/>
  <c r="J135" i="17"/>
  <c r="J134" i="17"/>
  <c r="AM159" i="17"/>
  <c r="AM158" i="17"/>
  <c r="AX143" i="17"/>
  <c r="AX144" i="17"/>
  <c r="AY159" i="17"/>
  <c r="AY158" i="17"/>
  <c r="CT149" i="17"/>
  <c r="CT150" i="17"/>
  <c r="CD158" i="17"/>
  <c r="CD159" i="17"/>
  <c r="BF161" i="17"/>
  <c r="BF162" i="17"/>
  <c r="CN168" i="17"/>
  <c r="CN167" i="17"/>
  <c r="BW173" i="17"/>
  <c r="BW174" i="17"/>
  <c r="BR176" i="17"/>
  <c r="BR177" i="17"/>
  <c r="AT179" i="17"/>
  <c r="AT180" i="17"/>
  <c r="V182" i="17"/>
  <c r="V183" i="17"/>
  <c r="CP182" i="17"/>
  <c r="CP183" i="17"/>
  <c r="CH158" i="17"/>
  <c r="CH159" i="17"/>
  <c r="BJ167" i="17"/>
  <c r="BJ168" i="17"/>
  <c r="V176" i="17"/>
  <c r="V177" i="17"/>
  <c r="Y164" i="17"/>
  <c r="Y165" i="17"/>
  <c r="AB171" i="17"/>
  <c r="AB170" i="17"/>
  <c r="CZ173" i="17"/>
  <c r="CZ174" i="17"/>
  <c r="CE176" i="17"/>
  <c r="CE177" i="17"/>
  <c r="BG179" i="17"/>
  <c r="BG180" i="17"/>
  <c r="AI182" i="17"/>
  <c r="AI183" i="17"/>
  <c r="U153" i="17"/>
  <c r="U152" i="17"/>
  <c r="BO165" i="17"/>
  <c r="BO164" i="17"/>
  <c r="CY171" i="17"/>
  <c r="CY170" i="17"/>
  <c r="CH156" i="17"/>
  <c r="CH155" i="17"/>
  <c r="CI164" i="17"/>
  <c r="CI165" i="17"/>
  <c r="S173" i="17"/>
  <c r="S174" i="17"/>
  <c r="BB177" i="17"/>
  <c r="BB176" i="17"/>
  <c r="X179" i="17"/>
  <c r="X180" i="17"/>
  <c r="CR179" i="17"/>
  <c r="CR180" i="17"/>
  <c r="BK146" i="17"/>
  <c r="BK147" i="17"/>
  <c r="CD161" i="17"/>
  <c r="CD162" i="17"/>
  <c r="M170" i="17"/>
  <c r="M171" i="17"/>
  <c r="S165" i="17"/>
  <c r="S164" i="17"/>
  <c r="AG170" i="17"/>
  <c r="AG171" i="17"/>
  <c r="G168" i="17"/>
  <c r="G167" i="17"/>
  <c r="BK180" i="17"/>
  <c r="BK179" i="17"/>
  <c r="O186" i="17"/>
  <c r="O185" i="17"/>
  <c r="CI186" i="17"/>
  <c r="CI185" i="17"/>
  <c r="BK189" i="17"/>
  <c r="BK188" i="17"/>
  <c r="AM192" i="17"/>
  <c r="AM191" i="17"/>
  <c r="O195" i="17"/>
  <c r="O194" i="17"/>
  <c r="CI195" i="17"/>
  <c r="CI194" i="17"/>
  <c r="BK197" i="17"/>
  <c r="BK198" i="17"/>
  <c r="BX171" i="17"/>
  <c r="BX170" i="17"/>
  <c r="AY182" i="17"/>
  <c r="AY183" i="17"/>
  <c r="AN173" i="17"/>
  <c r="AN174" i="17"/>
  <c r="U182" i="17"/>
  <c r="U183" i="17"/>
  <c r="AH185" i="17"/>
  <c r="AH186" i="17"/>
  <c r="J188" i="17"/>
  <c r="J189" i="17"/>
  <c r="CD188" i="17"/>
  <c r="CD189" i="17"/>
  <c r="BF191" i="17"/>
  <c r="BF192" i="17"/>
  <c r="AH194" i="17"/>
  <c r="AH195" i="17"/>
  <c r="O134" i="17"/>
  <c r="O135" i="17"/>
  <c r="AQ173" i="17"/>
  <c r="AQ174" i="17"/>
  <c r="AV135" i="17"/>
  <c r="AV134" i="17"/>
  <c r="BI167" i="17"/>
  <c r="BI168" i="17"/>
  <c r="Z179" i="17"/>
  <c r="Z180" i="17"/>
  <c r="Q186" i="17"/>
  <c r="Q185" i="17"/>
  <c r="CK186" i="17"/>
  <c r="CK185" i="17"/>
  <c r="BM189" i="17"/>
  <c r="BM188" i="17"/>
  <c r="AO192" i="17"/>
  <c r="AO191" i="17"/>
  <c r="Q195" i="17"/>
  <c r="Q194" i="17"/>
  <c r="CK195" i="17"/>
  <c r="CK194" i="17"/>
  <c r="BM198" i="17"/>
  <c r="BM197" i="17"/>
  <c r="O170" i="17"/>
  <c r="O171" i="17"/>
  <c r="AL179" i="17"/>
  <c r="AL180" i="17"/>
  <c r="X185" i="17"/>
  <c r="X186" i="17"/>
  <c r="CR185" i="17"/>
  <c r="CR186" i="17"/>
  <c r="BW158" i="17"/>
  <c r="BW159" i="17"/>
  <c r="BJ177" i="17"/>
  <c r="BJ176" i="17"/>
  <c r="CY156" i="17"/>
  <c r="CY155" i="17"/>
  <c r="CH182" i="17"/>
  <c r="CH183" i="17"/>
  <c r="CN194" i="17"/>
  <c r="CN195" i="17"/>
  <c r="T185" i="17"/>
  <c r="T186" i="17"/>
  <c r="H198" i="17"/>
  <c r="H197" i="17"/>
  <c r="CW197" i="17"/>
  <c r="CW198" i="17"/>
  <c r="BY200" i="17"/>
  <c r="BY201" i="17"/>
  <c r="BA203" i="17"/>
  <c r="BA204" i="17"/>
  <c r="AC206" i="17"/>
  <c r="AC207" i="17"/>
  <c r="CO179" i="17"/>
  <c r="CO180" i="17"/>
  <c r="AJ192" i="17"/>
  <c r="AJ191" i="17"/>
  <c r="BV176" i="17"/>
  <c r="BV177" i="17"/>
  <c r="BC188" i="17"/>
  <c r="BC189" i="17"/>
  <c r="CG194" i="17"/>
  <c r="CG195" i="17"/>
  <c r="CL198" i="17"/>
  <c r="CL197" i="17"/>
  <c r="BH200" i="17"/>
  <c r="BH201" i="17"/>
  <c r="AD204" i="17"/>
  <c r="AD203" i="17"/>
  <c r="CX204" i="17"/>
  <c r="CX203" i="17"/>
  <c r="Z171" i="17"/>
  <c r="Z170" i="17"/>
  <c r="AV191" i="17"/>
  <c r="AV192" i="17"/>
  <c r="T174" i="17"/>
  <c r="T173" i="17"/>
  <c r="AE188" i="17"/>
  <c r="AE189" i="17"/>
  <c r="AB174" i="17"/>
  <c r="AB173" i="17"/>
  <c r="AD191" i="17"/>
  <c r="AD192" i="17"/>
  <c r="AW197" i="17"/>
  <c r="AW198" i="17"/>
  <c r="Z201" i="17"/>
  <c r="Z200" i="17"/>
  <c r="AX168" i="17"/>
  <c r="AX167" i="17"/>
  <c r="BQ200" i="17"/>
  <c r="BQ201" i="17"/>
  <c r="AZ207" i="17"/>
  <c r="AZ206" i="17"/>
  <c r="AX192" i="17"/>
  <c r="AX191" i="17"/>
  <c r="CT200" i="17"/>
  <c r="CT201" i="17"/>
  <c r="CN153" i="17"/>
  <c r="CN152" i="17"/>
  <c r="AQ201" i="17"/>
  <c r="AQ200" i="17"/>
  <c r="BW177" i="17"/>
  <c r="BW176" i="17"/>
  <c r="CD197" i="17"/>
  <c r="CD198" i="17"/>
  <c r="O206" i="17"/>
  <c r="O207" i="17"/>
  <c r="BI185" i="17"/>
  <c r="BI186" i="17"/>
  <c r="AE201" i="17"/>
  <c r="AE200" i="17"/>
  <c r="CI207" i="17"/>
  <c r="CI206" i="17"/>
  <c r="CZ188" i="17"/>
  <c r="CZ189" i="17"/>
  <c r="J203" i="17"/>
  <c r="J204" i="17"/>
  <c r="CY182" i="17"/>
  <c r="CY183" i="17"/>
  <c r="BW197" i="17"/>
  <c r="BW198" i="17"/>
  <c r="N182" i="17"/>
  <c r="N183" i="17"/>
  <c r="CR206" i="17"/>
  <c r="CR207" i="17"/>
  <c r="CF213" i="17"/>
  <c r="CF212" i="17"/>
  <c r="BL207" i="17"/>
  <c r="BL206" i="17"/>
  <c r="CJ210" i="17"/>
  <c r="CJ209" i="17"/>
  <c r="CU212" i="17"/>
  <c r="CU213" i="17"/>
  <c r="BX216" i="17"/>
  <c r="BX215" i="17"/>
  <c r="AZ219" i="17"/>
  <c r="AZ218" i="17"/>
  <c r="AB222" i="17"/>
  <c r="AB221" i="17"/>
  <c r="CV222" i="17"/>
  <c r="CV221" i="17"/>
  <c r="BX225" i="17"/>
  <c r="BX224" i="17"/>
  <c r="AZ228" i="17"/>
  <c r="AZ227" i="17"/>
  <c r="AB231" i="17"/>
  <c r="AB230" i="17"/>
  <c r="CV231" i="17"/>
  <c r="CV230" i="17"/>
  <c r="BX234" i="17"/>
  <c r="BX233" i="17"/>
  <c r="CI197" i="17"/>
  <c r="CI198" i="17"/>
  <c r="AP213" i="17"/>
  <c r="AP212" i="17"/>
  <c r="BL200" i="17"/>
  <c r="BL201" i="17"/>
  <c r="P210" i="17"/>
  <c r="P209" i="17"/>
  <c r="N212" i="17"/>
  <c r="N213" i="17"/>
  <c r="Q216" i="17"/>
  <c r="Q215" i="17"/>
  <c r="CK216" i="17"/>
  <c r="CK215" i="17"/>
  <c r="BM219" i="17"/>
  <c r="BM218" i="17"/>
  <c r="AO222" i="17"/>
  <c r="AO221" i="17"/>
  <c r="Q225" i="17"/>
  <c r="Q224" i="17"/>
  <c r="CK225" i="17"/>
  <c r="CK224" i="17"/>
  <c r="BM228" i="17"/>
  <c r="BM227" i="17"/>
  <c r="AO231" i="17"/>
  <c r="AO230" i="17"/>
  <c r="Q234" i="17"/>
  <c r="Q233" i="17"/>
  <c r="CK234" i="17"/>
  <c r="CK233" i="17"/>
  <c r="N203" i="17"/>
  <c r="N204" i="17"/>
  <c r="BM212" i="17"/>
  <c r="BM213" i="17"/>
  <c r="BW200" i="17"/>
  <c r="BW201" i="17"/>
  <c r="AO209" i="17"/>
  <c r="AO210" i="17"/>
  <c r="BD188" i="17"/>
  <c r="BD189" i="17"/>
  <c r="AH210" i="17"/>
  <c r="AH209" i="17"/>
  <c r="AS212" i="17"/>
  <c r="AS213" i="17"/>
  <c r="AK215" i="17"/>
  <c r="AK216" i="17"/>
  <c r="G218" i="17"/>
  <c r="G219" i="17"/>
  <c r="CA218" i="17"/>
  <c r="CA219" i="17"/>
  <c r="AW221" i="17"/>
  <c r="AW222" i="17"/>
  <c r="S224" i="17"/>
  <c r="S225" i="17"/>
  <c r="CM224" i="17"/>
  <c r="CM225" i="17"/>
  <c r="BI227" i="17"/>
  <c r="BI228" i="17"/>
  <c r="AE230" i="17"/>
  <c r="AE231" i="17"/>
  <c r="CY230" i="17"/>
  <c r="CY231" i="17"/>
  <c r="BU233" i="17"/>
  <c r="BU234" i="17"/>
  <c r="CF207" i="17"/>
  <c r="CF206" i="17"/>
  <c r="BB219" i="17"/>
  <c r="BB218" i="17"/>
  <c r="CZ224" i="17"/>
  <c r="CZ225" i="17"/>
  <c r="CU234" i="17"/>
  <c r="CU233" i="17"/>
  <c r="AY200" i="17"/>
  <c r="AY201" i="17"/>
  <c r="AE159" i="17"/>
  <c r="AE158" i="17"/>
  <c r="CD212" i="17"/>
  <c r="CD213" i="17"/>
  <c r="BT173" i="17"/>
  <c r="BT174" i="17"/>
  <c r="CE212" i="17"/>
  <c r="CE213" i="17"/>
  <c r="AS221" i="17"/>
  <c r="AS222" i="17"/>
  <c r="BA213" i="17"/>
  <c r="BA212" i="17"/>
  <c r="AG221" i="17"/>
  <c r="AG222" i="17"/>
  <c r="AB210" i="17"/>
  <c r="AB209" i="17"/>
  <c r="BW218" i="17"/>
  <c r="BW219" i="17"/>
  <c r="H182" i="17"/>
  <c r="H183" i="17"/>
  <c r="CM212" i="17"/>
  <c r="CM213" i="17"/>
  <c r="T218" i="17"/>
  <c r="T219" i="17"/>
  <c r="R231" i="17"/>
  <c r="R230" i="17"/>
  <c r="CX207" i="17"/>
  <c r="CX206" i="17"/>
  <c r="CR218" i="17"/>
  <c r="CR219" i="17"/>
  <c r="BW228" i="17"/>
  <c r="BW227" i="17"/>
  <c r="AD236" i="17"/>
  <c r="AD237" i="17"/>
  <c r="CT218" i="17"/>
  <c r="CT219" i="17"/>
  <c r="L233" i="17"/>
  <c r="L234" i="17"/>
  <c r="BL210" i="17"/>
  <c r="BL209" i="17"/>
  <c r="R228" i="17"/>
  <c r="R227" i="17"/>
  <c r="AE204" i="17"/>
  <c r="AE203" i="17"/>
  <c r="O224" i="17"/>
  <c r="O225" i="17"/>
  <c r="R234" i="17"/>
  <c r="R233" i="17"/>
  <c r="CK237" i="17"/>
  <c r="CK236" i="17"/>
  <c r="L221" i="17"/>
  <c r="L222" i="17"/>
  <c r="CX228" i="17"/>
  <c r="CX227" i="17"/>
  <c r="AN213" i="17"/>
  <c r="AN212" i="17"/>
  <c r="BP237" i="17"/>
  <c r="BP236" i="17"/>
  <c r="I243" i="17"/>
  <c r="I242" i="17"/>
  <c r="CQ242" i="17"/>
  <c r="CQ243" i="17"/>
  <c r="BK222" i="17"/>
  <c r="BK221" i="17"/>
  <c r="BQ236" i="17"/>
  <c r="BQ237" i="17"/>
  <c r="Y203" i="17"/>
  <c r="Y204" i="17"/>
  <c r="AV230" i="17"/>
  <c r="AV231" i="17"/>
  <c r="BY239" i="17"/>
  <c r="BY240" i="17"/>
  <c r="BZ242" i="17"/>
  <c r="BZ243" i="17"/>
  <c r="CV236" i="17"/>
  <c r="CV237" i="17"/>
  <c r="CU224" i="17"/>
  <c r="CU225" i="17"/>
  <c r="Y240" i="17"/>
  <c r="Y239" i="17"/>
  <c r="AG240" i="17"/>
  <c r="AG239" i="17"/>
  <c r="U230" i="17"/>
  <c r="U231" i="17"/>
  <c r="BM239" i="17"/>
  <c r="BM240" i="17"/>
  <c r="BU242" i="17"/>
  <c r="BU243" i="17"/>
  <c r="AG224" i="17"/>
  <c r="AG225" i="17"/>
  <c r="BJ230" i="17"/>
  <c r="BJ231" i="17"/>
  <c r="AU240" i="17"/>
  <c r="AU239" i="17"/>
  <c r="AY243" i="17"/>
  <c r="AY242" i="17"/>
  <c r="AF230" i="17"/>
  <c r="AF231" i="17"/>
  <c r="CV240" i="17"/>
  <c r="CV239" i="17"/>
  <c r="CL222" i="17"/>
  <c r="CL221" i="17"/>
  <c r="CJ237" i="17"/>
  <c r="CJ236" i="17"/>
  <c r="AA243" i="17"/>
  <c r="AA242" i="17"/>
  <c r="BQ230" i="17"/>
  <c r="BQ231" i="17"/>
  <c r="BV242" i="17"/>
  <c r="BV243" i="17"/>
  <c r="Y237" i="17"/>
  <c r="Y236" i="17"/>
  <c r="CX231" i="17"/>
  <c r="CX230" i="17"/>
  <c r="G240" i="17"/>
  <c r="G239" i="17"/>
  <c r="N239" i="17"/>
  <c r="N240" i="17"/>
  <c r="CD236" i="17"/>
  <c r="CD237" i="17"/>
  <c r="BA239" i="17"/>
  <c r="BA240" i="17"/>
  <c r="R236" i="17"/>
  <c r="R237" i="17"/>
  <c r="BL152" i="17"/>
  <c r="BL153" i="17"/>
  <c r="AX137" i="17"/>
  <c r="AX138" i="17"/>
  <c r="AS153" i="17"/>
  <c r="AS152" i="17"/>
  <c r="AC158" i="17"/>
  <c r="AC159" i="17"/>
  <c r="CW159" i="17"/>
  <c r="CW158" i="17"/>
  <c r="BY161" i="17"/>
  <c r="BY162" i="17"/>
  <c r="U143" i="17"/>
  <c r="U144" i="17"/>
  <c r="Z152" i="17"/>
  <c r="Z153" i="17"/>
  <c r="CS155" i="17"/>
  <c r="CS156" i="17"/>
  <c r="BI144" i="17"/>
  <c r="BI143" i="17"/>
  <c r="AG155" i="17"/>
  <c r="AG156" i="17"/>
  <c r="BH158" i="17"/>
  <c r="BH159" i="17"/>
  <c r="AD162" i="17"/>
  <c r="AD161" i="17"/>
  <c r="BI129" i="17"/>
  <c r="BI128" i="17"/>
  <c r="R150" i="17"/>
  <c r="R149" i="17"/>
  <c r="P155" i="17"/>
  <c r="P156" i="17"/>
  <c r="CO138" i="17"/>
  <c r="CO137" i="17"/>
  <c r="W146" i="17"/>
  <c r="W147" i="17"/>
  <c r="O159" i="17"/>
  <c r="O158" i="17"/>
  <c r="CV137" i="17"/>
  <c r="CV138" i="17"/>
  <c r="AT158" i="17"/>
  <c r="AT159" i="17"/>
  <c r="W164" i="17"/>
  <c r="W165" i="17"/>
  <c r="CQ164" i="17"/>
  <c r="CQ165" i="17"/>
  <c r="BS167" i="17"/>
  <c r="BS168" i="17"/>
  <c r="AU170" i="17"/>
  <c r="AU171" i="17"/>
  <c r="W173" i="17"/>
  <c r="W174" i="17"/>
  <c r="CQ173" i="17"/>
  <c r="CQ174" i="17"/>
  <c r="CY153" i="17"/>
  <c r="CY152" i="17"/>
  <c r="AH161" i="17"/>
  <c r="AH162" i="17"/>
  <c r="AN150" i="17"/>
  <c r="AN149" i="17"/>
  <c r="BQ158" i="17"/>
  <c r="BQ159" i="17"/>
  <c r="AD165" i="17"/>
  <c r="AD164" i="17"/>
  <c r="CX165" i="17"/>
  <c r="CX164" i="17"/>
  <c r="BT167" i="17"/>
  <c r="BT168" i="17"/>
  <c r="AP171" i="17"/>
  <c r="AP170" i="17"/>
  <c r="L173" i="17"/>
  <c r="L174" i="17"/>
  <c r="BD140" i="17"/>
  <c r="BD141" i="17"/>
  <c r="AX159" i="17"/>
  <c r="AX158" i="17"/>
  <c r="CC143" i="17"/>
  <c r="CC144" i="17"/>
  <c r="BJ159" i="17"/>
  <c r="BJ158" i="17"/>
  <c r="V152" i="17"/>
  <c r="V153" i="17"/>
  <c r="CO158" i="17"/>
  <c r="CO159" i="17"/>
  <c r="BV161" i="17"/>
  <c r="BV162" i="17"/>
  <c r="CY168" i="17"/>
  <c r="CY167" i="17"/>
  <c r="CG173" i="17"/>
  <c r="CG174" i="17"/>
  <c r="BX177" i="17"/>
  <c r="BX176" i="17"/>
  <c r="AZ180" i="17"/>
  <c r="AZ179" i="17"/>
  <c r="AB182" i="17"/>
  <c r="AB183" i="17"/>
  <c r="CV182" i="17"/>
  <c r="CV183" i="17"/>
  <c r="J161" i="17"/>
  <c r="J162" i="17"/>
  <c r="BU167" i="17"/>
  <c r="BU168" i="17"/>
  <c r="CY129" i="17"/>
  <c r="CY128" i="17"/>
  <c r="BL164" i="17"/>
  <c r="BL165" i="17"/>
  <c r="AM171" i="17"/>
  <c r="AM170" i="17"/>
  <c r="P177" i="17"/>
  <c r="P176" i="17"/>
  <c r="CK177" i="17"/>
  <c r="CK176" i="17"/>
  <c r="BM180" i="17"/>
  <c r="BM179" i="17"/>
  <c r="AO183" i="17"/>
  <c r="AO182" i="17"/>
  <c r="S155" i="17"/>
  <c r="S156" i="17"/>
  <c r="M167" i="17"/>
  <c r="M168" i="17"/>
  <c r="P174" i="17"/>
  <c r="P173" i="17"/>
  <c r="T159" i="17"/>
  <c r="T158" i="17"/>
  <c r="CT165" i="17"/>
  <c r="CT164" i="17"/>
  <c r="BF174" i="17"/>
  <c r="BF173" i="17"/>
  <c r="BH176" i="17"/>
  <c r="BH177" i="17"/>
  <c r="AD180" i="17"/>
  <c r="AD179" i="17"/>
  <c r="CX180" i="17"/>
  <c r="CX179" i="17"/>
  <c r="L149" i="17"/>
  <c r="L150" i="17"/>
  <c r="CV161" i="17"/>
  <c r="CV162" i="17"/>
  <c r="AZ171" i="17"/>
  <c r="AZ170" i="17"/>
  <c r="BF164" i="17"/>
  <c r="BF165" i="17"/>
  <c r="AR171" i="17"/>
  <c r="AR170" i="17"/>
  <c r="CV167" i="17"/>
  <c r="CV168" i="17"/>
  <c r="BV180" i="17"/>
  <c r="BV179" i="17"/>
  <c r="U185" i="17"/>
  <c r="U186" i="17"/>
  <c r="CO185" i="17"/>
  <c r="CO186" i="17"/>
  <c r="BQ188" i="17"/>
  <c r="BQ189" i="17"/>
  <c r="AS191" i="17"/>
  <c r="AS192" i="17"/>
  <c r="U194" i="17"/>
  <c r="U195" i="17"/>
  <c r="CO194" i="17"/>
  <c r="CO195" i="17"/>
  <c r="U146" i="17"/>
  <c r="U147" i="17"/>
  <c r="CS170" i="17"/>
  <c r="CS171" i="17"/>
  <c r="CZ182" i="17"/>
  <c r="CZ183" i="17"/>
  <c r="BI173" i="17"/>
  <c r="BI174" i="17"/>
  <c r="AF182" i="17"/>
  <c r="AF183" i="17"/>
  <c r="AN186" i="17"/>
  <c r="AN185" i="17"/>
  <c r="P189" i="17"/>
  <c r="P188" i="17"/>
  <c r="CJ189" i="17"/>
  <c r="CJ188" i="17"/>
  <c r="BL192" i="17"/>
  <c r="BL191" i="17"/>
  <c r="AN195" i="17"/>
  <c r="AN194" i="17"/>
  <c r="CM144" i="17"/>
  <c r="CM143" i="17"/>
  <c r="F177" i="17"/>
  <c r="F176" i="17"/>
  <c r="CZ143" i="17"/>
  <c r="CZ144" i="17"/>
  <c r="N171" i="17"/>
  <c r="N170" i="17"/>
  <c r="AK180" i="17"/>
  <c r="AK179" i="17"/>
  <c r="W185" i="17"/>
  <c r="W186" i="17"/>
  <c r="CQ185" i="17"/>
  <c r="CQ186" i="17"/>
  <c r="BS188" i="17"/>
  <c r="BS189" i="17"/>
  <c r="AU191" i="17"/>
  <c r="AU192" i="17"/>
  <c r="W195" i="17"/>
  <c r="W194" i="17"/>
  <c r="CQ195" i="17"/>
  <c r="CQ194" i="17"/>
  <c r="AD137" i="17"/>
  <c r="AD138" i="17"/>
  <c r="AQ171" i="17"/>
  <c r="AQ170" i="17"/>
  <c r="AW179" i="17"/>
  <c r="AW180" i="17"/>
  <c r="AD185" i="17"/>
  <c r="AD186" i="17"/>
  <c r="CX185" i="17"/>
  <c r="CX186" i="17"/>
  <c r="CN161" i="17"/>
  <c r="CN162" i="17"/>
  <c r="BU177" i="17"/>
  <c r="BU176" i="17"/>
  <c r="BD159" i="17"/>
  <c r="BD158" i="17"/>
  <c r="AW185" i="17"/>
  <c r="AW186" i="17"/>
  <c r="CY194" i="17"/>
  <c r="CY195" i="17"/>
  <c r="CA185" i="17"/>
  <c r="CA186" i="17"/>
  <c r="R198" i="17"/>
  <c r="R197" i="17"/>
  <c r="K200" i="17"/>
  <c r="K201" i="17"/>
  <c r="CE200" i="17"/>
  <c r="CE201" i="17"/>
  <c r="BG203" i="17"/>
  <c r="BG204" i="17"/>
  <c r="AI206" i="17"/>
  <c r="AI207" i="17"/>
  <c r="BP182" i="17"/>
  <c r="BP183" i="17"/>
  <c r="CH191" i="17"/>
  <c r="CH192" i="17"/>
  <c r="CS177" i="17"/>
  <c r="CS176" i="17"/>
  <c r="BO188" i="17"/>
  <c r="BO189" i="17"/>
  <c r="CR194" i="17"/>
  <c r="CR195" i="17"/>
  <c r="CR197" i="17"/>
  <c r="CR198" i="17"/>
  <c r="BN201" i="17"/>
  <c r="BN200" i="17"/>
  <c r="AJ203" i="17"/>
  <c r="AJ204" i="17"/>
  <c r="F207" i="17"/>
  <c r="F206" i="17"/>
  <c r="CI171" i="17"/>
  <c r="CI170" i="17"/>
  <c r="CT192" i="17"/>
  <c r="CT191" i="17"/>
  <c r="BL173" i="17"/>
  <c r="BL174" i="17"/>
  <c r="AR188" i="17"/>
  <c r="AR189" i="17"/>
  <c r="CV174" i="17"/>
  <c r="CV173" i="17"/>
  <c r="CB191" i="17"/>
  <c r="CB192" i="17"/>
  <c r="BF197" i="17"/>
  <c r="BF198" i="17"/>
  <c r="AF201" i="17"/>
  <c r="AF200" i="17"/>
  <c r="AF174" i="17"/>
  <c r="AF173" i="17"/>
  <c r="CD200" i="17"/>
  <c r="CD201" i="17"/>
  <c r="BI206" i="17"/>
  <c r="BI207" i="17"/>
  <c r="BU192" i="17"/>
  <c r="BU191" i="17"/>
  <c r="G204" i="17"/>
  <c r="G203" i="17"/>
  <c r="BW168" i="17"/>
  <c r="BW167" i="17"/>
  <c r="BE200" i="17"/>
  <c r="BE201" i="17"/>
  <c r="BI180" i="17"/>
  <c r="BI179" i="17"/>
  <c r="O200" i="17"/>
  <c r="O201" i="17"/>
  <c r="Z207" i="17"/>
  <c r="Z206" i="17"/>
  <c r="BP188" i="17"/>
  <c r="BP189" i="17"/>
  <c r="AS200" i="17"/>
  <c r="AS201" i="17"/>
  <c r="CQ207" i="17"/>
  <c r="CQ206" i="17"/>
  <c r="L192" i="17"/>
  <c r="L191" i="17"/>
  <c r="U203" i="17"/>
  <c r="U204" i="17"/>
  <c r="CZ185" i="17"/>
  <c r="CZ186" i="17"/>
  <c r="CJ197" i="17"/>
  <c r="CJ198" i="17"/>
  <c r="AR185" i="17"/>
  <c r="AR186" i="17"/>
  <c r="N210" i="17"/>
  <c r="N209" i="17"/>
  <c r="T191" i="17"/>
  <c r="T192" i="17"/>
  <c r="BW207" i="17"/>
  <c r="BW206" i="17"/>
  <c r="CY210" i="17"/>
  <c r="CY209" i="17"/>
  <c r="J215" i="17"/>
  <c r="J216" i="17"/>
  <c r="CD215" i="17"/>
  <c r="CD216" i="17"/>
  <c r="BF218" i="17"/>
  <c r="BF219" i="17"/>
  <c r="AH221" i="17"/>
  <c r="AH222" i="17"/>
  <c r="J224" i="17"/>
  <c r="J225" i="17"/>
  <c r="CD224" i="17"/>
  <c r="CD225" i="17"/>
  <c r="BF227" i="17"/>
  <c r="BF228" i="17"/>
  <c r="AH230" i="17"/>
  <c r="AH231" i="17"/>
  <c r="J233" i="17"/>
  <c r="J234" i="17"/>
  <c r="CD233" i="17"/>
  <c r="CD234" i="17"/>
  <c r="Y200" i="17"/>
  <c r="Y201" i="17"/>
  <c r="BS213" i="17"/>
  <c r="BS212" i="17"/>
  <c r="CP200" i="17"/>
  <c r="CP201" i="17"/>
  <c r="Y209" i="17"/>
  <c r="Y210" i="17"/>
  <c r="U212" i="17"/>
  <c r="U213" i="17"/>
  <c r="W215" i="17"/>
  <c r="W216" i="17"/>
  <c r="CQ215" i="17"/>
  <c r="CQ216" i="17"/>
  <c r="BS218" i="17"/>
  <c r="BS219" i="17"/>
  <c r="AU221" i="17"/>
  <c r="AU222" i="17"/>
  <c r="W224" i="17"/>
  <c r="W225" i="17"/>
  <c r="CQ224" i="17"/>
  <c r="CQ225" i="17"/>
  <c r="BS227" i="17"/>
  <c r="BS228" i="17"/>
  <c r="AU230" i="17"/>
  <c r="AU231" i="17"/>
  <c r="W233" i="17"/>
  <c r="W234" i="17"/>
  <c r="CQ233" i="17"/>
  <c r="CQ234" i="17"/>
  <c r="U206" i="17"/>
  <c r="U207" i="17"/>
  <c r="BT212" i="17"/>
  <c r="BT213" i="17"/>
  <c r="T204" i="17"/>
  <c r="T203" i="17"/>
  <c r="AV210" i="17"/>
  <c r="AV209" i="17"/>
  <c r="AJ195" i="17"/>
  <c r="AJ194" i="17"/>
  <c r="AW209" i="17"/>
  <c r="AW210" i="17"/>
  <c r="AZ213" i="17"/>
  <c r="AZ212" i="17"/>
  <c r="AQ215" i="17"/>
  <c r="AQ216" i="17"/>
  <c r="M218" i="17"/>
  <c r="M219" i="17"/>
  <c r="CG218" i="17"/>
  <c r="CG219" i="17"/>
  <c r="BC221" i="17"/>
  <c r="BC222" i="17"/>
  <c r="Y224" i="17"/>
  <c r="Y225" i="17"/>
  <c r="CS224" i="17"/>
  <c r="CS225" i="17"/>
  <c r="BO227" i="17"/>
  <c r="BO228" i="17"/>
  <c r="AK230" i="17"/>
  <c r="AK231" i="17"/>
  <c r="G233" i="17"/>
  <c r="G234" i="17"/>
  <c r="CA233" i="17"/>
  <c r="CA234" i="17"/>
  <c r="R210" i="17"/>
  <c r="R209" i="17"/>
  <c r="BP218" i="17"/>
  <c r="BP219" i="17"/>
  <c r="AJ228" i="17"/>
  <c r="AJ227" i="17"/>
  <c r="W237" i="17"/>
  <c r="W236" i="17"/>
  <c r="BC204" i="17"/>
  <c r="BC203" i="17"/>
  <c r="AF179" i="17"/>
  <c r="AF180" i="17"/>
  <c r="CT212" i="17"/>
  <c r="CT213" i="17"/>
  <c r="CZ191" i="17"/>
  <c r="CZ192" i="17"/>
  <c r="I215" i="17"/>
  <c r="I216" i="17"/>
  <c r="N185" i="17"/>
  <c r="N186" i="17"/>
  <c r="CI213" i="17"/>
  <c r="CI212" i="17"/>
  <c r="BZ222" i="17"/>
  <c r="BZ221" i="17"/>
  <c r="AR209" i="17"/>
  <c r="AR210" i="17"/>
  <c r="H221" i="17"/>
  <c r="H222" i="17"/>
  <c r="BU188" i="17"/>
  <c r="BU189" i="17"/>
  <c r="R216" i="17"/>
  <c r="R215" i="17"/>
  <c r="AR218" i="17"/>
  <c r="AR219" i="17"/>
  <c r="BK231" i="17"/>
  <c r="BK230" i="17"/>
  <c r="BW182" i="17"/>
  <c r="BW183" i="17"/>
  <c r="X221" i="17"/>
  <c r="X222" i="17"/>
  <c r="CN227" i="17"/>
  <c r="CN228" i="17"/>
  <c r="AQ236" i="17"/>
  <c r="AQ237" i="17"/>
  <c r="AX221" i="17"/>
  <c r="AX222" i="17"/>
  <c r="AR233" i="17"/>
  <c r="AR234" i="17"/>
  <c r="Z215" i="17"/>
  <c r="Z216" i="17"/>
  <c r="BN228" i="17"/>
  <c r="BN227" i="17"/>
  <c r="BU206" i="17"/>
  <c r="BU207" i="17"/>
  <c r="AJ224" i="17"/>
  <c r="AJ225" i="17"/>
  <c r="BK234" i="17"/>
  <c r="BK233" i="17"/>
  <c r="CQ236" i="17"/>
  <c r="CQ237" i="17"/>
  <c r="AL221" i="17"/>
  <c r="AL222" i="17"/>
  <c r="N230" i="17"/>
  <c r="N231" i="17"/>
  <c r="I221" i="17"/>
  <c r="I222" i="17"/>
  <c r="CL237" i="17"/>
  <c r="CL236" i="17"/>
  <c r="V242" i="17"/>
  <c r="V243" i="17"/>
  <c r="CW242" i="17"/>
  <c r="CW243" i="17"/>
  <c r="AE185" i="17"/>
  <c r="AE186" i="17"/>
  <c r="CZ221" i="17"/>
  <c r="CZ222" i="17"/>
  <c r="BX237" i="17"/>
  <c r="BX236" i="17"/>
  <c r="CE206" i="17"/>
  <c r="CE207" i="17"/>
  <c r="AL233" i="17"/>
  <c r="AL234" i="17"/>
  <c r="CL240" i="17"/>
  <c r="CL239" i="17"/>
  <c r="CF242" i="17"/>
  <c r="CF243" i="17"/>
  <c r="M239" i="17"/>
  <c r="M240" i="17"/>
  <c r="AA227" i="17"/>
  <c r="AA228" i="17"/>
  <c r="AF240" i="17"/>
  <c r="AF239" i="17"/>
  <c r="BT240" i="17"/>
  <c r="BT239" i="17"/>
  <c r="CH230" i="17"/>
  <c r="CH231" i="17"/>
  <c r="BZ239" i="17"/>
  <c r="BZ240" i="17"/>
  <c r="CA243" i="17"/>
  <c r="CA242" i="17"/>
  <c r="AV234" i="17"/>
  <c r="AV233" i="17"/>
  <c r="AY233" i="17"/>
  <c r="AY234" i="17"/>
  <c r="BH240" i="17"/>
  <c r="BH239" i="17"/>
  <c r="BK243" i="17"/>
  <c r="BK242" i="17"/>
  <c r="BT188" i="17"/>
  <c r="BT189" i="17"/>
  <c r="CO230" i="17"/>
  <c r="CO231" i="17"/>
  <c r="T243" i="17"/>
  <c r="T242" i="17"/>
  <c r="AR227" i="17"/>
  <c r="AR228" i="17"/>
  <c r="CX237" i="17"/>
  <c r="CX236" i="17"/>
  <c r="J207" i="17"/>
  <c r="J206" i="17"/>
  <c r="CY185" i="17"/>
  <c r="CY186" i="17"/>
  <c r="CN243" i="17"/>
  <c r="CN242" i="17"/>
  <c r="AK212" i="17"/>
  <c r="AK213" i="17"/>
  <c r="AL237" i="17"/>
  <c r="AL236" i="17"/>
  <c r="CH240" i="17"/>
  <c r="CH239" i="17"/>
  <c r="AN239" i="17"/>
  <c r="AN240" i="17"/>
  <c r="BQ239" i="17"/>
  <c r="BQ240" i="17"/>
  <c r="AG209" i="17"/>
  <c r="AG210" i="17"/>
  <c r="BW239" i="17"/>
  <c r="BW240" i="17"/>
  <c r="BD153" i="17"/>
  <c r="BD152" i="17"/>
  <c r="AI158" i="17"/>
  <c r="AI159" i="17"/>
  <c r="K161" i="17"/>
  <c r="K162" i="17"/>
  <c r="CE161" i="17"/>
  <c r="CE162" i="17"/>
  <c r="CA143" i="17"/>
  <c r="CA144" i="17"/>
  <c r="BX152" i="17"/>
  <c r="BX153" i="17"/>
  <c r="CO143" i="17"/>
  <c r="CO144" i="17"/>
  <c r="BE155" i="17"/>
  <c r="BE156" i="17"/>
  <c r="BN159" i="17"/>
  <c r="BN158" i="17"/>
  <c r="AJ162" i="17"/>
  <c r="AJ161" i="17"/>
  <c r="AB134" i="17"/>
  <c r="AB135" i="17"/>
  <c r="AA150" i="17"/>
  <c r="AA149" i="17"/>
  <c r="Z156" i="17"/>
  <c r="Z155" i="17"/>
  <c r="U141" i="17"/>
  <c r="U140" i="17"/>
  <c r="AV146" i="17"/>
  <c r="AV147" i="17"/>
  <c r="Z159" i="17"/>
  <c r="Z158" i="17"/>
  <c r="I143" i="17"/>
  <c r="I144" i="17"/>
  <c r="BE158" i="17"/>
  <c r="BE159" i="17"/>
  <c r="AC165" i="17"/>
  <c r="AC164" i="17"/>
  <c r="CW165" i="17"/>
  <c r="CW164" i="17"/>
  <c r="BY167" i="17"/>
  <c r="BY168" i="17"/>
  <c r="BA170" i="17"/>
  <c r="BA171" i="17"/>
  <c r="AC174" i="17"/>
  <c r="AC173" i="17"/>
  <c r="CW173" i="17"/>
  <c r="CW174" i="17"/>
  <c r="M155" i="17"/>
  <c r="M156" i="17"/>
  <c r="AS161" i="17"/>
  <c r="AS162" i="17"/>
  <c r="BW149" i="17"/>
  <c r="BW150" i="17"/>
  <c r="CB159" i="17"/>
  <c r="CB158" i="17"/>
  <c r="AJ164" i="17"/>
  <c r="AJ165" i="17"/>
  <c r="F168" i="17"/>
  <c r="F167" i="17"/>
  <c r="BZ168" i="17"/>
  <c r="BZ167" i="17"/>
  <c r="AV170" i="17"/>
  <c r="AV171" i="17"/>
  <c r="R174" i="17"/>
  <c r="R173" i="17"/>
  <c r="AW143" i="17"/>
  <c r="AW144" i="17"/>
  <c r="BI158" i="17"/>
  <c r="BI159" i="17"/>
  <c r="AK146" i="17"/>
  <c r="AK147" i="17"/>
  <c r="BU158" i="17"/>
  <c r="BU159" i="17"/>
  <c r="CB153" i="17"/>
  <c r="CB152" i="17"/>
  <c r="CZ159" i="17"/>
  <c r="CZ158" i="17"/>
  <c r="M164" i="17"/>
  <c r="M165" i="17"/>
  <c r="P170" i="17"/>
  <c r="P171" i="17"/>
  <c r="CO173" i="17"/>
  <c r="CO174" i="17"/>
  <c r="CD176" i="17"/>
  <c r="CD177" i="17"/>
  <c r="BF179" i="17"/>
  <c r="BF180" i="17"/>
  <c r="AH183" i="17"/>
  <c r="AH182" i="17"/>
  <c r="BG135" i="17"/>
  <c r="BG134" i="17"/>
  <c r="AL162" i="17"/>
  <c r="AL161" i="17"/>
  <c r="H171" i="17"/>
  <c r="H170" i="17"/>
  <c r="BZ135" i="17"/>
  <c r="BZ134" i="17"/>
  <c r="BW165" i="17"/>
  <c r="BW164" i="17"/>
  <c r="AX171" i="17"/>
  <c r="AX170" i="17"/>
  <c r="W176" i="17"/>
  <c r="W177" i="17"/>
  <c r="CQ176" i="17"/>
  <c r="CQ177" i="17"/>
  <c r="BS179" i="17"/>
  <c r="BS180" i="17"/>
  <c r="AU182" i="17"/>
  <c r="AU183" i="17"/>
  <c r="AY156" i="17"/>
  <c r="AY155" i="17"/>
  <c r="AZ167" i="17"/>
  <c r="AZ168" i="17"/>
  <c r="AA174" i="17"/>
  <c r="AA173" i="17"/>
  <c r="AR159" i="17"/>
  <c r="AR158" i="17"/>
  <c r="V167" i="17"/>
  <c r="V168" i="17"/>
  <c r="BQ173" i="17"/>
  <c r="BQ174" i="17"/>
  <c r="BN177" i="17"/>
  <c r="BN176" i="17"/>
  <c r="AJ179" i="17"/>
  <c r="AJ180" i="17"/>
  <c r="F183" i="17"/>
  <c r="F182" i="17"/>
  <c r="CZ150" i="17"/>
  <c r="CZ149" i="17"/>
  <c r="P164" i="17"/>
  <c r="P165" i="17"/>
  <c r="BK171" i="17"/>
  <c r="BK170" i="17"/>
  <c r="BQ164" i="17"/>
  <c r="BQ165" i="17"/>
  <c r="BC171" i="17"/>
  <c r="BC170" i="17"/>
  <c r="CP170" i="17"/>
  <c r="CP171" i="17"/>
  <c r="CG179" i="17"/>
  <c r="CG180" i="17"/>
  <c r="AA186" i="17"/>
  <c r="AA185" i="17"/>
  <c r="CU186" i="17"/>
  <c r="CU185" i="17"/>
  <c r="BW189" i="17"/>
  <c r="BW188" i="17"/>
  <c r="AY192" i="17"/>
  <c r="AY191" i="17"/>
  <c r="AA195" i="17"/>
  <c r="AA194" i="17"/>
  <c r="CU195" i="17"/>
  <c r="CU194" i="17"/>
  <c r="AA161" i="17"/>
  <c r="AA162" i="17"/>
  <c r="U173" i="17"/>
  <c r="U174" i="17"/>
  <c r="CC153" i="17"/>
  <c r="CC152" i="17"/>
  <c r="BV173" i="17"/>
  <c r="BV174" i="17"/>
  <c r="AQ182" i="17"/>
  <c r="AQ183" i="17"/>
  <c r="AT185" i="17"/>
  <c r="AT186" i="17"/>
  <c r="V188" i="17"/>
  <c r="V189" i="17"/>
  <c r="CP188" i="17"/>
  <c r="CP189" i="17"/>
  <c r="BR191" i="17"/>
  <c r="BR192" i="17"/>
  <c r="AT194" i="17"/>
  <c r="AT195" i="17"/>
  <c r="BC159" i="17"/>
  <c r="BC158" i="17"/>
  <c r="R177" i="17"/>
  <c r="R176" i="17"/>
  <c r="BX149" i="17"/>
  <c r="BX150" i="17"/>
  <c r="AK170" i="17"/>
  <c r="AK171" i="17"/>
  <c r="CI179" i="17"/>
  <c r="CI180" i="17"/>
  <c r="AC186" i="17"/>
  <c r="AC185" i="17"/>
  <c r="CW186" i="17"/>
  <c r="CW185" i="17"/>
  <c r="BY189" i="17"/>
  <c r="BY188" i="17"/>
  <c r="BA192" i="17"/>
  <c r="BA191" i="17"/>
  <c r="AC195" i="17"/>
  <c r="AC194" i="17"/>
  <c r="CW195" i="17"/>
  <c r="CW194" i="17"/>
  <c r="CA147" i="17"/>
  <c r="CA146" i="17"/>
  <c r="BO171" i="17"/>
  <c r="BO170" i="17"/>
  <c r="CU179" i="17"/>
  <c r="CU180" i="17"/>
  <c r="AJ185" i="17"/>
  <c r="AJ186" i="17"/>
  <c r="F188" i="17"/>
  <c r="F189" i="17"/>
  <c r="T165" i="17"/>
  <c r="T164" i="17"/>
  <c r="H179" i="17"/>
  <c r="H180" i="17"/>
  <c r="AA168" i="17"/>
  <c r="AA167" i="17"/>
  <c r="BJ185" i="17"/>
  <c r="BJ186" i="17"/>
  <c r="BR197" i="17"/>
  <c r="BR198" i="17"/>
  <c r="CN185" i="17"/>
  <c r="CN186" i="17"/>
  <c r="Z198" i="17"/>
  <c r="Z197" i="17"/>
  <c r="Q200" i="17"/>
  <c r="Q201" i="17"/>
  <c r="CK200" i="17"/>
  <c r="CK201" i="17"/>
  <c r="BM203" i="17"/>
  <c r="BM204" i="17"/>
  <c r="AO207" i="17"/>
  <c r="AO206" i="17"/>
  <c r="CM182" i="17"/>
  <c r="CM183" i="17"/>
  <c r="CS192" i="17"/>
  <c r="CS191" i="17"/>
  <c r="U179" i="17"/>
  <c r="U180" i="17"/>
  <c r="CA188" i="17"/>
  <c r="CA189" i="17"/>
  <c r="J197" i="17"/>
  <c r="J198" i="17"/>
  <c r="CX198" i="17"/>
  <c r="CX197" i="17"/>
  <c r="BT200" i="17"/>
  <c r="BT201" i="17"/>
  <c r="AP204" i="17"/>
  <c r="AP203" i="17"/>
  <c r="L207" i="17"/>
  <c r="L206" i="17"/>
  <c r="N173" i="17"/>
  <c r="N174" i="17"/>
  <c r="AR194" i="17"/>
  <c r="AR195" i="17"/>
  <c r="AF176" i="17"/>
  <c r="AF177" i="17"/>
  <c r="AL191" i="17"/>
  <c r="AL192" i="17"/>
  <c r="G177" i="17"/>
  <c r="G176" i="17"/>
  <c r="CM191" i="17"/>
  <c r="CM192" i="17"/>
  <c r="BO198" i="17"/>
  <c r="BO197" i="17"/>
  <c r="AL200" i="17"/>
  <c r="AL201" i="17"/>
  <c r="AM180" i="17"/>
  <c r="AM179" i="17"/>
  <c r="CS200" i="17"/>
  <c r="CS201" i="17"/>
  <c r="BX207" i="17"/>
  <c r="BX206" i="17"/>
  <c r="Y195" i="17"/>
  <c r="Y194" i="17"/>
  <c r="AT203" i="17"/>
  <c r="AT204" i="17"/>
  <c r="AG173" i="17"/>
  <c r="AG174" i="17"/>
  <c r="BR200" i="17"/>
  <c r="BR201" i="17"/>
  <c r="CM185" i="17"/>
  <c r="CM186" i="17"/>
  <c r="AB200" i="17"/>
  <c r="AB201" i="17"/>
  <c r="AK206" i="17"/>
  <c r="AK207" i="17"/>
  <c r="CS188" i="17"/>
  <c r="CS189" i="17"/>
  <c r="BF200" i="17"/>
  <c r="BF201" i="17"/>
  <c r="Q210" i="17"/>
  <c r="Q209" i="17"/>
  <c r="CH195" i="17"/>
  <c r="CH194" i="17"/>
  <c r="AF204" i="17"/>
  <c r="AF203" i="17"/>
  <c r="N189" i="17"/>
  <c r="N188" i="17"/>
  <c r="G201" i="17"/>
  <c r="G200" i="17"/>
  <c r="S188" i="17"/>
  <c r="S189" i="17"/>
  <c r="W209" i="17"/>
  <c r="W210" i="17"/>
  <c r="CF192" i="17"/>
  <c r="CF191" i="17"/>
  <c r="CS206" i="17"/>
  <c r="CS207" i="17"/>
  <c r="M212" i="17"/>
  <c r="M213" i="17"/>
  <c r="P216" i="17"/>
  <c r="P215" i="17"/>
  <c r="CJ216" i="17"/>
  <c r="CJ215" i="17"/>
  <c r="BL219" i="17"/>
  <c r="BL218" i="17"/>
  <c r="AN222" i="17"/>
  <c r="AN221" i="17"/>
  <c r="P225" i="17"/>
  <c r="P224" i="17"/>
  <c r="CJ225" i="17"/>
  <c r="CJ224" i="17"/>
  <c r="BL228" i="17"/>
  <c r="BL227" i="17"/>
  <c r="AN231" i="17"/>
  <c r="AN230" i="17"/>
  <c r="P234" i="17"/>
  <c r="P233" i="17"/>
  <c r="CJ234" i="17"/>
  <c r="CJ233" i="17"/>
  <c r="T207" i="17"/>
  <c r="T206" i="17"/>
  <c r="BZ213" i="17"/>
  <c r="BZ212" i="17"/>
  <c r="AH203" i="17"/>
  <c r="AH204" i="17"/>
  <c r="AF210" i="17"/>
  <c r="AF209" i="17"/>
  <c r="AB213" i="17"/>
  <c r="AB212" i="17"/>
  <c r="AC216" i="17"/>
  <c r="AC215" i="17"/>
  <c r="CW216" i="17"/>
  <c r="CW215" i="17"/>
  <c r="BY219" i="17"/>
  <c r="BY218" i="17"/>
  <c r="BA222" i="17"/>
  <c r="BA221" i="17"/>
  <c r="AC225" i="17"/>
  <c r="AC224" i="17"/>
  <c r="CW225" i="17"/>
  <c r="CW224" i="17"/>
  <c r="BY228" i="17"/>
  <c r="BY227" i="17"/>
  <c r="BA231" i="17"/>
  <c r="BA230" i="17"/>
  <c r="AC234" i="17"/>
  <c r="AC233" i="17"/>
  <c r="CW234" i="17"/>
  <c r="CW233" i="17"/>
  <c r="BD207" i="17"/>
  <c r="BD206" i="17"/>
  <c r="CW213" i="17"/>
  <c r="CW212" i="17"/>
  <c r="AR204" i="17"/>
  <c r="AR203" i="17"/>
  <c r="BY210" i="17"/>
  <c r="BY209" i="17"/>
  <c r="CM194" i="17"/>
  <c r="CM195" i="17"/>
  <c r="BD209" i="17"/>
  <c r="BD210" i="17"/>
  <c r="BO212" i="17"/>
  <c r="BO213" i="17"/>
  <c r="AW215" i="17"/>
  <c r="AW216" i="17"/>
  <c r="S218" i="17"/>
  <c r="S219" i="17"/>
  <c r="CM218" i="17"/>
  <c r="CM219" i="17"/>
  <c r="BI221" i="17"/>
  <c r="BI222" i="17"/>
  <c r="AE224" i="17"/>
  <c r="AE225" i="17"/>
  <c r="CY224" i="17"/>
  <c r="CY225" i="17"/>
  <c r="BU227" i="17"/>
  <c r="BU228" i="17"/>
  <c r="AQ230" i="17"/>
  <c r="AQ231" i="17"/>
  <c r="M233" i="17"/>
  <c r="M234" i="17"/>
  <c r="CG233" i="17"/>
  <c r="CG234" i="17"/>
  <c r="AY209" i="17"/>
  <c r="AY210" i="17"/>
  <c r="CC218" i="17"/>
  <c r="CC219" i="17"/>
  <c r="AX227" i="17"/>
  <c r="AX228" i="17"/>
  <c r="AC237" i="17"/>
  <c r="AC236" i="17"/>
  <c r="BG206" i="17"/>
  <c r="BG207" i="17"/>
  <c r="BT192" i="17"/>
  <c r="BT191" i="17"/>
  <c r="X215" i="17"/>
  <c r="X216" i="17"/>
  <c r="BU203" i="17"/>
  <c r="BU204" i="17"/>
  <c r="BB216" i="17"/>
  <c r="BB215" i="17"/>
  <c r="CC200" i="17"/>
  <c r="CC201" i="17"/>
  <c r="CZ212" i="17"/>
  <c r="CZ213" i="17"/>
  <c r="CN221" i="17"/>
  <c r="CN222" i="17"/>
  <c r="CT210" i="17"/>
  <c r="CT209" i="17"/>
  <c r="U221" i="17"/>
  <c r="U222" i="17"/>
  <c r="R191" i="17"/>
  <c r="R192" i="17"/>
  <c r="CF189" i="17"/>
  <c r="CF188" i="17"/>
  <c r="AP222" i="17"/>
  <c r="AP221" i="17"/>
  <c r="CB230" i="17"/>
  <c r="CB231" i="17"/>
  <c r="AN207" i="17"/>
  <c r="AN206" i="17"/>
  <c r="AV221" i="17"/>
  <c r="AV222" i="17"/>
  <c r="T230" i="17"/>
  <c r="T231" i="17"/>
  <c r="BD236" i="17"/>
  <c r="BD237" i="17"/>
  <c r="I224" i="17"/>
  <c r="I225" i="17"/>
  <c r="BH234" i="17"/>
  <c r="BH233" i="17"/>
  <c r="BZ216" i="17"/>
  <c r="BZ215" i="17"/>
  <c r="H230" i="17"/>
  <c r="H231" i="17"/>
  <c r="AC209" i="17"/>
  <c r="AC210" i="17"/>
  <c r="BD224" i="17"/>
  <c r="BD225" i="17"/>
  <c r="CB233" i="17"/>
  <c r="CB234" i="17"/>
  <c r="G188" i="17"/>
  <c r="G189" i="17"/>
  <c r="BJ221" i="17"/>
  <c r="BJ222" i="17"/>
  <c r="AD231" i="17"/>
  <c r="AD230" i="17"/>
  <c r="BE221" i="17"/>
  <c r="BE222" i="17"/>
  <c r="CS236" i="17"/>
  <c r="CS237" i="17"/>
  <c r="AI242" i="17"/>
  <c r="AI243" i="17"/>
  <c r="AA216" i="17"/>
  <c r="AA215" i="17"/>
  <c r="BH225" i="17"/>
  <c r="BH224" i="17"/>
  <c r="CT236" i="17"/>
  <c r="CT237" i="17"/>
  <c r="F216" i="17"/>
  <c r="F215" i="17"/>
  <c r="CX234" i="17"/>
  <c r="CX233" i="17"/>
  <c r="CY240" i="17"/>
  <c r="CY239" i="17"/>
  <c r="CL242" i="17"/>
  <c r="CL243" i="17"/>
  <c r="AT240" i="17"/>
  <c r="AT239" i="17"/>
  <c r="BH228" i="17"/>
  <c r="BH227" i="17"/>
  <c r="AS240" i="17"/>
  <c r="AS239" i="17"/>
  <c r="CW209" i="17"/>
  <c r="CW210" i="17"/>
  <c r="BW234" i="17"/>
  <c r="BW233" i="17"/>
  <c r="CM240" i="17"/>
  <c r="CM239" i="17"/>
  <c r="CG242" i="17"/>
  <c r="CG243" i="17"/>
  <c r="AP210" i="17"/>
  <c r="AP209" i="17"/>
  <c r="CF233" i="17"/>
  <c r="CF234" i="17"/>
  <c r="BU240" i="17"/>
  <c r="BU239" i="17"/>
  <c r="BW243" i="17"/>
  <c r="BW242" i="17"/>
  <c r="P200" i="17"/>
  <c r="P201" i="17"/>
  <c r="U233" i="17"/>
  <c r="U234" i="17"/>
  <c r="AG243" i="17"/>
  <c r="AG242" i="17"/>
  <c r="AG230" i="17"/>
  <c r="AG231" i="17"/>
  <c r="I240" i="17"/>
  <c r="I239" i="17"/>
  <c r="BJ210" i="17"/>
  <c r="BJ209" i="17"/>
  <c r="CC221" i="17"/>
  <c r="CC222" i="17"/>
  <c r="CT221" i="17"/>
  <c r="CT222" i="17"/>
  <c r="CJ240" i="17"/>
  <c r="CJ239" i="17"/>
  <c r="AN243" i="17"/>
  <c r="AN242" i="17"/>
  <c r="BN239" i="17"/>
  <c r="BN240" i="17"/>
  <c r="AF215" i="17"/>
  <c r="AF216" i="17"/>
  <c r="CQ239" i="17"/>
  <c r="CQ240" i="17"/>
  <c r="CH215" i="17"/>
  <c r="CH216" i="17"/>
  <c r="CW240" i="17"/>
  <c r="CW239" i="17"/>
  <c r="R128" i="17"/>
  <c r="R129" i="17"/>
  <c r="N140" i="17"/>
  <c r="N141" i="17"/>
  <c r="V143" i="17"/>
  <c r="V144" i="17"/>
  <c r="CP144" i="17"/>
  <c r="CP143" i="17"/>
  <c r="BR147" i="17"/>
  <c r="BR146" i="17"/>
  <c r="CO140" i="17"/>
  <c r="CO141" i="17"/>
  <c r="BH137" i="17"/>
  <c r="BH138" i="17"/>
  <c r="CH140" i="17"/>
  <c r="CH141" i="17"/>
  <c r="BS143" i="17"/>
  <c r="BS144" i="17"/>
  <c r="CP132" i="17"/>
  <c r="CP131" i="17"/>
  <c r="CT137" i="17"/>
  <c r="CT138" i="17"/>
  <c r="CH137" i="17"/>
  <c r="CH138" i="17"/>
  <c r="L143" i="17"/>
  <c r="L144" i="17"/>
  <c r="CF143" i="17"/>
  <c r="CF144" i="17"/>
  <c r="CZ138" i="17"/>
  <c r="CZ137" i="17"/>
  <c r="AP147" i="17"/>
  <c r="AP146" i="17"/>
  <c r="BA150" i="17"/>
  <c r="BA149" i="17"/>
  <c r="AC153" i="17"/>
  <c r="AC152" i="17"/>
  <c r="CW153" i="17"/>
  <c r="CW152" i="17"/>
  <c r="BY155" i="17"/>
  <c r="BY156" i="17"/>
  <c r="BW141" i="17"/>
  <c r="BW140" i="17"/>
  <c r="N143" i="17"/>
  <c r="N144" i="17"/>
  <c r="CL147" i="17"/>
  <c r="CL146" i="17"/>
  <c r="BZ150" i="17"/>
  <c r="BZ149" i="17"/>
  <c r="AV152" i="17"/>
  <c r="AV153" i="17"/>
  <c r="R155" i="17"/>
  <c r="R156" i="17"/>
  <c r="BO143" i="17"/>
  <c r="BO144" i="17"/>
  <c r="AW132" i="17"/>
  <c r="AW131" i="17"/>
  <c r="CT144" i="17"/>
  <c r="CT143" i="17"/>
  <c r="BC150" i="17"/>
  <c r="BC149" i="17"/>
  <c r="Y152" i="17"/>
  <c r="Y153" i="17"/>
  <c r="AM146" i="17"/>
  <c r="AM147" i="17"/>
  <c r="CH153" i="17"/>
  <c r="CH152" i="17"/>
  <c r="G143" i="17"/>
  <c r="G144" i="17"/>
  <c r="AF156" i="17"/>
  <c r="AF155" i="17"/>
  <c r="AO159" i="17"/>
  <c r="AO158" i="17"/>
  <c r="Q162" i="17"/>
  <c r="Q161" i="17"/>
  <c r="CK161" i="17"/>
  <c r="CK162" i="17"/>
  <c r="AD147" i="17"/>
  <c r="AD146" i="17"/>
  <c r="CI153" i="17"/>
  <c r="CI152" i="17"/>
  <c r="AV129" i="17"/>
  <c r="AV128" i="17"/>
  <c r="O147" i="17"/>
  <c r="O146" i="17"/>
  <c r="CC155" i="17"/>
  <c r="CC156" i="17"/>
  <c r="BT158" i="17"/>
  <c r="BT159" i="17"/>
  <c r="AP162" i="17"/>
  <c r="AP161" i="17"/>
  <c r="CN138" i="17"/>
  <c r="CN137" i="17"/>
  <c r="AM150" i="17"/>
  <c r="AM149" i="17"/>
  <c r="AP156" i="17"/>
  <c r="AP155" i="17"/>
  <c r="CT141" i="17"/>
  <c r="CT140" i="17"/>
  <c r="CN146" i="17"/>
  <c r="CN147" i="17"/>
  <c r="AK158" i="17"/>
  <c r="AK159" i="17"/>
  <c r="F147" i="17"/>
  <c r="F146" i="17"/>
  <c r="BP159" i="17"/>
  <c r="BP158" i="17"/>
  <c r="AI164" i="17"/>
  <c r="AI165" i="17"/>
  <c r="K167" i="17"/>
  <c r="K168" i="17"/>
  <c r="CE167" i="17"/>
  <c r="CE168" i="17"/>
  <c r="BG170" i="17"/>
  <c r="BG171" i="17"/>
  <c r="AI173" i="17"/>
  <c r="AI174" i="17"/>
  <c r="BA141" i="17"/>
  <c r="BA140" i="17"/>
  <c r="AB155" i="17"/>
  <c r="AB156" i="17"/>
  <c r="BD161" i="17"/>
  <c r="BD162" i="17"/>
  <c r="T153" i="17"/>
  <c r="T152" i="17"/>
  <c r="CM159" i="17"/>
  <c r="CM158" i="17"/>
  <c r="AP165" i="17"/>
  <c r="AP164" i="17"/>
  <c r="L167" i="17"/>
  <c r="L168" i="17"/>
  <c r="CF167" i="17"/>
  <c r="CF168" i="17"/>
  <c r="BB171" i="17"/>
  <c r="BB170" i="17"/>
  <c r="X173" i="17"/>
  <c r="X174" i="17"/>
  <c r="AF147" i="17"/>
  <c r="AF146" i="17"/>
  <c r="CV159" i="17"/>
  <c r="CV158" i="17"/>
  <c r="CX147" i="17"/>
  <c r="CX146" i="17"/>
  <c r="H162" i="17"/>
  <c r="H161" i="17"/>
  <c r="CO153" i="17"/>
  <c r="CO152" i="17"/>
  <c r="AB161" i="17"/>
  <c r="AB162" i="17"/>
  <c r="AZ165" i="17"/>
  <c r="AZ164" i="17"/>
  <c r="AA170" i="17"/>
  <c r="AA171" i="17"/>
  <c r="CY173" i="17"/>
  <c r="CY174" i="17"/>
  <c r="CJ176" i="17"/>
  <c r="CJ177" i="17"/>
  <c r="BL179" i="17"/>
  <c r="BL180" i="17"/>
  <c r="AN182" i="17"/>
  <c r="AN183" i="17"/>
  <c r="CD140" i="17"/>
  <c r="CD141" i="17"/>
  <c r="BI161" i="17"/>
  <c r="BI162" i="17"/>
  <c r="S171" i="17"/>
  <c r="S170" i="17"/>
  <c r="CW147" i="17"/>
  <c r="CW146" i="17"/>
  <c r="CH165" i="17"/>
  <c r="CH164" i="17"/>
  <c r="BI170" i="17"/>
  <c r="BI171" i="17"/>
  <c r="AC177" i="17"/>
  <c r="AC176" i="17"/>
  <c r="CW177" i="17"/>
  <c r="CW176" i="17"/>
  <c r="BY180" i="17"/>
  <c r="BY179" i="17"/>
  <c r="BA183" i="17"/>
  <c r="BA182" i="17"/>
  <c r="CA156" i="17"/>
  <c r="CA155" i="17"/>
  <c r="BK167" i="17"/>
  <c r="BK168" i="17"/>
  <c r="AL173" i="17"/>
  <c r="AL174" i="17"/>
  <c r="BO159" i="17"/>
  <c r="BO158" i="17"/>
  <c r="AG167" i="17"/>
  <c r="AG168" i="17"/>
  <c r="CA174" i="17"/>
  <c r="CA173" i="17"/>
  <c r="BT176" i="17"/>
  <c r="BT177" i="17"/>
  <c r="AP180" i="17"/>
  <c r="AP179" i="17"/>
  <c r="L182" i="17"/>
  <c r="L183" i="17"/>
  <c r="BV152" i="17"/>
  <c r="BV153" i="17"/>
  <c r="AA164" i="17"/>
  <c r="AA165" i="17"/>
  <c r="BV171" i="17"/>
  <c r="BV170" i="17"/>
  <c r="CB165" i="17"/>
  <c r="CB164" i="17"/>
  <c r="BY131" i="17"/>
  <c r="BY132" i="17"/>
  <c r="AM173" i="17"/>
  <c r="AM174" i="17"/>
  <c r="I182" i="17"/>
  <c r="I183" i="17"/>
  <c r="AG185" i="17"/>
  <c r="AG186" i="17"/>
  <c r="I188" i="17"/>
  <c r="I189" i="17"/>
  <c r="CC188" i="17"/>
  <c r="CC189" i="17"/>
  <c r="BE191" i="17"/>
  <c r="BE192" i="17"/>
  <c r="AG194" i="17"/>
  <c r="AG195" i="17"/>
  <c r="I197" i="17"/>
  <c r="I198" i="17"/>
  <c r="BU161" i="17"/>
  <c r="BU162" i="17"/>
  <c r="CL174" i="17"/>
  <c r="CL173" i="17"/>
  <c r="AZ156" i="17"/>
  <c r="AZ155" i="17"/>
  <c r="CM173" i="17"/>
  <c r="CM174" i="17"/>
  <c r="BJ183" i="17"/>
  <c r="BJ182" i="17"/>
  <c r="AZ186" i="17"/>
  <c r="AZ185" i="17"/>
  <c r="AB189" i="17"/>
  <c r="AB188" i="17"/>
  <c r="CV189" i="17"/>
  <c r="CV188" i="17"/>
  <c r="BX192" i="17"/>
  <c r="BX191" i="17"/>
  <c r="AZ195" i="17"/>
  <c r="AZ194" i="17"/>
  <c r="CD164" i="17"/>
  <c r="CD165" i="17"/>
  <c r="AA176" i="17"/>
  <c r="AA177" i="17"/>
  <c r="CD152" i="17"/>
  <c r="CD153" i="17"/>
  <c r="CG170" i="17"/>
  <c r="CG171" i="17"/>
  <c r="CT180" i="17"/>
  <c r="CT179" i="17"/>
  <c r="AI186" i="17"/>
  <c r="AI185" i="17"/>
  <c r="K188" i="17"/>
  <c r="K189" i="17"/>
  <c r="CE189" i="17"/>
  <c r="CE188" i="17"/>
  <c r="BG192" i="17"/>
  <c r="BG191" i="17"/>
  <c r="AI194" i="17"/>
  <c r="AI195" i="17"/>
  <c r="K197" i="17"/>
  <c r="K198" i="17"/>
  <c r="BR158" i="17"/>
  <c r="BR159" i="17"/>
  <c r="CH171" i="17"/>
  <c r="CH170" i="17"/>
  <c r="AS182" i="17"/>
  <c r="AS183" i="17"/>
  <c r="AP185" i="17"/>
  <c r="AP186" i="17"/>
  <c r="L188" i="17"/>
  <c r="L189" i="17"/>
  <c r="AQ165" i="17"/>
  <c r="AQ164" i="17"/>
  <c r="S180" i="17"/>
  <c r="S179" i="17"/>
  <c r="CS167" i="17"/>
  <c r="CS168" i="17"/>
  <c r="H188" i="17"/>
  <c r="H189" i="17"/>
  <c r="BQ138" i="17"/>
  <c r="BQ137" i="17"/>
  <c r="Y188" i="17"/>
  <c r="Y189" i="17"/>
  <c r="AJ197" i="17"/>
  <c r="AJ198" i="17"/>
  <c r="W200" i="17"/>
  <c r="W201" i="17"/>
  <c r="CQ200" i="17"/>
  <c r="CQ201" i="17"/>
  <c r="BS203" i="17"/>
  <c r="BS204" i="17"/>
  <c r="AU206" i="17"/>
  <c r="AU207" i="17"/>
  <c r="AK185" i="17"/>
  <c r="AK186" i="17"/>
  <c r="AF194" i="17"/>
  <c r="AF195" i="17"/>
  <c r="AX180" i="17"/>
  <c r="AX179" i="17"/>
  <c r="CM188" i="17"/>
  <c r="CM189" i="17"/>
  <c r="S198" i="17"/>
  <c r="S197" i="17"/>
  <c r="F201" i="17"/>
  <c r="F200" i="17"/>
  <c r="BZ201" i="17"/>
  <c r="BZ200" i="17"/>
  <c r="AV203" i="17"/>
  <c r="AV204" i="17"/>
  <c r="R207" i="17"/>
  <c r="R206" i="17"/>
  <c r="AZ174" i="17"/>
  <c r="AZ173" i="17"/>
  <c r="BC194" i="17"/>
  <c r="BC195" i="17"/>
  <c r="BC177" i="17"/>
  <c r="BC176" i="17"/>
  <c r="AW191" i="17"/>
  <c r="AW192" i="17"/>
  <c r="BE179" i="17"/>
  <c r="BE180" i="17"/>
  <c r="CX191" i="17"/>
  <c r="CX192" i="17"/>
  <c r="BV197" i="17"/>
  <c r="BV198" i="17"/>
  <c r="AR201" i="17"/>
  <c r="AR200" i="17"/>
  <c r="CY180" i="17"/>
  <c r="CY179" i="17"/>
  <c r="O204" i="17"/>
  <c r="O203" i="17"/>
  <c r="CG206" i="17"/>
  <c r="CG207" i="17"/>
  <c r="AW195" i="17"/>
  <c r="AW194" i="17"/>
  <c r="BE203" i="17"/>
  <c r="BE204" i="17"/>
  <c r="L176" i="17"/>
  <c r="L177" i="17"/>
  <c r="P204" i="17"/>
  <c r="P203" i="17"/>
  <c r="BJ189" i="17"/>
  <c r="BJ188" i="17"/>
  <c r="BU200" i="17"/>
  <c r="BU201" i="17"/>
  <c r="BC207" i="17"/>
  <c r="BC206" i="17"/>
  <c r="G191" i="17"/>
  <c r="G192" i="17"/>
  <c r="AB204" i="17"/>
  <c r="AB203" i="17"/>
  <c r="X149" i="17"/>
  <c r="X150" i="17"/>
  <c r="L197" i="17"/>
  <c r="L198" i="17"/>
  <c r="AQ204" i="17"/>
  <c r="AQ203" i="17"/>
  <c r="AW188" i="17"/>
  <c r="AW189" i="17"/>
  <c r="U200" i="17"/>
  <c r="U201" i="17"/>
  <c r="CG188" i="17"/>
  <c r="CG189" i="17"/>
  <c r="AD210" i="17"/>
  <c r="AD209" i="17"/>
  <c r="AL198" i="17"/>
  <c r="AL197" i="17"/>
  <c r="F210" i="17"/>
  <c r="F209" i="17"/>
  <c r="T213" i="17"/>
  <c r="T212" i="17"/>
  <c r="V215" i="17"/>
  <c r="V216" i="17"/>
  <c r="CP215" i="17"/>
  <c r="CP216" i="17"/>
  <c r="BR218" i="17"/>
  <c r="BR219" i="17"/>
  <c r="AT221" i="17"/>
  <c r="AT222" i="17"/>
  <c r="V224" i="17"/>
  <c r="V225" i="17"/>
  <c r="CP224" i="17"/>
  <c r="CP225" i="17"/>
  <c r="BR227" i="17"/>
  <c r="BR228" i="17"/>
  <c r="AT230" i="17"/>
  <c r="AT231" i="17"/>
  <c r="V233" i="17"/>
  <c r="V234" i="17"/>
  <c r="CP233" i="17"/>
  <c r="CP234" i="17"/>
  <c r="BM206" i="17"/>
  <c r="BM207" i="17"/>
  <c r="AB165" i="17"/>
  <c r="AB164" i="17"/>
  <c r="BJ204" i="17"/>
  <c r="BJ203" i="17"/>
  <c r="AM210" i="17"/>
  <c r="AM209" i="17"/>
  <c r="AQ213" i="17"/>
  <c r="AQ212" i="17"/>
  <c r="AI215" i="17"/>
  <c r="AI216" i="17"/>
  <c r="K218" i="17"/>
  <c r="K219" i="17"/>
  <c r="CE218" i="17"/>
  <c r="CE219" i="17"/>
  <c r="BG221" i="17"/>
  <c r="BG222" i="17"/>
  <c r="AI224" i="17"/>
  <c r="AI225" i="17"/>
  <c r="K227" i="17"/>
  <c r="K228" i="17"/>
  <c r="CE227" i="17"/>
  <c r="CE228" i="17"/>
  <c r="BG230" i="17"/>
  <c r="BG231" i="17"/>
  <c r="AI233" i="17"/>
  <c r="AI234" i="17"/>
  <c r="K237" i="17"/>
  <c r="K236" i="17"/>
  <c r="BO206" i="17"/>
  <c r="BO207" i="17"/>
  <c r="CO155" i="17"/>
  <c r="CO156" i="17"/>
  <c r="BO204" i="17"/>
  <c r="BO203" i="17"/>
  <c r="CF210" i="17"/>
  <c r="CF209" i="17"/>
  <c r="N197" i="17"/>
  <c r="N198" i="17"/>
  <c r="BK210" i="17"/>
  <c r="BK209" i="17"/>
  <c r="BV212" i="17"/>
  <c r="BV213" i="17"/>
  <c r="BC215" i="17"/>
  <c r="BC216" i="17"/>
  <c r="Y218" i="17"/>
  <c r="Y219" i="17"/>
  <c r="CS218" i="17"/>
  <c r="CS219" i="17"/>
  <c r="BO221" i="17"/>
  <c r="BO222" i="17"/>
  <c r="AK224" i="17"/>
  <c r="AK225" i="17"/>
  <c r="G227" i="17"/>
  <c r="G228" i="17"/>
  <c r="CA227" i="17"/>
  <c r="CA228" i="17"/>
  <c r="AW230" i="17"/>
  <c r="AW231" i="17"/>
  <c r="S233" i="17"/>
  <c r="S234" i="17"/>
  <c r="CM233" i="17"/>
  <c r="CM234" i="17"/>
  <c r="BS209" i="17"/>
  <c r="BS210" i="17"/>
  <c r="N221" i="17"/>
  <c r="N222" i="17"/>
  <c r="BK228" i="17"/>
  <c r="BK227" i="17"/>
  <c r="AI237" i="17"/>
  <c r="AI236" i="17"/>
  <c r="T210" i="17"/>
  <c r="T209" i="17"/>
  <c r="CO197" i="17"/>
  <c r="CO198" i="17"/>
  <c r="AL215" i="17"/>
  <c r="AL216" i="17"/>
  <c r="AE206" i="17"/>
  <c r="AE207" i="17"/>
  <c r="BP215" i="17"/>
  <c r="BP216" i="17"/>
  <c r="V203" i="17"/>
  <c r="V204" i="17"/>
  <c r="AP216" i="17"/>
  <c r="AP215" i="17"/>
  <c r="X225" i="17"/>
  <c r="X224" i="17"/>
  <c r="S213" i="17"/>
  <c r="S212" i="17"/>
  <c r="BN222" i="17"/>
  <c r="BN221" i="17"/>
  <c r="S201" i="17"/>
  <c r="S200" i="17"/>
  <c r="CS203" i="17"/>
  <c r="CS204" i="17"/>
  <c r="BP221" i="17"/>
  <c r="BP222" i="17"/>
  <c r="CR230" i="17"/>
  <c r="CR231" i="17"/>
  <c r="CZ207" i="17"/>
  <c r="CZ206" i="17"/>
  <c r="BQ221" i="17"/>
  <c r="BQ222" i="17"/>
  <c r="AJ231" i="17"/>
  <c r="AJ230" i="17"/>
  <c r="I200" i="17"/>
  <c r="I201" i="17"/>
  <c r="AD225" i="17"/>
  <c r="AD224" i="17"/>
  <c r="Q236" i="17"/>
  <c r="Q237" i="17"/>
  <c r="CZ215" i="17"/>
  <c r="CZ216" i="17"/>
  <c r="X231" i="17"/>
  <c r="X230" i="17"/>
  <c r="BQ209" i="17"/>
  <c r="BQ210" i="17"/>
  <c r="BV224" i="17"/>
  <c r="BV225" i="17"/>
  <c r="CR233" i="17"/>
  <c r="CR234" i="17"/>
  <c r="CY201" i="17"/>
  <c r="CY200" i="17"/>
  <c r="CF221" i="17"/>
  <c r="CF222" i="17"/>
  <c r="BW231" i="17"/>
  <c r="BW230" i="17"/>
  <c r="CX222" i="17"/>
  <c r="CX221" i="17"/>
  <c r="CZ237" i="17"/>
  <c r="CZ236" i="17"/>
  <c r="AO242" i="17"/>
  <c r="AO243" i="17"/>
  <c r="AD222" i="17"/>
  <c r="AD221" i="17"/>
  <c r="BD227" i="17"/>
  <c r="BD228" i="17"/>
  <c r="K239" i="17"/>
  <c r="K240" i="17"/>
  <c r="BN216" i="17"/>
  <c r="BN215" i="17"/>
  <c r="U236" i="17"/>
  <c r="U237" i="17"/>
  <c r="J242" i="17"/>
  <c r="J243" i="17"/>
  <c r="CR242" i="17"/>
  <c r="CR243" i="17"/>
  <c r="CG240" i="17"/>
  <c r="CG239" i="17"/>
  <c r="AX230" i="17"/>
  <c r="AX231" i="17"/>
  <c r="BF240" i="17"/>
  <c r="BF239" i="17"/>
  <c r="BQ212" i="17"/>
  <c r="BQ213" i="17"/>
  <c r="AG236" i="17"/>
  <c r="AG237" i="17"/>
  <c r="CT240" i="17"/>
  <c r="CT239" i="17"/>
  <c r="CM243" i="17"/>
  <c r="CM242" i="17"/>
  <c r="H212" i="17"/>
  <c r="H213" i="17"/>
  <c r="L237" i="17"/>
  <c r="L236" i="17"/>
  <c r="CB239" i="17"/>
  <c r="CB240" i="17"/>
  <c r="CI243" i="17"/>
  <c r="CI242" i="17"/>
  <c r="CP212" i="17"/>
  <c r="CP213" i="17"/>
  <c r="BB234" i="17"/>
  <c r="BB233" i="17"/>
  <c r="AS243" i="17"/>
  <c r="AS242" i="17"/>
  <c r="BN231" i="17"/>
  <c r="BN230" i="17"/>
  <c r="V240" i="17"/>
  <c r="V239" i="17"/>
  <c r="CX219" i="17"/>
  <c r="CX218" i="17"/>
  <c r="BW225" i="17"/>
  <c r="BW224" i="17"/>
  <c r="CN224" i="17"/>
  <c r="CN225" i="17"/>
  <c r="CF218" i="17"/>
  <c r="CF219" i="17"/>
  <c r="BF242" i="17"/>
  <c r="BF243" i="17"/>
  <c r="Y242" i="17"/>
  <c r="Y243" i="17"/>
  <c r="P239" i="17"/>
  <c r="P240" i="17"/>
  <c r="AB243" i="17"/>
  <c r="AB242" i="17"/>
  <c r="AJ222" i="17"/>
  <c r="AJ221" i="17"/>
  <c r="L242" i="17"/>
  <c r="L243" i="17"/>
  <c r="R6" i="16"/>
  <c r="E155" i="17"/>
  <c r="E156" i="17"/>
  <c r="E158" i="17"/>
  <c r="E159" i="17"/>
  <c r="E152" i="17"/>
  <c r="E153" i="17"/>
  <c r="E137" i="17"/>
  <c r="E138" i="17"/>
  <c r="E185" i="17"/>
  <c r="E186" i="17"/>
  <c r="E194" i="17"/>
  <c r="E195" i="17"/>
  <c r="E188" i="17"/>
  <c r="E189" i="17"/>
  <c r="E183" i="17"/>
  <c r="E182" i="17"/>
  <c r="E203" i="17"/>
  <c r="E204" i="17"/>
  <c r="E197" i="17"/>
  <c r="E198" i="17"/>
  <c r="E192" i="17"/>
  <c r="E191" i="17"/>
  <c r="E161" i="17"/>
  <c r="E162" i="17"/>
  <c r="E173" i="17"/>
  <c r="E174" i="17"/>
  <c r="E212" i="17"/>
  <c r="E213" i="17"/>
  <c r="E206" i="17"/>
  <c r="E207" i="17"/>
  <c r="E200" i="17"/>
  <c r="E201" i="17"/>
  <c r="E221" i="17"/>
  <c r="E222" i="17"/>
  <c r="E215" i="17"/>
  <c r="E216" i="17"/>
  <c r="E210" i="17"/>
  <c r="E209" i="17"/>
  <c r="E170" i="17"/>
  <c r="E171" i="17"/>
  <c r="E230" i="17"/>
  <c r="E231" i="17"/>
  <c r="E224" i="17"/>
  <c r="E225" i="17"/>
  <c r="E219" i="17"/>
  <c r="E218" i="17"/>
  <c r="E165" i="17"/>
  <c r="E164" i="17"/>
  <c r="E131" i="17"/>
  <c r="E132" i="17"/>
  <c r="E239" i="17"/>
  <c r="E240" i="17"/>
  <c r="E233" i="17"/>
  <c r="E234" i="17"/>
  <c r="E227" i="17"/>
  <c r="E228" i="17"/>
  <c r="E176" i="17"/>
  <c r="E177" i="17"/>
  <c r="E140" i="17"/>
  <c r="E141" i="17"/>
  <c r="E134" i="17"/>
  <c r="E135" i="17"/>
  <c r="E242" i="17"/>
  <c r="E243" i="17"/>
  <c r="E237" i="17"/>
  <c r="E236" i="17"/>
  <c r="E167" i="17"/>
  <c r="E168" i="17"/>
  <c r="E179" i="17"/>
  <c r="E180" i="17"/>
  <c r="E149" i="17"/>
  <c r="E150" i="17"/>
  <c r="E143" i="17"/>
  <c r="E144" i="17"/>
  <c r="E147" i="17"/>
  <c r="E146" i="17"/>
  <c r="E129" i="17"/>
  <c r="E128" i="17"/>
  <c r="F2" i="2" a="1"/>
  <c r="BO248" i="17" a="1"/>
  <c r="BJ248" i="17" a="1"/>
  <c r="CA248" i="17" a="1"/>
  <c r="AY248" i="17" a="1"/>
  <c r="AD248" i="17" a="1"/>
  <c r="N248" i="17" a="1"/>
  <c r="BQ248" i="17" a="1"/>
  <c r="BG248" i="17" a="1"/>
  <c r="BW248" i="17" a="1"/>
  <c r="CM248" i="17" a="1"/>
  <c r="G248" i="17" a="1"/>
  <c r="BR248" i="17" a="1"/>
  <c r="CD248" i="17" a="1"/>
  <c r="S248" i="17" a="1"/>
  <c r="V248" i="17" a="1"/>
  <c r="CR248" i="17" a="1"/>
  <c r="W248" i="17" a="1"/>
  <c r="BX248" i="17" a="1"/>
  <c r="AV248" i="17" a="1"/>
  <c r="CU248" i="17" a="1"/>
  <c r="CS248" i="17" a="1"/>
  <c r="AP248" i="17" a="1"/>
  <c r="CV248" i="17" a="1"/>
  <c r="K248" i="17" a="1"/>
  <c r="AE248" i="17" a="1"/>
  <c r="AF248" i="17" a="1"/>
  <c r="BN248" i="17" a="1"/>
  <c r="AK248" i="17" a="1"/>
  <c r="AB248" i="17" a="1"/>
  <c r="CJ248" i="17" a="1"/>
  <c r="AG248" i="17" a="1"/>
  <c r="BK248" i="17" a="1"/>
  <c r="AM248" i="17" a="1"/>
  <c r="AA248" i="17" a="1"/>
  <c r="AQ248" i="17" a="1"/>
  <c r="P248" i="17" a="1"/>
  <c r="CP248" i="17" a="1"/>
  <c r="H248" i="17" a="1"/>
  <c r="BT248" i="17" a="1"/>
  <c r="CE248" i="17" a="1"/>
  <c r="Y248" i="17" a="1"/>
  <c r="Q248" i="17" a="1"/>
  <c r="X248" i="17" a="1"/>
  <c r="CB248" i="17" a="1"/>
  <c r="J248" i="17" a="1"/>
  <c r="O248" i="17" a="1"/>
  <c r="AZ248" i="17" a="1"/>
  <c r="AJ248" i="17" a="1"/>
  <c r="AL248" i="17" a="1"/>
  <c r="F248" i="17" a="1"/>
  <c r="AN248" i="17" a="1"/>
  <c r="BS248" i="17" a="1"/>
  <c r="AI248" i="17" a="1"/>
  <c r="Z248" i="17" a="1"/>
  <c r="CC248" i="17" a="1"/>
  <c r="CG248" i="17" a="1"/>
  <c r="BP248" i="17" a="1"/>
  <c r="CH248" i="17" a="1"/>
  <c r="BC248" i="17" a="1"/>
  <c r="AH248" i="17" a="1"/>
  <c r="AS248" i="17" a="1"/>
  <c r="BD248" i="17" a="1"/>
  <c r="AO248" i="17" a="1"/>
  <c r="T248" i="17" a="1"/>
  <c r="R248" i="17" a="1"/>
  <c r="CL248" i="17" a="1"/>
  <c r="AW248" i="17" a="1"/>
  <c r="BF248" i="17" a="1"/>
  <c r="CQ248" i="17" a="1"/>
  <c r="CI248" i="17" a="1"/>
  <c r="BZ248" i="17" a="1"/>
  <c r="BL248" i="17" a="1"/>
  <c r="CF248" i="17" a="1"/>
  <c r="CY248" i="17" a="1"/>
  <c r="BA248" i="17" a="1"/>
  <c r="AX248" i="17" a="1"/>
  <c r="BE248" i="17" a="1"/>
  <c r="AR248" i="17" a="1"/>
  <c r="M248" i="17" a="1"/>
  <c r="BY248" i="17" a="1"/>
  <c r="BH248" i="17" a="1"/>
  <c r="CK248" i="17" a="1"/>
  <c r="CO248" i="17" a="1"/>
  <c r="AC248" i="17" a="1"/>
  <c r="CT248" i="17" a="1"/>
  <c r="AT248" i="17" a="1"/>
  <c r="U248" i="17" a="1"/>
  <c r="I248" i="17" a="1"/>
  <c r="AU248" i="17" a="1"/>
  <c r="CX248" i="17" a="1"/>
  <c r="BI248" i="17" a="1"/>
  <c r="BU248" i="17" a="1"/>
  <c r="CZ248" i="17" a="1"/>
  <c r="CN248" i="17" a="1"/>
  <c r="L248" i="17" a="1"/>
  <c r="BM248" i="17" a="1"/>
  <c r="BV248" i="17" a="1"/>
  <c r="CW248" i="17" a="1"/>
  <c r="BB248" i="17" a="1"/>
  <c r="E248" i="17" a="1"/>
  <c r="BB248" i="17" l="1"/>
  <c r="CW248" i="17"/>
  <c r="BV248" i="17"/>
  <c r="BM248" i="17"/>
  <c r="L248" i="17"/>
  <c r="CN248" i="17"/>
  <c r="CZ248" i="17"/>
  <c r="BU248" i="17"/>
  <c r="BI248" i="17"/>
  <c r="CX248" i="17"/>
  <c r="AU248" i="17"/>
  <c r="I248" i="17"/>
  <c r="U248" i="17"/>
  <c r="AT248" i="17"/>
  <c r="CT248" i="17"/>
  <c r="AC248" i="17"/>
  <c r="CO248" i="17"/>
  <c r="CK248" i="17"/>
  <c r="BH248" i="17"/>
  <c r="BY248" i="17"/>
  <c r="M248" i="17"/>
  <c r="AR248" i="17"/>
  <c r="BE248" i="17"/>
  <c r="AX248" i="17"/>
  <c r="BA248" i="17"/>
  <c r="CY248" i="17"/>
  <c r="CF248" i="17"/>
  <c r="BL248" i="17"/>
  <c r="BZ248" i="17"/>
  <c r="CI248" i="17"/>
  <c r="CQ248" i="17"/>
  <c r="BF248" i="17"/>
  <c r="AW248" i="17"/>
  <c r="CL248" i="17"/>
  <c r="R248" i="17"/>
  <c r="T248" i="17"/>
  <c r="AO248" i="17"/>
  <c r="BD248" i="17"/>
  <c r="AS248" i="17"/>
  <c r="AH248" i="17"/>
  <c r="BC248" i="17"/>
  <c r="CH248" i="17"/>
  <c r="BP248" i="17"/>
  <c r="CG248" i="17"/>
  <c r="CC248" i="17"/>
  <c r="Z248" i="17"/>
  <c r="AI248" i="17"/>
  <c r="BS248" i="17"/>
  <c r="AN248" i="17"/>
  <c r="F248" i="17"/>
  <c r="AL248" i="17"/>
  <c r="AJ248" i="17"/>
  <c r="AZ248" i="17"/>
  <c r="O248" i="17"/>
  <c r="J248" i="17"/>
  <c r="CB248" i="17"/>
  <c r="X248" i="17"/>
  <c r="Q248" i="17"/>
  <c r="Y248" i="17"/>
  <c r="CE248" i="17"/>
  <c r="BT248" i="17"/>
  <c r="H248" i="17"/>
  <c r="CP248" i="17"/>
  <c r="P248" i="17"/>
  <c r="AQ248" i="17"/>
  <c r="AA248" i="17"/>
  <c r="AM248" i="17"/>
  <c r="BK248" i="17"/>
  <c r="AG248" i="17"/>
  <c r="CJ248" i="17"/>
  <c r="AB248" i="17"/>
  <c r="AK248" i="17"/>
  <c r="BN248" i="17"/>
  <c r="AF248" i="17"/>
  <c r="AE248" i="17"/>
  <c r="K248" i="17"/>
  <c r="CV248" i="17"/>
  <c r="AP248" i="17"/>
  <c r="CS248" i="17"/>
  <c r="CU248" i="17"/>
  <c r="AV248" i="17"/>
  <c r="BX248" i="17"/>
  <c r="W248" i="17"/>
  <c r="CR248" i="17"/>
  <c r="V248" i="17"/>
  <c r="S248" i="17"/>
  <c r="CD248" i="17"/>
  <c r="BR248" i="17"/>
  <c r="G248" i="17"/>
  <c r="CM248" i="17"/>
  <c r="BW248" i="17"/>
  <c r="BG248" i="17"/>
  <c r="BQ248" i="17"/>
  <c r="N248" i="17"/>
  <c r="AD248" i="17"/>
  <c r="AY248" i="17"/>
  <c r="CA248" i="17"/>
  <c r="BJ248" i="17"/>
  <c r="BO248" i="17"/>
  <c r="E248" i="17"/>
  <c r="S6" i="16"/>
  <c r="F2" i="2"/>
  <c r="J8" i="7"/>
  <c r="J10" i="7"/>
  <c r="J11" i="7"/>
  <c r="J12" i="7"/>
  <c r="J13" i="7"/>
  <c r="J18" i="7"/>
  <c r="J19" i="7"/>
  <c r="J22" i="7"/>
  <c r="J25" i="7"/>
  <c r="J32" i="7"/>
  <c r="J34" i="7"/>
  <c r="J35" i="7"/>
  <c r="J36" i="7"/>
  <c r="J44" i="7"/>
  <c r="J46" i="7"/>
  <c r="J47" i="7"/>
  <c r="J48" i="7"/>
  <c r="J50" i="7"/>
  <c r="I5" i="7"/>
  <c r="J5" i="7" s="1"/>
  <c r="I6" i="7"/>
  <c r="J6" i="7" s="1"/>
  <c r="I7" i="7"/>
  <c r="J7" i="7" s="1"/>
  <c r="I8" i="7"/>
  <c r="I9" i="7"/>
  <c r="J9" i="7" s="1"/>
  <c r="I10" i="7"/>
  <c r="I11" i="7"/>
  <c r="I12" i="7"/>
  <c r="I13" i="7"/>
  <c r="I14" i="7"/>
  <c r="J14" i="7" s="1"/>
  <c r="I15" i="7"/>
  <c r="J15" i="7" s="1"/>
  <c r="I16" i="7"/>
  <c r="J16" i="7" s="1"/>
  <c r="I17" i="7"/>
  <c r="J17" i="7" s="1"/>
  <c r="I18" i="7"/>
  <c r="I19" i="7"/>
  <c r="I20" i="7"/>
  <c r="J20" i="7" s="1"/>
  <c r="I21" i="7"/>
  <c r="J21" i="7" s="1"/>
  <c r="I22" i="7"/>
  <c r="I23" i="7"/>
  <c r="J23" i="7" s="1"/>
  <c r="I24" i="7"/>
  <c r="J24" i="7" s="1"/>
  <c r="I25" i="7"/>
  <c r="I26" i="7"/>
  <c r="J26" i="7" s="1"/>
  <c r="I27" i="7"/>
  <c r="J27" i="7" s="1"/>
  <c r="I28" i="7"/>
  <c r="J28" i="7" s="1"/>
  <c r="I29" i="7"/>
  <c r="J29" i="7" s="1"/>
  <c r="I30" i="7"/>
  <c r="J30" i="7" s="1"/>
  <c r="I31" i="7"/>
  <c r="J31" i="7" s="1"/>
  <c r="I32" i="7"/>
  <c r="I33" i="7"/>
  <c r="J33" i="7" s="1"/>
  <c r="I34" i="7"/>
  <c r="I35" i="7"/>
  <c r="I36" i="7"/>
  <c r="I37" i="7"/>
  <c r="J37" i="7" s="1"/>
  <c r="I38" i="7"/>
  <c r="J38" i="7" s="1"/>
  <c r="I39" i="7"/>
  <c r="J39" i="7" s="1"/>
  <c r="I40" i="7"/>
  <c r="J40" i="7" s="1"/>
  <c r="I41" i="7"/>
  <c r="J41" i="7" s="1"/>
  <c r="I42" i="7"/>
  <c r="J42" i="7" s="1"/>
  <c r="I43" i="7"/>
  <c r="J43" i="7" s="1"/>
  <c r="I44" i="7"/>
  <c r="I45" i="7"/>
  <c r="J45" i="7" s="1"/>
  <c r="I46" i="7"/>
  <c r="I47" i="7"/>
  <c r="I48" i="7"/>
  <c r="I49" i="7"/>
  <c r="J49" i="7" s="1"/>
  <c r="I50" i="7"/>
  <c r="D3" i="4" a="1"/>
  <c r="D3" i="4" s="1"/>
  <c r="C4" i="4"/>
  <c r="D4" i="4" s="1" a="1"/>
  <c r="D4" i="4" s="1"/>
  <c r="E4" i="4" s="1"/>
  <c r="E122" i="3"/>
  <c r="E110" i="3"/>
  <c r="E98" i="3"/>
  <c r="E86" i="3"/>
  <c r="E74" i="3"/>
  <c r="E62" i="3"/>
  <c r="E50" i="3"/>
  <c r="E38" i="3"/>
  <c r="E26" i="3"/>
  <c r="E14" i="3"/>
  <c r="D3" i="3"/>
  <c r="K4" i="3"/>
  <c r="C3" i="3" s="1"/>
  <c r="F3" i="3" s="1"/>
  <c r="F11" i="2" a="1"/>
  <c r="C3" i="11" l="1"/>
  <c r="B3" i="11"/>
  <c r="N3" i="7"/>
  <c r="O3" i="7"/>
  <c r="E3" i="4"/>
  <c r="F4" i="4"/>
  <c r="T6" i="16"/>
  <c r="D7" i="16"/>
  <c r="D4" i="15"/>
  <c r="C3" i="15"/>
  <c r="E3" i="15" s="1"/>
  <c r="F6" i="16"/>
  <c r="G6" i="16" s="1"/>
  <c r="C6" i="16"/>
  <c r="C5" i="4"/>
  <c r="C4" i="3"/>
  <c r="F11" i="2"/>
  <c r="AE249" i="17" a="1"/>
  <c r="T249" i="17" a="1"/>
  <c r="AD249" i="17" a="1"/>
  <c r="N249" i="17" a="1"/>
  <c r="AR249" i="17" a="1"/>
  <c r="BQ249" i="17" a="1"/>
  <c r="AV249" i="17" a="1"/>
  <c r="BG249" i="17" a="1"/>
  <c r="Q249" i="17" a="1"/>
  <c r="BX249" i="17" a="1"/>
  <c r="Z249" i="17" a="1"/>
  <c r="BK249" i="17" a="1"/>
  <c r="R249" i="17" a="1"/>
  <c r="J249" i="17" a="1"/>
  <c r="G249" i="17" a="1"/>
  <c r="CV249" i="17" a="1"/>
  <c r="BE249" i="17" a="1"/>
  <c r="CS249" i="17" a="1"/>
  <c r="Y249" i="17" a="1"/>
  <c r="CN249" i="17" a="1"/>
  <c r="CR249" i="17" a="1"/>
  <c r="L249" i="17" a="1"/>
  <c r="CJ249" i="17" a="1"/>
  <c r="CZ249" i="17" a="1"/>
  <c r="CC249" i="17" a="1"/>
  <c r="BI249" i="17" a="1"/>
  <c r="CK249" i="17" a="1"/>
  <c r="CL249" i="17" a="1"/>
  <c r="CU249" i="17" a="1"/>
  <c r="CH249" i="17" a="1"/>
  <c r="BC249" i="17" a="1"/>
  <c r="BZ249" i="17" a="1"/>
  <c r="CO249" i="17" a="1"/>
  <c r="AG249" i="17" a="1"/>
  <c r="BS249" i="17" a="1"/>
  <c r="CI249" i="17" a="1"/>
  <c r="BF249" i="17" a="1"/>
  <c r="BY249" i="17" a="1"/>
  <c r="AP249" i="17" a="1"/>
  <c r="AA249" i="17" a="1"/>
  <c r="AW249" i="17" a="1"/>
  <c r="AX249" i="17" a="1"/>
  <c r="AQ249" i="17" a="1"/>
  <c r="AI249" i="17" a="1"/>
  <c r="AM249" i="17" a="1"/>
  <c r="AK249" i="17" a="1"/>
  <c r="CB249" i="17" a="1"/>
  <c r="CT249" i="17" a="1"/>
  <c r="BJ249" i="17" a="1"/>
  <c r="AU249" i="17" a="1"/>
  <c r="BW249" i="17" a="1"/>
  <c r="AJ249" i="17" a="1"/>
  <c r="AY249" i="17" a="1"/>
  <c r="AS249" i="17" a="1"/>
  <c r="CF249" i="17" a="1"/>
  <c r="BH249" i="17" a="1"/>
  <c r="BD249" i="17" a="1"/>
  <c r="CY249" i="17" a="1"/>
  <c r="W249" i="17" a="1"/>
  <c r="BM249" i="17" a="1"/>
  <c r="I249" i="17" a="1"/>
  <c r="AB249" i="17" a="1"/>
  <c r="AZ249" i="17" a="1"/>
  <c r="CE249" i="17" a="1"/>
  <c r="AC249" i="17" a="1"/>
  <c r="AH249" i="17" a="1"/>
  <c r="BL249" i="17" a="1"/>
  <c r="CQ249" i="17" a="1"/>
  <c r="K249" i="17" a="1"/>
  <c r="P249" i="17" a="1"/>
  <c r="AL249" i="17" a="1"/>
  <c r="BA249" i="17" a="1"/>
  <c r="CG249" i="17" a="1"/>
  <c r="BU249" i="17" a="1"/>
  <c r="O249" i="17" a="1"/>
  <c r="BV249" i="17" a="1"/>
  <c r="S249" i="17" a="1"/>
  <c r="AF249" i="17" a="1"/>
  <c r="H249" i="17" a="1"/>
  <c r="F249" i="17" a="1"/>
  <c r="AO249" i="17" a="1"/>
  <c r="CX249" i="17" a="1"/>
  <c r="M249" i="17" a="1"/>
  <c r="CP249" i="17" a="1"/>
  <c r="BR249" i="17" a="1"/>
  <c r="BO249" i="17" a="1"/>
  <c r="CD249" i="17" a="1"/>
  <c r="BB249" i="17" a="1"/>
  <c r="BP249" i="17" a="1"/>
  <c r="BN249" i="17" a="1"/>
  <c r="X249" i="17" a="1"/>
  <c r="CW249" i="17" a="1"/>
  <c r="BT249" i="17" a="1"/>
  <c r="CM249" i="17" a="1"/>
  <c r="AT249" i="17" a="1"/>
  <c r="CA249" i="17" a="1"/>
  <c r="V249" i="17" a="1"/>
  <c r="U249" i="17" a="1"/>
  <c r="AN249" i="17" a="1"/>
  <c r="E249" i="17" a="1"/>
  <c r="CL6" i="11" l="1"/>
  <c r="AJ8" i="11"/>
  <c r="CC9" i="11"/>
  <c r="AA11" i="11"/>
  <c r="BT12" i="11"/>
  <c r="R14" i="11"/>
  <c r="BK15" i="11"/>
  <c r="CA6" i="11"/>
  <c r="Y8" i="11"/>
  <c r="BR9" i="11"/>
  <c r="P11" i="11"/>
  <c r="BI12" i="11"/>
  <c r="G14" i="11"/>
  <c r="AZ15" i="11"/>
  <c r="BP6" i="11"/>
  <c r="N8" i="11"/>
  <c r="BG9" i="11"/>
  <c r="E11" i="11"/>
  <c r="AX12" i="11"/>
  <c r="CQ13" i="11"/>
  <c r="AO15" i="11"/>
  <c r="BE6" i="11"/>
  <c r="CX7" i="11"/>
  <c r="AV9" i="11"/>
  <c r="CO10" i="11"/>
  <c r="AM12" i="11"/>
  <c r="CF13" i="11"/>
  <c r="AD15" i="11"/>
  <c r="AW6" i="11"/>
  <c r="CP7" i="11"/>
  <c r="AN9" i="11"/>
  <c r="CG10" i="11"/>
  <c r="AE12" i="11"/>
  <c r="BX13" i="11"/>
  <c r="V15" i="11"/>
  <c r="AX6" i="11"/>
  <c r="CV8" i="11"/>
  <c r="AV11" i="11"/>
  <c r="CT13" i="11"/>
  <c r="AO16" i="11"/>
  <c r="CH17" i="11"/>
  <c r="AF19" i="11"/>
  <c r="BY20" i="11"/>
  <c r="W22" i="11"/>
  <c r="BP23" i="11"/>
  <c r="N25" i="11"/>
  <c r="BG26" i="11"/>
  <c r="E28" i="11"/>
  <c r="AX29" i="11"/>
  <c r="AC6" i="11"/>
  <c r="CB8" i="11"/>
  <c r="AE11" i="11"/>
  <c r="BZ13" i="11"/>
  <c r="CQ6" i="11"/>
  <c r="AQ9" i="11"/>
  <c r="CO11" i="11"/>
  <c r="AO14" i="11"/>
  <c r="BO16" i="11"/>
  <c r="M18" i="11"/>
  <c r="BF19" i="11"/>
  <c r="CY20" i="11"/>
  <c r="AW22" i="11"/>
  <c r="CP23" i="11"/>
  <c r="AN25" i="11"/>
  <c r="CG26" i="11"/>
  <c r="AE28" i="11"/>
  <c r="CR6" i="11"/>
  <c r="AR9" i="11"/>
  <c r="CQ11" i="11"/>
  <c r="AT14" i="11"/>
  <c r="BP16" i="11"/>
  <c r="N18" i="11"/>
  <c r="BG19" i="11"/>
  <c r="E21" i="11"/>
  <c r="AX22" i="11"/>
  <c r="CQ23" i="11"/>
  <c r="O6" i="11"/>
  <c r="R7" i="16" s="1"/>
  <c r="BM8" i="11"/>
  <c r="M11" i="11"/>
  <c r="BK13" i="11"/>
  <c r="BY6" i="11"/>
  <c r="AC9" i="11"/>
  <c r="CA11" i="11"/>
  <c r="AA14" i="11"/>
  <c r="BF16" i="11"/>
  <c r="CX6" i="11"/>
  <c r="AV8" i="11"/>
  <c r="CO9" i="11"/>
  <c r="AM11" i="11"/>
  <c r="CF12" i="11"/>
  <c r="AD14" i="11"/>
  <c r="BW15" i="11"/>
  <c r="CM6" i="11"/>
  <c r="AK8" i="11"/>
  <c r="CD9" i="11"/>
  <c r="AB11" i="11"/>
  <c r="BU12" i="11"/>
  <c r="S14" i="11"/>
  <c r="BL15" i="11"/>
  <c r="CB6" i="11"/>
  <c r="Z8" i="11"/>
  <c r="BS9" i="11"/>
  <c r="Q11" i="11"/>
  <c r="BJ12" i="11"/>
  <c r="H14" i="11"/>
  <c r="BA15" i="11"/>
  <c r="BQ6" i="11"/>
  <c r="O8" i="11"/>
  <c r="BH9" i="11"/>
  <c r="F11" i="11"/>
  <c r="AY12" i="11"/>
  <c r="CR13" i="11"/>
  <c r="AP15" i="11"/>
  <c r="BI6" i="11"/>
  <c r="G8" i="11"/>
  <c r="AZ9" i="11"/>
  <c r="CS10" i="11"/>
  <c r="AQ12" i="11"/>
  <c r="CJ13" i="11"/>
  <c r="AH15" i="11"/>
  <c r="BS6" i="11"/>
  <c r="S9" i="11"/>
  <c r="BQ11" i="11"/>
  <c r="Q14" i="11"/>
  <c r="BA16" i="11"/>
  <c r="CT17" i="11"/>
  <c r="AR19" i="11"/>
  <c r="CK20" i="11"/>
  <c r="AI22" i="11"/>
  <c r="CB23" i="11"/>
  <c r="Z25" i="11"/>
  <c r="BS26" i="11"/>
  <c r="Q28" i="11"/>
  <c r="BJ29" i="11"/>
  <c r="AY6" i="11"/>
  <c r="CW8" i="11"/>
  <c r="AW11" i="11"/>
  <c r="CU13" i="11"/>
  <c r="N7" i="11"/>
  <c r="BM9" i="11"/>
  <c r="P12" i="11"/>
  <c r="BK14" i="11"/>
  <c r="CA16" i="11"/>
  <c r="Y18" i="11"/>
  <c r="BR19" i="11"/>
  <c r="O7" i="11"/>
  <c r="BH8" i="11"/>
  <c r="F10" i="11"/>
  <c r="AY11" i="11"/>
  <c r="CR12" i="11"/>
  <c r="AP14" i="11"/>
  <c r="CI15" i="11"/>
  <c r="CY6" i="11"/>
  <c r="AW8" i="11"/>
  <c r="CP9" i="11"/>
  <c r="AN11" i="11"/>
  <c r="CG12" i="11"/>
  <c r="AE14" i="11"/>
  <c r="BX15" i="11"/>
  <c r="CN6" i="11"/>
  <c r="AL8" i="11"/>
  <c r="CE9" i="11"/>
  <c r="AC11" i="11"/>
  <c r="BV12" i="11"/>
  <c r="T14" i="11"/>
  <c r="BM15" i="11"/>
  <c r="CC6" i="11"/>
  <c r="AA8" i="11"/>
  <c r="BT9" i="11"/>
  <c r="R11" i="11"/>
  <c r="BK12" i="11"/>
  <c r="I14" i="11"/>
  <c r="BB15" i="11"/>
  <c r="BU6" i="11"/>
  <c r="S8" i="11"/>
  <c r="BL9" i="11"/>
  <c r="J11" i="11"/>
  <c r="BC12" i="11"/>
  <c r="CV13" i="11"/>
  <c r="AT15" i="11"/>
  <c r="CK6" i="11"/>
  <c r="AO9" i="11"/>
  <c r="CM11" i="11"/>
  <c r="AM14" i="11"/>
  <c r="BM16" i="11"/>
  <c r="K18" i="11"/>
  <c r="BD19" i="11"/>
  <c r="CW20" i="11"/>
  <c r="AU22" i="11"/>
  <c r="CN23" i="11"/>
  <c r="AL25" i="11"/>
  <c r="CE26" i="11"/>
  <c r="AC28" i="11"/>
  <c r="BV29" i="11"/>
  <c r="BT6" i="11"/>
  <c r="T9" i="11"/>
  <c r="BS11" i="11"/>
  <c r="V14" i="11"/>
  <c r="AJ7" i="11"/>
  <c r="CH9" i="11"/>
  <c r="AH12" i="11"/>
  <c r="CF14" i="11"/>
  <c r="CM16" i="11"/>
  <c r="AK18" i="11"/>
  <c r="CD19" i="11"/>
  <c r="AB21" i="11"/>
  <c r="BU22" i="11"/>
  <c r="S24" i="11"/>
  <c r="BL25" i="11"/>
  <c r="J27" i="11"/>
  <c r="BC28" i="11"/>
  <c r="AK7" i="11"/>
  <c r="CI9" i="11"/>
  <c r="AI12" i="11"/>
  <c r="CH14" i="11"/>
  <c r="CN16" i="11"/>
  <c r="AL18" i="11"/>
  <c r="CE19" i="11"/>
  <c r="AC21" i="11"/>
  <c r="BV22" i="11"/>
  <c r="T24" i="11"/>
  <c r="BF6" i="11"/>
  <c r="F9" i="11"/>
  <c r="BD11" i="11"/>
  <c r="CY13" i="11"/>
  <c r="U7" i="11"/>
  <c r="BP9" i="11"/>
  <c r="T12" i="11"/>
  <c r="BR14" i="11"/>
  <c r="CD16" i="11"/>
  <c r="AA7" i="11"/>
  <c r="BT8" i="11"/>
  <c r="R10" i="11"/>
  <c r="BK11" i="11"/>
  <c r="I13" i="11"/>
  <c r="BB14" i="11"/>
  <c r="CU15" i="11"/>
  <c r="AM7" i="11"/>
  <c r="AG9" i="11"/>
  <c r="BW11" i="11"/>
  <c r="BQ13" i="11"/>
  <c r="L16" i="11"/>
  <c r="BL7" i="11"/>
  <c r="AT9" i="11"/>
  <c r="BL11" i="11"/>
  <c r="AT13" i="11"/>
  <c r="AB15" i="11"/>
  <c r="Q7" i="11"/>
  <c r="CT8" i="11"/>
  <c r="CB10" i="11"/>
  <c r="CT12" i="11"/>
  <c r="CB14" i="11"/>
  <c r="AG6" i="11"/>
  <c r="AY8" i="11"/>
  <c r="AG10" i="11"/>
  <c r="O12" i="11"/>
  <c r="AG14" i="11"/>
  <c r="O16" i="11"/>
  <c r="BR7" i="11"/>
  <c r="CJ9" i="11"/>
  <c r="BR11" i="11"/>
  <c r="AZ13" i="11"/>
  <c r="BR15" i="11"/>
  <c r="CQ7" i="11"/>
  <c r="H11" i="11"/>
  <c r="CD14" i="11"/>
  <c r="Z17" i="11"/>
  <c r="H19" i="11"/>
  <c r="Z21" i="11"/>
  <c r="H23" i="11"/>
  <c r="CK24" i="11"/>
  <c r="H27" i="11"/>
  <c r="CK28" i="11"/>
  <c r="BS30" i="11"/>
  <c r="BK9" i="11"/>
  <c r="BX12" i="11"/>
  <c r="AZ6" i="11"/>
  <c r="AA10" i="11"/>
  <c r="AM13" i="11"/>
  <c r="AQ16" i="11"/>
  <c r="BI18" i="11"/>
  <c r="AQ20" i="11"/>
  <c r="M22" i="11"/>
  <c r="CD23" i="11"/>
  <c r="BX25" i="11"/>
  <c r="AT27" i="11"/>
  <c r="P29" i="11"/>
  <c r="CD8" i="11"/>
  <c r="BU11" i="11"/>
  <c r="H15" i="11"/>
  <c r="AC17" i="11"/>
  <c r="CT18" i="11"/>
  <c r="BP20" i="11"/>
  <c r="AL22" i="11"/>
  <c r="AF24" i="11"/>
  <c r="T7" i="11"/>
  <c r="K10" i="11"/>
  <c r="CW12" i="11"/>
  <c r="BG6" i="11"/>
  <c r="CL9" i="11"/>
  <c r="CC12" i="11"/>
  <c r="BT15" i="11"/>
  <c r="BO17" i="11"/>
  <c r="M19" i="11"/>
  <c r="BF20" i="11"/>
  <c r="BX10" i="11"/>
  <c r="BI15" i="11"/>
  <c r="J18" i="11"/>
  <c r="AB20" i="11"/>
  <c r="AB22" i="11"/>
  <c r="V24" i="11"/>
  <c r="G26" i="11"/>
  <c r="CC27" i="11"/>
  <c r="BA29" i="11"/>
  <c r="I31" i="11"/>
  <c r="BB32" i="11"/>
  <c r="CU33" i="11"/>
  <c r="AS35" i="11"/>
  <c r="CL36" i="11"/>
  <c r="AL10" i="11"/>
  <c r="AJ15" i="11"/>
  <c r="CP17" i="11"/>
  <c r="M20" i="11"/>
  <c r="AY7" i="11"/>
  <c r="AS9" i="11"/>
  <c r="CI11" i="11"/>
  <c r="CC13" i="11"/>
  <c r="X16" i="11"/>
  <c r="BX7" i="11"/>
  <c r="BF9" i="11"/>
  <c r="BX11" i="11"/>
  <c r="BF13" i="11"/>
  <c r="AN15" i="11"/>
  <c r="AC7" i="11"/>
  <c r="K9" i="11"/>
  <c r="CN10" i="11"/>
  <c r="K13" i="11"/>
  <c r="CN14" i="11"/>
  <c r="AS6" i="11"/>
  <c r="BK8" i="11"/>
  <c r="AS10" i="11"/>
  <c r="AA12" i="11"/>
  <c r="AS14" i="11"/>
  <c r="AA16" i="11"/>
  <c r="CD7" i="11"/>
  <c r="CV9" i="11"/>
  <c r="CD11" i="11"/>
  <c r="BL13" i="11"/>
  <c r="CD15" i="11"/>
  <c r="Q8" i="11"/>
  <c r="Z11" i="11"/>
  <c r="CV14" i="11"/>
  <c r="AL17" i="11"/>
  <c r="T19" i="11"/>
  <c r="AL21" i="11"/>
  <c r="T23" i="11"/>
  <c r="CW24" i="11"/>
  <c r="T27" i="11"/>
  <c r="CW28" i="11"/>
  <c r="K6" i="11"/>
  <c r="N7" i="16" s="1"/>
  <c r="CG9" i="11"/>
  <c r="CP12" i="11"/>
  <c r="BV6" i="11"/>
  <c r="AV10" i="11"/>
  <c r="BI13" i="11"/>
  <c r="BC16" i="11"/>
  <c r="BU18" i="11"/>
  <c r="BC20" i="11"/>
  <c r="Y22" i="11"/>
  <c r="G24" i="11"/>
  <c r="CJ25" i="11"/>
  <c r="BF27" i="11"/>
  <c r="N6" i="11"/>
  <c r="Q7" i="16" s="1"/>
  <c r="E9" i="11"/>
  <c r="Q12" i="11"/>
  <c r="Z15" i="11"/>
  <c r="AO17" i="11"/>
  <c r="K19" i="11"/>
  <c r="CB20" i="11"/>
  <c r="BJ22" i="11"/>
  <c r="AR24" i="11"/>
  <c r="AL7" i="11"/>
  <c r="AC10" i="11"/>
  <c r="T13" i="11"/>
  <c r="CU6" i="11"/>
  <c r="L10" i="11"/>
  <c r="CX12" i="11"/>
  <c r="CO15" i="11"/>
  <c r="CA17" i="11"/>
  <c r="Y19" i="11"/>
  <c r="V6" i="11"/>
  <c r="T11" i="11"/>
  <c r="CR15" i="11"/>
  <c r="AD18" i="11"/>
  <c r="AV20" i="11"/>
  <c r="AQ22" i="11"/>
  <c r="AK24" i="11"/>
  <c r="U26" i="11"/>
  <c r="CR27" i="11"/>
  <c r="BN29" i="11"/>
  <c r="U31" i="11"/>
  <c r="BN32" i="11"/>
  <c r="L34" i="11"/>
  <c r="BE35" i="11"/>
  <c r="CX36" i="11"/>
  <c r="BY10" i="11"/>
  <c r="BO15" i="11"/>
  <c r="L18" i="11"/>
  <c r="BK7" i="11"/>
  <c r="BE9" i="11"/>
  <c r="CU11" i="11"/>
  <c r="CO13" i="11"/>
  <c r="G6" i="11"/>
  <c r="J7" i="16" s="1"/>
  <c r="CJ7" i="11"/>
  <c r="G10" i="11"/>
  <c r="CJ11" i="11"/>
  <c r="BR13" i="11"/>
  <c r="CJ15" i="11"/>
  <c r="AO7" i="11"/>
  <c r="W9" i="11"/>
  <c r="AO11" i="11"/>
  <c r="W13" i="11"/>
  <c r="E15" i="11"/>
  <c r="CO6" i="11"/>
  <c r="BW8" i="11"/>
  <c r="BE10" i="11"/>
  <c r="BW12" i="11"/>
  <c r="BE14" i="11"/>
  <c r="M6" i="11"/>
  <c r="P7" i="16" s="1"/>
  <c r="AE8" i="11"/>
  <c r="M10" i="11"/>
  <c r="CP11" i="11"/>
  <c r="M14" i="11"/>
  <c r="CP15" i="11"/>
  <c r="AI8" i="11"/>
  <c r="J12" i="11"/>
  <c r="W15" i="11"/>
  <c r="AX17" i="11"/>
  <c r="BP19" i="11"/>
  <c r="AX21" i="11"/>
  <c r="AF23" i="11"/>
  <c r="AX25" i="11"/>
  <c r="AF27" i="11"/>
  <c r="N29" i="11"/>
  <c r="CP6" i="11"/>
  <c r="CY9" i="11"/>
  <c r="Q13" i="11"/>
  <c r="BE7" i="11"/>
  <c r="BR10" i="11"/>
  <c r="CA13" i="11"/>
  <c r="CY16" i="11"/>
  <c r="CG18" i="11"/>
  <c r="BO20" i="11"/>
  <c r="AK22" i="11"/>
  <c r="AE24" i="11"/>
  <c r="CV25" i="11"/>
  <c r="BR27" i="11"/>
  <c r="AI6" i="11"/>
  <c r="Z9" i="11"/>
  <c r="BE12" i="11"/>
  <c r="AV15" i="11"/>
  <c r="BA17" i="11"/>
  <c r="W19" i="11"/>
  <c r="CN20" i="11"/>
  <c r="CH22" i="11"/>
  <c r="BD24" i="11"/>
  <c r="BH7" i="11"/>
  <c r="AY10" i="11"/>
  <c r="AP13" i="11"/>
  <c r="AQ7" i="11"/>
  <c r="AH10" i="11"/>
  <c r="Y13" i="11"/>
  <c r="P16" i="11"/>
  <c r="CM17" i="11"/>
  <c r="AK19" i="11"/>
  <c r="BJ6" i="11"/>
  <c r="BH11" i="11"/>
  <c r="W16" i="11"/>
  <c r="AT18" i="11"/>
  <c r="BL20" i="11"/>
  <c r="BF22" i="11"/>
  <c r="AZ24" i="11"/>
  <c r="AJ26" i="11"/>
  <c r="K28" i="11"/>
  <c r="CA29" i="11"/>
  <c r="AG31" i="11"/>
  <c r="BZ32" i="11"/>
  <c r="X34" i="11"/>
  <c r="BQ35" i="11"/>
  <c r="W6" i="11"/>
  <c r="U11" i="11"/>
  <c r="CS15" i="11"/>
  <c r="AE18" i="11"/>
  <c r="AW20" i="11"/>
  <c r="BW7" i="11"/>
  <c r="BQ9" i="11"/>
  <c r="L12" i="11"/>
  <c r="F14" i="11"/>
  <c r="S6" i="11"/>
  <c r="CV7" i="11"/>
  <c r="S10" i="11"/>
  <c r="CV11" i="11"/>
  <c r="CD13" i="11"/>
  <c r="CV15" i="11"/>
  <c r="BA7" i="11"/>
  <c r="AI9" i="11"/>
  <c r="BA11" i="11"/>
  <c r="AI13" i="11"/>
  <c r="Q15" i="11"/>
  <c r="F7" i="11"/>
  <c r="CI8" i="11"/>
  <c r="BQ10" i="11"/>
  <c r="CI12" i="11"/>
  <c r="BQ14" i="11"/>
  <c r="Y6" i="11"/>
  <c r="AQ8" i="11"/>
  <c r="Y10" i="11"/>
  <c r="G12" i="11"/>
  <c r="Y14" i="11"/>
  <c r="G16" i="11"/>
  <c r="BE8" i="11"/>
  <c r="AF12" i="11"/>
  <c r="AR15" i="11"/>
  <c r="BJ17" i="11"/>
  <c r="CB19" i="11"/>
  <c r="BJ21" i="11"/>
  <c r="AR23" i="11"/>
  <c r="BJ25" i="11"/>
  <c r="AR27" i="11"/>
  <c r="Z29" i="11"/>
  <c r="M7" i="11"/>
  <c r="Z10" i="11"/>
  <c r="AL13" i="11"/>
  <c r="CA7" i="11"/>
  <c r="CJ10" i="11"/>
  <c r="CW13" i="11"/>
  <c r="P17" i="11"/>
  <c r="CS18" i="11"/>
  <c r="CA20" i="11"/>
  <c r="BI22" i="11"/>
  <c r="AQ24" i="11"/>
  <c r="M26" i="11"/>
  <c r="CD27" i="11"/>
  <c r="BA6" i="11"/>
  <c r="BN9" i="11"/>
  <c r="BZ12" i="11"/>
  <c r="BQ15" i="11"/>
  <c r="BM17" i="11"/>
  <c r="AI19" i="11"/>
  <c r="Q21" i="11"/>
  <c r="CT22" i="11"/>
  <c r="BP24" i="11"/>
  <c r="CC7" i="11"/>
  <c r="BT10" i="11"/>
  <c r="CI7" i="11"/>
  <c r="BZ10" i="11"/>
  <c r="BN14" i="11"/>
  <c r="P7" i="11"/>
  <c r="AE10" i="11"/>
  <c r="CS12" i="11"/>
  <c r="M16" i="11"/>
  <c r="AX8" i="11"/>
  <c r="BM11" i="11"/>
  <c r="AF14" i="11"/>
  <c r="R7" i="11"/>
  <c r="CF9" i="11"/>
  <c r="CU12" i="11"/>
  <c r="BN15" i="11"/>
  <c r="BC8" i="11"/>
  <c r="V11" i="11"/>
  <c r="AK14" i="11"/>
  <c r="L7" i="11"/>
  <c r="BA12" i="11"/>
  <c r="BY16" i="11"/>
  <c r="CN19" i="11"/>
  <c r="BG22" i="11"/>
  <c r="BV25" i="11"/>
  <c r="AO28" i="11"/>
  <c r="AI7" i="11"/>
  <c r="CN11" i="11"/>
  <c r="CS7" i="11"/>
  <c r="BD12" i="11"/>
  <c r="AB17" i="11"/>
  <c r="CP19" i="11"/>
  <c r="CG22" i="11"/>
  <c r="CY24" i="11"/>
  <c r="CP27" i="11"/>
  <c r="CT7" i="11"/>
  <c r="CV12" i="11"/>
  <c r="BD16" i="11"/>
  <c r="AU19" i="11"/>
  <c r="CK21" i="11"/>
  <c r="CB24" i="11"/>
  <c r="AA9" i="11"/>
  <c r="CG13" i="11"/>
  <c r="W8" i="11"/>
  <c r="CS11" i="11"/>
  <c r="AH16" i="11"/>
  <c r="AN18" i="11"/>
  <c r="V20" i="11"/>
  <c r="CY11" i="11"/>
  <c r="CV16" i="11"/>
  <c r="BW19" i="11"/>
  <c r="BX22" i="11"/>
  <c r="S25" i="11"/>
  <c r="AL27" i="11"/>
  <c r="CN29" i="11"/>
  <c r="CC31" i="11"/>
  <c r="BK33" i="11"/>
  <c r="CC35" i="11"/>
  <c r="CH7" i="11"/>
  <c r="L14" i="11"/>
  <c r="AV18" i="11"/>
  <c r="CT20" i="11"/>
  <c r="CN22" i="11"/>
  <c r="CH24" i="11"/>
  <c r="BN26" i="11"/>
  <c r="AN28" i="11"/>
  <c r="G30" i="11"/>
  <c r="BF31" i="11"/>
  <c r="CY32" i="11"/>
  <c r="AW34" i="11"/>
  <c r="CP35" i="11"/>
  <c r="BL6" i="11"/>
  <c r="BJ11" i="11"/>
  <c r="AG16" i="11"/>
  <c r="AY18" i="11"/>
  <c r="BQ20" i="11"/>
  <c r="BK22" i="11"/>
  <c r="BE24" i="11"/>
  <c r="AM26" i="11"/>
  <c r="M28" i="11"/>
  <c r="CC29" i="11"/>
  <c r="AI31" i="11"/>
  <c r="CB32" i="11"/>
  <c r="Z34" i="11"/>
  <c r="BY8" i="11"/>
  <c r="BW13" i="11"/>
  <c r="Y17" i="11"/>
  <c r="AQ19" i="11"/>
  <c r="AY21" i="11"/>
  <c r="AS23" i="11"/>
  <c r="AM25" i="11"/>
  <c r="N27" i="11"/>
  <c r="CI28" i="11"/>
  <c r="AX30" i="11"/>
  <c r="CS31" i="11"/>
  <c r="CF6" i="11"/>
  <c r="AH14" i="11"/>
  <c r="BE18" i="11"/>
  <c r="BS21" i="11"/>
  <c r="BJ24" i="11"/>
  <c r="AE27" i="11"/>
  <c r="X11" i="11"/>
  <c r="X17" i="11"/>
  <c r="AY20" i="11"/>
  <c r="AQ23" i="11"/>
  <c r="Z26" i="11"/>
  <c r="CH28" i="11"/>
  <c r="X31" i="11"/>
  <c r="AL33" i="11"/>
  <c r="AC35" i="11"/>
  <c r="BL12" i="11"/>
  <c r="CD17" i="11"/>
  <c r="F21" i="11"/>
  <c r="CR23" i="11"/>
  <c r="BR26" i="11"/>
  <c r="AF29" i="11"/>
  <c r="BJ31" i="11"/>
  <c r="BT33" i="11"/>
  <c r="AN6" i="11"/>
  <c r="CK13" i="11"/>
  <c r="AM18" i="11"/>
  <c r="BC21" i="11"/>
  <c r="AT24" i="11"/>
  <c r="P27" i="11"/>
  <c r="CU7" i="11"/>
  <c r="CL10" i="11"/>
  <c r="BZ14" i="11"/>
  <c r="AB7" i="11"/>
  <c r="AQ10" i="11"/>
  <c r="J13" i="11"/>
  <c r="Y16" i="11"/>
  <c r="BJ8" i="11"/>
  <c r="BY11" i="11"/>
  <c r="AR14" i="11"/>
  <c r="AD7" i="11"/>
  <c r="CR9" i="11"/>
  <c r="L13" i="11"/>
  <c r="BZ15" i="11"/>
  <c r="BO8" i="11"/>
  <c r="AH11" i="11"/>
  <c r="AW14" i="11"/>
  <c r="AG7" i="11"/>
  <c r="BS12" i="11"/>
  <c r="CK16" i="11"/>
  <c r="E20" i="11"/>
  <c r="BS22" i="11"/>
  <c r="CH25" i="11"/>
  <c r="BA28" i="11"/>
  <c r="BD7" i="11"/>
  <c r="K12" i="11"/>
  <c r="T8" i="11"/>
  <c r="BY12" i="11"/>
  <c r="AN17" i="11"/>
  <c r="G20" i="11"/>
  <c r="CS22" i="11"/>
  <c r="P25" i="11"/>
  <c r="G28" i="11"/>
  <c r="U8" i="11"/>
  <c r="S13" i="11"/>
  <c r="CB16" i="11"/>
  <c r="BS19" i="11"/>
  <c r="CW21" i="11"/>
  <c r="CN24" i="11"/>
  <c r="AW9" i="11"/>
  <c r="Z14" i="11"/>
  <c r="AS8" i="11"/>
  <c r="AO12" i="11"/>
  <c r="AT16" i="11"/>
  <c r="AZ18" i="11"/>
  <c r="AH20" i="11"/>
  <c r="AR12" i="11"/>
  <c r="U17" i="11"/>
  <c r="CM19" i="11"/>
  <c r="CM22" i="11"/>
  <c r="AH25" i="11"/>
  <c r="AZ27" i="11"/>
  <c r="F30" i="11"/>
  <c r="CO31" i="11"/>
  <c r="BW33" i="11"/>
  <c r="CO35" i="11"/>
  <c r="AD8" i="11"/>
  <c r="AZ14" i="11"/>
  <c r="BO18" i="11"/>
  <c r="O21" i="11"/>
  <c r="I23" i="11"/>
  <c r="CX24" i="11"/>
  <c r="CB26" i="11"/>
  <c r="BD28" i="11"/>
  <c r="T30" i="11"/>
  <c r="BR31" i="11"/>
  <c r="P33" i="11"/>
  <c r="BI34" i="11"/>
  <c r="G36" i="11"/>
  <c r="H7" i="11"/>
  <c r="F12" i="11"/>
  <c r="AX16" i="11"/>
  <c r="BP18" i="11"/>
  <c r="CF20" i="11"/>
  <c r="BZ22" i="11"/>
  <c r="BT24" i="11"/>
  <c r="BA26" i="11"/>
  <c r="AA28" i="11"/>
  <c r="CP29" i="11"/>
  <c r="AU31" i="11"/>
  <c r="CN32" i="11"/>
  <c r="AL34" i="11"/>
  <c r="R9" i="11"/>
  <c r="P14" i="11"/>
  <c r="AS17" i="11"/>
  <c r="BK19" i="11"/>
  <c r="BP21" i="11"/>
  <c r="BJ23" i="11"/>
  <c r="BB25" i="11"/>
  <c r="AB27" i="11"/>
  <c r="CX28" i="11"/>
  <c r="BK30" i="11"/>
  <c r="J32" i="11"/>
  <c r="AR7" i="11"/>
  <c r="CK14" i="11"/>
  <c r="CC18" i="11"/>
  <c r="CO21" i="11"/>
  <c r="CF24" i="11"/>
  <c r="AY27" i="11"/>
  <c r="CF11" i="11"/>
  <c r="AW17" i="11"/>
  <c r="BW20" i="11"/>
  <c r="BN23" i="11"/>
  <c r="AS26" i="11"/>
  <c r="H29" i="11"/>
  <c r="AO31" i="11"/>
  <c r="BD33" i="11"/>
  <c r="AQ35" i="11"/>
  <c r="M13" i="11"/>
  <c r="G18" i="11"/>
  <c r="Y21" i="11"/>
  <c r="P24" i="11"/>
  <c r="CL26" i="11"/>
  <c r="AW29" i="11"/>
  <c r="BZ31" i="11"/>
  <c r="CL33" i="11"/>
  <c r="L8" i="11"/>
  <c r="CX10" i="11"/>
  <c r="CL14" i="11"/>
  <c r="AN7" i="11"/>
  <c r="BC10" i="11"/>
  <c r="V13" i="11"/>
  <c r="H6" i="11"/>
  <c r="K7" i="16" s="1"/>
  <c r="K8" i="16" s="1"/>
  <c r="BV8" i="11"/>
  <c r="CK11" i="11"/>
  <c r="BD14" i="11"/>
  <c r="AP7" i="11"/>
  <c r="I10" i="11"/>
  <c r="X13" i="11"/>
  <c r="CL15" i="11"/>
  <c r="CA8" i="11"/>
  <c r="AT11" i="11"/>
  <c r="BI14" i="11"/>
  <c r="BC7" i="11"/>
  <c r="CO12" i="11"/>
  <c r="CW16" i="11"/>
  <c r="Q20" i="11"/>
  <c r="CE22" i="11"/>
  <c r="CT25" i="11"/>
  <c r="BM28" i="11"/>
  <c r="BV7" i="11"/>
  <c r="AG12" i="11"/>
  <c r="AO8" i="11"/>
  <c r="CQ12" i="11"/>
  <c r="AZ17" i="11"/>
  <c r="S20" i="11"/>
  <c r="J23" i="11"/>
  <c r="AB25" i="11"/>
  <c r="S28" i="11"/>
  <c r="AP8" i="11"/>
  <c r="AO13" i="11"/>
  <c r="E17" i="11"/>
  <c r="CQ19" i="11"/>
  <c r="N22" i="11"/>
  <c r="E25" i="11"/>
  <c r="BO9" i="11"/>
  <c r="AU14" i="11"/>
  <c r="BN8" i="11"/>
  <c r="BG12" i="11"/>
  <c r="BR16" i="11"/>
  <c r="BL18" i="11"/>
  <c r="AT20" i="11"/>
  <c r="CE12" i="11"/>
  <c r="AK17" i="11"/>
  <c r="L20" i="11"/>
  <c r="G23" i="11"/>
  <c r="AV25" i="11"/>
  <c r="BN27" i="11"/>
  <c r="S30" i="11"/>
  <c r="F32" i="11"/>
  <c r="CI33" i="11"/>
  <c r="F36" i="11"/>
  <c r="BR8" i="11"/>
  <c r="CQ14" i="11"/>
  <c r="CF18" i="11"/>
  <c r="AF21" i="11"/>
  <c r="Z23" i="11"/>
  <c r="T25" i="11"/>
  <c r="CP26" i="11"/>
  <c r="BR28" i="11"/>
  <c r="AG30" i="11"/>
  <c r="CD31" i="11"/>
  <c r="AB33" i="11"/>
  <c r="BU34" i="11"/>
  <c r="S36" i="11"/>
  <c r="AV7" i="11"/>
  <c r="AT12" i="11"/>
  <c r="BQ16" i="11"/>
  <c r="CI18" i="11"/>
  <c r="CU20" i="11"/>
  <c r="CO22" i="11"/>
  <c r="CI24" i="11"/>
  <c r="BO26" i="11"/>
  <c r="AP28" i="11"/>
  <c r="H30" i="11"/>
  <c r="BG31" i="11"/>
  <c r="E33" i="11"/>
  <c r="AX34" i="11"/>
  <c r="BI9" i="11"/>
  <c r="BG14" i="11"/>
  <c r="BI17" i="11"/>
  <c r="CA19" i="11"/>
  <c r="CE21" i="11"/>
  <c r="BY23" i="11"/>
  <c r="BP25" i="11"/>
  <c r="AP27" i="11"/>
  <c r="R29" i="11"/>
  <c r="BX30" i="11"/>
  <c r="V32" i="11"/>
  <c r="I8" i="11"/>
  <c r="BC15" i="11"/>
  <c r="N19" i="11"/>
  <c r="T22" i="11"/>
  <c r="K25" i="11"/>
  <c r="BW27" i="11"/>
  <c r="AU12" i="11"/>
  <c r="CB17" i="11"/>
  <c r="CV20" i="11"/>
  <c r="CM23" i="11"/>
  <c r="BP26" i="11"/>
  <c r="AD29" i="11"/>
  <c r="BH31" i="11"/>
  <c r="BS33" i="11"/>
  <c r="AM6" i="11"/>
  <c r="CI13" i="11"/>
  <c r="AJ18" i="11"/>
  <c r="BB21" i="11"/>
  <c r="AS24" i="11"/>
  <c r="O27" i="11"/>
  <c r="BS29" i="11"/>
  <c r="CT31" i="11"/>
  <c r="F34" i="11"/>
  <c r="BO7" i="11"/>
  <c r="M15" i="11"/>
  <c r="CN18" i="11"/>
  <c r="CY21" i="11"/>
  <c r="CP24" i="11"/>
  <c r="X8" i="11"/>
  <c r="O11" i="11"/>
  <c r="CX14" i="11"/>
  <c r="AZ7" i="11"/>
  <c r="BO10" i="11"/>
  <c r="AH13" i="11"/>
  <c r="T6" i="11"/>
  <c r="CH8" i="11"/>
  <c r="CW11" i="11"/>
  <c r="BP14" i="11"/>
  <c r="BB7" i="11"/>
  <c r="U10" i="11"/>
  <c r="AJ13" i="11"/>
  <c r="CX15" i="11"/>
  <c r="CM8" i="11"/>
  <c r="BF11" i="11"/>
  <c r="BU14" i="11"/>
  <c r="BU7" i="11"/>
  <c r="O13" i="11"/>
  <c r="N17" i="11"/>
  <c r="AC20" i="11"/>
  <c r="CQ22" i="11"/>
  <c r="K26" i="11"/>
  <c r="BY28" i="11"/>
  <c r="CR7" i="11"/>
  <c r="BB12" i="11"/>
  <c r="BG8" i="11"/>
  <c r="R13" i="11"/>
  <c r="BL17" i="11"/>
  <c r="AE20" i="11"/>
  <c r="V23" i="11"/>
  <c r="AZ25" i="11"/>
  <c r="AQ28" i="11"/>
  <c r="BL8" i="11"/>
  <c r="BJ13" i="11"/>
  <c r="Q17" i="11"/>
  <c r="H20" i="11"/>
  <c r="Z22" i="11"/>
  <c r="Q25" i="11"/>
  <c r="CK9" i="11"/>
  <c r="BM14" i="11"/>
  <c r="CJ8" i="11"/>
  <c r="AQ13" i="11"/>
  <c r="CP16" i="11"/>
  <c r="BX18" i="11"/>
  <c r="CW6" i="11"/>
  <c r="AA13" i="11"/>
  <c r="BE17" i="11"/>
  <c r="CD20" i="11"/>
  <c r="Y23" i="11"/>
  <c r="BK25" i="11"/>
  <c r="Y28" i="11"/>
  <c r="AF30" i="11"/>
  <c r="R32" i="11"/>
  <c r="AJ34" i="11"/>
  <c r="R36" i="11"/>
  <c r="N9" i="11"/>
  <c r="AC16" i="11"/>
  <c r="CY18" i="11"/>
  <c r="AU21" i="11"/>
  <c r="AO23" i="11"/>
  <c r="AI25" i="11"/>
  <c r="K27" i="11"/>
  <c r="CF28" i="11"/>
  <c r="AT30" i="11"/>
  <c r="CP31" i="11"/>
  <c r="AN33" i="11"/>
  <c r="CG34" i="11"/>
  <c r="AE36" i="11"/>
  <c r="CM7" i="11"/>
  <c r="CK12" i="11"/>
  <c r="CH16" i="11"/>
  <c r="E19" i="11"/>
  <c r="R21" i="11"/>
  <c r="L23" i="11"/>
  <c r="F25" i="11"/>
  <c r="CC26" i="11"/>
  <c r="BE28" i="11"/>
  <c r="U30" i="11"/>
  <c r="BS31" i="11"/>
  <c r="Q33" i="11"/>
  <c r="BJ34" i="11"/>
  <c r="CW9" i="11"/>
  <c r="CU14" i="11"/>
  <c r="CC17" i="11"/>
  <c r="CF8" i="11"/>
  <c r="U13" i="11"/>
  <c r="M8" i="11"/>
  <c r="M12" i="11"/>
  <c r="AF6" i="11"/>
  <c r="AF10" i="11"/>
  <c r="AC15" i="11"/>
  <c r="CU8" i="11"/>
  <c r="AV13" i="11"/>
  <c r="V7" i="11"/>
  <c r="S12" i="11"/>
  <c r="S16" i="11"/>
  <c r="AK13" i="11"/>
  <c r="BG18" i="11"/>
  <c r="BD23" i="11"/>
  <c r="BD27" i="11"/>
  <c r="R8" i="11"/>
  <c r="CW14" i="11"/>
  <c r="W14" i="11"/>
  <c r="J19" i="11"/>
  <c r="AH23" i="11"/>
  <c r="BU26" i="11"/>
  <c r="J10" i="11"/>
  <c r="CM15" i="11"/>
  <c r="T20" i="11"/>
  <c r="BG23" i="11"/>
  <c r="CP10" i="11"/>
  <c r="AL6" i="11"/>
  <c r="BM13" i="11"/>
  <c r="BC17" i="11"/>
  <c r="AS7" i="11"/>
  <c r="AI15" i="11"/>
  <c r="CS20" i="11"/>
  <c r="CY23" i="11"/>
  <c r="AM28" i="11"/>
  <c r="CR30" i="11"/>
  <c r="AV34" i="11"/>
  <c r="BZ36" i="11"/>
  <c r="AW16" i="11"/>
  <c r="CO19" i="11"/>
  <c r="BE23" i="11"/>
  <c r="H26" i="11"/>
  <c r="CT28" i="11"/>
  <c r="J31" i="11"/>
  <c r="AZ33" i="11"/>
  <c r="AT35" i="11"/>
  <c r="AF8" i="11"/>
  <c r="CR14" i="11"/>
  <c r="X19" i="11"/>
  <c r="CR21" i="11"/>
  <c r="U25" i="11"/>
  <c r="BB27" i="11"/>
  <c r="AH30" i="11"/>
  <c r="AF32" i="11"/>
  <c r="BV34" i="11"/>
  <c r="I12" i="11"/>
  <c r="CS17" i="11"/>
  <c r="BS20" i="11"/>
  <c r="N23" i="11"/>
  <c r="CR25" i="11"/>
  <c r="O28" i="11"/>
  <c r="X30" i="11"/>
  <c r="AT32" i="11"/>
  <c r="S11" i="11"/>
  <c r="E18" i="11"/>
  <c r="BP22" i="11"/>
  <c r="T26" i="11"/>
  <c r="CU9" i="11"/>
  <c r="AG18" i="11"/>
  <c r="U22" i="11"/>
  <c r="CC25" i="11"/>
  <c r="BQ29" i="11"/>
  <c r="AX32" i="11"/>
  <c r="CV34" i="11"/>
  <c r="L15" i="11"/>
  <c r="BQ19" i="11"/>
  <c r="AV23" i="11"/>
  <c r="BG27" i="11"/>
  <c r="BP30" i="11"/>
  <c r="AP33" i="11"/>
  <c r="P8" i="11"/>
  <c r="AS16" i="11"/>
  <c r="Z20" i="11"/>
  <c r="BQ23" i="11"/>
  <c r="CM26" i="11"/>
  <c r="BT29" i="11"/>
  <c r="CU31" i="11"/>
  <c r="BW10" i="11"/>
  <c r="CU16" i="11"/>
  <c r="AA20" i="11"/>
  <c r="X23" i="11"/>
  <c r="F26" i="11"/>
  <c r="BP28" i="11"/>
  <c r="H31" i="11"/>
  <c r="Q10" i="11"/>
  <c r="BX16" i="11"/>
  <c r="CY19" i="11"/>
  <c r="CX22" i="11"/>
  <c r="CI25" i="11"/>
  <c r="AW28" i="11"/>
  <c r="CN30" i="11"/>
  <c r="AH17" i="11"/>
  <c r="AZ23" i="11"/>
  <c r="BZ28" i="11"/>
  <c r="AV32" i="11"/>
  <c r="CN34" i="11"/>
  <c r="BX36" i="11"/>
  <c r="AC38" i="11"/>
  <c r="BV39" i="11"/>
  <c r="T41" i="11"/>
  <c r="BM42" i="11"/>
  <c r="K44" i="11"/>
  <c r="BD45" i="11"/>
  <c r="CW46" i="11"/>
  <c r="AU48" i="11"/>
  <c r="U16" i="11"/>
  <c r="BD22" i="11"/>
  <c r="I28" i="11"/>
  <c r="CX31" i="11"/>
  <c r="BD34" i="11"/>
  <c r="AW36" i="11"/>
  <c r="F38" i="11"/>
  <c r="AY39" i="11"/>
  <c r="CR40" i="11"/>
  <c r="AP42" i="11"/>
  <c r="CN17" i="11"/>
  <c r="CX23" i="11"/>
  <c r="V29" i="11"/>
  <c r="BX32" i="11"/>
  <c r="M35" i="11"/>
  <c r="CP36" i="11"/>
  <c r="AQ38" i="11"/>
  <c r="CJ39" i="11"/>
  <c r="AH41" i="11"/>
  <c r="Q9" i="11"/>
  <c r="BJ19" i="11"/>
  <c r="BA25" i="11"/>
  <c r="Z30" i="11"/>
  <c r="AR33" i="11"/>
  <c r="BL35" i="11"/>
  <c r="AI37" i="11"/>
  <c r="CB38" i="11"/>
  <c r="Z40" i="11"/>
  <c r="BS41" i="11"/>
  <c r="E13" i="11"/>
  <c r="U21" i="11"/>
  <c r="CH26" i="11"/>
  <c r="AC31" i="11"/>
  <c r="CX33" i="11"/>
  <c r="J36" i="11"/>
  <c r="BT37" i="11"/>
  <c r="R39" i="11"/>
  <c r="BK40" i="11"/>
  <c r="I42" i="11"/>
  <c r="AL16" i="11"/>
  <c r="BO22" i="11"/>
  <c r="R28" i="11"/>
  <c r="K32" i="11"/>
  <c r="BK34" i="11"/>
  <c r="BA36" i="11"/>
  <c r="J38" i="11"/>
  <c r="BC39" i="11"/>
  <c r="CV40" i="11"/>
  <c r="AT42" i="11"/>
  <c r="BZ23" i="11"/>
  <c r="BI32" i="11"/>
  <c r="CF36" i="11"/>
  <c r="CB39" i="11"/>
  <c r="BH42" i="11"/>
  <c r="S44" i="11"/>
  <c r="CR8" i="11"/>
  <c r="AG13" i="11"/>
  <c r="BI8" i="11"/>
  <c r="Y12" i="11"/>
  <c r="AR6" i="11"/>
  <c r="AR10" i="11"/>
  <c r="BY15" i="11"/>
  <c r="L9" i="11"/>
  <c r="BH13" i="11"/>
  <c r="AH7" i="11"/>
  <c r="BO12" i="11"/>
  <c r="AE16" i="11"/>
  <c r="BC13" i="11"/>
  <c r="BS18" i="11"/>
  <c r="E24" i="11"/>
  <c r="BP27" i="11"/>
  <c r="AN8" i="11"/>
  <c r="X15" i="11"/>
  <c r="G15" i="11"/>
  <c r="V19" i="11"/>
  <c r="AT23" i="11"/>
  <c r="CS26" i="11"/>
  <c r="AB10" i="11"/>
  <c r="J16" i="11"/>
  <c r="AF20" i="11"/>
  <c r="BS23" i="11"/>
  <c r="AI11" i="11"/>
  <c r="BI7" i="11"/>
  <c r="CH13" i="11"/>
  <c r="CY17" i="11"/>
  <c r="CG7" i="11"/>
  <c r="AV16" i="11"/>
  <c r="M21" i="11"/>
  <c r="BR24" i="11"/>
  <c r="BB28" i="11"/>
  <c r="AS31" i="11"/>
  <c r="BH34" i="11"/>
  <c r="BK6" i="11"/>
  <c r="BN16" i="11"/>
  <c r="AD20" i="11"/>
  <c r="BV23" i="11"/>
  <c r="V26" i="11"/>
  <c r="M29" i="11"/>
  <c r="V31" i="11"/>
  <c r="BL33" i="11"/>
  <c r="BF35" i="11"/>
  <c r="BS8" i="11"/>
  <c r="AK15" i="11"/>
  <c r="AO19" i="11"/>
  <c r="O22" i="11"/>
  <c r="AJ25" i="11"/>
  <c r="BQ27" i="11"/>
  <c r="AV30" i="11"/>
  <c r="AR32" i="11"/>
  <c r="CH34" i="11"/>
  <c r="AZ12" i="11"/>
  <c r="R18" i="11"/>
  <c r="CH20" i="11"/>
  <c r="AC23" i="11"/>
  <c r="L26" i="11"/>
  <c r="AD28" i="11"/>
  <c r="AK30" i="11"/>
  <c r="BF32" i="11"/>
  <c r="CE11" i="11"/>
  <c r="AC18" i="11"/>
  <c r="CL22" i="11"/>
  <c r="AR26" i="11"/>
  <c r="BH10" i="11"/>
  <c r="BF18" i="11"/>
  <c r="AT22" i="11"/>
  <c r="CX25" i="11"/>
  <c r="CJ29" i="11"/>
  <c r="BQ32" i="11"/>
  <c r="O35" i="11"/>
  <c r="BE15" i="11"/>
  <c r="CV19" i="11"/>
  <c r="BO23" i="11"/>
  <c r="BY27" i="11"/>
  <c r="CK30" i="11"/>
  <c r="BE33" i="11"/>
  <c r="CL8" i="11"/>
  <c r="BV16" i="11"/>
  <c r="BE20" i="11"/>
  <c r="CS23" i="11"/>
  <c r="AJ27" i="11"/>
  <c r="CL29" i="11"/>
  <c r="P32" i="11"/>
  <c r="AQ11" i="11"/>
  <c r="AF17" i="11"/>
  <c r="BG20" i="11"/>
  <c r="AX23" i="11"/>
  <c r="AD26" i="11"/>
  <c r="CN28" i="11"/>
  <c r="AB31" i="11"/>
  <c r="CE10" i="11"/>
  <c r="H17" i="11"/>
  <c r="AI20" i="11"/>
  <c r="AB23" i="11"/>
  <c r="J26" i="11"/>
  <c r="BT28" i="11"/>
  <c r="L31" i="11"/>
  <c r="CI17" i="11"/>
  <c r="CV23" i="11"/>
  <c r="T29" i="11"/>
  <c r="BV32" i="11"/>
  <c r="K35" i="11"/>
  <c r="CN36" i="11"/>
  <c r="AO38" i="11"/>
  <c r="CH39" i="11"/>
  <c r="AF41" i="11"/>
  <c r="BY42" i="11"/>
  <c r="W44" i="11"/>
  <c r="BP45" i="11"/>
  <c r="N47" i="11"/>
  <c r="BG48" i="11"/>
  <c r="CC16" i="11"/>
  <c r="E23" i="11"/>
  <c r="AL28" i="11"/>
  <c r="Z32" i="11"/>
  <c r="BX34" i="11"/>
  <c r="BK36" i="11"/>
  <c r="R38" i="11"/>
  <c r="BK39" i="11"/>
  <c r="I41" i="11"/>
  <c r="BH6" i="11"/>
  <c r="AS18" i="11"/>
  <c r="AY24" i="11"/>
  <c r="BG29" i="11"/>
  <c r="CT32" i="11"/>
  <c r="AE35" i="11"/>
  <c r="I37" i="11"/>
  <c r="BC38" i="11"/>
  <c r="CV39" i="11"/>
  <c r="AT41" i="11"/>
  <c r="AN10" i="11"/>
  <c r="O20" i="11"/>
  <c r="CQ25" i="11"/>
  <c r="BJ30" i="11"/>
  <c r="BI33" i="11"/>
  <c r="BZ35" i="11"/>
  <c r="AU37" i="11"/>
  <c r="CN38" i="11"/>
  <c r="AL40" i="11"/>
  <c r="CE41" i="11"/>
  <c r="AB14" i="11"/>
  <c r="BQ21" i="11"/>
  <c r="AC27" i="11"/>
  <c r="BA31" i="11"/>
  <c r="V34" i="11"/>
  <c r="X36" i="11"/>
  <c r="CF37" i="11"/>
  <c r="AD39" i="11"/>
  <c r="BW40" i="11"/>
  <c r="U42" i="11"/>
  <c r="CO16" i="11"/>
  <c r="P23" i="11"/>
  <c r="BF28" i="11"/>
  <c r="AK32" i="11"/>
  <c r="CB34" i="11"/>
  <c r="BQ36" i="11"/>
  <c r="V38" i="11"/>
  <c r="BO39" i="11"/>
  <c r="I9" i="11"/>
  <c r="AS13" i="11"/>
  <c r="BU8" i="11"/>
  <c r="AK12" i="11"/>
  <c r="BD6" i="11"/>
  <c r="BD10" i="11"/>
  <c r="CK15" i="11"/>
  <c r="X9" i="11"/>
  <c r="BT13" i="11"/>
  <c r="AT7" i="11"/>
  <c r="CA12" i="11"/>
  <c r="J6" i="11"/>
  <c r="M7" i="16" s="1"/>
  <c r="BY13" i="11"/>
  <c r="CE18" i="11"/>
  <c r="Q24" i="11"/>
  <c r="CB27" i="11"/>
  <c r="BF8" i="11"/>
  <c r="L6" i="11"/>
  <c r="O7" i="16" s="1"/>
  <c r="Y15" i="11"/>
  <c r="AH19" i="11"/>
  <c r="BF23" i="11"/>
  <c r="V27" i="11"/>
  <c r="AX10" i="11"/>
  <c r="AF16" i="11"/>
  <c r="AR20" i="11"/>
  <c r="CE23" i="11"/>
  <c r="BV11" i="11"/>
  <c r="CE7" i="11"/>
  <c r="E14" i="11"/>
  <c r="P18" i="11"/>
  <c r="AC8" i="11"/>
  <c r="BL16" i="11"/>
  <c r="AE21" i="11"/>
  <c r="CG24" i="11"/>
  <c r="BQ28" i="11"/>
  <c r="BE31" i="11"/>
  <c r="BT34" i="11"/>
  <c r="G7" i="11"/>
  <c r="CG16" i="11"/>
  <c r="BN20" i="11"/>
  <c r="CK23" i="11"/>
  <c r="AL26" i="11"/>
  <c r="AB29" i="11"/>
  <c r="AH31" i="11"/>
  <c r="BX33" i="11"/>
  <c r="BR35" i="11"/>
  <c r="O9" i="11"/>
  <c r="BS15" i="11"/>
  <c r="BH19" i="11"/>
  <c r="AD22" i="11"/>
  <c r="AY25" i="11"/>
  <c r="CF27" i="11"/>
  <c r="BI30" i="11"/>
  <c r="BD32" i="11"/>
  <c r="AA6" i="11"/>
  <c r="CN12" i="11"/>
  <c r="AH18" i="11"/>
  <c r="CX20" i="11"/>
  <c r="CO23" i="11"/>
  <c r="AA26" i="11"/>
  <c r="AS28" i="11"/>
  <c r="CJ30" i="11"/>
  <c r="BR32" i="11"/>
  <c r="AP12" i="11"/>
  <c r="AL19" i="11"/>
  <c r="Q23" i="11"/>
  <c r="BL26" i="11"/>
  <c r="H13" i="11"/>
  <c r="CK18" i="11"/>
  <c r="BQ22" i="11"/>
  <c r="CK26" i="11"/>
  <c r="I30" i="11"/>
  <c r="CH32" i="11"/>
  <c r="CI6" i="11"/>
  <c r="H16" i="11"/>
  <c r="Y20" i="11"/>
  <c r="BL24" i="11"/>
  <c r="CW27" i="11"/>
  <c r="F31" i="11"/>
  <c r="U34" i="11"/>
  <c r="AM9" i="11"/>
  <c r="CT16" i="11"/>
  <c r="BZ20" i="11"/>
  <c r="R24" i="11"/>
  <c r="BH27" i="11"/>
  <c r="M30" i="11"/>
  <c r="AJ32" i="11"/>
  <c r="CT11" i="11"/>
  <c r="BD17" i="11"/>
  <c r="CC20" i="11"/>
  <c r="BT23" i="11"/>
  <c r="AX26" i="11"/>
  <c r="K29" i="11"/>
  <c r="AR31" i="11"/>
  <c r="AR11" i="11"/>
  <c r="AG17" i="11"/>
  <c r="BH20" i="11"/>
  <c r="AY23" i="11"/>
  <c r="AE26" i="11"/>
  <c r="CO28" i="11"/>
  <c r="AU6" i="11"/>
  <c r="AQ18" i="11"/>
  <c r="AW24" i="11"/>
  <c r="AU29" i="11"/>
  <c r="CR32" i="11"/>
  <c r="AA35" i="11"/>
  <c r="G37" i="11"/>
  <c r="BA38" i="11"/>
  <c r="CT39" i="11"/>
  <c r="AR41" i="11"/>
  <c r="CK42" i="11"/>
  <c r="AI44" i="11"/>
  <c r="CB45" i="11"/>
  <c r="Z47" i="11"/>
  <c r="BS48" i="11"/>
  <c r="AI17" i="11"/>
  <c r="BA23" i="11"/>
  <c r="CB28" i="11"/>
  <c r="AW32" i="11"/>
  <c r="CO34" i="11"/>
  <c r="BY36" i="11"/>
  <c r="AD38" i="11"/>
  <c r="BW39" i="11"/>
  <c r="U41" i="11"/>
  <c r="CF7" i="11"/>
  <c r="CW18" i="11"/>
  <c r="CU24" i="11"/>
  <c r="CI29" i="11"/>
  <c r="U33" i="11"/>
  <c r="AW35" i="11"/>
  <c r="V37" i="11"/>
  <c r="BO38" i="11"/>
  <c r="M40" i="11"/>
  <c r="BF41" i="11"/>
  <c r="BO11" i="11"/>
  <c r="BR20" i="11"/>
  <c r="AN26" i="11"/>
  <c r="CP30" i="11"/>
  <c r="CC33" i="11"/>
  <c r="CN35" i="11"/>
  <c r="BG37" i="11"/>
  <c r="E39" i="11"/>
  <c r="AX40" i="11"/>
  <c r="CQ41" i="11"/>
  <c r="AS15" i="11"/>
  <c r="R22" i="11"/>
  <c r="BU27" i="11"/>
  <c r="CF31" i="11"/>
  <c r="AP34" i="11"/>
  <c r="AL36" i="11"/>
  <c r="CR37" i="11"/>
  <c r="AP39" i="11"/>
  <c r="CI40" i="11"/>
  <c r="AG42" i="11"/>
  <c r="AU17" i="11"/>
  <c r="BL23" i="11"/>
  <c r="CQ28" i="11"/>
  <c r="BH32" i="11"/>
  <c r="CU34" i="11"/>
  <c r="CE36" i="11"/>
  <c r="AH38" i="11"/>
  <c r="CA39" i="11"/>
  <c r="Y41" i="11"/>
  <c r="BU9" i="11"/>
  <c r="BQ25" i="11"/>
  <c r="AU33" i="11"/>
  <c r="AL37" i="11"/>
  <c r="AC40" i="11"/>
  <c r="CH42" i="11"/>
  <c r="U9" i="11"/>
  <c r="BE13" i="11"/>
  <c r="CG8" i="11"/>
  <c r="AW12" i="11"/>
  <c r="E7" i="11"/>
  <c r="BP10" i="11"/>
  <c r="CW15" i="11"/>
  <c r="AJ9" i="11"/>
  <c r="U14" i="11"/>
  <c r="BF7" i="11"/>
  <c r="CM12" i="11"/>
  <c r="AB6" i="11"/>
  <c r="BH14" i="11"/>
  <c r="CQ18" i="11"/>
  <c r="AC24" i="11"/>
  <c r="CN27" i="11"/>
  <c r="AP9" i="11"/>
  <c r="AH6" i="11"/>
  <c r="AU15" i="11"/>
  <c r="AT19" i="11"/>
  <c r="BR23" i="11"/>
  <c r="AH27" i="11"/>
  <c r="BS10" i="11"/>
  <c r="AR16" i="11"/>
  <c r="BD20" i="11"/>
  <c r="H24" i="11"/>
  <c r="CR11" i="11"/>
  <c r="E8" i="11"/>
  <c r="AV14" i="11"/>
  <c r="AB18" i="11"/>
  <c r="BQ8" i="11"/>
  <c r="CF16" i="11"/>
  <c r="AT21" i="11"/>
  <c r="CV24" i="11"/>
  <c r="CE28" i="11"/>
  <c r="BQ31" i="11"/>
  <c r="CF34" i="11"/>
  <c r="AU7" i="11"/>
  <c r="CX16" i="11"/>
  <c r="CE20" i="11"/>
  <c r="F24" i="11"/>
  <c r="AZ26" i="11"/>
  <c r="AO29" i="11"/>
  <c r="AT31" i="11"/>
  <c r="CJ33" i="11"/>
  <c r="CD35" i="11"/>
  <c r="BC9" i="11"/>
  <c r="CT15" i="11"/>
  <c r="BY19" i="11"/>
  <c r="AS22" i="11"/>
  <c r="BN25" i="11"/>
  <c r="CT27" i="11"/>
  <c r="BV30" i="11"/>
  <c r="BP32" i="11"/>
  <c r="BR6" i="11"/>
  <c r="AF13" i="11"/>
  <c r="BB18" i="11"/>
  <c r="T21" i="11"/>
  <c r="K24" i="11"/>
  <c r="AO26" i="11"/>
  <c r="BG28" i="11"/>
  <c r="CV30" i="11"/>
  <c r="CD32" i="11"/>
  <c r="G13" i="11"/>
  <c r="BN19" i="11"/>
  <c r="AM23" i="11"/>
  <c r="CJ26" i="11"/>
  <c r="BV13" i="11"/>
  <c r="O19" i="11"/>
  <c r="CP22" i="11"/>
  <c r="M27" i="11"/>
  <c r="AB30" i="11"/>
  <c r="F33" i="11"/>
  <c r="BJ7" i="11"/>
  <c r="AP16" i="11"/>
  <c r="BB20" i="11"/>
  <c r="CO24" i="11"/>
  <c r="V28" i="11"/>
  <c r="Z31" i="11"/>
  <c r="AM34" i="11"/>
  <c r="O10" i="11"/>
  <c r="AD17" i="11"/>
  <c r="G21" i="11"/>
  <c r="BN24" i="11"/>
  <c r="BZ27" i="11"/>
  <c r="AD30" i="11"/>
  <c r="AZ32" i="11"/>
  <c r="BN12" i="11"/>
  <c r="CF17" i="11"/>
  <c r="H21" i="11"/>
  <c r="CT23" i="11"/>
  <c r="BV26" i="11"/>
  <c r="AH29" i="11"/>
  <c r="BL31" i="11"/>
  <c r="H12" i="11"/>
  <c r="BH17" i="11"/>
  <c r="CG20" i="11"/>
  <c r="BX23" i="11"/>
  <c r="BB26" i="11"/>
  <c r="Q29" i="11"/>
  <c r="BS7" i="11"/>
  <c r="CR18" i="11"/>
  <c r="CS24" i="11"/>
  <c r="CF29" i="11"/>
  <c r="R33" i="11"/>
  <c r="AU35" i="11"/>
  <c r="T37" i="11"/>
  <c r="BM38" i="11"/>
  <c r="K40" i="11"/>
  <c r="BD41" i="11"/>
  <c r="CW42" i="11"/>
  <c r="AU44" i="11"/>
  <c r="CN45" i="11"/>
  <c r="AL47" i="11"/>
  <c r="CE48" i="11"/>
  <c r="CL17" i="11"/>
  <c r="CW23" i="11"/>
  <c r="U29" i="11"/>
  <c r="BW32" i="11"/>
  <c r="L35" i="11"/>
  <c r="CO36" i="11"/>
  <c r="AP38" i="11"/>
  <c r="CI39" i="11"/>
  <c r="AG41" i="11"/>
  <c r="H9" i="11"/>
  <c r="BB19" i="11"/>
  <c r="AU25" i="11"/>
  <c r="Y30" i="11"/>
  <c r="AQ33" i="11"/>
  <c r="BK35" i="11"/>
  <c r="AH37" i="11"/>
  <c r="CA38" i="11"/>
  <c r="Y40" i="11"/>
  <c r="BR41" i="11"/>
  <c r="CL12" i="11"/>
  <c r="S21" i="11"/>
  <c r="CD26" i="11"/>
  <c r="T31" i="11"/>
  <c r="CT33" i="11"/>
  <c r="I36" i="11"/>
  <c r="BS37" i="11"/>
  <c r="Q39" i="11"/>
  <c r="BJ40" i="11"/>
  <c r="H42" i="11"/>
  <c r="AK16" i="11"/>
  <c r="BN22" i="11"/>
  <c r="P28" i="11"/>
  <c r="I32" i="11"/>
  <c r="BG34" i="11"/>
  <c r="AZ36" i="11"/>
  <c r="I38" i="11"/>
  <c r="BB39" i="11"/>
  <c r="CU40" i="11"/>
  <c r="AS42" i="11"/>
  <c r="CX17" i="11"/>
  <c r="M24" i="11"/>
  <c r="Y29" i="11"/>
  <c r="CE32" i="11"/>
  <c r="R35" i="11"/>
  <c r="CS36" i="11"/>
  <c r="AT38" i="11"/>
  <c r="CM39" i="11"/>
  <c r="BZ6" i="11"/>
  <c r="BH12" i="11"/>
  <c r="BO6" i="11"/>
  <c r="AZ11" i="11"/>
  <c r="P15" i="11"/>
  <c r="T10" i="11"/>
  <c r="CE13" i="11"/>
  <c r="AM8" i="11"/>
  <c r="CX11" i="11"/>
  <c r="J7" i="11"/>
  <c r="BU10" i="11"/>
  <c r="BF15" i="11"/>
  <c r="CH10" i="11"/>
  <c r="AU18" i="11"/>
  <c r="AP10" i="11"/>
  <c r="BC6" i="11"/>
  <c r="CA14" i="11"/>
  <c r="AL12" i="11"/>
  <c r="CC10" i="11"/>
  <c r="CG6" i="11"/>
  <c r="AN13" i="11"/>
  <c r="CF15" i="11"/>
  <c r="CT21" i="11"/>
  <c r="CT29" i="11"/>
  <c r="BJ14" i="11"/>
  <c r="I16" i="11"/>
  <c r="CJ21" i="11"/>
  <c r="CM28" i="11"/>
  <c r="X14" i="11"/>
  <c r="BM21" i="11"/>
  <c r="AR8" i="11"/>
  <c r="AZ10" i="11"/>
  <c r="AE17" i="11"/>
  <c r="CN9" i="11"/>
  <c r="AM19" i="11"/>
  <c r="AY26" i="11"/>
  <c r="BT30" i="11"/>
  <c r="U35" i="11"/>
  <c r="AC13" i="11"/>
  <c r="CQ21" i="11"/>
  <c r="CA25" i="11"/>
  <c r="CB29" i="11"/>
  <c r="CA32" i="11"/>
  <c r="BO36" i="11"/>
  <c r="N14" i="11"/>
  <c r="AG20" i="11"/>
  <c r="X24" i="11"/>
  <c r="CU28" i="11"/>
  <c r="H32" i="11"/>
  <c r="CO7" i="11"/>
  <c r="CJ16" i="11"/>
  <c r="Q22" i="11"/>
  <c r="W25" i="11"/>
  <c r="AR29" i="11"/>
  <c r="CG31" i="11"/>
  <c r="AM16" i="11"/>
  <c r="AS21" i="11"/>
  <c r="Z6" i="11"/>
  <c r="CR16" i="11"/>
  <c r="AN24" i="11"/>
  <c r="BK28" i="11"/>
  <c r="E34" i="11"/>
  <c r="CG11" i="11"/>
  <c r="CX21" i="11"/>
  <c r="AT26" i="11"/>
  <c r="AI32" i="11"/>
  <c r="AR35" i="11"/>
  <c r="H18" i="11"/>
  <c r="U23" i="11"/>
  <c r="AU28" i="11"/>
  <c r="BK31" i="11"/>
  <c r="AX14" i="11"/>
  <c r="BV19" i="11"/>
  <c r="BQ24" i="11"/>
  <c r="X28" i="11"/>
  <c r="AT6" i="11"/>
  <c r="R16" i="11"/>
  <c r="BE21" i="11"/>
  <c r="AR25" i="11"/>
  <c r="BW29" i="11"/>
  <c r="T16" i="11"/>
  <c r="AF26" i="11"/>
  <c r="CW31" i="11"/>
  <c r="CK35" i="11"/>
  <c r="E38" i="11"/>
  <c r="AU40" i="11"/>
  <c r="AO42" i="11"/>
  <c r="CE44" i="11"/>
  <c r="BY46" i="11"/>
  <c r="CQ8" i="11"/>
  <c r="BG21" i="11"/>
  <c r="V30" i="11"/>
  <c r="Q34" i="11"/>
  <c r="AG37" i="11"/>
  <c r="AA39" i="11"/>
  <c r="BQ41" i="11"/>
  <c r="CE16" i="11"/>
  <c r="BZ26" i="11"/>
  <c r="AA32" i="11"/>
  <c r="H36" i="11"/>
  <c r="S38" i="11"/>
  <c r="BI40" i="11"/>
  <c r="BM6" i="11"/>
  <c r="BL22" i="11"/>
  <c r="BH29" i="11"/>
  <c r="BF34" i="11"/>
  <c r="J37" i="11"/>
  <c r="BA39" i="11"/>
  <c r="AU41" i="11"/>
  <c r="CU17" i="11"/>
  <c r="CS25" i="11"/>
  <c r="CC32" i="11"/>
  <c r="CA35" i="11"/>
  <c r="AS38" i="11"/>
  <c r="AM40" i="11"/>
  <c r="AE9" i="11"/>
  <c r="BR21" i="11"/>
  <c r="AL30" i="11"/>
  <c r="W34" i="11"/>
  <c r="AK37" i="11"/>
  <c r="AE39" i="11"/>
  <c r="AW41" i="11"/>
  <c r="BK17" i="11"/>
  <c r="AM30" i="11"/>
  <c r="Z36" i="11"/>
  <c r="E40" i="11"/>
  <c r="M43" i="11"/>
  <c r="CG44" i="11"/>
  <c r="AR46" i="11"/>
  <c r="CX47" i="11"/>
  <c r="BC49" i="11"/>
  <c r="CV50" i="11"/>
  <c r="AT52" i="11"/>
  <c r="CM53" i="11"/>
  <c r="AK55" i="11"/>
  <c r="BV9" i="11"/>
  <c r="BR25" i="11"/>
  <c r="AV33" i="11"/>
  <c r="AM37" i="11"/>
  <c r="AD40" i="11"/>
  <c r="CI42" i="11"/>
  <c r="AT44" i="11"/>
  <c r="F46" i="11"/>
  <c r="BB10" i="11"/>
  <c r="CS8" i="11"/>
  <c r="CM14" i="11"/>
  <c r="CH12" i="11"/>
  <c r="AD11" i="11"/>
  <c r="CS6" i="11"/>
  <c r="CG14" i="11"/>
  <c r="F16" i="11"/>
  <c r="K22" i="11"/>
  <c r="K30" i="11"/>
  <c r="CE14" i="11"/>
  <c r="AD16" i="11"/>
  <c r="CV21" i="11"/>
  <c r="CY28" i="11"/>
  <c r="BL14" i="11"/>
  <c r="BY21" i="11"/>
  <c r="CE8" i="11"/>
  <c r="BV10" i="11"/>
  <c r="AQ17" i="11"/>
  <c r="AJ10" i="11"/>
  <c r="BC19" i="11"/>
  <c r="BM26" i="11"/>
  <c r="CF30" i="11"/>
  <c r="AG35" i="11"/>
  <c r="BP13" i="11"/>
  <c r="L22" i="11"/>
  <c r="CO25" i="11"/>
  <c r="CO29" i="11"/>
  <c r="CM32" i="11"/>
  <c r="CA36" i="11"/>
  <c r="BA14" i="11"/>
  <c r="AX20" i="11"/>
  <c r="AM24" i="11"/>
  <c r="O29" i="11"/>
  <c r="T32" i="11"/>
  <c r="AH8" i="11"/>
  <c r="I17" i="11"/>
  <c r="AF22" i="11"/>
  <c r="CD25" i="11"/>
  <c r="BE29" i="11"/>
  <c r="AH32" i="11"/>
  <c r="BK16" i="11"/>
  <c r="AP22" i="11"/>
  <c r="CH6" i="11"/>
  <c r="F18" i="11"/>
  <c r="BK24" i="11"/>
  <c r="AV29" i="11"/>
  <c r="T34" i="11"/>
  <c r="AJ14" i="11"/>
  <c r="V22" i="11"/>
  <c r="AI27" i="11"/>
  <c r="AY32" i="11"/>
  <c r="CJ6" i="11"/>
  <c r="BK18" i="11"/>
  <c r="AW23" i="11"/>
  <c r="BN28" i="11"/>
  <c r="CA31" i="11"/>
  <c r="N15" i="11"/>
  <c r="CX19" i="11"/>
  <c r="CQ24" i="11"/>
  <c r="AV28" i="11"/>
  <c r="I7" i="11"/>
  <c r="AY16" i="11"/>
  <c r="CD21" i="11"/>
  <c r="BO25" i="11"/>
  <c r="CQ29" i="11"/>
  <c r="BZ16" i="11"/>
  <c r="BX26" i="11"/>
  <c r="Y32" i="11"/>
  <c r="CY35" i="11"/>
  <c r="Q38" i="11"/>
  <c r="BG40" i="11"/>
  <c r="BA42" i="11"/>
  <c r="CQ44" i="11"/>
  <c r="CK46" i="11"/>
  <c r="W10" i="11"/>
  <c r="H22" i="11"/>
  <c r="BD30" i="11"/>
  <c r="AH34" i="11"/>
  <c r="AS37" i="11"/>
  <c r="AM39" i="11"/>
  <c r="CC41" i="11"/>
  <c r="AJ17" i="11"/>
  <c r="W27" i="11"/>
  <c r="BA32" i="11"/>
  <c r="V36" i="11"/>
  <c r="AE38" i="11"/>
  <c r="BU40" i="11"/>
  <c r="CN7" i="11"/>
  <c r="M23" i="11"/>
  <c r="CS29" i="11"/>
  <c r="BZ34" i="11"/>
  <c r="W37" i="11"/>
  <c r="BM39" i="11"/>
  <c r="BG41" i="11"/>
  <c r="BC18" i="11"/>
  <c r="AP26" i="11"/>
  <c r="CV32" i="11"/>
  <c r="CQ35" i="11"/>
  <c r="BE38" i="11"/>
  <c r="AY40" i="11"/>
  <c r="BF10" i="11"/>
  <c r="S22" i="11"/>
  <c r="BM30" i="11"/>
  <c r="AQ34" i="11"/>
  <c r="AW37" i="11"/>
  <c r="AQ39" i="11"/>
  <c r="BI41" i="11"/>
  <c r="BT18" i="11"/>
  <c r="CW30" i="11"/>
  <c r="BD36" i="11"/>
  <c r="BA40" i="11"/>
  <c r="AA43" i="11"/>
  <c r="CT44" i="11"/>
  <c r="BE46" i="11"/>
  <c r="P48" i="11"/>
  <c r="BO49" i="11"/>
  <c r="M51" i="11"/>
  <c r="BF52" i="11"/>
  <c r="CY53" i="11"/>
  <c r="AW55" i="11"/>
  <c r="V12" i="11"/>
  <c r="BE26" i="11"/>
  <c r="CG33" i="11"/>
  <c r="BK37" i="11"/>
  <c r="BB40" i="11"/>
  <c r="CV42" i="11"/>
  <c r="BH44" i="11"/>
  <c r="S46" i="11"/>
  <c r="BY47" i="11"/>
  <c r="AF49" i="11"/>
  <c r="BY50" i="11"/>
  <c r="W52" i="11"/>
  <c r="BP53" i="11"/>
  <c r="N55" i="11"/>
  <c r="W12" i="11"/>
  <c r="BN10" i="11"/>
  <c r="J9" i="11"/>
  <c r="CY14" i="11"/>
  <c r="AU13" i="11"/>
  <c r="AP11" i="11"/>
  <c r="CY8" i="11"/>
  <c r="CS14" i="11"/>
  <c r="AB16" i="11"/>
  <c r="AO24" i="11"/>
  <c r="W30" i="11"/>
  <c r="CC8" i="11"/>
  <c r="BX17" i="11"/>
  <c r="BC24" i="11"/>
  <c r="BW6" i="11"/>
  <c r="BY17" i="11"/>
  <c r="K23" i="11"/>
  <c r="R12" i="11"/>
  <c r="CQ10" i="11"/>
  <c r="CJ18" i="11"/>
  <c r="BO13" i="11"/>
  <c r="BI21" i="11"/>
  <c r="CA26" i="11"/>
  <c r="AD32" i="11"/>
  <c r="AD36" i="11"/>
  <c r="V17" i="11"/>
  <c r="AC22" i="11"/>
  <c r="Y27" i="11"/>
  <c r="BH30" i="11"/>
  <c r="CV33" i="11"/>
  <c r="CM36" i="11"/>
  <c r="F17" i="11"/>
  <c r="AG21" i="11"/>
  <c r="CB25" i="11"/>
  <c r="AC29" i="11"/>
  <c r="AC33" i="11"/>
  <c r="AO10" i="11"/>
  <c r="BR18" i="11"/>
  <c r="AV22" i="11"/>
  <c r="BC26" i="11"/>
  <c r="BR29" i="11"/>
  <c r="CP32" i="11"/>
  <c r="CQ16" i="11"/>
  <c r="BM23" i="11"/>
  <c r="AW7" i="11"/>
  <c r="AP19" i="11"/>
  <c r="CJ24" i="11"/>
  <c r="AW30" i="11"/>
  <c r="AI34" i="11"/>
  <c r="BU16" i="11"/>
  <c r="AY22" i="11"/>
  <c r="AT28" i="11"/>
  <c r="BS32" i="11"/>
  <c r="BK10" i="11"/>
  <c r="Q19" i="11"/>
  <c r="O25" i="11"/>
  <c r="CL28" i="11"/>
  <c r="BT32" i="11"/>
  <c r="BH15" i="11"/>
  <c r="AD21" i="11"/>
  <c r="R25" i="11"/>
  <c r="AZ29" i="11"/>
  <c r="BQ7" i="11"/>
  <c r="CG17" i="11"/>
  <c r="F22" i="11"/>
  <c r="BW26" i="11"/>
  <c r="O30" i="11"/>
  <c r="AZ19" i="11"/>
  <c r="S27" i="11"/>
  <c r="AJ33" i="11"/>
  <c r="T36" i="11"/>
  <c r="BY38" i="11"/>
  <c r="BS40" i="11"/>
  <c r="N43" i="11"/>
  <c r="H45" i="11"/>
  <c r="AX47" i="11"/>
  <c r="AU11" i="11"/>
  <c r="AX24" i="11"/>
  <c r="CE30" i="11"/>
  <c r="AB35" i="11"/>
  <c r="BE37" i="11"/>
  <c r="CU39" i="11"/>
  <c r="CO41" i="11"/>
  <c r="K20" i="11"/>
  <c r="BM27" i="11"/>
  <c r="BH33" i="11"/>
  <c r="AJ36" i="11"/>
  <c r="CM38" i="11"/>
  <c r="CG40" i="11"/>
  <c r="O14" i="11"/>
  <c r="BI23" i="11"/>
  <c r="AZ31" i="11"/>
  <c r="CQ34" i="11"/>
  <c r="CE37" i="11"/>
  <c r="BY39" i="11"/>
  <c r="T42" i="11"/>
  <c r="I19" i="11"/>
  <c r="AZ28" i="11"/>
  <c r="Y33" i="11"/>
  <c r="BP36" i="11"/>
  <c r="BQ38" i="11"/>
  <c r="L41" i="11"/>
  <c r="CC11" i="11"/>
  <c r="BI24" i="11"/>
  <c r="CU30" i="11"/>
  <c r="AJ35" i="11"/>
  <c r="BI37" i="11"/>
  <c r="CY39" i="11"/>
  <c r="BU41" i="11"/>
  <c r="CC19" i="11"/>
  <c r="BC31" i="11"/>
  <c r="M37" i="11"/>
  <c r="BY40" i="11"/>
  <c r="AN43" i="11"/>
  <c r="L45" i="11"/>
  <c r="BR46" i="11"/>
  <c r="AC48" i="11"/>
  <c r="CA49" i="11"/>
  <c r="Y51" i="11"/>
  <c r="BR52" i="11"/>
  <c r="P54" i="11"/>
  <c r="BI55" i="11"/>
  <c r="BT14" i="11"/>
  <c r="AS27" i="11"/>
  <c r="AB34" i="11"/>
  <c r="CI37" i="11"/>
  <c r="BZ40" i="11"/>
  <c r="O43" i="11"/>
  <c r="BU44" i="11"/>
  <c r="X12" i="11"/>
  <c r="V9" i="11"/>
  <c r="BM7" i="11"/>
  <c r="BG13" i="11"/>
  <c r="BB11" i="11"/>
  <c r="P9" i="11"/>
  <c r="J15" i="11"/>
  <c r="BV17" i="11"/>
  <c r="BA24" i="11"/>
  <c r="AI30" i="11"/>
  <c r="CX8" i="11"/>
  <c r="CJ17" i="11"/>
  <c r="BO24" i="11"/>
  <c r="S7" i="11"/>
  <c r="CK17" i="11"/>
  <c r="W23" i="11"/>
  <c r="AN12" i="11"/>
  <c r="N11" i="11"/>
  <c r="CV18" i="11"/>
  <c r="K14" i="11"/>
  <c r="CA21" i="11"/>
  <c r="CO26" i="11"/>
  <c r="AP32" i="11"/>
  <c r="AP36" i="11"/>
  <c r="AM17" i="11"/>
  <c r="AR22" i="11"/>
  <c r="AM27" i="11"/>
  <c r="BU30" i="11"/>
  <c r="M34" i="11"/>
  <c r="CY36" i="11"/>
  <c r="W17" i="11"/>
  <c r="AV21" i="11"/>
  <c r="CP25" i="11"/>
  <c r="AP29" i="11"/>
  <c r="AO33" i="11"/>
  <c r="CF10" i="11"/>
  <c r="CL18" i="11"/>
  <c r="BM22" i="11"/>
  <c r="BQ26" i="11"/>
  <c r="CE29" i="11"/>
  <c r="G33" i="11"/>
  <c r="T17" i="11"/>
  <c r="CI23" i="11"/>
  <c r="J8" i="11"/>
  <c r="BO19" i="11"/>
  <c r="L25" i="11"/>
  <c r="BO30" i="11"/>
  <c r="BA34" i="11"/>
  <c r="CS16" i="11"/>
  <c r="BR22" i="11"/>
  <c r="BL28" i="11"/>
  <c r="CI32" i="11"/>
  <c r="AL11" i="11"/>
  <c r="AV19" i="11"/>
  <c r="AP25" i="11"/>
  <c r="J29" i="11"/>
  <c r="AO6" i="11"/>
  <c r="Q16" i="11"/>
  <c r="BD21" i="11"/>
  <c r="AQ25" i="11"/>
  <c r="BU29" i="11"/>
  <c r="AG8" i="11"/>
  <c r="Q18" i="11"/>
  <c r="AE22" i="11"/>
  <c r="CT26" i="11"/>
  <c r="AJ30" i="11"/>
  <c r="F20" i="11"/>
  <c r="BK27" i="11"/>
  <c r="BF33" i="11"/>
  <c r="AH36" i="11"/>
  <c r="CK38" i="11"/>
  <c r="CE40" i="11"/>
  <c r="Z43" i="11"/>
  <c r="T45" i="11"/>
  <c r="BJ47" i="11"/>
  <c r="BR12" i="11"/>
  <c r="CT24" i="11"/>
  <c r="R31" i="11"/>
  <c r="AV35" i="11"/>
  <c r="BQ37" i="11"/>
  <c r="L40" i="11"/>
  <c r="F42" i="11"/>
  <c r="BK20" i="11"/>
  <c r="J28" i="11"/>
  <c r="CB33" i="11"/>
  <c r="AX36" i="11"/>
  <c r="CY38" i="11"/>
  <c r="CS40" i="11"/>
  <c r="AL15" i="11"/>
  <c r="J24" i="11"/>
  <c r="BX31" i="11"/>
  <c r="N35" i="11"/>
  <c r="CQ37" i="11"/>
  <c r="CK39" i="11"/>
  <c r="AF42" i="11"/>
  <c r="BL19" i="11"/>
  <c r="CP28" i="11"/>
  <c r="AS33" i="11"/>
  <c r="CD36" i="11"/>
  <c r="CC38" i="11"/>
  <c r="X41" i="11"/>
  <c r="F13" i="11"/>
  <c r="J25" i="11"/>
  <c r="AD31" i="11"/>
  <c r="AZ35" i="11"/>
  <c r="BU37" i="11"/>
  <c r="F6" i="11"/>
  <c r="I7" i="16" s="1"/>
  <c r="AD6" i="11"/>
  <c r="AA15" i="11"/>
  <c r="CY10" i="11"/>
  <c r="AU9" i="11"/>
  <c r="I6" i="11"/>
  <c r="L7" i="16" s="1"/>
  <c r="CC14" i="11"/>
  <c r="AW10" i="11"/>
  <c r="CX9" i="11"/>
  <c r="BA20" i="11"/>
  <c r="AI26" i="11"/>
  <c r="BM10" i="11"/>
  <c r="AF11" i="11"/>
  <c r="P21" i="11"/>
  <c r="AK26" i="11"/>
  <c r="L11" i="11"/>
  <c r="BJ18" i="11"/>
  <c r="AJ6" i="11"/>
  <c r="I15" i="11"/>
  <c r="K15" i="11"/>
  <c r="CG19" i="11"/>
  <c r="CO17" i="11"/>
  <c r="BC23" i="11"/>
  <c r="L29" i="11"/>
  <c r="AA33" i="11"/>
  <c r="CS9" i="11"/>
  <c r="AN19" i="11"/>
  <c r="AL24" i="11"/>
  <c r="CS27" i="11"/>
  <c r="S32" i="11"/>
  <c r="J35" i="11"/>
  <c r="AM10" i="11"/>
  <c r="CQ17" i="11"/>
  <c r="AP23" i="11"/>
  <c r="L27" i="11"/>
  <c r="CT30" i="11"/>
  <c r="CK33" i="11"/>
  <c r="BV15" i="11"/>
  <c r="P20" i="11"/>
  <c r="AP24" i="11"/>
  <c r="BT27" i="11"/>
  <c r="Y31" i="11"/>
  <c r="AF9" i="11"/>
  <c r="W20" i="11"/>
  <c r="BE25" i="11"/>
  <c r="CT14" i="11"/>
  <c r="AW21" i="11"/>
  <c r="BC27" i="11"/>
  <c r="CR31" i="11"/>
  <c r="CK8" i="11"/>
  <c r="CM18" i="11"/>
  <c r="AO25" i="11"/>
  <c r="L30" i="11"/>
  <c r="BQ34" i="11"/>
  <c r="AL14" i="11"/>
  <c r="BW21" i="11"/>
  <c r="AC26" i="11"/>
  <c r="BQ30" i="11"/>
  <c r="CN8" i="11"/>
  <c r="AO18" i="11"/>
  <c r="BA22" i="11"/>
  <c r="Q27" i="11"/>
  <c r="BA30" i="11"/>
  <c r="AE13" i="11"/>
  <c r="Z19" i="11"/>
  <c r="Y24" i="11"/>
  <c r="CG27" i="11"/>
  <c r="V10" i="11"/>
  <c r="G22" i="11"/>
  <c r="BC30" i="11"/>
  <c r="AG34" i="11"/>
  <c r="AR37" i="11"/>
  <c r="AL39" i="11"/>
  <c r="CB41" i="11"/>
  <c r="BV43" i="11"/>
  <c r="Q46" i="11"/>
  <c r="K48" i="11"/>
  <c r="CU18" i="11"/>
  <c r="BY26" i="11"/>
  <c r="T33" i="11"/>
  <c r="E36" i="11"/>
  <c r="BN38" i="11"/>
  <c r="BH40" i="11"/>
  <c r="BG11" i="11"/>
  <c r="BE22" i="11"/>
  <c r="CO30" i="11"/>
  <c r="O15" i="11"/>
  <c r="BY7" i="11"/>
  <c r="BZ7" i="11"/>
  <c r="BI10" i="11"/>
  <c r="AI18" i="11"/>
  <c r="CH29" i="11"/>
  <c r="BT11" i="11"/>
  <c r="Y26" i="11"/>
  <c r="CW17" i="11"/>
  <c r="CY7" i="11"/>
  <c r="AF15" i="11"/>
  <c r="CP14" i="11"/>
  <c r="CN25" i="11"/>
  <c r="AY33" i="11"/>
  <c r="U19" i="11"/>
  <c r="BA27" i="11"/>
  <c r="BC32" i="11"/>
  <c r="CD10" i="11"/>
  <c r="CC21" i="11"/>
  <c r="CG28" i="11"/>
  <c r="N34" i="11"/>
  <c r="CU19" i="11"/>
  <c r="CF26" i="11"/>
  <c r="BI31" i="11"/>
  <c r="AU20" i="11"/>
  <c r="AK9" i="11"/>
  <c r="O24" i="11"/>
  <c r="AG32" i="11"/>
  <c r="BH18" i="11"/>
  <c r="CJ28" i="11"/>
  <c r="P35" i="11"/>
  <c r="X22" i="11"/>
  <c r="AY29" i="11"/>
  <c r="CL13" i="11"/>
  <c r="CW22" i="11"/>
  <c r="AE30" i="11"/>
  <c r="AP18" i="11"/>
  <c r="CR24" i="11"/>
  <c r="AS11" i="11"/>
  <c r="AK28" i="11"/>
  <c r="BW35" i="11"/>
  <c r="BJ39" i="11"/>
  <c r="BJ43" i="11"/>
  <c r="BV47" i="11"/>
  <c r="BJ20" i="11"/>
  <c r="AK33" i="11"/>
  <c r="CO37" i="11"/>
  <c r="BE41" i="11"/>
  <c r="BB23" i="11"/>
  <c r="AN34" i="11"/>
  <c r="CP37" i="11"/>
  <c r="CD41" i="11"/>
  <c r="BO21" i="11"/>
  <c r="BE32" i="11"/>
  <c r="CC36" i="11"/>
  <c r="BV40" i="11"/>
  <c r="CL16" i="11"/>
  <c r="CU29" i="11"/>
  <c r="AY35" i="11"/>
  <c r="BN39" i="11"/>
  <c r="CE6" i="11"/>
  <c r="AQ26" i="11"/>
  <c r="CE33" i="11"/>
  <c r="BF38" i="11"/>
  <c r="CJ40" i="11"/>
  <c r="CI20" i="11"/>
  <c r="AA34" i="11"/>
  <c r="H39" i="11"/>
  <c r="BA43" i="11"/>
  <c r="BL45" i="11"/>
  <c r="BK47" i="11"/>
  <c r="CM49" i="11"/>
  <c r="BU51" i="11"/>
  <c r="BC53" i="11"/>
  <c r="BU55" i="11"/>
  <c r="CF19" i="11"/>
  <c r="M32" i="11"/>
  <c r="L38" i="11"/>
  <c r="BW41" i="11"/>
  <c r="G44" i="11"/>
  <c r="AF46" i="11"/>
  <c r="CY47" i="11"/>
  <c r="BP49" i="11"/>
  <c r="Z51" i="11"/>
  <c r="CE52" i="11"/>
  <c r="AO54" i="11"/>
  <c r="CT55" i="11"/>
  <c r="CF22" i="11"/>
  <c r="Q32" i="11"/>
  <c r="BF36" i="11"/>
  <c r="BF39" i="11"/>
  <c r="AW42" i="11"/>
  <c r="H44" i="11"/>
  <c r="BN45" i="11"/>
  <c r="Y47" i="11"/>
  <c r="CF48" i="11"/>
  <c r="AD50" i="11"/>
  <c r="BW51" i="11"/>
  <c r="U53" i="11"/>
  <c r="BN54" i="11"/>
  <c r="L56" i="11"/>
  <c r="CI19" i="11"/>
  <c r="AP30" i="11"/>
  <c r="BT35" i="11"/>
  <c r="CH38" i="11"/>
  <c r="BY41" i="11"/>
  <c r="BQ43" i="11"/>
  <c r="AB45" i="11"/>
  <c r="CH46" i="11"/>
  <c r="AS48" i="11"/>
  <c r="CP49" i="11"/>
  <c r="AM15" i="11"/>
  <c r="CK7" i="11"/>
  <c r="CL7" i="11"/>
  <c r="CY12" i="11"/>
  <c r="AO20" i="11"/>
  <c r="AU30" i="11"/>
  <c r="BP15" i="11"/>
  <c r="AW26" i="11"/>
  <c r="Z18" i="11"/>
  <c r="V8" i="11"/>
  <c r="AX15" i="11"/>
  <c r="BU17" i="11"/>
  <c r="I27" i="11"/>
  <c r="CR34" i="11"/>
  <c r="BE19" i="11"/>
  <c r="BO27" i="11"/>
  <c r="BO32" i="11"/>
  <c r="W11" i="11"/>
  <c r="AA23" i="11"/>
  <c r="BC29" i="11"/>
  <c r="K7" i="11"/>
  <c r="AJ20" i="11"/>
  <c r="CU26" i="11"/>
  <c r="BU31" i="11"/>
  <c r="BV20" i="11"/>
  <c r="AI14" i="11"/>
  <c r="AK25" i="11"/>
  <c r="W33" i="11"/>
  <c r="P19" i="11"/>
  <c r="I29" i="11"/>
  <c r="AD35" i="11"/>
  <c r="AZ22" i="11"/>
  <c r="AZ30" i="11"/>
  <c r="AU16" i="11"/>
  <c r="U24" i="11"/>
  <c r="BR30" i="11"/>
  <c r="BQ18" i="11"/>
  <c r="V25" i="11"/>
  <c r="BQ12" i="11"/>
  <c r="R30" i="11"/>
  <c r="AV36" i="11"/>
  <c r="W40" i="11"/>
  <c r="CH43" i="11"/>
  <c r="CH47" i="11"/>
  <c r="K21" i="11"/>
  <c r="BG33" i="11"/>
  <c r="BB38" i="11"/>
  <c r="R42" i="11"/>
  <c r="CM25" i="11"/>
  <c r="BE34" i="11"/>
  <c r="G38" i="11"/>
  <c r="CP41" i="11"/>
  <c r="P22" i="11"/>
  <c r="BY32" i="11"/>
  <c r="CQ36" i="11"/>
  <c r="CH40" i="11"/>
  <c r="AT17" i="11"/>
  <c r="AA30" i="11"/>
  <c r="BM35" i="11"/>
  <c r="BZ39" i="11"/>
  <c r="H8" i="11"/>
  <c r="CI26" i="11"/>
  <c r="CY33" i="11"/>
  <c r="BR38" i="11"/>
  <c r="M41" i="11"/>
  <c r="CF21" i="11"/>
  <c r="BL34" i="11"/>
  <c r="AF39" i="11"/>
  <c r="BN43" i="11"/>
  <c r="BY45" i="11"/>
  <c r="BX47" i="11"/>
  <c r="CY49" i="11"/>
  <c r="CG51" i="11"/>
  <c r="BO53" i="11"/>
  <c r="CG55" i="11"/>
  <c r="CJ20" i="11"/>
  <c r="BJ32" i="11"/>
  <c r="AJ38" i="11"/>
  <c r="CU41" i="11"/>
  <c r="T44" i="11"/>
  <c r="AS46" i="11"/>
  <c r="Q48" i="11"/>
  <c r="CB49" i="11"/>
  <c r="AL51" i="11"/>
  <c r="CQ52" i="11"/>
  <c r="BA54" i="11"/>
  <c r="K56" i="11"/>
  <c r="CC23" i="11"/>
  <c r="BK32" i="11"/>
  <c r="CH36" i="11"/>
  <c r="CD39" i="11"/>
  <c r="BJ42" i="11"/>
  <c r="U44" i="11"/>
  <c r="CA45" i="11"/>
  <c r="AM47" i="11"/>
  <c r="CR48" i="11"/>
  <c r="AP50" i="11"/>
  <c r="CI51" i="11"/>
  <c r="AG53" i="11"/>
  <c r="BZ54" i="11"/>
  <c r="X56" i="11"/>
  <c r="CO20" i="11"/>
  <c r="N31" i="11"/>
  <c r="CV35" i="11"/>
  <c r="K39" i="11"/>
  <c r="CW41" i="11"/>
  <c r="CD43" i="11"/>
  <c r="AO45" i="11"/>
  <c r="CU46" i="11"/>
  <c r="BF48" i="11"/>
  <c r="G50" i="11"/>
  <c r="AZ51" i="11"/>
  <c r="CS52" i="11"/>
  <c r="AQ54" i="11"/>
  <c r="CJ55" i="11"/>
  <c r="CA18" i="11"/>
  <c r="BZ29" i="11"/>
  <c r="AO35" i="11"/>
  <c r="BK38" i="11"/>
  <c r="BB41" i="11"/>
  <c r="BE43" i="11"/>
  <c r="P45" i="11"/>
  <c r="BV46" i="11"/>
  <c r="AG48" i="11"/>
  <c r="CE49" i="11"/>
  <c r="AC51" i="11"/>
  <c r="AY15" i="11"/>
  <c r="CW7" i="11"/>
  <c r="BN11" i="11"/>
  <c r="P13" i="11"/>
  <c r="BM20" i="11"/>
  <c r="BG30" i="11"/>
  <c r="CH15" i="11"/>
  <c r="BI26" i="11"/>
  <c r="AX18" i="11"/>
  <c r="BF12" i="11"/>
  <c r="G17" i="11"/>
  <c r="BN18" i="11"/>
  <c r="X27" i="11"/>
  <c r="I35" i="11"/>
  <c r="BX19" i="11"/>
  <c r="CE27" i="11"/>
  <c r="Y34" i="11"/>
  <c r="AD13" i="11"/>
  <c r="BH23" i="11"/>
  <c r="BP29" i="11"/>
  <c r="AX7" i="11"/>
  <c r="AZ20" i="11"/>
  <c r="BE27" i="11"/>
  <c r="S33" i="11"/>
  <c r="CR20" i="11"/>
  <c r="BD15" i="11"/>
  <c r="BF25" i="11"/>
  <c r="CH33" i="11"/>
  <c r="AS19" i="11"/>
  <c r="CK29" i="11"/>
  <c r="CH11" i="11"/>
  <c r="BT22" i="11"/>
  <c r="CL30" i="11"/>
  <c r="BW16" i="11"/>
  <c r="AU24" i="11"/>
  <c r="CM30" i="11"/>
  <c r="CP18" i="11"/>
  <c r="R27" i="11"/>
  <c r="CN13" i="11"/>
  <c r="CD30" i="11"/>
  <c r="BJ36" i="11"/>
  <c r="AI40" i="11"/>
  <c r="CT43" i="11"/>
  <c r="CT47" i="11"/>
  <c r="AT25" i="11"/>
  <c r="CA33" i="11"/>
  <c r="BZ38" i="11"/>
  <c r="AD42" i="11"/>
  <c r="AH26" i="11"/>
  <c r="BY34" i="11"/>
  <c r="P39" i="11"/>
  <c r="G42" i="11"/>
  <c r="BF24" i="11"/>
  <c r="CU32" i="11"/>
  <c r="H38" i="11"/>
  <c r="CT40" i="11"/>
  <c r="R20" i="11"/>
  <c r="BL30" i="11"/>
  <c r="CR36" i="11"/>
  <c r="CL39" i="11"/>
  <c r="AC14" i="11"/>
  <c r="AD27" i="11"/>
  <c r="BN35" i="11"/>
  <c r="CD38" i="11"/>
  <c r="AK41" i="11"/>
  <c r="CC22" i="11"/>
  <c r="CX34" i="11"/>
  <c r="BD39" i="11"/>
  <c r="CA43" i="11"/>
  <c r="CL45" i="11"/>
  <c r="CK47" i="11"/>
  <c r="P50" i="11"/>
  <c r="CS51" i="11"/>
  <c r="CA53" i="11"/>
  <c r="CS55" i="11"/>
  <c r="CG21" i="11"/>
  <c r="J33" i="11"/>
  <c r="BH38" i="11"/>
  <c r="X42" i="11"/>
  <c r="AG44" i="11"/>
  <c r="BF46" i="11"/>
  <c r="AD48" i="11"/>
  <c r="CN49" i="11"/>
  <c r="AX51" i="11"/>
  <c r="H53" i="11"/>
  <c r="BM54" i="11"/>
  <c r="W56" i="11"/>
  <c r="BZ24" i="11"/>
  <c r="K33" i="11"/>
  <c r="O37" i="11"/>
  <c r="G40" i="11"/>
  <c r="BW42" i="11"/>
  <c r="AH44" i="11"/>
  <c r="CO45" i="11"/>
  <c r="AZ47" i="11"/>
  <c r="I49" i="11"/>
  <c r="BB50" i="11"/>
  <c r="CU51" i="11"/>
  <c r="AS53" i="11"/>
  <c r="CL54" i="11"/>
  <c r="AJ56" i="11"/>
  <c r="CL21" i="11"/>
  <c r="BN31" i="11"/>
  <c r="AC36" i="11"/>
  <c r="AI39" i="11"/>
  <c r="Z42" i="11"/>
  <c r="CQ43" i="11"/>
  <c r="BB45" i="11"/>
  <c r="M47" i="11"/>
  <c r="BT48" i="11"/>
  <c r="S50" i="11"/>
  <c r="AE6" i="11"/>
  <c r="CQ9" i="11"/>
  <c r="BZ11" i="11"/>
  <c r="AB13" i="11"/>
  <c r="N21" i="11"/>
  <c r="AU10" i="11"/>
  <c r="CV17" i="11"/>
  <c r="BO28" i="11"/>
  <c r="BV18" i="11"/>
  <c r="CB12" i="11"/>
  <c r="S17" i="11"/>
  <c r="CD18" i="11"/>
  <c r="CS28" i="11"/>
  <c r="BB36" i="11"/>
  <c r="BK21" i="11"/>
  <c r="L28" i="11"/>
  <c r="AK34" i="11"/>
  <c r="BU13" i="11"/>
  <c r="BW23" i="11"/>
  <c r="CH30" i="11"/>
  <c r="Y11" i="11"/>
  <c r="AI21" i="11"/>
  <c r="CH27" i="11"/>
  <c r="Q6" i="11"/>
  <c r="W21" i="11"/>
  <c r="CY15" i="11"/>
  <c r="AG27" i="11"/>
  <c r="BP34" i="11"/>
  <c r="BX20" i="11"/>
  <c r="AC30" i="11"/>
  <c r="BM12" i="11"/>
  <c r="CV22" i="11"/>
  <c r="G31" i="11"/>
  <c r="I18" i="11"/>
  <c r="BI25" i="11"/>
  <c r="CB31" i="11"/>
  <c r="AY19" i="11"/>
  <c r="AO27" i="11"/>
  <c r="T15" i="11"/>
  <c r="Q31" i="11"/>
  <c r="AF37" i="11"/>
  <c r="CQ40" i="11"/>
  <c r="BG44" i="11"/>
  <c r="W48" i="11"/>
  <c r="CL25" i="11"/>
  <c r="CR33" i="11"/>
  <c r="CL38" i="11"/>
  <c r="AI10" i="11"/>
  <c r="AX28" i="11"/>
  <c r="CP34" i="11"/>
  <c r="AB39" i="11"/>
  <c r="S42" i="11"/>
  <c r="G25" i="11"/>
  <c r="V33" i="11"/>
  <c r="T38" i="11"/>
  <c r="K41" i="11"/>
  <c r="BT20" i="11"/>
  <c r="CQ30" i="11"/>
  <c r="K37" i="11"/>
  <c r="CX39" i="11"/>
  <c r="AW15" i="11"/>
  <c r="BV27" i="11"/>
  <c r="CB35" i="11"/>
  <c r="CP38" i="11"/>
  <c r="CG41" i="11"/>
  <c r="BW24" i="11"/>
  <c r="AK35" i="11"/>
  <c r="CW40" i="11"/>
  <c r="CN43" i="11"/>
  <c r="R6" i="11"/>
  <c r="AH9" i="11"/>
  <c r="N12" i="11"/>
  <c r="CO14" i="11"/>
  <c r="BJ9" i="11"/>
  <c r="CH21" i="11"/>
  <c r="I11" i="11"/>
  <c r="CM20" i="11"/>
  <c r="BG7" i="11"/>
  <c r="AO21" i="11"/>
  <c r="AE15" i="11"/>
  <c r="BI19" i="11"/>
  <c r="S19" i="11"/>
  <c r="AN29" i="11"/>
  <c r="BB9" i="11"/>
  <c r="BH22" i="11"/>
  <c r="BB29" i="11"/>
  <c r="V35" i="11"/>
  <c r="BG17" i="11"/>
  <c r="I24" i="11"/>
  <c r="W31" i="11"/>
  <c r="AQ15" i="11"/>
  <c r="CB22" i="11"/>
  <c r="BU28" i="11"/>
  <c r="CM9" i="11"/>
  <c r="AJ24" i="11"/>
  <c r="BS16" i="11"/>
  <c r="CU27" i="11"/>
  <c r="K8" i="11"/>
  <c r="CU22" i="11"/>
  <c r="AP31" i="11"/>
  <c r="BG15" i="11"/>
  <c r="CF25" i="11"/>
  <c r="AQ31" i="11"/>
  <c r="CO18" i="11"/>
  <c r="CN26" i="11"/>
  <c r="CO8" i="11"/>
  <c r="I21" i="11"/>
  <c r="F28" i="11"/>
  <c r="J21" i="11"/>
  <c r="BT31" i="11"/>
  <c r="BP37" i="11"/>
  <c r="BP41" i="11"/>
  <c r="AF45" i="11"/>
  <c r="AV6" i="11"/>
  <c r="U27" i="11"/>
  <c r="BX35" i="11"/>
  <c r="O39" i="11"/>
  <c r="J14" i="11"/>
  <c r="BE30" i="11"/>
  <c r="CM35" i="11"/>
  <c r="AZ39" i="11"/>
  <c r="AQ42" i="11"/>
  <c r="BS27" i="11"/>
  <c r="AO34" i="11"/>
  <c r="AR38" i="11"/>
  <c r="AI41" i="11"/>
  <c r="BK23" i="11"/>
  <c r="BG32" i="11"/>
  <c r="AJ37" i="11"/>
  <c r="AA40" i="11"/>
  <c r="L19" i="11"/>
  <c r="CV29" i="11"/>
  <c r="K36" i="11"/>
  <c r="S39" i="11"/>
  <c r="J42" i="11"/>
  <c r="AQ27" i="11"/>
  <c r="CS35" i="11"/>
  <c r="AX41" i="11"/>
  <c r="AF44" i="11"/>
  <c r="AE46" i="11"/>
  <c r="BP48" i="11"/>
  <c r="AZ50" i="11"/>
  <c r="AH52" i="11"/>
  <c r="AZ54" i="11"/>
  <c r="AH56" i="11"/>
  <c r="BX24" i="11"/>
  <c r="AL35" i="11"/>
  <c r="AG39" i="11"/>
  <c r="BV42" i="11"/>
  <c r="M45" i="11"/>
  <c r="CS46" i="11"/>
  <c r="BQ48" i="11"/>
  <c r="AC50" i="11"/>
  <c r="CH51" i="11"/>
  <c r="BB6" i="11"/>
  <c r="CM10" i="11"/>
  <c r="BS13" i="11"/>
  <c r="R15" i="11"/>
  <c r="X10" i="11"/>
  <c r="BY24" i="11"/>
  <c r="AN14" i="11"/>
  <c r="AZ21" i="11"/>
  <c r="CK10" i="11"/>
  <c r="AI23" i="11"/>
  <c r="G9" i="11"/>
  <c r="CS19" i="11"/>
  <c r="J22" i="11"/>
  <c r="BF30" i="11"/>
  <c r="E12" i="11"/>
  <c r="W24" i="11"/>
  <c r="CG30" i="11"/>
  <c r="AQ36" i="11"/>
  <c r="O18" i="11"/>
  <c r="X26" i="11"/>
  <c r="CQ31" i="11"/>
  <c r="AJ16" i="11"/>
  <c r="Z24" i="11"/>
  <c r="CR29" i="11"/>
  <c r="BN13" i="11"/>
  <c r="BY25" i="11"/>
  <c r="X20" i="11"/>
  <c r="AR28" i="11"/>
  <c r="N10" i="11"/>
  <c r="M25" i="11"/>
  <c r="H33" i="11"/>
  <c r="BB17" i="11"/>
  <c r="AV26" i="11"/>
  <c r="BP7" i="11"/>
  <c r="AX19" i="11"/>
  <c r="BI27" i="11"/>
  <c r="BP12" i="11"/>
  <c r="BB22" i="11"/>
  <c r="AI29" i="11"/>
  <c r="BC22" i="11"/>
  <c r="CQ33" i="11"/>
  <c r="CN37" i="11"/>
  <c r="E42" i="11"/>
  <c r="E46" i="11"/>
  <c r="CS13" i="11"/>
  <c r="BF29" i="11"/>
  <c r="U36" i="11"/>
  <c r="AJ40" i="11"/>
  <c r="V16" i="11"/>
  <c r="AY31" i="11"/>
  <c r="CB36" i="11"/>
  <c r="BX39" i="11"/>
  <c r="CI16" i="11"/>
  <c r="AY28" i="11"/>
  <c r="AX35" i="11"/>
  <c r="BP38" i="11"/>
  <c r="CD6" i="11"/>
  <c r="BH24" i="11"/>
  <c r="CD33" i="11"/>
  <c r="BH37" i="11"/>
  <c r="AV41" i="11"/>
  <c r="U20" i="11"/>
  <c r="CH31" i="11"/>
  <c r="AM36" i="11"/>
  <c r="AB40" i="11"/>
  <c r="AH42" i="11"/>
  <c r="CR28" i="11"/>
  <c r="CH37" i="11"/>
  <c r="CT41" i="11"/>
  <c r="BF44" i="11"/>
  <c r="CR46" i="11"/>
  <c r="CP48" i="11"/>
  <c r="BX50" i="11"/>
  <c r="CP52" i="11"/>
  <c r="BX54" i="11"/>
  <c r="BF56" i="11"/>
  <c r="CV28" i="11"/>
  <c r="CT35" i="11"/>
  <c r="CC39" i="11"/>
  <c r="AO43" i="11"/>
  <c r="AM45" i="11"/>
  <c r="X47" i="11"/>
  <c r="CQ48" i="11"/>
  <c r="BA50" i="11"/>
  <c r="K52" i="11"/>
  <c r="CB53" i="11"/>
  <c r="CP13" i="11"/>
  <c r="AK6" i="11"/>
  <c r="W26" i="11"/>
  <c r="BL21" i="11"/>
  <c r="AU23" i="11"/>
  <c r="J20" i="11"/>
  <c r="CL32" i="11"/>
  <c r="BB24" i="11"/>
  <c r="BC36" i="11"/>
  <c r="CR26" i="11"/>
  <c r="AZ16" i="11"/>
  <c r="J30" i="11"/>
  <c r="CW25" i="11"/>
  <c r="CI30" i="11"/>
  <c r="BG25" i="11"/>
  <c r="CE17" i="11"/>
  <c r="AB8" i="11"/>
  <c r="CA27" i="11"/>
  <c r="CA22" i="11"/>
  <c r="CY22" i="11"/>
  <c r="CW38" i="11"/>
  <c r="AC46" i="11"/>
  <c r="CG29" i="11"/>
  <c r="AV40" i="11"/>
  <c r="BW31" i="11"/>
  <c r="AK40" i="11"/>
  <c r="CD28" i="11"/>
  <c r="AC39" i="11"/>
  <c r="I25" i="11"/>
  <c r="U38" i="11"/>
  <c r="BU20" i="11"/>
  <c r="L37" i="11"/>
  <c r="W7" i="11"/>
  <c r="K38" i="11"/>
  <c r="BT44" i="11"/>
  <c r="BC48" i="11"/>
  <c r="BI51" i="11"/>
  <c r="CV54" i="11"/>
  <c r="AF28" i="11"/>
  <c r="CF38" i="11"/>
  <c r="CB43" i="11"/>
  <c r="AK47" i="11"/>
  <c r="Q50" i="11"/>
  <c r="BS52" i="11"/>
  <c r="Z55" i="11"/>
  <c r="CH19" i="11"/>
  <c r="AW33" i="11"/>
  <c r="M38" i="11"/>
  <c r="BX41" i="11"/>
  <c r="AV44" i="11"/>
  <c r="AT46" i="11"/>
  <c r="AR48" i="11"/>
  <c r="BN50" i="11"/>
  <c r="AV52" i="11"/>
  <c r="AD54" i="11"/>
  <c r="AV56" i="11"/>
  <c r="BT25" i="11"/>
  <c r="BO34" i="11"/>
  <c r="BG39" i="11"/>
  <c r="CL42" i="11"/>
  <c r="CJ44" i="11"/>
  <c r="AA47" i="11"/>
  <c r="V49" i="11"/>
  <c r="CY50" i="11"/>
  <c r="BI52" i="11"/>
  <c r="S54" i="11"/>
  <c r="BX55" i="11"/>
  <c r="CJ19" i="11"/>
  <c r="O31" i="11"/>
  <c r="AF36" i="11"/>
  <c r="BH39" i="11"/>
  <c r="BL42" i="11"/>
  <c r="AK44" i="11"/>
  <c r="I46" i="11"/>
  <c r="CB47" i="11"/>
  <c r="AU49" i="11"/>
  <c r="E51" i="11"/>
  <c r="BJ52" i="11"/>
  <c r="H54" i="11"/>
  <c r="BA55" i="11"/>
  <c r="BY14" i="11"/>
  <c r="AX27" i="11"/>
  <c r="AF34" i="11"/>
  <c r="CM37" i="11"/>
  <c r="CD40" i="11"/>
  <c r="S43" i="11"/>
  <c r="BY44" i="11"/>
  <c r="AJ46" i="11"/>
  <c r="CP47" i="11"/>
  <c r="AV49" i="11"/>
  <c r="CO50" i="11"/>
  <c r="AM52" i="11"/>
  <c r="CF53" i="11"/>
  <c r="AD55" i="11"/>
  <c r="AT8" i="11"/>
  <c r="AE33" i="11"/>
  <c r="R40" i="11"/>
  <c r="AN44" i="11"/>
  <c r="BE47" i="11"/>
  <c r="BG50" i="11"/>
  <c r="AX53" i="11"/>
  <c r="AN56" i="11"/>
  <c r="CN57" i="11"/>
  <c r="AL59" i="11"/>
  <c r="CE60" i="11"/>
  <c r="AC62" i="11"/>
  <c r="BV63" i="11"/>
  <c r="BJ28" i="11"/>
  <c r="Y38" i="11"/>
  <c r="AI43" i="11"/>
  <c r="AZ46" i="11"/>
  <c r="BK49" i="11"/>
  <c r="BB52" i="11"/>
  <c r="AS55" i="11"/>
  <c r="AS57" i="11"/>
  <c r="CL58" i="11"/>
  <c r="AJ60" i="11"/>
  <c r="CC61" i="11"/>
  <c r="AA63" i="11"/>
  <c r="BA8" i="11"/>
  <c r="AG33" i="11"/>
  <c r="T40" i="11"/>
  <c r="AP44" i="11"/>
  <c r="BG47" i="11"/>
  <c r="BI50" i="11"/>
  <c r="AZ53" i="11"/>
  <c r="AP56" i="11"/>
  <c r="CP57" i="11"/>
  <c r="AN59" i="11"/>
  <c r="CG60" i="11"/>
  <c r="AE62" i="11"/>
  <c r="BX63" i="11"/>
  <c r="AE25" i="11"/>
  <c r="AD37" i="11"/>
  <c r="CF42" i="11"/>
  <c r="CW45" i="11"/>
  <c r="Q49" i="11"/>
  <c r="H52" i="11"/>
  <c r="CT54" i="11"/>
  <c r="AQ14" i="11"/>
  <c r="AB9" i="11"/>
  <c r="AU26" i="11"/>
  <c r="BX21" i="11"/>
  <c r="AC25" i="11"/>
  <c r="M9" i="11"/>
  <c r="CX32" i="11"/>
  <c r="BS24" i="11"/>
  <c r="P37" i="11"/>
  <c r="Z27" i="11"/>
  <c r="BT16" i="11"/>
  <c r="M31" i="11"/>
  <c r="G27" i="11"/>
  <c r="E31" i="11"/>
  <c r="CE25" i="11"/>
  <c r="BT19" i="11"/>
  <c r="AY9" i="11"/>
  <c r="CY27" i="11"/>
  <c r="CU23" i="11"/>
  <c r="AS25" i="11"/>
  <c r="N39" i="11"/>
  <c r="AO46" i="11"/>
  <c r="AX31" i="11"/>
  <c r="BT40" i="11"/>
  <c r="CY31" i="11"/>
  <c r="AW40" i="11"/>
  <c r="W29" i="11"/>
  <c r="AO39" i="11"/>
  <c r="BC25" i="11"/>
  <c r="AG38" i="11"/>
  <c r="V21" i="11"/>
  <c r="Y37" i="11"/>
  <c r="U12" i="11"/>
  <c r="AI38" i="11"/>
  <c r="Y45" i="11"/>
  <c r="CC48" i="11"/>
  <c r="J52" i="11"/>
  <c r="M55" i="11"/>
  <c r="BM29" i="11"/>
  <c r="I39" i="11"/>
  <c r="CO43" i="11"/>
  <c r="AY47" i="11"/>
  <c r="AO50" i="11"/>
  <c r="T53" i="11"/>
  <c r="AL55" i="11"/>
  <c r="CL20" i="11"/>
  <c r="CM33" i="11"/>
  <c r="AK38" i="11"/>
  <c r="CV41" i="11"/>
  <c r="BI44" i="11"/>
  <c r="BG46" i="11"/>
  <c r="BE48" i="11"/>
  <c r="BZ50" i="11"/>
  <c r="BH52" i="11"/>
  <c r="AP54" i="11"/>
  <c r="BH56" i="11"/>
  <c r="BH26" i="11"/>
  <c r="F35" i="11"/>
  <c r="CE39" i="11"/>
  <c r="CY42" i="11"/>
  <c r="CW44" i="11"/>
  <c r="AN47" i="11"/>
  <c r="AH49" i="11"/>
  <c r="P51" i="11"/>
  <c r="BU52" i="11"/>
  <c r="AE54" i="11"/>
  <c r="CV55" i="11"/>
  <c r="CP20" i="11"/>
  <c r="BO31" i="11"/>
  <c r="BH36" i="11"/>
  <c r="CF39" i="11"/>
  <c r="BZ42" i="11"/>
  <c r="AX44" i="11"/>
  <c r="V46" i="11"/>
  <c r="CO47" i="11"/>
  <c r="BG49" i="11"/>
  <c r="Q51" i="11"/>
  <c r="BV52" i="11"/>
  <c r="T54" i="11"/>
  <c r="BM55" i="11"/>
  <c r="BJ16" i="11"/>
  <c r="AJ28" i="11"/>
  <c r="BS34" i="11"/>
  <c r="P38" i="11"/>
  <c r="G41" i="11"/>
  <c r="AF43" i="11"/>
  <c r="CL44" i="11"/>
  <c r="AW46" i="11"/>
  <c r="H48" i="11"/>
  <c r="BH49" i="11"/>
  <c r="F51" i="11"/>
  <c r="AY52" i="11"/>
  <c r="CR53" i="11"/>
  <c r="AP55" i="11"/>
  <c r="AW13" i="11"/>
  <c r="H34" i="11"/>
  <c r="BN40" i="11"/>
  <c r="BN44" i="11"/>
  <c r="CE47" i="11"/>
  <c r="CE50" i="11"/>
  <c r="BV53" i="11"/>
  <c r="BE56" i="11"/>
  <c r="E58" i="11"/>
  <c r="AX59" i="11"/>
  <c r="CQ60" i="11"/>
  <c r="AO62" i="11"/>
  <c r="CH63" i="11"/>
  <c r="CY29" i="11"/>
  <c r="BU38" i="11"/>
  <c r="BI43" i="11"/>
  <c r="CA46" i="11"/>
  <c r="CI49" i="11"/>
  <c r="BZ52" i="11"/>
  <c r="BQ55" i="11"/>
  <c r="BE57" i="11"/>
  <c r="CX58" i="11"/>
  <c r="AV60" i="11"/>
  <c r="CO61" i="11"/>
  <c r="AM63" i="11"/>
  <c r="AY13" i="11"/>
  <c r="J34" i="11"/>
  <c r="BC14" i="11"/>
  <c r="BX9" i="11"/>
  <c r="CQ26" i="11"/>
  <c r="CA24" i="11"/>
  <c r="BX6" i="11"/>
  <c r="BA9" i="11"/>
  <c r="O33" i="11"/>
  <c r="AW25" i="11"/>
  <c r="X6" i="11"/>
  <c r="AN27" i="11"/>
  <c r="G19" i="11"/>
  <c r="AK31" i="11"/>
  <c r="CQ27" i="11"/>
  <c r="BY31" i="11"/>
  <c r="CY25" i="11"/>
  <c r="CW19" i="11"/>
  <c r="P10" i="11"/>
  <c r="CM29" i="11"/>
  <c r="AV24" i="11"/>
  <c r="CK25" i="11"/>
  <c r="Z39" i="11"/>
  <c r="BA46" i="11"/>
  <c r="BV31" i="11"/>
  <c r="CF40" i="11"/>
  <c r="CS33" i="11"/>
  <c r="J41" i="11"/>
  <c r="E32" i="11"/>
  <c r="CW39" i="11"/>
  <c r="X29" i="11"/>
  <c r="CO38" i="11"/>
  <c r="BD25" i="11"/>
  <c r="CG37" i="11"/>
  <c r="BS14" i="11"/>
  <c r="BG38" i="11"/>
  <c r="AL45" i="11"/>
  <c r="G49" i="11"/>
  <c r="V52" i="11"/>
  <c r="Y55" i="11"/>
  <c r="AN30" i="11"/>
  <c r="BE39" i="11"/>
  <c r="CH44" i="11"/>
  <c r="BL47" i="11"/>
  <c r="BM50" i="11"/>
  <c r="AF53" i="11"/>
  <c r="AX55" i="11"/>
  <c r="CI21" i="11"/>
  <c r="AC34" i="11"/>
  <c r="BI38" i="11"/>
  <c r="Y42" i="11"/>
  <c r="BV44" i="11"/>
  <c r="BT46" i="11"/>
  <c r="BR48" i="11"/>
  <c r="CL50" i="11"/>
  <c r="BT52" i="11"/>
  <c r="BB54" i="11"/>
  <c r="Z7" i="11"/>
  <c r="AV27" i="11"/>
  <c r="AN35" i="11"/>
  <c r="H40" i="11"/>
  <c r="Q43" i="11"/>
  <c r="O45" i="11"/>
  <c r="BA47" i="11"/>
  <c r="AT49" i="11"/>
  <c r="AB51" i="11"/>
  <c r="CG52" i="11"/>
  <c r="BC54" i="11"/>
  <c r="M56" i="11"/>
  <c r="CM21" i="11"/>
  <c r="W32" i="11"/>
  <c r="CJ36" i="11"/>
  <c r="I40" i="11"/>
  <c r="CM42" i="11"/>
  <c r="BK44" i="11"/>
  <c r="AI46" i="11"/>
  <c r="G48" i="11"/>
  <c r="BS49" i="11"/>
  <c r="AO51" i="11"/>
  <c r="CH52" i="11"/>
  <c r="AF54" i="11"/>
  <c r="BY55" i="11"/>
  <c r="BS17" i="11"/>
  <c r="S29" i="11"/>
  <c r="H35" i="11"/>
  <c r="AN38" i="11"/>
  <c r="AE41" i="11"/>
  <c r="AS43" i="11"/>
  <c r="CY44" i="11"/>
  <c r="BJ46" i="11"/>
  <c r="U48" i="11"/>
  <c r="BT49" i="11"/>
  <c r="R51" i="11"/>
  <c r="BK52" i="11"/>
  <c r="I54" i="11"/>
  <c r="BB55" i="11"/>
  <c r="K17" i="11"/>
  <c r="CD34" i="11"/>
  <c r="O41" i="11"/>
  <c r="CN44" i="11"/>
  <c r="J48" i="11"/>
  <c r="H51" i="11"/>
  <c r="CT53" i="11"/>
  <c r="BS56" i="11"/>
  <c r="Q58" i="11"/>
  <c r="BJ59" i="11"/>
  <c r="H61" i="11"/>
  <c r="BA62" i="11"/>
  <c r="CT63" i="11"/>
  <c r="AJ31" i="11"/>
  <c r="V39" i="11"/>
  <c r="CJ43" i="11"/>
  <c r="F47" i="11"/>
  <c r="L50" i="11"/>
  <c r="CX52" i="11"/>
  <c r="CO55" i="11"/>
  <c r="BQ57" i="11"/>
  <c r="O59" i="11"/>
  <c r="BH60" i="11"/>
  <c r="F62" i="11"/>
  <c r="AY63" i="11"/>
  <c r="M17" i="11"/>
  <c r="CK34" i="11"/>
  <c r="BO14" i="11"/>
  <c r="AK10" i="11"/>
  <c r="AL29" i="11"/>
  <c r="CM24" i="11"/>
  <c r="CT6" i="11"/>
  <c r="AY14" i="11"/>
  <c r="AM33" i="11"/>
  <c r="BM25" i="11"/>
  <c r="CT9" i="11"/>
  <c r="BS28" i="11"/>
  <c r="AA19" i="11"/>
  <c r="AW31" i="11"/>
  <c r="BX8" i="11"/>
  <c r="N32" i="11"/>
  <c r="AB26" i="11"/>
  <c r="AA21" i="11"/>
  <c r="Z13" i="11"/>
  <c r="N30" i="11"/>
  <c r="BU24" i="11"/>
  <c r="H28" i="11"/>
  <c r="AX39" i="11"/>
  <c r="BM46" i="11"/>
  <c r="CS32" i="11"/>
  <c r="AS41" i="11"/>
  <c r="R34" i="11"/>
  <c r="V41" i="11"/>
  <c r="AB32" i="11"/>
  <c r="N40" i="11"/>
  <c r="BI29" i="11"/>
  <c r="F39" i="11"/>
  <c r="CU25" i="11"/>
  <c r="CS37" i="11"/>
  <c r="BB16" i="11"/>
  <c r="CE38" i="11"/>
  <c r="AY45" i="11"/>
  <c r="S49" i="11"/>
  <c r="CD52" i="11"/>
  <c r="J56" i="11"/>
  <c r="CX30" i="11"/>
  <c r="F40" i="11"/>
  <c r="CU44" i="11"/>
  <c r="CL47" i="11"/>
  <c r="CK50" i="11"/>
  <c r="AR53" i="11"/>
  <c r="BJ55" i="11"/>
  <c r="BS25" i="11"/>
  <c r="BN34" i="11"/>
  <c r="CG38" i="11"/>
  <c r="CJ42" i="11"/>
  <c r="CI44" i="11"/>
  <c r="CG46" i="11"/>
  <c r="U49" i="11"/>
  <c r="CX50" i="11"/>
  <c r="CF52" i="11"/>
  <c r="CX54" i="11"/>
  <c r="BY9" i="11"/>
  <c r="AH28" i="11"/>
  <c r="BG36" i="11"/>
  <c r="AF40" i="11"/>
  <c r="AD43" i="11"/>
  <c r="BO45" i="11"/>
  <c r="BN47" i="11"/>
  <c r="BF49" i="11"/>
  <c r="AN51" i="11"/>
  <c r="J53" i="11"/>
  <c r="BO54" i="11"/>
  <c r="Y56" i="11"/>
  <c r="CJ22" i="11"/>
  <c r="BM32" i="11"/>
  <c r="R37" i="11"/>
  <c r="AG40" i="11"/>
  <c r="E43" i="11"/>
  <c r="BX44" i="11"/>
  <c r="AV46" i="11"/>
  <c r="T48" i="11"/>
  <c r="CQ49" i="11"/>
  <c r="BA51" i="11"/>
  <c r="CT52" i="11"/>
  <c r="AR54" i="11"/>
  <c r="CK55" i="11"/>
  <c r="CB18" i="11"/>
  <c r="CD29" i="11"/>
  <c r="AP35" i="11"/>
  <c r="BL38" i="11"/>
  <c r="BC41" i="11"/>
  <c r="BF43" i="11"/>
  <c r="Q45" i="11"/>
  <c r="BW46" i="11"/>
  <c r="AH48" i="11"/>
  <c r="CF49" i="11"/>
  <c r="AD51" i="11"/>
  <c r="BW52" i="11"/>
  <c r="U54" i="11"/>
  <c r="BN55" i="11"/>
  <c r="AC19" i="11"/>
  <c r="BB35" i="11"/>
  <c r="BK41" i="11"/>
  <c r="S45" i="11"/>
  <c r="AK48" i="11"/>
  <c r="AF51" i="11"/>
  <c r="W54" i="11"/>
  <c r="CE56" i="11"/>
  <c r="AC58" i="11"/>
  <c r="BV59" i="11"/>
  <c r="T61" i="11"/>
  <c r="BM62" i="11"/>
  <c r="K64" i="11"/>
  <c r="AN32" i="11"/>
  <c r="BR39" i="11"/>
  <c r="O44" i="11"/>
  <c r="AF47" i="11"/>
  <c r="AJ50" i="11"/>
  <c r="AA53" i="11"/>
  <c r="R56" i="11"/>
  <c r="CC57" i="11"/>
  <c r="AA59" i="11"/>
  <c r="BT60" i="11"/>
  <c r="R62" i="11"/>
  <c r="BK63" i="11"/>
  <c r="AE19" i="11"/>
  <c r="BD35" i="11"/>
  <c r="BM41" i="11"/>
  <c r="V45" i="11"/>
  <c r="AM48" i="11"/>
  <c r="AH51" i="11"/>
  <c r="Y54" i="11"/>
  <c r="CG56" i="11"/>
  <c r="AE58" i="11"/>
  <c r="BX59" i="11"/>
  <c r="V61" i="11"/>
  <c r="BO62" i="11"/>
  <c r="M64" i="11"/>
  <c r="P30" i="11"/>
  <c r="BW38" i="11"/>
  <c r="BL43" i="11"/>
  <c r="CC46" i="11"/>
  <c r="CK49" i="11"/>
  <c r="CB52" i="11"/>
  <c r="H10" i="11"/>
  <c r="BZ8" i="11"/>
  <c r="CI10" i="11"/>
  <c r="CA28" i="11"/>
  <c r="CI14" i="11"/>
  <c r="CX18" i="11"/>
  <c r="BN36" i="11"/>
  <c r="Z28" i="11"/>
  <c r="AP17" i="11"/>
  <c r="K31" i="11"/>
  <c r="CU21" i="11"/>
  <c r="BP8" i="11"/>
  <c r="AN16" i="11"/>
  <c r="CE34" i="11"/>
  <c r="AY30" i="11"/>
  <c r="BH25" i="11"/>
  <c r="BM18" i="11"/>
  <c r="CV31" i="11"/>
  <c r="BJ27" i="11"/>
  <c r="AV31" i="11"/>
  <c r="H41" i="11"/>
  <c r="AI48" i="11"/>
  <c r="BJ35" i="11"/>
  <c r="CD12" i="11"/>
  <c r="BY35" i="11"/>
  <c r="AE42" i="11"/>
  <c r="S34" i="11"/>
  <c r="W41" i="11"/>
  <c r="AC32" i="11"/>
  <c r="O40" i="11"/>
  <c r="BK29" i="11"/>
  <c r="G39" i="11"/>
  <c r="BD26" i="11"/>
  <c r="Z41" i="11"/>
  <c r="CY45" i="11"/>
  <c r="AE49" i="11"/>
  <c r="G53" i="11"/>
  <c r="V56" i="11"/>
  <c r="BD31" i="11"/>
  <c r="CX40" i="11"/>
  <c r="Z45" i="11"/>
  <c r="AQ48" i="11"/>
  <c r="CW50" i="11"/>
  <c r="BD53" i="11"/>
  <c r="BV55" i="11"/>
  <c r="BF26" i="11"/>
  <c r="E35" i="11"/>
  <c r="J39" i="11"/>
  <c r="CX42" i="11"/>
  <c r="CV44" i="11"/>
  <c r="CT46" i="11"/>
  <c r="AG49" i="11"/>
  <c r="O51" i="11"/>
  <c r="CR52" i="11"/>
  <c r="O55" i="11"/>
  <c r="AB12" i="11"/>
  <c r="F29" i="11"/>
  <c r="CI36" i="11"/>
  <c r="BD40" i="11"/>
  <c r="AQ43" i="11"/>
  <c r="CC45" i="11"/>
  <c r="CA47" i="11"/>
  <c r="BR49" i="11"/>
  <c r="BL51" i="11"/>
  <c r="V53" i="11"/>
  <c r="CA54" i="11"/>
  <c r="AK56" i="11"/>
  <c r="CG23" i="11"/>
  <c r="M33" i="11"/>
  <c r="AP37" i="11"/>
  <c r="BE40" i="11"/>
  <c r="R43" i="11"/>
  <c r="CK44" i="11"/>
  <c r="BI46" i="11"/>
  <c r="AT48" i="11"/>
  <c r="H50" i="11"/>
  <c r="BM51" i="11"/>
  <c r="K53" i="11"/>
  <c r="BD54" i="11"/>
  <c r="CW55" i="11"/>
  <c r="CK19" i="11"/>
  <c r="AR30" i="11"/>
  <c r="BV35" i="11"/>
  <c r="CJ38" i="11"/>
  <c r="CA41" i="11"/>
  <c r="BN6" i="11"/>
  <c r="N16" i="11"/>
  <c r="AT10" i="11"/>
  <c r="Y9" i="11"/>
  <c r="AG11" i="11"/>
  <c r="AX9" i="11"/>
  <c r="AN23" i="11"/>
  <c r="AS12" i="11"/>
  <c r="CS30" i="11"/>
  <c r="AF18" i="11"/>
  <c r="BA33" i="11"/>
  <c r="BG24" i="11"/>
  <c r="CQ15" i="11"/>
  <c r="X21" i="11"/>
  <c r="BJ10" i="11"/>
  <c r="X33" i="11"/>
  <c r="BT26" i="11"/>
  <c r="BZ21" i="11"/>
  <c r="CM13" i="11"/>
  <c r="BD29" i="11"/>
  <c r="P34" i="11"/>
  <c r="Q42" i="11"/>
  <c r="U15" i="11"/>
  <c r="AI36" i="11"/>
  <c r="L21" i="11"/>
  <c r="AT37" i="11"/>
  <c r="AR17" i="11"/>
  <c r="W36" i="11"/>
  <c r="F8" i="11"/>
  <c r="CA34" i="11"/>
  <c r="BH41" i="11"/>
  <c r="CW32" i="11"/>
  <c r="AN40" i="11"/>
  <c r="BL29" i="11"/>
  <c r="W42" i="11"/>
  <c r="CE46" i="11"/>
  <c r="AB50" i="11"/>
  <c r="AE53" i="11"/>
  <c r="X7" i="11"/>
  <c r="CY34" i="11"/>
  <c r="AY41" i="11"/>
  <c r="BM45" i="11"/>
  <c r="CD48" i="11"/>
  <c r="BJ51" i="11"/>
  <c r="E54" i="11"/>
  <c r="Y7" i="11"/>
  <c r="AG28" i="11"/>
  <c r="BS35" i="11"/>
  <c r="AE40" i="11"/>
  <c r="AC43" i="11"/>
  <c r="AA45" i="11"/>
  <c r="BM47" i="11"/>
  <c r="BE49" i="11"/>
  <c r="AM51" i="11"/>
  <c r="BE53" i="11"/>
  <c r="AM55" i="11"/>
  <c r="BH16" i="11"/>
  <c r="U32" i="11"/>
  <c r="AO37" i="11"/>
  <c r="E41" i="11"/>
  <c r="I44" i="11"/>
  <c r="H46" i="11"/>
  <c r="F48" i="11"/>
  <c r="AE50" i="11"/>
  <c r="CJ51" i="11"/>
  <c r="AT53" i="11"/>
  <c r="CY54" i="11"/>
  <c r="AE7" i="11"/>
  <c r="BU25" i="11"/>
  <c r="CO33" i="11"/>
  <c r="CL37" i="11"/>
  <c r="F41" i="11"/>
  <c r="AR43" i="11"/>
  <c r="AC45" i="11"/>
  <c r="CV46" i="11"/>
  <c r="BU48" i="11"/>
  <c r="AF50" i="11"/>
  <c r="CK51" i="11"/>
  <c r="AI53" i="11"/>
  <c r="CB54" i="11"/>
  <c r="Z56" i="11"/>
  <c r="CN21" i="11"/>
  <c r="BP31" i="11"/>
  <c r="AG36" i="11"/>
  <c r="AK39" i="11"/>
  <c r="AD10" i="11"/>
  <c r="Z16" i="11"/>
  <c r="BL10" i="11"/>
  <c r="E10" i="11"/>
  <c r="BC11" i="11"/>
  <c r="AJ11" i="11"/>
  <c r="BU23" i="11"/>
  <c r="CJ12" i="11"/>
  <c r="G32" i="11"/>
  <c r="CR19" i="11"/>
  <c r="BM33" i="11"/>
  <c r="BV24" i="11"/>
  <c r="AV17" i="11"/>
  <c r="BT21" i="11"/>
  <c r="AK11" i="11"/>
  <c r="BB34" i="11"/>
  <c r="CX27" i="11"/>
  <c r="E22" i="11"/>
  <c r="BF14" i="11"/>
  <c r="BB30" i="11"/>
  <c r="BC34" i="11"/>
  <c r="AC42" i="11"/>
  <c r="AR18" i="11"/>
  <c r="H37" i="11"/>
  <c r="BH21" i="11"/>
  <c r="BF37" i="11"/>
  <c r="CR17" i="11"/>
  <c r="AK36" i="11"/>
  <c r="AD9" i="11"/>
  <c r="CT34" i="11"/>
  <c r="BT41" i="11"/>
  <c r="Z33" i="11"/>
  <c r="AZ40" i="11"/>
  <c r="L32" i="11"/>
  <c r="AU42" i="11"/>
  <c r="J47" i="11"/>
  <c r="AN50" i="11"/>
  <c r="AQ53" i="11"/>
  <c r="BE16" i="11"/>
  <c r="BP35" i="11"/>
  <c r="AV42" i="11"/>
  <c r="BZ45" i="11"/>
  <c r="H49" i="11"/>
  <c r="BV51" i="11"/>
  <c r="Q54" i="11"/>
  <c r="BW9" i="11"/>
  <c r="E29" i="11"/>
  <c r="CU35" i="11"/>
  <c r="BC40" i="11"/>
  <c r="AP43" i="11"/>
  <c r="AN45" i="11"/>
  <c r="BZ47" i="11"/>
  <c r="BQ49" i="11"/>
  <c r="AY51" i="11"/>
  <c r="BQ53" i="11"/>
  <c r="AY55" i="11"/>
  <c r="BQ17" i="11"/>
  <c r="BL32" i="11"/>
  <c r="BM37" i="11"/>
  <c r="AC41" i="11"/>
  <c r="V44" i="11"/>
  <c r="U46" i="11"/>
  <c r="S48" i="11"/>
  <c r="AQ50" i="11"/>
  <c r="CV51" i="11"/>
  <c r="BF53" i="11"/>
  <c r="P55" i="11"/>
  <c r="BZ9" i="11"/>
  <c r="BJ26" i="11"/>
  <c r="AE34" i="11"/>
  <c r="O38" i="11"/>
  <c r="AD41" i="11"/>
  <c r="BR43" i="11"/>
  <c r="AP45" i="11"/>
  <c r="O47" i="11"/>
  <c r="CH48" i="11"/>
  <c r="AR50" i="11"/>
  <c r="CW51" i="11"/>
  <c r="AU53" i="11"/>
  <c r="CN54" i="11"/>
  <c r="AL56" i="11"/>
  <c r="CK22" i="11"/>
  <c r="X32" i="11"/>
  <c r="BI36" i="11"/>
  <c r="BI39" i="11"/>
  <c r="AZ42" i="11"/>
  <c r="L44" i="11"/>
  <c r="BR45" i="11"/>
  <c r="AC47" i="11"/>
  <c r="CI48" i="11"/>
  <c r="AG50" i="11"/>
  <c r="BN7" i="11"/>
  <c r="AN21" i="11"/>
  <c r="CJ23" i="11"/>
  <c r="CS34" i="11"/>
  <c r="CR22" i="11"/>
  <c r="R23" i="11"/>
  <c r="K16" i="11"/>
  <c r="S15" i="11"/>
  <c r="BD37" i="11"/>
  <c r="CL35" i="11"/>
  <c r="CD37" i="11"/>
  <c r="BD38" i="11"/>
  <c r="CF41" i="11"/>
  <c r="CS41" i="11"/>
  <c r="R46" i="11"/>
  <c r="AN54" i="11"/>
  <c r="N37" i="11"/>
  <c r="T49" i="11"/>
  <c r="CK54" i="11"/>
  <c r="AM35" i="11"/>
  <c r="BP43" i="11"/>
  <c r="AE48" i="11"/>
  <c r="CC53" i="11"/>
  <c r="CF23" i="11"/>
  <c r="CB40" i="11"/>
  <c r="AU46" i="11"/>
  <c r="CM50" i="11"/>
  <c r="AB55" i="11"/>
  <c r="G29" i="11"/>
  <c r="CC40" i="11"/>
  <c r="BQ45" i="11"/>
  <c r="AI49" i="11"/>
  <c r="BG53" i="11"/>
  <c r="CA9" i="11"/>
  <c r="CX35" i="11"/>
  <c r="BN42" i="11"/>
  <c r="AQ45" i="11"/>
  <c r="CC47" i="11"/>
  <c r="BE50" i="11"/>
  <c r="CU52" i="11"/>
  <c r="CO54" i="11"/>
  <c r="AE23" i="11"/>
  <c r="BT38" i="11"/>
  <c r="BT45" i="11"/>
  <c r="CH49" i="11"/>
  <c r="BS54" i="11"/>
  <c r="BD57" i="11"/>
  <c r="CT59" i="11"/>
  <c r="CN61" i="11"/>
  <c r="AX13" i="11"/>
  <c r="BT36" i="11"/>
  <c r="BO44" i="11"/>
  <c r="CL48" i="11"/>
  <c r="BW53" i="11"/>
  <c r="I57" i="11"/>
  <c r="AY59" i="11"/>
  <c r="AS61" i="11"/>
  <c r="CI63" i="11"/>
  <c r="E30" i="11"/>
  <c r="Q41" i="11"/>
  <c r="BV45" i="11"/>
  <c r="AN49" i="11"/>
  <c r="CA52" i="11"/>
  <c r="S56" i="11"/>
  <c r="S58" i="11"/>
  <c r="CV59" i="11"/>
  <c r="BR61" i="11"/>
  <c r="AN63" i="11"/>
  <c r="AK23" i="11"/>
  <c r="AA38" i="11"/>
  <c r="Q44" i="11"/>
  <c r="CI47" i="11"/>
  <c r="AI51" i="11"/>
  <c r="BV54" i="11"/>
  <c r="W57" i="11"/>
  <c r="BP58" i="11"/>
  <c r="N60" i="11"/>
  <c r="BG61" i="11"/>
  <c r="E63" i="11"/>
  <c r="AX64" i="11"/>
  <c r="AN31" i="11"/>
  <c r="Y39" i="11"/>
  <c r="CM43" i="11"/>
  <c r="I47" i="11"/>
  <c r="O50" i="11"/>
  <c r="F53" i="11"/>
  <c r="CR55" i="11"/>
  <c r="BT57" i="11"/>
  <c r="V18" i="11"/>
  <c r="X35" i="11"/>
  <c r="AO41" i="11"/>
  <c r="I45" i="11"/>
  <c r="Z48" i="11"/>
  <c r="V51" i="11"/>
  <c r="M54" i="11"/>
  <c r="S18" i="11"/>
  <c r="AL41" i="11"/>
  <c r="V48" i="11"/>
  <c r="J54" i="11"/>
  <c r="CT57" i="11"/>
  <c r="AB60" i="11"/>
  <c r="AT62" i="11"/>
  <c r="BD64" i="11"/>
  <c r="CY65" i="11"/>
  <c r="AW67" i="11"/>
  <c r="CP68" i="11"/>
  <c r="AN70" i="11"/>
  <c r="CG71" i="11"/>
  <c r="AE73" i="11"/>
  <c r="BX74" i="11"/>
  <c r="AO36" i="11"/>
  <c r="BG45" i="11"/>
  <c r="BP51" i="11"/>
  <c r="CO56" i="11"/>
  <c r="AJ59" i="11"/>
  <c r="BB61" i="11"/>
  <c r="BT63" i="11"/>
  <c r="AR65" i="11"/>
  <c r="CK66" i="11"/>
  <c r="AI68" i="11"/>
  <c r="CB69" i="11"/>
  <c r="Z71" i="11"/>
  <c r="BS72" i="11"/>
  <c r="Q74" i="11"/>
  <c r="BQ33" i="11"/>
  <c r="BB44" i="11"/>
  <c r="BT50" i="11"/>
  <c r="AZ56" i="11"/>
  <c r="CV58" i="11"/>
  <c r="S61" i="11"/>
  <c r="AK63" i="11"/>
  <c r="U65" i="11"/>
  <c r="BN66" i="11"/>
  <c r="L68" i="11"/>
  <c r="BE69" i="11"/>
  <c r="CX70" i="11"/>
  <c r="AV72" i="11"/>
  <c r="CO73" i="11"/>
  <c r="AM75" i="11"/>
  <c r="CF76" i="11"/>
  <c r="AD78" i="11"/>
  <c r="BW79" i="11"/>
  <c r="U81" i="11"/>
  <c r="CM31" i="11"/>
  <c r="CY43" i="11"/>
  <c r="Z50" i="11"/>
  <c r="H56" i="11"/>
  <c r="CG58" i="11"/>
  <c r="CY60" i="11"/>
  <c r="V63" i="11"/>
  <c r="J65" i="11"/>
  <c r="BC66" i="11"/>
  <c r="CV67" i="11"/>
  <c r="AT69" i="11"/>
  <c r="CM70" i="11"/>
  <c r="AK72" i="11"/>
  <c r="CD73" i="11"/>
  <c r="AA18" i="11"/>
  <c r="AQ41" i="11"/>
  <c r="AB48" i="11"/>
  <c r="O54" i="11"/>
  <c r="CX57" i="11"/>
  <c r="AF60" i="11"/>
  <c r="AX62" i="11"/>
  <c r="BI64" i="11"/>
  <c r="H66" i="11"/>
  <c r="BA67" i="11"/>
  <c r="CT68" i="11"/>
  <c r="AR70" i="11"/>
  <c r="CK71" i="11"/>
  <c r="AI73" i="11"/>
  <c r="CL11" i="11"/>
  <c r="CB7" i="11"/>
  <c r="BZ25" i="11"/>
  <c r="AH35" i="11"/>
  <c r="CL24" i="11"/>
  <c r="BX27" i="11"/>
  <c r="E26" i="11"/>
  <c r="BU15" i="11"/>
  <c r="CB37" i="11"/>
  <c r="U37" i="11"/>
  <c r="AN39" i="11"/>
  <c r="AR42" i="11"/>
  <c r="CR41" i="11"/>
  <c r="V42" i="11"/>
  <c r="W47" i="11"/>
  <c r="BL54" i="11"/>
  <c r="AA41" i="11"/>
  <c r="AR49" i="11"/>
  <c r="CW54" i="11"/>
  <c r="AB36" i="11"/>
  <c r="CC43" i="11"/>
  <c r="AS49" i="11"/>
  <c r="CO53" i="11"/>
  <c r="CC24" i="11"/>
  <c r="BA41" i="11"/>
  <c r="BH46" i="11"/>
  <c r="BX51" i="11"/>
  <c r="AN55" i="11"/>
  <c r="AQ30" i="11"/>
  <c r="BZ41" i="11"/>
  <c r="CD45" i="11"/>
  <c r="T50" i="11"/>
  <c r="BS53" i="11"/>
  <c r="AD12" i="11"/>
  <c r="CK36" i="11"/>
  <c r="CA42" i="11"/>
  <c r="BE45" i="11"/>
  <c r="AV48" i="11"/>
  <c r="BQ50" i="11"/>
  <c r="L53" i="11"/>
  <c r="F55" i="11"/>
  <c r="Y25" i="11"/>
  <c r="U39" i="11"/>
  <c r="CT45" i="11"/>
  <c r="K50" i="11"/>
  <c r="CQ54" i="11"/>
  <c r="BP57" i="11"/>
  <c r="K60" i="11"/>
  <c r="E62" i="11"/>
  <c r="L17" i="11"/>
  <c r="AB37" i="11"/>
  <c r="CO44" i="11"/>
  <c r="O49" i="11"/>
  <c r="CU53" i="11"/>
  <c r="U57" i="11"/>
  <c r="BK59" i="11"/>
  <c r="BE61" i="11"/>
  <c r="CU63" i="11"/>
  <c r="AL31" i="11"/>
  <c r="N42" i="11"/>
  <c r="CV45" i="11"/>
  <c r="BL49" i="11"/>
  <c r="CY52" i="11"/>
  <c r="BI56" i="11"/>
  <c r="AQ58" i="11"/>
  <c r="M60" i="11"/>
  <c r="CD61" i="11"/>
  <c r="AZ63" i="11"/>
  <c r="E27" i="11"/>
  <c r="X39" i="11"/>
  <c r="AQ44" i="11"/>
  <c r="N48" i="11"/>
  <c r="BG51" i="11"/>
  <c r="W55" i="11"/>
  <c r="AI57" i="11"/>
  <c r="CB58" i="11"/>
  <c r="Z60" i="11"/>
  <c r="BS61" i="11"/>
  <c r="Q63" i="11"/>
  <c r="BJ64" i="11"/>
  <c r="AU32" i="11"/>
  <c r="BU39" i="11"/>
  <c r="R44" i="11"/>
  <c r="AI47" i="11"/>
  <c r="AM50" i="11"/>
  <c r="AD53" i="11"/>
  <c r="U56" i="11"/>
  <c r="CF57" i="11"/>
  <c r="AN20" i="11"/>
  <c r="CH35" i="11"/>
  <c r="CK41" i="11"/>
  <c r="AI45" i="11"/>
  <c r="AZ48" i="11"/>
  <c r="AT51" i="11"/>
  <c r="AK54" i="11"/>
  <c r="AG22" i="11"/>
  <c r="AI42" i="11"/>
  <c r="BW48" i="11"/>
  <c r="BF54" i="11"/>
  <c r="P58" i="11"/>
  <c r="AR60" i="11"/>
  <c r="BJ62" i="11"/>
  <c r="BR64" i="11"/>
  <c r="P66" i="11"/>
  <c r="BI67" i="11"/>
  <c r="G69" i="11"/>
  <c r="AZ70" i="11"/>
  <c r="CS71" i="11"/>
  <c r="AQ73" i="11"/>
  <c r="CJ74" i="11"/>
  <c r="AY37" i="11"/>
  <c r="L46" i="11"/>
  <c r="Q52" i="11"/>
  <c r="P57" i="11"/>
  <c r="BD59" i="11"/>
  <c r="BV61" i="11"/>
  <c r="CN63" i="11"/>
  <c r="BD65" i="11"/>
  <c r="CW66" i="11"/>
  <c r="AU68" i="11"/>
  <c r="CN69" i="11"/>
  <c r="AL71" i="11"/>
  <c r="CE72" i="11"/>
  <c r="AC74" i="11"/>
  <c r="W35" i="11"/>
  <c r="G45" i="11"/>
  <c r="U51" i="11"/>
  <c r="BY56" i="11"/>
  <c r="U59" i="11"/>
  <c r="AM61" i="11"/>
  <c r="BE63" i="11"/>
  <c r="AG65" i="11"/>
  <c r="BZ66" i="11"/>
  <c r="X68" i="11"/>
  <c r="BQ69" i="11"/>
  <c r="O71" i="11"/>
  <c r="BH72" i="11"/>
  <c r="F74" i="11"/>
  <c r="AY75" i="11"/>
  <c r="CR76" i="11"/>
  <c r="AP78" i="11"/>
  <c r="CI79" i="11"/>
  <c r="AG81" i="11"/>
  <c r="BU33" i="11"/>
  <c r="BD44" i="11"/>
  <c r="BV50" i="11"/>
  <c r="BB56" i="11"/>
  <c r="F59" i="11"/>
  <c r="X61" i="11"/>
  <c r="AP63" i="11"/>
  <c r="V65" i="11"/>
  <c r="BO66" i="11"/>
  <c r="M68" i="11"/>
  <c r="BF69" i="11"/>
  <c r="CY70" i="11"/>
  <c r="F15" i="11"/>
  <c r="CB13" i="11"/>
  <c r="AA29" i="11"/>
  <c r="BZ17" i="11"/>
  <c r="H25" i="11"/>
  <c r="U28" i="11"/>
  <c r="W28" i="11"/>
  <c r="BZ19" i="11"/>
  <c r="CN41" i="11"/>
  <c r="CC37" i="11"/>
  <c r="BL39" i="11"/>
  <c r="BA10" i="11"/>
  <c r="BD18" i="11"/>
  <c r="T28" i="11"/>
  <c r="AJ47" i="11"/>
  <c r="CJ54" i="11"/>
  <c r="BI42" i="11"/>
  <c r="BD49" i="11"/>
  <c r="CH55" i="11"/>
  <c r="AN37" i="11"/>
  <c r="CP43" i="11"/>
  <c r="CC49" i="11"/>
  <c r="F54" i="11"/>
  <c r="BY29" i="11"/>
  <c r="AX42" i="11"/>
  <c r="BU46" i="11"/>
  <c r="M52" i="11"/>
  <c r="AZ55" i="11"/>
  <c r="BB33" i="11"/>
  <c r="CX41" i="11"/>
  <c r="CQ45" i="11"/>
  <c r="BD50" i="11"/>
  <c r="CE53" i="11"/>
  <c r="CQ20" i="11"/>
  <c r="S37" i="11"/>
  <c r="CN42" i="11"/>
  <c r="CE45" i="11"/>
  <c r="BI48" i="11"/>
  <c r="CC50" i="11"/>
  <c r="X53" i="11"/>
  <c r="R55" i="11"/>
  <c r="CW26" i="11"/>
  <c r="BQ39" i="11"/>
  <c r="Y46" i="11"/>
  <c r="AI50" i="11"/>
  <c r="T55" i="11"/>
  <c r="CB57" i="11"/>
  <c r="W60" i="11"/>
  <c r="Q62" i="11"/>
  <c r="AD19" i="11"/>
  <c r="BX37" i="11"/>
  <c r="U45" i="11"/>
  <c r="AM49" i="11"/>
  <c r="X54" i="11"/>
  <c r="AG57" i="11"/>
  <c r="BW59" i="11"/>
  <c r="BQ61" i="11"/>
  <c r="L64" i="11"/>
  <c r="AO32" i="11"/>
  <c r="BE42" i="11"/>
  <c r="AA46" i="11"/>
  <c r="CJ49" i="11"/>
  <c r="AB53" i="11"/>
  <c r="BU56" i="11"/>
  <c r="BC58" i="11"/>
  <c r="Y60" i="11"/>
  <c r="CP61" i="11"/>
  <c r="BL63" i="11"/>
  <c r="BW28" i="11"/>
  <c r="BT39" i="11"/>
  <c r="BQ44" i="11"/>
  <c r="AN48" i="11"/>
  <c r="CE51" i="11"/>
  <c r="AU55" i="11"/>
  <c r="AU57" i="11"/>
  <c r="CN58" i="11"/>
  <c r="AL60" i="11"/>
  <c r="CE61" i="11"/>
  <c r="AC63" i="11"/>
  <c r="BD8" i="11"/>
  <c r="AI33" i="11"/>
  <c r="V40" i="11"/>
  <c r="AR44" i="11"/>
  <c r="BI47" i="11"/>
  <c r="BK50" i="11"/>
  <c r="BB53" i="11"/>
  <c r="AR56" i="11"/>
  <c r="CR57" i="11"/>
  <c r="AM22" i="11"/>
  <c r="AS36" i="11"/>
  <c r="AL42" i="11"/>
  <c r="BI45" i="11"/>
  <c r="BZ48" i="11"/>
  <c r="BR51" i="11"/>
  <c r="BI54" i="11"/>
  <c r="N26" i="11"/>
  <c r="CO42" i="11"/>
  <c r="Y49" i="11"/>
  <c r="G55" i="11"/>
  <c r="AL58" i="11"/>
  <c r="BL60" i="11"/>
  <c r="CD62" i="11"/>
  <c r="CD64" i="11"/>
  <c r="AB66" i="11"/>
  <c r="BU67" i="11"/>
  <c r="S69" i="11"/>
  <c r="BL70" i="11"/>
  <c r="J72" i="11"/>
  <c r="BC73" i="11"/>
  <c r="CV74" i="11"/>
  <c r="AV38" i="11"/>
  <c r="BL46" i="11"/>
  <c r="BM52" i="11"/>
  <c r="AL57" i="11"/>
  <c r="BT59" i="11"/>
  <c r="CL61" i="11"/>
  <c r="I64" i="11"/>
  <c r="BP65" i="11"/>
  <c r="N67" i="11"/>
  <c r="BG68" i="11"/>
  <c r="E70" i="11"/>
  <c r="AX71" i="11"/>
  <c r="CQ72" i="11"/>
  <c r="AO74" i="11"/>
  <c r="AR36" i="11"/>
  <c r="BH45" i="11"/>
  <c r="BQ51" i="11"/>
  <c r="CP56" i="11"/>
  <c r="AK59" i="11"/>
  <c r="BC61" i="11"/>
  <c r="BU63" i="11"/>
  <c r="AS65" i="11"/>
  <c r="CL66" i="11"/>
  <c r="AJ68" i="11"/>
  <c r="CC69" i="11"/>
  <c r="AA71" i="11"/>
  <c r="BT72" i="11"/>
  <c r="R74" i="11"/>
  <c r="BK75" i="11"/>
  <c r="I77" i="11"/>
  <c r="BB78" i="11"/>
  <c r="CU79" i="11"/>
  <c r="AS81" i="11"/>
  <c r="Y35" i="11"/>
  <c r="J45" i="11"/>
  <c r="W51" i="11"/>
  <c r="BZ56" i="11"/>
  <c r="V59" i="11"/>
  <c r="AN61" i="11"/>
  <c r="BF63" i="11"/>
  <c r="AH65" i="11"/>
  <c r="CA66" i="11"/>
  <c r="Y68" i="11"/>
  <c r="BR69" i="11"/>
  <c r="P71" i="11"/>
  <c r="BI72" i="11"/>
  <c r="G74" i="11"/>
  <c r="S26" i="11"/>
  <c r="CT42" i="11"/>
  <c r="AD49" i="11"/>
  <c r="L55" i="11"/>
  <c r="AU58" i="11"/>
  <c r="BP60" i="11"/>
  <c r="CH62" i="11"/>
  <c r="CH64" i="11"/>
  <c r="AF66" i="11"/>
  <c r="BY67" i="11"/>
  <c r="W69" i="11"/>
  <c r="BP70" i="11"/>
  <c r="N72" i="11"/>
  <c r="CB9" i="11"/>
  <c r="CX13" i="11"/>
  <c r="AS30" i="11"/>
  <c r="N20" i="11"/>
  <c r="CV27" i="11"/>
  <c r="AL9" i="11"/>
  <c r="AG29" i="11"/>
  <c r="AH21" i="11"/>
  <c r="AL43" i="11"/>
  <c r="CX38" i="11"/>
  <c r="AI16" i="11"/>
  <c r="CB11" i="11"/>
  <c r="BM19" i="11"/>
  <c r="I33" i="11"/>
  <c r="AW47" i="11"/>
  <c r="AT56" i="11"/>
  <c r="AB43" i="11"/>
  <c r="E50" i="11"/>
  <c r="BV14" i="11"/>
  <c r="BL37" i="11"/>
  <c r="N45" i="11"/>
  <c r="CO49" i="11"/>
  <c r="R54" i="11"/>
  <c r="L33" i="11"/>
  <c r="BK42" i="11"/>
  <c r="CN47" i="11"/>
  <c r="Y52" i="11"/>
  <c r="BL55" i="11"/>
  <c r="BR34" i="11"/>
  <c r="AA42" i="11"/>
  <c r="CI46" i="11"/>
  <c r="BP50" i="11"/>
  <c r="CQ53" i="11"/>
  <c r="CH23" i="11"/>
  <c r="AQ37" i="11"/>
  <c r="F43" i="11"/>
  <c r="CR45" i="11"/>
  <c r="BV48" i="11"/>
  <c r="AP51" i="11"/>
  <c r="AJ53" i="11"/>
  <c r="BZ55" i="11"/>
  <c r="BI28" i="11"/>
  <c r="L42" i="11"/>
  <c r="AY46" i="11"/>
  <c r="BD51" i="11"/>
  <c r="AR55" i="11"/>
  <c r="AO58" i="11"/>
  <c r="AI60" i="11"/>
  <c r="BY62" i="11"/>
  <c r="AM21" i="11"/>
  <c r="S40" i="11"/>
  <c r="AU45" i="11"/>
  <c r="BH50" i="11"/>
  <c r="AV54" i="11"/>
  <c r="CO57" i="11"/>
  <c r="CI59" i="11"/>
  <c r="AD62" i="11"/>
  <c r="X64" i="11"/>
  <c r="O36" i="11"/>
  <c r="CE42" i="11"/>
  <c r="BB46" i="11"/>
  <c r="M50" i="11"/>
  <c r="BX53" i="11"/>
  <c r="CS56" i="11"/>
  <c r="BO58" i="11"/>
  <c r="AK60" i="11"/>
  <c r="G62" i="11"/>
  <c r="CJ63" i="11"/>
  <c r="AM31" i="11"/>
  <c r="U40" i="11"/>
  <c r="CR44" i="11"/>
  <c r="BN48" i="11"/>
  <c r="AF52" i="11"/>
  <c r="BS55" i="11"/>
  <c r="BG57" i="11"/>
  <c r="E59" i="11"/>
  <c r="AX60" i="11"/>
  <c r="CQ61" i="11"/>
  <c r="AO63" i="11"/>
  <c r="BB13" i="11"/>
  <c r="O34" i="11"/>
  <c r="BR40" i="11"/>
  <c r="BR44" i="11"/>
  <c r="CJ47" i="11"/>
  <c r="CI50" i="11"/>
  <c r="BZ53" i="11"/>
  <c r="BK56" i="11"/>
  <c r="I58" i="11"/>
  <c r="AG24" i="11"/>
  <c r="CW36" i="11"/>
  <c r="BR42" i="11"/>
  <c r="CI45" i="11"/>
  <c r="CY48" i="11"/>
  <c r="CP51" i="11"/>
  <c r="CG54" i="11"/>
  <c r="AJ29" i="11"/>
  <c r="AT43" i="11"/>
  <c r="BU49" i="11"/>
  <c r="BC55" i="11"/>
  <c r="BH58" i="11"/>
  <c r="CB60" i="11"/>
  <c r="CT62" i="11"/>
  <c r="CP64" i="11"/>
  <c r="AN66" i="11"/>
  <c r="CG67" i="11"/>
  <c r="AE69" i="11"/>
  <c r="BX70" i="11"/>
  <c r="V72" i="11"/>
  <c r="BO73" i="11"/>
  <c r="M75" i="11"/>
  <c r="AS39" i="11"/>
  <c r="R47" i="11"/>
  <c r="N53" i="11"/>
  <c r="BC57" i="11"/>
  <c r="CN59" i="11"/>
  <c r="K62" i="11"/>
  <c r="AB64" i="11"/>
  <c r="CB65" i="11"/>
  <c r="Z67" i="11"/>
  <c r="BS68" i="11"/>
  <c r="Q70" i="11"/>
  <c r="BJ71" i="11"/>
  <c r="H73" i="11"/>
  <c r="BA74" i="11"/>
  <c r="AZ37" i="11"/>
  <c r="M46" i="11"/>
  <c r="R52" i="11"/>
  <c r="Q57" i="11"/>
  <c r="BE59" i="11"/>
  <c r="BW61" i="11"/>
  <c r="CO63" i="11"/>
  <c r="BE65" i="11"/>
  <c r="CX66" i="11"/>
  <c r="AV68" i="11"/>
  <c r="CO69" i="11"/>
  <c r="AM71" i="11"/>
  <c r="CF72" i="11"/>
  <c r="AD74" i="11"/>
  <c r="BW75" i="11"/>
  <c r="U77" i="11"/>
  <c r="BN78" i="11"/>
  <c r="L80" i="11"/>
  <c r="BE81" i="11"/>
  <c r="AT36" i="11"/>
  <c r="BJ45" i="11"/>
  <c r="BS51" i="11"/>
  <c r="CV56" i="11"/>
  <c r="AP59" i="11"/>
  <c r="BH61" i="11"/>
  <c r="BZ63" i="11"/>
  <c r="AT65" i="11"/>
  <c r="CM66" i="11"/>
  <c r="AK68" i="11"/>
  <c r="CD69" i="11"/>
  <c r="AP6" i="11"/>
  <c r="W18" i="11"/>
  <c r="BA21" i="11"/>
  <c r="BF17" i="11"/>
  <c r="CL23" i="11"/>
  <c r="BG10" i="11"/>
  <c r="AY17" i="11"/>
  <c r="CV6" i="11"/>
  <c r="BW30" i="11"/>
  <c r="BS44" i="11"/>
  <c r="AG15" i="11"/>
  <c r="F19" i="11"/>
  <c r="L24" i="11"/>
  <c r="AT33" i="11"/>
  <c r="BO35" i="11"/>
  <c r="AQ49" i="11"/>
  <c r="BW18" i="11"/>
  <c r="BO43" i="11"/>
  <c r="CT51" i="11"/>
  <c r="BP17" i="11"/>
  <c r="AH39" i="11"/>
  <c r="G46" i="11"/>
  <c r="R50" i="11"/>
  <c r="BK55" i="11"/>
  <c r="CN33" i="11"/>
  <c r="BD43" i="11"/>
  <c r="CG48" i="11"/>
  <c r="AW52" i="11"/>
  <c r="AC12" i="11"/>
  <c r="BU35" i="11"/>
  <c r="AE43" i="11"/>
  <c r="AO47" i="11"/>
  <c r="CN50" i="11"/>
  <c r="E55" i="11"/>
  <c r="BW25" i="11"/>
  <c r="M39" i="11"/>
  <c r="CF43" i="11"/>
  <c r="W46" i="11"/>
  <c r="L49" i="11"/>
  <c r="BN51" i="11"/>
  <c r="BH53" i="11"/>
  <c r="CX55" i="11"/>
  <c r="AF31" i="11"/>
  <c r="CC42" i="11"/>
  <c r="E47" i="11"/>
  <c r="E52" i="11"/>
  <c r="CN55" i="11"/>
  <c r="BM58" i="11"/>
  <c r="BG60" i="11"/>
  <c r="CW62" i="11"/>
  <c r="AA25" i="11"/>
  <c r="P41" i="11"/>
  <c r="CU45" i="11"/>
  <c r="I51" i="11"/>
  <c r="CR54" i="11"/>
  <c r="R58" i="11"/>
  <c r="L60" i="11"/>
  <c r="BB62" i="11"/>
  <c r="AV64" i="11"/>
  <c r="AC37" i="11"/>
  <c r="AJ43" i="11"/>
  <c r="G47" i="11"/>
  <c r="CG50" i="11"/>
  <c r="AW54" i="11"/>
  <c r="V57" i="11"/>
  <c r="CM58" i="11"/>
  <c r="BI60" i="11"/>
  <c r="AQ62" i="11"/>
  <c r="Y64" i="11"/>
  <c r="AH33" i="11"/>
  <c r="R41" i="11"/>
  <c r="AW45" i="11"/>
  <c r="AO49" i="11"/>
  <c r="E53" i="11"/>
  <c r="T56" i="11"/>
  <c r="CE57" i="11"/>
  <c r="AC59" i="11"/>
  <c r="BV60" i="11"/>
  <c r="T62" i="11"/>
  <c r="BM63" i="11"/>
  <c r="AJ19" i="11"/>
  <c r="BH35" i="11"/>
  <c r="BO41" i="11"/>
  <c r="X45" i="11"/>
  <c r="AO48" i="11"/>
  <c r="AJ51" i="11"/>
  <c r="AA54" i="11"/>
  <c r="CI56" i="11"/>
  <c r="AG58" i="11"/>
  <c r="CL27" i="11"/>
  <c r="CW37" i="11"/>
  <c r="W43" i="11"/>
  <c r="AN46" i="11"/>
  <c r="AZ49" i="11"/>
  <c r="AQ52" i="11"/>
  <c r="AH55" i="11"/>
  <c r="BO33" i="11"/>
  <c r="AZ44" i="11"/>
  <c r="BR50" i="11"/>
  <c r="AS56" i="11"/>
  <c r="CT58" i="11"/>
  <c r="Q61" i="11"/>
  <c r="AI63" i="11"/>
  <c r="S65" i="11"/>
  <c r="BL66" i="11"/>
  <c r="J68" i="11"/>
  <c r="BC69" i="11"/>
  <c r="CV70" i="11"/>
  <c r="AT72" i="11"/>
  <c r="CM73" i="11"/>
  <c r="T18" i="11"/>
  <c r="AM41" i="11"/>
  <c r="X48" i="11"/>
  <c r="K54" i="11"/>
  <c r="CU57" i="11"/>
  <c r="AC60" i="11"/>
  <c r="AU62" i="11"/>
  <c r="BE64" i="11"/>
  <c r="E66" i="11"/>
  <c r="AX67" i="11"/>
  <c r="CQ68" i="11"/>
  <c r="AO70" i="11"/>
  <c r="CH71" i="11"/>
  <c r="AF73" i="11"/>
  <c r="BY74" i="11"/>
  <c r="AT39" i="11"/>
  <c r="S47" i="11"/>
  <c r="O53" i="11"/>
  <c r="BI57" i="11"/>
  <c r="CO59" i="11"/>
  <c r="L62" i="11"/>
  <c r="AC64" i="11"/>
  <c r="CC65" i="11"/>
  <c r="AA67" i="11"/>
  <c r="BT68" i="11"/>
  <c r="R70" i="11"/>
  <c r="BK71" i="11"/>
  <c r="I73" i="11"/>
  <c r="BB74" i="11"/>
  <c r="CU75" i="11"/>
  <c r="AS77" i="11"/>
  <c r="CL78" i="11"/>
  <c r="AJ80" i="11"/>
  <c r="CC81" i="11"/>
  <c r="AV12" i="11"/>
  <c r="BM24" i="11"/>
  <c r="BE11" i="11"/>
  <c r="CB21" i="11"/>
  <c r="CE31" i="11"/>
  <c r="CL19" i="11"/>
  <c r="S23" i="11"/>
  <c r="AA22" i="11"/>
  <c r="BI20" i="11"/>
  <c r="BT7" i="11"/>
  <c r="F23" i="11"/>
  <c r="N28" i="11"/>
  <c r="Q35" i="11"/>
  <c r="CR35" i="11"/>
  <c r="BV41" i="11"/>
  <c r="CJ50" i="11"/>
  <c r="CA23" i="11"/>
  <c r="CM45" i="11"/>
  <c r="AU52" i="11"/>
  <c r="AU27" i="11"/>
  <c r="CY40" i="11"/>
  <c r="AG46" i="11"/>
  <c r="BK51" i="11"/>
  <c r="CI55" i="11"/>
  <c r="Q37" i="11"/>
  <c r="AW44" i="11"/>
  <c r="J49" i="11"/>
  <c r="BR53" i="11"/>
  <c r="BI16" i="11"/>
  <c r="BN37" i="11"/>
  <c r="CR43" i="11"/>
  <c r="BO47" i="11"/>
  <c r="N52" i="11"/>
  <c r="AC55" i="11"/>
  <c r="P31" i="11"/>
  <c r="J40" i="11"/>
  <c r="Y44" i="11"/>
  <c r="CX46" i="11"/>
  <c r="AJ49" i="11"/>
  <c r="CL51" i="11"/>
  <c r="AG54" i="11"/>
  <c r="AA56" i="11"/>
  <c r="M36" i="11"/>
  <c r="AH43" i="11"/>
  <c r="BK48" i="11"/>
  <c r="BA52" i="11"/>
  <c r="CQ56" i="11"/>
  <c r="CK58" i="11"/>
  <c r="AF61" i="11"/>
  <c r="Z63" i="11"/>
  <c r="AF33" i="11"/>
  <c r="M42" i="11"/>
  <c r="BF47" i="11"/>
  <c r="BE51" i="11"/>
  <c r="AO56" i="11"/>
  <c r="AP58" i="11"/>
  <c r="CF60" i="11"/>
  <c r="BZ62" i="11"/>
  <c r="AP21" i="11"/>
  <c r="Z38" i="11"/>
  <c r="CK43" i="11"/>
  <c r="CG47" i="11"/>
  <c r="BF51" i="11"/>
  <c r="CS54" i="11"/>
  <c r="AT57" i="11"/>
  <c r="P59" i="11"/>
  <c r="CS60" i="11"/>
  <c r="CA62" i="11"/>
  <c r="BB8" i="11"/>
  <c r="CL34" i="11"/>
  <c r="O42" i="11"/>
  <c r="AB46" i="11"/>
  <c r="N50" i="11"/>
  <c r="BA53" i="11"/>
  <c r="BJ56" i="11"/>
  <c r="H58" i="11"/>
  <c r="BA59" i="11"/>
  <c r="CT60" i="11"/>
  <c r="AR62" i="11"/>
  <c r="CK63" i="11"/>
  <c r="AL23" i="11"/>
  <c r="BW36" i="11"/>
  <c r="BG42" i="11"/>
  <c r="BX45" i="11"/>
  <c r="CO48" i="11"/>
  <c r="CF51" i="11"/>
  <c r="BW54" i="11"/>
  <c r="L57" i="11"/>
  <c r="BE58" i="11"/>
  <c r="CA30" i="11"/>
  <c r="CT38" i="11"/>
  <c r="BX43" i="11"/>
  <c r="CO46" i="11"/>
  <c r="CV49" i="11"/>
  <c r="CM52" i="11"/>
  <c r="CD55" i="11"/>
  <c r="AN36" i="11"/>
  <c r="BF45" i="11"/>
  <c r="BO51" i="11"/>
  <c r="CN56" i="11"/>
  <c r="AI59" i="11"/>
  <c r="BA61" i="11"/>
  <c r="BS63" i="11"/>
  <c r="AQ65" i="11"/>
  <c r="CJ66" i="11"/>
  <c r="AH68" i="11"/>
  <c r="CA69" i="11"/>
  <c r="Y71" i="11"/>
  <c r="BR72" i="11"/>
  <c r="P74" i="11"/>
  <c r="O26" i="11"/>
  <c r="CP42" i="11"/>
  <c r="Z49" i="11"/>
  <c r="H55" i="11"/>
  <c r="AM58" i="11"/>
  <c r="BM60" i="11"/>
  <c r="CE62" i="11"/>
  <c r="CE64" i="11"/>
  <c r="AC66" i="11"/>
  <c r="BV67" i="11"/>
  <c r="T69" i="11"/>
  <c r="BM70" i="11"/>
  <c r="K72" i="11"/>
  <c r="BD73" i="11"/>
  <c r="U18" i="11"/>
  <c r="AN41" i="11"/>
  <c r="Y48" i="11"/>
  <c r="L54" i="11"/>
  <c r="CV57" i="11"/>
  <c r="AD60" i="11"/>
  <c r="AV62" i="11"/>
  <c r="BF64" i="11"/>
  <c r="F66" i="11"/>
  <c r="AY67" i="11"/>
  <c r="CR68" i="11"/>
  <c r="AP70" i="11"/>
  <c r="CI71" i="11"/>
  <c r="AG73" i="11"/>
  <c r="BZ74" i="11"/>
  <c r="X76" i="11"/>
  <c r="BQ77" i="11"/>
  <c r="O79" i="11"/>
  <c r="BH80" i="11"/>
  <c r="CW10" i="11"/>
  <c r="BD13" i="11"/>
  <c r="BY22" i="11"/>
  <c r="N24" i="11"/>
  <c r="BW22" i="11"/>
  <c r="BA19" i="11"/>
  <c r="AF35" i="11"/>
  <c r="Y36" i="11"/>
  <c r="AK51" i="11"/>
  <c r="BS46" i="11"/>
  <c r="BX29" i="11"/>
  <c r="L47" i="11"/>
  <c r="CU55" i="11"/>
  <c r="BJ44" i="11"/>
  <c r="CD53" i="11"/>
  <c r="AM38" i="11"/>
  <c r="BH48" i="11"/>
  <c r="AO55" i="11"/>
  <c r="AH40" i="11"/>
  <c r="P47" i="11"/>
  <c r="CX51" i="11"/>
  <c r="AM56" i="11"/>
  <c r="BH43" i="11"/>
  <c r="BY52" i="11"/>
  <c r="CW58" i="11"/>
  <c r="AL63" i="11"/>
  <c r="BD42" i="11"/>
  <c r="CC51" i="11"/>
  <c r="BB58" i="11"/>
  <c r="CL62" i="11"/>
  <c r="BV38" i="11"/>
  <c r="M48" i="11"/>
  <c r="V55" i="11"/>
  <c r="AB59" i="11"/>
  <c r="CM62" i="11"/>
  <c r="BG35" i="11"/>
  <c r="BC46" i="11"/>
  <c r="BY53" i="11"/>
  <c r="T58" i="11"/>
  <c r="K61" i="11"/>
  <c r="CW63" i="11"/>
  <c r="AE37" i="11"/>
  <c r="CX45" i="11"/>
  <c r="I52" i="11"/>
  <c r="X57" i="11"/>
  <c r="CL31" i="11"/>
  <c r="CX43" i="11"/>
  <c r="Y50" i="11"/>
  <c r="G56" i="11"/>
  <c r="K46" i="11"/>
  <c r="O57" i="11"/>
  <c r="BU61" i="11"/>
  <c r="BC65" i="11"/>
  <c r="AT68" i="11"/>
  <c r="AK71" i="11"/>
  <c r="AB74" i="11"/>
  <c r="AU43" i="11"/>
  <c r="BD55" i="11"/>
  <c r="CC60" i="11"/>
  <c r="CQ64" i="11"/>
  <c r="CH67" i="11"/>
  <c r="BY70" i="11"/>
  <c r="BP73" i="11"/>
  <c r="AK42" i="11"/>
  <c r="BH54" i="11"/>
  <c r="AT60" i="11"/>
  <c r="BT64" i="11"/>
  <c r="BK67" i="11"/>
  <c r="BB70" i="11"/>
  <c r="AS73" i="11"/>
  <c r="AJ76" i="11"/>
  <c r="AA79" i="11"/>
  <c r="X18" i="11"/>
  <c r="O46" i="11"/>
  <c r="N54" i="11"/>
  <c r="BF59" i="11"/>
  <c r="AW62" i="11"/>
  <c r="BF65" i="11"/>
  <c r="AZ67" i="11"/>
  <c r="CP69" i="11"/>
  <c r="BX71" i="11"/>
  <c r="AT73" i="11"/>
  <c r="G11" i="11"/>
  <c r="AZ43" i="11"/>
  <c r="BW50" i="11"/>
  <c r="CW56" i="11"/>
  <c r="CA59" i="11"/>
  <c r="AH62" i="11"/>
  <c r="CT64" i="11"/>
  <c r="BP66" i="11"/>
  <c r="AL68" i="11"/>
  <c r="H70" i="11"/>
  <c r="BY71" i="11"/>
  <c r="BG73" i="11"/>
  <c r="E75" i="11"/>
  <c r="BS38" i="11"/>
  <c r="BX46" i="11"/>
  <c r="BX52" i="11"/>
  <c r="AP57" i="11"/>
  <c r="CB59" i="11"/>
  <c r="CT61" i="11"/>
  <c r="Q64" i="11"/>
  <c r="BT65" i="11"/>
  <c r="R67" i="11"/>
  <c r="BT42" i="11"/>
  <c r="CI54" i="11"/>
  <c r="BF60" i="11"/>
  <c r="CB64" i="11"/>
  <c r="BO67" i="11"/>
  <c r="N70" i="11"/>
  <c r="BM72" i="11"/>
  <c r="J75" i="11"/>
  <c r="BR76" i="11"/>
  <c r="AC78" i="11"/>
  <c r="CJ79" i="11"/>
  <c r="AU81" i="11"/>
  <c r="CR82" i="11"/>
  <c r="AP84" i="11"/>
  <c r="CI85" i="11"/>
  <c r="AG87" i="11"/>
  <c r="BZ88" i="11"/>
  <c r="X90" i="11"/>
  <c r="BQ91" i="11"/>
  <c r="O93" i="11"/>
  <c r="BH94" i="11"/>
  <c r="F96" i="11"/>
  <c r="AE31" i="11"/>
  <c r="J50" i="11"/>
  <c r="BX58" i="11"/>
  <c r="R63" i="11"/>
  <c r="AY66" i="11"/>
  <c r="N69" i="11"/>
  <c r="BH71" i="11"/>
  <c r="L74" i="11"/>
  <c r="F76" i="11"/>
  <c r="BL77" i="11"/>
  <c r="W79" i="11"/>
  <c r="CC80" i="11"/>
  <c r="AK82" i="11"/>
  <c r="CD83" i="11"/>
  <c r="AB85" i="11"/>
  <c r="BU86" i="11"/>
  <c r="S88" i="11"/>
  <c r="BL89" i="11"/>
  <c r="J91" i="11"/>
  <c r="BC92" i="11"/>
  <c r="CV93" i="11"/>
  <c r="AT95" i="11"/>
  <c r="CM96" i="11"/>
  <c r="AK98" i="11"/>
  <c r="CD99" i="11"/>
  <c r="AB101" i="11"/>
  <c r="BU102" i="11"/>
  <c r="S104" i="11"/>
  <c r="AE45" i="11"/>
  <c r="CC56" i="11"/>
  <c r="AQ61" i="11"/>
  <c r="AK65" i="11"/>
  <c r="I68" i="11"/>
  <c r="BH70" i="11"/>
  <c r="L73" i="11"/>
  <c r="AO75" i="11"/>
  <c r="CU76" i="11"/>
  <c r="BF78" i="11"/>
  <c r="Q80" i="11"/>
  <c r="BW81" i="11"/>
  <c r="W83" i="11"/>
  <c r="BP84" i="11"/>
  <c r="N86" i="11"/>
  <c r="BG87" i="11"/>
  <c r="E89" i="11"/>
  <c r="AX90" i="11"/>
  <c r="K11" i="11"/>
  <c r="BO29" i="11"/>
  <c r="AG25" i="11"/>
  <c r="CG25" i="11"/>
  <c r="I20" i="11"/>
  <c r="AY36" i="11"/>
  <c r="P40" i="11"/>
  <c r="AW51" i="11"/>
  <c r="CF46" i="11"/>
  <c r="AO30" i="11"/>
  <c r="CM47" i="11"/>
  <c r="BW14" i="11"/>
  <c r="BW44" i="11"/>
  <c r="CP53" i="11"/>
  <c r="CI38" i="11"/>
  <c r="CT48" i="11"/>
  <c r="N56" i="11"/>
  <c r="BF40" i="11"/>
  <c r="AP47" i="11"/>
  <c r="O52" i="11"/>
  <c r="AY56" i="11"/>
  <c r="CI43" i="11"/>
  <c r="CW52" i="11"/>
  <c r="N59" i="11"/>
  <c r="AX63" i="11"/>
  <c r="CD42" i="11"/>
  <c r="F52" i="11"/>
  <c r="BN58" i="11"/>
  <c r="CX62" i="11"/>
  <c r="W39" i="11"/>
  <c r="BM48" i="11"/>
  <c r="AT55" i="11"/>
  <c r="AZ59" i="11"/>
  <c r="CY62" i="11"/>
  <c r="P36" i="11"/>
  <c r="H47" i="11"/>
  <c r="CW53" i="11"/>
  <c r="AF58" i="11"/>
  <c r="W61" i="11"/>
  <c r="N64" i="11"/>
  <c r="CA37" i="11"/>
  <c r="AD46" i="11"/>
  <c r="AG52" i="11"/>
  <c r="AJ57" i="11"/>
  <c r="CK32" i="11"/>
  <c r="AC44" i="11"/>
  <c r="AW50" i="11"/>
  <c r="AE56" i="11"/>
  <c r="BK46" i="11"/>
  <c r="AK57" i="11"/>
  <c r="CK61" i="11"/>
  <c r="BO65" i="11"/>
  <c r="BF68" i="11"/>
  <c r="AW71" i="11"/>
  <c r="AN74" i="11"/>
  <c r="CV43" i="11"/>
  <c r="E56" i="11"/>
  <c r="CW60" i="11"/>
  <c r="H65" i="11"/>
  <c r="CT67" i="11"/>
  <c r="CK70" i="11"/>
  <c r="CB73" i="11"/>
  <c r="CQ42" i="11"/>
  <c r="I55" i="11"/>
  <c r="BN60" i="11"/>
  <c r="CF64" i="11"/>
  <c r="BW67" i="11"/>
  <c r="BN70" i="11"/>
  <c r="BE73" i="11"/>
  <c r="AV76" i="11"/>
  <c r="AM79" i="11"/>
  <c r="AN22" i="11"/>
  <c r="BP46" i="11"/>
  <c r="BJ54" i="11"/>
  <c r="BZ59" i="11"/>
  <c r="BQ62" i="11"/>
  <c r="BR65" i="11"/>
  <c r="BL67" i="11"/>
  <c r="G70" i="11"/>
  <c r="CJ71" i="11"/>
  <c r="BF73" i="11"/>
  <c r="AO22" i="11"/>
  <c r="E44" i="11"/>
  <c r="X51" i="11"/>
  <c r="S57" i="11"/>
  <c r="CQ59" i="11"/>
  <c r="BR62" i="11"/>
  <c r="K65" i="11"/>
  <c r="CB66" i="11"/>
  <c r="AX68" i="11"/>
  <c r="T70" i="11"/>
  <c r="CW71" i="11"/>
  <c r="BS73" i="11"/>
  <c r="Q75" i="11"/>
  <c r="BP39" i="11"/>
  <c r="AD47" i="11"/>
  <c r="Y53" i="11"/>
  <c r="BL57" i="11"/>
  <c r="CR59" i="11"/>
  <c r="O62" i="11"/>
  <c r="AF64" i="11"/>
  <c r="CF65" i="11"/>
  <c r="CB15" i="11"/>
  <c r="BZ43" i="11"/>
  <c r="CF55" i="11"/>
  <c r="CP60" i="11"/>
  <c r="E65" i="11"/>
  <c r="CF67" i="11"/>
  <c r="AJ70" i="11"/>
  <c r="CI72" i="11"/>
  <c r="Y75" i="11"/>
  <c r="CE76" i="11"/>
  <c r="AQ78" i="11"/>
  <c r="CW79" i="11"/>
  <c r="BH81" i="11"/>
  <c r="I83" i="11"/>
  <c r="BB84" i="11"/>
  <c r="CU85" i="11"/>
  <c r="AS87" i="11"/>
  <c r="CL88" i="11"/>
  <c r="AJ90" i="11"/>
  <c r="CC91" i="11"/>
  <c r="AA93" i="11"/>
  <c r="BT94" i="11"/>
  <c r="R96" i="11"/>
  <c r="CC34" i="11"/>
  <c r="G51" i="11"/>
  <c r="R59" i="11"/>
  <c r="BB63" i="11"/>
  <c r="BW66" i="11"/>
  <c r="AJ69" i="11"/>
  <c r="CD71" i="11"/>
  <c r="AH74" i="11"/>
  <c r="S76" i="11"/>
  <c r="BY77" i="11"/>
  <c r="AJ79" i="11"/>
  <c r="CP80" i="11"/>
  <c r="AW82" i="11"/>
  <c r="CP83" i="11"/>
  <c r="AN85" i="11"/>
  <c r="CG86" i="11"/>
  <c r="AE88" i="11"/>
  <c r="BX89" i="11"/>
  <c r="V91" i="11"/>
  <c r="BO92" i="11"/>
  <c r="M94" i="11"/>
  <c r="BF95" i="11"/>
  <c r="CY96" i="11"/>
  <c r="AW98" i="11"/>
  <c r="CP99" i="11"/>
  <c r="AN101" i="11"/>
  <c r="CG102" i="11"/>
  <c r="AE104" i="11"/>
  <c r="AK46" i="11"/>
  <c r="Z57" i="11"/>
  <c r="CA61" i="11"/>
  <c r="BI65" i="11"/>
  <c r="AE68" i="11"/>
  <c r="CD70" i="11"/>
  <c r="AC73" i="11"/>
  <c r="AX11" i="11"/>
  <c r="AE32" i="11"/>
  <c r="CT19" i="11"/>
  <c r="AK27" i="11"/>
  <c r="AG26" i="11"/>
  <c r="BM36" i="11"/>
  <c r="BL40" i="11"/>
  <c r="S53" i="11"/>
  <c r="K47" i="11"/>
  <c r="CY30" i="11"/>
  <c r="E48" i="11"/>
  <c r="BZ18" i="11"/>
  <c r="CP45" i="11"/>
  <c r="G54" i="11"/>
  <c r="L39" i="11"/>
  <c r="K49" i="11"/>
  <c r="AX56" i="11"/>
  <c r="CY41" i="11"/>
  <c r="BC47" i="11"/>
  <c r="AA52" i="11"/>
  <c r="AU8" i="11"/>
  <c r="N44" i="11"/>
  <c r="Z53" i="11"/>
  <c r="Z59" i="11"/>
  <c r="BJ63" i="11"/>
  <c r="I43" i="11"/>
  <c r="AD52" i="11"/>
  <c r="BZ58" i="11"/>
  <c r="O63" i="11"/>
  <c r="BS39" i="11"/>
  <c r="CM48" i="11"/>
  <c r="BR55" i="11"/>
  <c r="BL59" i="11"/>
  <c r="P63" i="11"/>
  <c r="BV36" i="11"/>
  <c r="AH47" i="11"/>
  <c r="Z54" i="11"/>
  <c r="AR58" i="11"/>
  <c r="AI61" i="11"/>
  <c r="Z64" i="11"/>
  <c r="AB38" i="11"/>
  <c r="BD46" i="11"/>
  <c r="BE52" i="11"/>
  <c r="AV57" i="11"/>
  <c r="BR33" i="11"/>
  <c r="BC44" i="11"/>
  <c r="BU50" i="11"/>
  <c r="BA56" i="11"/>
  <c r="Q47" i="11"/>
  <c r="BB57" i="11"/>
  <c r="J62" i="11"/>
  <c r="CA65" i="11"/>
  <c r="BR68" i="11"/>
  <c r="BI71" i="11"/>
  <c r="AZ74" i="11"/>
  <c r="BA44" i="11"/>
  <c r="AU56" i="11"/>
  <c r="R61" i="11"/>
  <c r="T65" i="11"/>
  <c r="K68" i="11"/>
  <c r="CW70" i="11"/>
  <c r="CN73" i="11"/>
  <c r="AV43" i="11"/>
  <c r="BE55" i="11"/>
  <c r="CD60" i="11"/>
  <c r="CR64" i="11"/>
  <c r="CI67" i="11"/>
  <c r="BZ70" i="11"/>
  <c r="BQ73" i="11"/>
  <c r="BH76" i="11"/>
  <c r="AY79" i="11"/>
  <c r="R26" i="11"/>
  <c r="U47" i="11"/>
  <c r="K55" i="11"/>
  <c r="CP59" i="11"/>
  <c r="CG62" i="11"/>
  <c r="CD65" i="11"/>
  <c r="BX67" i="11"/>
  <c r="S70" i="11"/>
  <c r="CV71" i="11"/>
  <c r="BR73" i="11"/>
  <c r="AT29" i="11"/>
  <c r="BE44" i="11"/>
  <c r="BT51" i="11"/>
  <c r="AO57" i="11"/>
  <c r="P60" i="11"/>
  <c r="G63" i="11"/>
  <c r="W65" i="11"/>
  <c r="CN66" i="11"/>
  <c r="BJ68" i="11"/>
  <c r="AF70" i="11"/>
  <c r="Z72" i="11"/>
  <c r="CE73" i="11"/>
  <c r="AR13" i="11"/>
  <c r="BM40" i="11"/>
  <c r="CD47" i="11"/>
  <c r="BU53" i="11"/>
  <c r="CH57" i="11"/>
  <c r="Q60" i="11"/>
  <c r="AI62" i="11"/>
  <c r="AU64" i="11"/>
  <c r="CR65" i="11"/>
  <c r="AL20" i="11"/>
  <c r="CF44" i="11"/>
  <c r="BP56" i="11"/>
  <c r="AE61" i="11"/>
  <c r="AC65" i="11"/>
  <c r="G68" i="11"/>
  <c r="BF70" i="11"/>
  <c r="E73" i="11"/>
  <c r="AL75" i="11"/>
  <c r="CS76" i="11"/>
  <c r="BD78" i="11"/>
  <c r="O80" i="11"/>
  <c r="BU81" i="11"/>
  <c r="U83" i="11"/>
  <c r="BN84" i="11"/>
  <c r="L86" i="11"/>
  <c r="BE87" i="11"/>
  <c r="CX88" i="11"/>
  <c r="AV90" i="11"/>
  <c r="CO91" i="11"/>
  <c r="AM93" i="11"/>
  <c r="CF94" i="11"/>
  <c r="AD96" i="11"/>
  <c r="Z37" i="11"/>
  <c r="CY51" i="11"/>
  <c r="BB59" i="11"/>
  <c r="CL63" i="11"/>
  <c r="CU66" i="11"/>
  <c r="BA69" i="11"/>
  <c r="E72" i="11"/>
  <c r="AY74" i="11"/>
  <c r="AF76" i="11"/>
  <c r="CL77" i="11"/>
  <c r="AW79" i="11"/>
  <c r="H81" i="11"/>
  <c r="BI82" i="11"/>
  <c r="G84" i="11"/>
  <c r="AZ85" i="11"/>
  <c r="CS86" i="11"/>
  <c r="AQ88" i="11"/>
  <c r="CJ89" i="11"/>
  <c r="AH91" i="11"/>
  <c r="CA92" i="11"/>
  <c r="Y94" i="11"/>
  <c r="BR95" i="11"/>
  <c r="P97" i="11"/>
  <c r="BI98" i="11"/>
  <c r="G100" i="11"/>
  <c r="AZ101" i="11"/>
  <c r="CS102" i="11"/>
  <c r="AQ104" i="11"/>
  <c r="AQ47" i="11"/>
  <c r="BM57" i="11"/>
  <c r="P62" i="11"/>
  <c r="CG65" i="11"/>
  <c r="BA68" i="11"/>
  <c r="CU70" i="11"/>
  <c r="AY73" i="11"/>
  <c r="AW18" i="11"/>
  <c r="AQ32" i="11"/>
  <c r="CS21" i="11"/>
  <c r="BD9" i="11"/>
  <c r="BL27" i="11"/>
  <c r="AF38" i="11"/>
  <c r="BX40" i="11"/>
  <c r="AB54" i="11"/>
  <c r="BD48" i="11"/>
  <c r="BM31" i="11"/>
  <c r="R48" i="11"/>
  <c r="CI22" i="11"/>
  <c r="AH46" i="11"/>
  <c r="CM54" i="11"/>
  <c r="AJ39" i="11"/>
  <c r="W49" i="11"/>
  <c r="AF7" i="11"/>
  <c r="AB42" i="11"/>
  <c r="BP47" i="11"/>
  <c r="CI52" i="11"/>
  <c r="AK21" i="11"/>
  <c r="AT45" i="11"/>
  <c r="AU54" i="11"/>
  <c r="CH59" i="11"/>
  <c r="AZ8" i="11"/>
  <c r="AO44" i="11"/>
  <c r="AY53" i="11"/>
  <c r="AM59" i="11"/>
  <c r="BW63" i="11"/>
  <c r="BP40" i="11"/>
  <c r="P49" i="11"/>
  <c r="CP55" i="11"/>
  <c r="CJ59" i="11"/>
  <c r="AB63" i="11"/>
  <c r="BZ37" i="11"/>
  <c r="BH47" i="11"/>
  <c r="AX54" i="11"/>
  <c r="BD58" i="11"/>
  <c r="AU61" i="11"/>
  <c r="AL64" i="11"/>
  <c r="BX38" i="11"/>
  <c r="CD46" i="11"/>
  <c r="CC52" i="11"/>
  <c r="BH57" i="11"/>
  <c r="AU34" i="11"/>
  <c r="CC44" i="11"/>
  <c r="CS50" i="11"/>
  <c r="CR10" i="11"/>
  <c r="BQ47" i="11"/>
  <c r="BX57" i="11"/>
  <c r="Z62" i="11"/>
  <c r="CM65" i="11"/>
  <c r="CD68" i="11"/>
  <c r="BU71" i="11"/>
  <c r="BL74" i="11"/>
  <c r="F45" i="11"/>
  <c r="BX56" i="11"/>
  <c r="AL61" i="11"/>
  <c r="AF65" i="11"/>
  <c r="W68" i="11"/>
  <c r="N71" i="11"/>
  <c r="E74" i="11"/>
  <c r="CW43" i="11"/>
  <c r="F56" i="11"/>
  <c r="CX60" i="11"/>
  <c r="I65" i="11"/>
  <c r="CU67" i="11"/>
  <c r="CL70" i="11"/>
  <c r="CC73" i="11"/>
  <c r="BT76" i="11"/>
  <c r="BK79" i="11"/>
  <c r="AS29" i="11"/>
  <c r="BU47" i="11"/>
  <c r="BG55" i="11"/>
  <c r="O60" i="11"/>
  <c r="F63" i="11"/>
  <c r="CP65" i="11"/>
  <c r="CJ67" i="11"/>
  <c r="AE70" i="11"/>
  <c r="M72" i="11"/>
  <c r="CP73" i="11"/>
  <c r="CN31" i="11"/>
  <c r="K45" i="11"/>
  <c r="U52" i="11"/>
  <c r="BK57" i="11"/>
  <c r="AZ60" i="11"/>
  <c r="W63" i="11"/>
  <c r="AI65" i="11"/>
  <c r="E67" i="11"/>
  <c r="BV68" i="11"/>
  <c r="BD70" i="11"/>
  <c r="AL72" i="11"/>
  <c r="CQ73" i="11"/>
  <c r="AB19" i="11"/>
  <c r="BJ41" i="11"/>
  <c r="AJ48" i="11"/>
  <c r="V54" i="11"/>
  <c r="CY57" i="11"/>
  <c r="AG60" i="11"/>
  <c r="AY62" i="11"/>
  <c r="BK64" i="11"/>
  <c r="I66" i="11"/>
  <c r="AB24" i="11"/>
  <c r="CK45" i="11"/>
  <c r="M57" i="11"/>
  <c r="BO61" i="11"/>
  <c r="BA65" i="11"/>
  <c r="AC68" i="11"/>
  <c r="BW70" i="11"/>
  <c r="AA73" i="11"/>
  <c r="AZ75" i="11"/>
  <c r="K77" i="11"/>
  <c r="BQ78" i="11"/>
  <c r="AB80" i="11"/>
  <c r="CH81" i="11"/>
  <c r="AG83" i="11"/>
  <c r="BZ84" i="11"/>
  <c r="X86" i="11"/>
  <c r="BQ87" i="11"/>
  <c r="O89" i="11"/>
  <c r="BH90" i="11"/>
  <c r="F92" i="11"/>
  <c r="AY93" i="11"/>
  <c r="CR94" i="11"/>
  <c r="AP96" i="11"/>
  <c r="T39" i="11"/>
  <c r="CV52" i="11"/>
  <c r="CL59" i="11"/>
  <c r="W64" i="11"/>
  <c r="X67" i="11"/>
  <c r="BW69" i="11"/>
  <c r="AA72" i="11"/>
  <c r="BU74" i="11"/>
  <c r="AS76" i="11"/>
  <c r="CY77" i="11"/>
  <c r="BJ79" i="11"/>
  <c r="V81" i="11"/>
  <c r="BU82" i="11"/>
  <c r="S84" i="11"/>
  <c r="BL85" i="11"/>
  <c r="J87" i="11"/>
  <c r="BC88" i="11"/>
  <c r="CV89" i="11"/>
  <c r="AT91" i="11"/>
  <c r="CM92" i="11"/>
  <c r="AK94" i="11"/>
  <c r="CD95" i="11"/>
  <c r="AB97" i="11"/>
  <c r="BU98" i="11"/>
  <c r="S100" i="11"/>
  <c r="BL101" i="11"/>
  <c r="J103" i="11"/>
  <c r="CG15" i="11"/>
  <c r="AW48" i="11"/>
  <c r="J58" i="11"/>
  <c r="AZ62" i="11"/>
  <c r="J66" i="11"/>
  <c r="BW68" i="11"/>
  <c r="V71" i="11"/>
  <c r="BU73" i="11"/>
  <c r="CB75" i="11"/>
  <c r="AM77" i="11"/>
  <c r="CS78" i="11"/>
  <c r="BD80" i="11"/>
  <c r="N82" i="11"/>
  <c r="BG83" i="11"/>
  <c r="E85" i="11"/>
  <c r="AX86" i="11"/>
  <c r="CQ87" i="11"/>
  <c r="AO89" i="11"/>
  <c r="AQ6" i="11"/>
  <c r="CJ14" i="11"/>
  <c r="BY33" i="11"/>
  <c r="O32" i="11"/>
  <c r="BF21" i="11"/>
  <c r="CC28" i="11"/>
  <c r="AI35" i="11"/>
  <c r="BU42" i="11"/>
  <c r="BM34" i="11"/>
  <c r="BG52" i="11"/>
  <c r="AB41" i="11"/>
  <c r="L52" i="11"/>
  <c r="CK37" i="11"/>
  <c r="CD49" i="11"/>
  <c r="BR17" i="11"/>
  <c r="J44" i="11"/>
  <c r="Z52" i="11"/>
  <c r="BU32" i="11"/>
  <c r="AL44" i="11"/>
  <c r="CR49" i="11"/>
  <c r="AS54" i="11"/>
  <c r="BS36" i="11"/>
  <c r="CK48" i="11"/>
  <c r="H57" i="11"/>
  <c r="AR61" i="11"/>
  <c r="I34" i="11"/>
  <c r="CF47" i="11"/>
  <c r="BG56" i="11"/>
  <c r="CR60" i="11"/>
  <c r="AJ23" i="11"/>
  <c r="P44" i="11"/>
  <c r="CD51" i="11"/>
  <c r="BF57" i="11"/>
  <c r="J61" i="11"/>
  <c r="BA13" i="11"/>
  <c r="BF42" i="11"/>
  <c r="AL50" i="11"/>
  <c r="BV56" i="11"/>
  <c r="BM59" i="11"/>
  <c r="BD62" i="11"/>
  <c r="AF25" i="11"/>
  <c r="CG42" i="11"/>
  <c r="R49" i="11"/>
  <c r="CU54" i="11"/>
  <c r="BQ58" i="11"/>
  <c r="AU39" i="11"/>
  <c r="T47" i="11"/>
  <c r="P53" i="11"/>
  <c r="AX37" i="11"/>
  <c r="P52" i="11"/>
  <c r="BC59" i="11"/>
  <c r="CM63" i="11"/>
  <c r="CV66" i="11"/>
  <c r="CM69" i="11"/>
  <c r="CD72" i="11"/>
  <c r="AK29" i="11"/>
  <c r="BV49" i="11"/>
  <c r="BI58" i="11"/>
  <c r="CU62" i="11"/>
  <c r="AO66" i="11"/>
  <c r="AF69" i="11"/>
  <c r="W72" i="11"/>
  <c r="AJ22" i="11"/>
  <c r="BY48" i="11"/>
  <c r="W58" i="11"/>
  <c r="BL62" i="11"/>
  <c r="R66" i="11"/>
  <c r="I69" i="11"/>
  <c r="CU71" i="11"/>
  <c r="CL74" i="11"/>
  <c r="CC77" i="11"/>
  <c r="BT80" i="11"/>
  <c r="AV39" i="11"/>
  <c r="AC49" i="11"/>
  <c r="BJ57" i="11"/>
  <c r="BO60" i="11"/>
  <c r="AD64" i="11"/>
  <c r="AE66" i="11"/>
  <c r="BU68" i="11"/>
  <c r="BO70" i="11"/>
  <c r="BU72" i="11"/>
  <c r="AQ74" i="11"/>
  <c r="AU36" i="11"/>
  <c r="BQ46" i="11"/>
  <c r="BN53" i="11"/>
  <c r="BL58" i="11"/>
  <c r="Y61" i="11"/>
  <c r="CA63" i="11"/>
  <c r="BS65" i="11"/>
  <c r="AO67" i="11"/>
  <c r="AI69" i="11"/>
  <c r="E71" i="11"/>
  <c r="BV72" i="11"/>
  <c r="AF74" i="11"/>
  <c r="CW29" i="11"/>
  <c r="BG43" i="11"/>
  <c r="CG49" i="11"/>
  <c r="BO55" i="11"/>
  <c r="BR58" i="11"/>
  <c r="CK60" i="11"/>
  <c r="H63" i="11"/>
  <c r="CU64" i="11"/>
  <c r="AS66" i="11"/>
  <c r="AH24" i="11"/>
  <c r="F49" i="11"/>
  <c r="AJ58" i="11"/>
  <c r="BX62" i="11"/>
  <c r="Z66" i="11"/>
  <c r="CL68" i="11"/>
  <c r="AP71" i="11"/>
  <c r="CJ73" i="11"/>
  <c r="CM75" i="11"/>
  <c r="AX77" i="11"/>
  <c r="I79" i="11"/>
  <c r="BO80" i="11"/>
  <c r="X82" i="11"/>
  <c r="BQ83" i="11"/>
  <c r="O85" i="11"/>
  <c r="BH86" i="11"/>
  <c r="F88" i="11"/>
  <c r="AY89" i="11"/>
  <c r="CR90" i="11"/>
  <c r="AP92" i="11"/>
  <c r="CI93" i="11"/>
  <c r="AG95" i="11"/>
  <c r="BZ96" i="11"/>
  <c r="CG43" i="11"/>
  <c r="CM55" i="11"/>
  <c r="CU60" i="11"/>
  <c r="F65" i="11"/>
  <c r="CL67" i="11"/>
  <c r="AK70" i="11"/>
  <c r="CJ72" i="11"/>
  <c r="Z75" i="11"/>
  <c r="CG76" i="11"/>
  <c r="AR78" i="11"/>
  <c r="CX79" i="11"/>
  <c r="BI81" i="11"/>
  <c r="J83" i="11"/>
  <c r="BC84" i="11"/>
  <c r="CV85" i="11"/>
  <c r="AT87" i="11"/>
  <c r="CM88" i="11"/>
  <c r="AK90" i="11"/>
  <c r="CD91" i="11"/>
  <c r="AB93" i="11"/>
  <c r="BU94" i="11"/>
  <c r="S96" i="11"/>
  <c r="BL97" i="11"/>
  <c r="J99" i="11"/>
  <c r="BC100" i="11"/>
  <c r="CV101" i="11"/>
  <c r="CA10" i="11"/>
  <c r="AW19" i="11"/>
  <c r="CW33" i="11"/>
  <c r="CI34" i="11"/>
  <c r="BZ33" i="11"/>
  <c r="S31" i="11"/>
  <c r="X37" i="11"/>
  <c r="CU42" i="11"/>
  <c r="AA36" i="11"/>
  <c r="CN53" i="11"/>
  <c r="AZ41" i="11"/>
  <c r="X52" i="11"/>
  <c r="N38" i="11"/>
  <c r="BC50" i="11"/>
  <c r="CD24" i="11"/>
  <c r="X44" i="11"/>
  <c r="AL52" i="11"/>
  <c r="N33" i="11"/>
  <c r="AY44" i="11"/>
  <c r="I50" i="11"/>
  <c r="BE54" i="11"/>
  <c r="AA37" i="11"/>
  <c r="N49" i="11"/>
  <c r="T57" i="11"/>
  <c r="BD61" i="11"/>
  <c r="CJ34" i="11"/>
  <c r="L48" i="11"/>
  <c r="BT56" i="11"/>
  <c r="I61" i="11"/>
  <c r="AD25" i="11"/>
  <c r="BP44" i="11"/>
  <c r="G52" i="11"/>
  <c r="BR57" i="11"/>
  <c r="AH61" i="11"/>
  <c r="O17" i="11"/>
  <c r="K43" i="11"/>
  <c r="BJ50" i="11"/>
  <c r="CH56" i="11"/>
  <c r="BY59" i="11"/>
  <c r="BP62" i="11"/>
  <c r="F27" i="11"/>
  <c r="L43" i="11"/>
  <c r="AP49" i="11"/>
  <c r="X55" i="11"/>
  <c r="CC58" i="11"/>
  <c r="CQ39" i="11"/>
  <c r="AT47" i="11"/>
  <c r="AN53" i="11"/>
  <c r="AU38" i="11"/>
  <c r="BL52" i="11"/>
  <c r="BS59" i="11"/>
  <c r="H64" i="11"/>
  <c r="M67" i="11"/>
  <c r="CY69" i="11"/>
  <c r="CP72" i="11"/>
  <c r="CJ31" i="11"/>
  <c r="W50" i="11"/>
  <c r="CE58" i="11"/>
  <c r="T63" i="11"/>
  <c r="BA66" i="11"/>
  <c r="AR69" i="11"/>
  <c r="AI72" i="11"/>
  <c r="P26" i="11"/>
  <c r="AA49" i="11"/>
  <c r="AN58" i="11"/>
  <c r="CF62" i="11"/>
  <c r="AD66" i="11"/>
  <c r="U69" i="11"/>
  <c r="L72" i="11"/>
  <c r="CX74" i="11"/>
  <c r="CO77" i="11"/>
  <c r="CF80" i="11"/>
  <c r="AS40" i="11"/>
  <c r="BY49" i="11"/>
  <c r="CA57" i="11"/>
  <c r="CI60" i="11"/>
  <c r="AS64" i="11"/>
  <c r="AQ66" i="11"/>
  <c r="CG68" i="11"/>
  <c r="CA70" i="11"/>
  <c r="CG72" i="11"/>
  <c r="BC74" i="11"/>
  <c r="BC37" i="11"/>
  <c r="V47" i="11"/>
  <c r="BK54" i="11"/>
  <c r="CH58" i="11"/>
  <c r="AO61" i="11"/>
  <c r="CQ63" i="11"/>
  <c r="CE65" i="11"/>
  <c r="BM67" i="11"/>
  <c r="AU69" i="11"/>
  <c r="Q71" i="11"/>
  <c r="CH72" i="11"/>
  <c r="AR74" i="11"/>
  <c r="AL32" i="11"/>
  <c r="M44" i="11"/>
  <c r="AH50" i="11"/>
  <c r="P56" i="11"/>
  <c r="CI58" i="11"/>
  <c r="F61" i="11"/>
  <c r="X63" i="11"/>
  <c r="L65" i="11"/>
  <c r="BE66" i="11"/>
  <c r="CC30" i="11"/>
  <c r="CX49" i="11"/>
  <c r="BW58" i="11"/>
  <c r="M63" i="11"/>
  <c r="AX66" i="11"/>
  <c r="M69" i="11"/>
  <c r="BG71" i="11"/>
  <c r="K74" i="11"/>
  <c r="E76" i="11"/>
  <c r="BK77" i="11"/>
  <c r="V79" i="11"/>
  <c r="CB80" i="11"/>
  <c r="AJ82" i="11"/>
  <c r="CC83" i="11"/>
  <c r="AA85" i="11"/>
  <c r="BT86" i="11"/>
  <c r="R88" i="11"/>
  <c r="BK89" i="11"/>
  <c r="I91" i="11"/>
  <c r="BB92" i="11"/>
  <c r="CU93" i="11"/>
  <c r="AS95" i="11"/>
  <c r="CL96" i="11"/>
  <c r="CM44" i="11"/>
  <c r="BQ56" i="11"/>
  <c r="AJ61" i="11"/>
  <c r="AD65" i="11"/>
  <c r="H68" i="11"/>
  <c r="BG70" i="11"/>
  <c r="F73" i="11"/>
  <c r="AN75" i="11"/>
  <c r="CT76" i="11"/>
  <c r="BE78" i="11"/>
  <c r="P80" i="11"/>
  <c r="BV81" i="11"/>
  <c r="V83" i="11"/>
  <c r="BO84" i="11"/>
  <c r="M86" i="11"/>
  <c r="BF87" i="11"/>
  <c r="CY88" i="11"/>
  <c r="AW90" i="11"/>
  <c r="CP91" i="11"/>
  <c r="AN93" i="11"/>
  <c r="CG94" i="11"/>
  <c r="AE96" i="11"/>
  <c r="BX97" i="11"/>
  <c r="V99" i="11"/>
  <c r="BO100" i="11"/>
  <c r="M102" i="11"/>
  <c r="BU19" i="11"/>
  <c r="CW34" i="11"/>
  <c r="BL36" i="11"/>
  <c r="F44" i="11"/>
  <c r="AC54" i="11"/>
  <c r="AJ52" i="11"/>
  <c r="BO50" i="11"/>
  <c r="CX44" i="11"/>
  <c r="BC33" i="11"/>
  <c r="U50" i="11"/>
  <c r="BW37" i="11"/>
  <c r="AF57" i="11"/>
  <c r="BC35" i="11"/>
  <c r="CF56" i="11"/>
  <c r="CY26" i="11"/>
  <c r="AE52" i="11"/>
  <c r="AT61" i="11"/>
  <c r="AK43" i="11"/>
  <c r="CT56" i="11"/>
  <c r="CB62" i="11"/>
  <c r="AM43" i="11"/>
  <c r="AV55" i="11"/>
  <c r="AR40" i="11"/>
  <c r="BL53" i="11"/>
  <c r="M53" i="11"/>
  <c r="AA64" i="11"/>
  <c r="P70" i="11"/>
  <c r="BP33" i="11"/>
  <c r="CU58" i="11"/>
  <c r="BM66" i="11"/>
  <c r="AU72" i="11"/>
  <c r="BW49" i="11"/>
  <c r="CV62" i="11"/>
  <c r="AG69" i="11"/>
  <c r="O75" i="11"/>
  <c r="CR80" i="11"/>
  <c r="T52" i="11"/>
  <c r="BX61" i="11"/>
  <c r="CY66" i="11"/>
  <c r="AB71" i="11"/>
  <c r="BO74" i="11"/>
  <c r="BW47" i="11"/>
  <c r="G59" i="11"/>
  <c r="P64" i="11"/>
  <c r="CK67" i="11"/>
  <c r="AC71" i="11"/>
  <c r="BD74" i="11"/>
  <c r="BM44" i="11"/>
  <c r="BD56" i="11"/>
  <c r="Z61" i="11"/>
  <c r="X65" i="11"/>
  <c r="AZ34" i="11"/>
  <c r="M59" i="11"/>
  <c r="BV66" i="11"/>
  <c r="CC71" i="11"/>
  <c r="R76" i="11"/>
  <c r="AI79" i="11"/>
  <c r="AV82" i="11"/>
  <c r="AM85" i="11"/>
  <c r="AD88" i="11"/>
  <c r="U91" i="11"/>
  <c r="L94" i="11"/>
  <c r="CX96" i="11"/>
  <c r="N57" i="11"/>
  <c r="BB65" i="11"/>
  <c r="CC70" i="11"/>
  <c r="BA75" i="11"/>
  <c r="BR78" i="11"/>
  <c r="CI81" i="11"/>
  <c r="CA84" i="11"/>
  <c r="BR87" i="11"/>
  <c r="BI90" i="11"/>
  <c r="AZ93" i="11"/>
  <c r="AQ96" i="11"/>
  <c r="AH99" i="11"/>
  <c r="Y102" i="11"/>
  <c r="X25" i="11"/>
  <c r="AK53" i="11"/>
  <c r="CJ62" i="11"/>
  <c r="AD67" i="11"/>
  <c r="AR71" i="11"/>
  <c r="BV74" i="11"/>
  <c r="BU76" i="11"/>
  <c r="BS78" i="11"/>
  <c r="BQ80" i="11"/>
  <c r="AX82" i="11"/>
  <c r="T84" i="11"/>
  <c r="CK85" i="11"/>
  <c r="BS87" i="11"/>
  <c r="BA89" i="11"/>
  <c r="K91" i="11"/>
  <c r="BD92" i="11"/>
  <c r="CW93" i="11"/>
  <c r="AU95" i="11"/>
  <c r="CN96" i="11"/>
  <c r="AL46" i="11"/>
  <c r="AA57" i="11"/>
  <c r="CF61" i="11"/>
  <c r="BJ65" i="11"/>
  <c r="AF68" i="11"/>
  <c r="CE70" i="11"/>
  <c r="AD73" i="11"/>
  <c r="BC75" i="11"/>
  <c r="N77" i="11"/>
  <c r="BT78" i="11"/>
  <c r="AE80" i="11"/>
  <c r="CK81" i="11"/>
  <c r="AJ83" i="11"/>
  <c r="CC84" i="11"/>
  <c r="AA86" i="11"/>
  <c r="BT87" i="11"/>
  <c r="R89" i="11"/>
  <c r="BK90" i="11"/>
  <c r="I92" i="11"/>
  <c r="BB93" i="11"/>
  <c r="CU94" i="11"/>
  <c r="AS96" i="11"/>
  <c r="CL97" i="11"/>
  <c r="AJ99" i="11"/>
  <c r="CC100" i="11"/>
  <c r="AA102" i="11"/>
  <c r="BT103" i="11"/>
  <c r="R105" i="11"/>
  <c r="CP39" i="11"/>
  <c r="AM53" i="11"/>
  <c r="CY59" i="11"/>
  <c r="AI64" i="11"/>
  <c r="AF67" i="11"/>
  <c r="BZ69" i="11"/>
  <c r="AD72" i="11"/>
  <c r="CC74" i="11"/>
  <c r="AW76" i="11"/>
  <c r="H78" i="11"/>
  <c r="BN79" i="11"/>
  <c r="Y81" i="11"/>
  <c r="BX82" i="11"/>
  <c r="V84" i="11"/>
  <c r="BO85" i="11"/>
  <c r="M87" i="11"/>
  <c r="BF88" i="11"/>
  <c r="CY89" i="11"/>
  <c r="AW91" i="11"/>
  <c r="CP92" i="11"/>
  <c r="AN94" i="11"/>
  <c r="CG95" i="11"/>
  <c r="CM27" i="11"/>
  <c r="BA49" i="11"/>
  <c r="AZ58" i="11"/>
  <c r="CQ62" i="11"/>
  <c r="AK66" i="11"/>
  <c r="CV68" i="11"/>
  <c r="AU71" i="11"/>
  <c r="CT73" i="11"/>
  <c r="CR75" i="11"/>
  <c r="BC77" i="11"/>
  <c r="N79" i="11"/>
  <c r="BU80" i="11"/>
  <c r="AC82" i="11"/>
  <c r="BV83" i="11"/>
  <c r="T85" i="11"/>
  <c r="BM86" i="11"/>
  <c r="K88" i="11"/>
  <c r="BD89" i="11"/>
  <c r="CW90" i="11"/>
  <c r="AU92" i="11"/>
  <c r="CN93" i="11"/>
  <c r="AL95" i="11"/>
  <c r="CE96" i="11"/>
  <c r="AX46" i="11"/>
  <c r="AE57" i="11"/>
  <c r="CJ61" i="11"/>
  <c r="BN65" i="11"/>
  <c r="AO68" i="11"/>
  <c r="CI70" i="11"/>
  <c r="AM73" i="11"/>
  <c r="BG75" i="11"/>
  <c r="R77" i="11"/>
  <c r="BX78" i="11"/>
  <c r="AI80" i="11"/>
  <c r="CP81" i="11"/>
  <c r="CA55" i="11"/>
  <c r="N66" i="11"/>
  <c r="T72" i="11"/>
  <c r="H77" i="11"/>
  <c r="CL80" i="11"/>
  <c r="N84" i="11"/>
  <c r="E87" i="11"/>
  <c r="CQ89" i="11"/>
  <c r="CP21" i="11"/>
  <c r="N13" i="11"/>
  <c r="BR37" i="11"/>
  <c r="AS44" i="11"/>
  <c r="BY54" i="11"/>
  <c r="I53" i="11"/>
  <c r="CA50" i="11"/>
  <c r="BC45" i="11"/>
  <c r="CP33" i="11"/>
  <c r="AS50" i="11"/>
  <c r="X38" i="11"/>
  <c r="AR57" i="11"/>
  <c r="N36" i="11"/>
  <c r="CR56" i="11"/>
  <c r="BV28" i="11"/>
  <c r="BC52" i="11"/>
  <c r="BF61" i="11"/>
  <c r="CL43" i="11"/>
  <c r="K57" i="11"/>
  <c r="CN62" i="11"/>
  <c r="BM43" i="11"/>
  <c r="BT55" i="11"/>
  <c r="CN40" i="11"/>
  <c r="CJ53" i="11"/>
  <c r="BI53" i="11"/>
  <c r="AP64" i="11"/>
  <c r="AB70" i="11"/>
  <c r="T35" i="11"/>
  <c r="T59" i="11"/>
  <c r="BY66" i="11"/>
  <c r="BG72" i="11"/>
  <c r="X50" i="11"/>
  <c r="U63" i="11"/>
  <c r="AS69" i="11"/>
  <c r="AA75" i="11"/>
  <c r="I81" i="11"/>
  <c r="BP52" i="11"/>
  <c r="CR61" i="11"/>
  <c r="P67" i="11"/>
  <c r="AN71" i="11"/>
  <c r="CA74" i="11"/>
  <c r="CB48" i="11"/>
  <c r="W59" i="11"/>
  <c r="AE64" i="11"/>
  <c r="CW67" i="11"/>
  <c r="AO71" i="11"/>
  <c r="BP74" i="11"/>
  <c r="R45" i="11"/>
  <c r="CB56" i="11"/>
  <c r="AP61" i="11"/>
  <c r="AJ65" i="11"/>
  <c r="F37" i="11"/>
  <c r="AW59" i="11"/>
  <c r="CT66" i="11"/>
  <c r="CY71" i="11"/>
  <c r="AE76" i="11"/>
  <c r="AV79" i="11"/>
  <c r="BH82" i="11"/>
  <c r="AY85" i="11"/>
  <c r="AP88" i="11"/>
  <c r="AG91" i="11"/>
  <c r="X94" i="11"/>
  <c r="O97" i="11"/>
  <c r="BA57" i="11"/>
  <c r="BZ65" i="11"/>
  <c r="CT70" i="11"/>
  <c r="BN75" i="11"/>
  <c r="CE78" i="11"/>
  <c r="CV81" i="11"/>
  <c r="CM84" i="11"/>
  <c r="CD87" i="11"/>
  <c r="BU90" i="11"/>
  <c r="BL93" i="11"/>
  <c r="BC96" i="11"/>
  <c r="AT99" i="11"/>
  <c r="AK102" i="11"/>
  <c r="CF32" i="11"/>
  <c r="AH54" i="11"/>
  <c r="Y63" i="11"/>
  <c r="AU67" i="11"/>
  <c r="BN71" i="11"/>
  <c r="CQ74" i="11"/>
  <c r="CH76" i="11"/>
  <c r="CF78" i="11"/>
  <c r="CD80" i="11"/>
  <c r="BJ82" i="11"/>
  <c r="AF84" i="11"/>
  <c r="CW85" i="11"/>
  <c r="CE87" i="11"/>
  <c r="BM89" i="11"/>
  <c r="W91" i="11"/>
  <c r="BP92" i="11"/>
  <c r="N94" i="11"/>
  <c r="BG95" i="11"/>
  <c r="E97" i="11"/>
  <c r="AR47" i="11"/>
  <c r="BN57" i="11"/>
  <c r="U62" i="11"/>
  <c r="CH65" i="11"/>
  <c r="BB68" i="11"/>
  <c r="F71" i="11"/>
  <c r="AZ73" i="11"/>
  <c r="BP75" i="11"/>
  <c r="AA77" i="11"/>
  <c r="CG78" i="11"/>
  <c r="AR80" i="11"/>
  <c r="CX81" i="11"/>
  <c r="AV83" i="11"/>
  <c r="CO84" i="11"/>
  <c r="AM86" i="11"/>
  <c r="CF87" i="11"/>
  <c r="AD89" i="11"/>
  <c r="BW90" i="11"/>
  <c r="U92" i="11"/>
  <c r="BN93" i="11"/>
  <c r="L95" i="11"/>
  <c r="BE96" i="11"/>
  <c r="CX97" i="11"/>
  <c r="AV99" i="11"/>
  <c r="CO100" i="11"/>
  <c r="AM102" i="11"/>
  <c r="CF103" i="11"/>
  <c r="AD105" i="11"/>
  <c r="CJ41" i="11"/>
  <c r="AJ54" i="11"/>
  <c r="AN60" i="11"/>
  <c r="BN64" i="11"/>
  <c r="BB67" i="11"/>
  <c r="CV69" i="11"/>
  <c r="AZ72" i="11"/>
  <c r="CS74" i="11"/>
  <c r="BJ76" i="11"/>
  <c r="U78" i="11"/>
  <c r="CA79" i="11"/>
  <c r="AL81" i="11"/>
  <c r="CJ82" i="11"/>
  <c r="AH84" i="11"/>
  <c r="CA85" i="11"/>
  <c r="Y87" i="11"/>
  <c r="BR88" i="11"/>
  <c r="P90" i="11"/>
  <c r="BI91" i="11"/>
  <c r="G93" i="11"/>
  <c r="AZ94" i="11"/>
  <c r="CS95" i="11"/>
  <c r="CO32" i="11"/>
  <c r="AX50" i="11"/>
  <c r="CQ58" i="11"/>
  <c r="AF63" i="11"/>
  <c r="BI66" i="11"/>
  <c r="R69" i="11"/>
  <c r="BQ71" i="11"/>
  <c r="U74" i="11"/>
  <c r="J76" i="11"/>
  <c r="BP77" i="11"/>
  <c r="AB79" i="11"/>
  <c r="CH80" i="11"/>
  <c r="AO82" i="11"/>
  <c r="CH83" i="11"/>
  <c r="AF85" i="11"/>
  <c r="BY86" i="11"/>
  <c r="W88" i="11"/>
  <c r="BP89" i="11"/>
  <c r="N91" i="11"/>
  <c r="BG92" i="11"/>
  <c r="E94" i="11"/>
  <c r="AX95" i="11"/>
  <c r="CQ96" i="11"/>
  <c r="BD47" i="11"/>
  <c r="BI11" i="11"/>
  <c r="AA31" i="11"/>
  <c r="BA18" i="11"/>
  <c r="AP48" i="11"/>
  <c r="BG16" i="11"/>
  <c r="AA55" i="11"/>
  <c r="AK52" i="11"/>
  <c r="AB47" i="11"/>
  <c r="BO37" i="11"/>
  <c r="BB51" i="11"/>
  <c r="BC42" i="11"/>
  <c r="BA58" i="11"/>
  <c r="BO40" i="11"/>
  <c r="F58" i="11"/>
  <c r="BU36" i="11"/>
  <c r="CV53" i="11"/>
  <c r="S62" i="11"/>
  <c r="W45" i="11"/>
  <c r="BS57" i="11"/>
  <c r="BA63" i="11"/>
  <c r="CS44" i="11"/>
  <c r="BW56" i="11"/>
  <c r="CR42" i="11"/>
  <c r="J55" i="11"/>
  <c r="CY55" i="11"/>
  <c r="G65" i="11"/>
  <c r="CJ70" i="11"/>
  <c r="AP40" i="11"/>
  <c r="I60" i="11"/>
  <c r="AL67" i="11"/>
  <c r="T73" i="11"/>
  <c r="BN52" i="11"/>
  <c r="J64" i="11"/>
  <c r="F70" i="11"/>
  <c r="CI75" i="11"/>
  <c r="BQ81" i="11"/>
  <c r="Q53" i="11"/>
  <c r="M62" i="11"/>
  <c r="AB67" i="11"/>
  <c r="AZ71" i="11"/>
  <c r="CM74" i="11"/>
  <c r="BZ49" i="11"/>
  <c r="AQ59" i="11"/>
  <c r="AT64" i="11"/>
  <c r="N68" i="11"/>
  <c r="BA71" i="11"/>
  <c r="CB74" i="11"/>
  <c r="BS45" i="11"/>
  <c r="CX56" i="11"/>
  <c r="BJ61" i="11"/>
  <c r="AV65" i="11"/>
  <c r="CV38" i="11"/>
  <c r="CG59" i="11"/>
  <c r="W67" i="11"/>
  <c r="U72" i="11"/>
  <c r="AR76" i="11"/>
  <c r="BI79" i="11"/>
  <c r="BT82" i="11"/>
  <c r="BK85" i="11"/>
  <c r="BB88" i="11"/>
  <c r="AS91" i="11"/>
  <c r="AJ94" i="11"/>
  <c r="CC15" i="11"/>
  <c r="CS57" i="11"/>
  <c r="CX65" i="11"/>
  <c r="U71" i="11"/>
  <c r="CA75" i="11"/>
  <c r="CR78" i="11"/>
  <c r="M82" i="11"/>
  <c r="CY84" i="11"/>
  <c r="CP87" i="11"/>
  <c r="CG90" i="11"/>
  <c r="BX93" i="11"/>
  <c r="BO96" i="11"/>
  <c r="BF99" i="11"/>
  <c r="AW102" i="11"/>
  <c r="CE35" i="11"/>
  <c r="AE55" i="11"/>
  <c r="BI63" i="11"/>
  <c r="BQ67" i="11"/>
  <c r="CE71" i="11"/>
  <c r="L75" i="11"/>
  <c r="M77" i="11"/>
  <c r="K79" i="11"/>
  <c r="CQ80" i="11"/>
  <c r="BV82" i="11"/>
  <c r="AR84" i="11"/>
  <c r="Z86" i="11"/>
  <c r="H88" i="11"/>
  <c r="BY89" i="11"/>
  <c r="AI91" i="11"/>
  <c r="CB92" i="11"/>
  <c r="Z94" i="11"/>
  <c r="BS95" i="11"/>
  <c r="CN15" i="11"/>
  <c r="AX48" i="11"/>
  <c r="K58" i="11"/>
  <c r="BE62" i="11"/>
  <c r="K66" i="11"/>
  <c r="BX68" i="11"/>
  <c r="W71" i="11"/>
  <c r="BV73" i="11"/>
  <c r="CC75" i="11"/>
  <c r="AN77" i="11"/>
  <c r="CT78" i="11"/>
  <c r="BE80" i="11"/>
  <c r="O82" i="11"/>
  <c r="BH83" i="11"/>
  <c r="F85" i="11"/>
  <c r="AY86" i="11"/>
  <c r="CR87" i="11"/>
  <c r="AP89" i="11"/>
  <c r="CI90" i="11"/>
  <c r="AG92" i="11"/>
  <c r="BZ93" i="11"/>
  <c r="X95" i="11"/>
  <c r="BQ96" i="11"/>
  <c r="O98" i="11"/>
  <c r="BH99" i="11"/>
  <c r="F101" i="11"/>
  <c r="AY102" i="11"/>
  <c r="CR103" i="11"/>
  <c r="AP105" i="11"/>
  <c r="V43" i="11"/>
  <c r="AG55" i="11"/>
  <c r="BX60" i="11"/>
  <c r="CL64" i="11"/>
  <c r="BS67" i="11"/>
  <c r="W70" i="11"/>
  <c r="BQ72" i="11"/>
  <c r="P75" i="11"/>
  <c r="BW76" i="11"/>
  <c r="AH78" i="11"/>
  <c r="CN79" i="11"/>
  <c r="AY81" i="11"/>
  <c r="CV82" i="11"/>
  <c r="AT84" i="11"/>
  <c r="CM85" i="11"/>
  <c r="AK87" i="11"/>
  <c r="CD88" i="11"/>
  <c r="AB90" i="11"/>
  <c r="BU91" i="11"/>
  <c r="S93" i="11"/>
  <c r="BL94" i="11"/>
  <c r="J96" i="11"/>
  <c r="CI35" i="11"/>
  <c r="AU51" i="11"/>
  <c r="AF59" i="11"/>
  <c r="BP63" i="11"/>
  <c r="CG66" i="11"/>
  <c r="AN69" i="11"/>
  <c r="CM71" i="11"/>
  <c r="AL74" i="11"/>
  <c r="W76" i="11"/>
  <c r="CD77" i="11"/>
  <c r="AO79" i="11"/>
  <c r="CU80" i="11"/>
  <c r="BA82" i="11"/>
  <c r="CT83" i="11"/>
  <c r="AR85" i="11"/>
  <c r="CK86" i="11"/>
  <c r="AI88" i="11"/>
  <c r="CB89" i="11"/>
  <c r="Z91" i="11"/>
  <c r="BS92" i="11"/>
  <c r="Q94" i="11"/>
  <c r="BJ95" i="11"/>
  <c r="AP20" i="11"/>
  <c r="BJ48" i="11"/>
  <c r="O58" i="11"/>
  <c r="BI62" i="11"/>
  <c r="O66" i="11"/>
  <c r="CB68" i="11"/>
  <c r="AF71" i="11"/>
  <c r="BZ73" i="11"/>
  <c r="CG75" i="11"/>
  <c r="AR77" i="11"/>
  <c r="CY78" i="11"/>
  <c r="BJ80" i="11"/>
  <c r="S82" i="11"/>
  <c r="N58" i="11"/>
  <c r="V67" i="11"/>
  <c r="Y73" i="11"/>
  <c r="BU77" i="11"/>
  <c r="BC81" i="11"/>
  <c r="BJ84" i="11"/>
  <c r="BA87" i="11"/>
  <c r="AR90" i="11"/>
  <c r="BW17" i="11"/>
  <c r="R19" i="11"/>
  <c r="AA27" i="11"/>
  <c r="BL50" i="11"/>
  <c r="BY18" i="11"/>
  <c r="BW55" i="11"/>
  <c r="AH53" i="11"/>
  <c r="BB47" i="11"/>
  <c r="CG39" i="11"/>
  <c r="BZ51" i="11"/>
  <c r="H43" i="11"/>
  <c r="BY58" i="11"/>
  <c r="BL41" i="11"/>
  <c r="AD58" i="11"/>
  <c r="BY37" i="11"/>
  <c r="BU54" i="11"/>
  <c r="BC62" i="11"/>
  <c r="BW45" i="11"/>
  <c r="CQ57" i="11"/>
  <c r="BY63" i="11"/>
  <c r="AX45" i="11"/>
  <c r="CU56" i="11"/>
  <c r="AW43" i="11"/>
  <c r="BF55" i="11"/>
  <c r="BR56" i="11"/>
  <c r="AE65" i="11"/>
  <c r="M71" i="11"/>
  <c r="AJ42" i="11"/>
  <c r="AS60" i="11"/>
  <c r="BJ67" i="11"/>
  <c r="AR73" i="11"/>
  <c r="BK53" i="11"/>
  <c r="AR64" i="11"/>
  <c r="AD70" i="11"/>
  <c r="L76" i="11"/>
  <c r="CO81" i="11"/>
  <c r="BM53" i="11"/>
  <c r="AG62" i="11"/>
  <c r="AN67" i="11"/>
  <c r="BL71" i="11"/>
  <c r="CY74" i="11"/>
  <c r="AA50" i="11"/>
  <c r="BG59" i="11"/>
  <c r="BV64" i="11"/>
  <c r="Z68" i="11"/>
  <c r="BM71" i="11"/>
  <c r="CN74" i="11"/>
  <c r="X46" i="11"/>
  <c r="Y57" i="11"/>
  <c r="BZ61" i="11"/>
  <c r="BH65" i="11"/>
  <c r="CP40" i="11"/>
  <c r="V60" i="11"/>
  <c r="AS67" i="11"/>
  <c r="AQ72" i="11"/>
  <c r="BE76" i="11"/>
  <c r="BV79" i="11"/>
  <c r="CF82" i="11"/>
  <c r="BW85" i="11"/>
  <c r="BN88" i="11"/>
  <c r="BE91" i="11"/>
  <c r="AV94" i="11"/>
  <c r="AI24" i="11"/>
  <c r="AK58" i="11"/>
  <c r="AA66" i="11"/>
  <c r="AQ71" i="11"/>
  <c r="CN75" i="11"/>
  <c r="J79" i="11"/>
  <c r="Y82" i="11"/>
  <c r="P85" i="11"/>
  <c r="G88" i="11"/>
  <c r="CS90" i="11"/>
  <c r="CJ93" i="11"/>
  <c r="CA96" i="11"/>
  <c r="BR99" i="11"/>
  <c r="BI102" i="11"/>
  <c r="CT37" i="11"/>
  <c r="AB56" i="11"/>
  <c r="CS63" i="11"/>
  <c r="CM67" i="11"/>
  <c r="F72" i="11"/>
  <c r="AB75" i="11"/>
  <c r="Z77" i="11"/>
  <c r="X79" i="11"/>
  <c r="J81" i="11"/>
  <c r="CH82" i="11"/>
  <c r="BD84" i="11"/>
  <c r="AL86" i="11"/>
  <c r="T88" i="11"/>
  <c r="CK89" i="11"/>
  <c r="AU91" i="11"/>
  <c r="CN92" i="11"/>
  <c r="AL94" i="11"/>
  <c r="CE95" i="11"/>
  <c r="CI27" i="11"/>
  <c r="AX49" i="11"/>
  <c r="AX58" i="11"/>
  <c r="CO62" i="11"/>
  <c r="AI66" i="11"/>
  <c r="CO68" i="11"/>
  <c r="AS71" i="11"/>
  <c r="CR73" i="11"/>
  <c r="CP75" i="11"/>
  <c r="BA77" i="11"/>
  <c r="L79" i="11"/>
  <c r="BR80" i="11"/>
  <c r="AA82" i="11"/>
  <c r="BT83" i="11"/>
  <c r="R85" i="11"/>
  <c r="BK86" i="11"/>
  <c r="I88" i="11"/>
  <c r="BB89" i="11"/>
  <c r="CU90" i="11"/>
  <c r="AS92" i="11"/>
  <c r="CL93" i="11"/>
  <c r="AJ95" i="11"/>
  <c r="CC96" i="11"/>
  <c r="AA98" i="11"/>
  <c r="BT99" i="11"/>
  <c r="R101" i="11"/>
  <c r="BK102" i="11"/>
  <c r="I104" i="11"/>
  <c r="BB105" i="11"/>
  <c r="AB44" i="11"/>
  <c r="AD56" i="11"/>
  <c r="M61" i="11"/>
  <c r="O65" i="11"/>
  <c r="CO67" i="11"/>
  <c r="AS70" i="11"/>
  <c r="CM72" i="11"/>
  <c r="AD75" i="11"/>
  <c r="CJ76" i="11"/>
  <c r="AU78" i="11"/>
  <c r="F80" i="11"/>
  <c r="BL81" i="11"/>
  <c r="M83" i="11"/>
  <c r="BF84" i="11"/>
  <c r="CY85" i="11"/>
  <c r="AW87" i="11"/>
  <c r="CP88" i="11"/>
  <c r="AN90" i="11"/>
  <c r="CG91" i="11"/>
  <c r="AE93" i="11"/>
  <c r="BX94" i="11"/>
  <c r="V96" i="11"/>
  <c r="CX37" i="11"/>
  <c r="AR52" i="11"/>
  <c r="BP59" i="11"/>
  <c r="E64" i="11"/>
  <c r="J67" i="11"/>
  <c r="BJ69" i="11"/>
  <c r="I72" i="11"/>
  <c r="BH74" i="11"/>
  <c r="AK76" i="11"/>
  <c r="CQ77" i="11"/>
  <c r="BB79" i="11"/>
  <c r="M81" i="11"/>
  <c r="BM82" i="11"/>
  <c r="K84" i="11"/>
  <c r="BD85" i="11"/>
  <c r="CW86" i="11"/>
  <c r="AU88" i="11"/>
  <c r="CN89" i="11"/>
  <c r="AL91" i="11"/>
  <c r="CE92" i="11"/>
  <c r="AC94" i="11"/>
  <c r="BV95" i="11"/>
  <c r="BH28" i="11"/>
  <c r="BI49" i="11"/>
  <c r="AJ12" i="11"/>
  <c r="I26" i="11"/>
  <c r="CP8" i="11"/>
  <c r="BJ33" i="11"/>
  <c r="CD22" i="11"/>
  <c r="CA40" i="11"/>
  <c r="AD34" i="11"/>
  <c r="BX14" i="11"/>
  <c r="BY51" i="11"/>
  <c r="CS43" i="11"/>
  <c r="BT53" i="11"/>
  <c r="AE47" i="11"/>
  <c r="BS60" i="11"/>
  <c r="Z46" i="11"/>
  <c r="X60" i="11"/>
  <c r="BK43" i="11"/>
  <c r="AH57" i="11"/>
  <c r="AK64" i="11"/>
  <c r="BM49" i="11"/>
  <c r="AO59" i="11"/>
  <c r="AR21" i="11"/>
  <c r="BO48" i="11"/>
  <c r="AS58" i="11"/>
  <c r="BO46" i="11"/>
  <c r="S35" i="11"/>
  <c r="S59" i="11"/>
  <c r="BX66" i="11"/>
  <c r="BF72" i="11"/>
  <c r="BX48" i="11"/>
  <c r="BK62" i="11"/>
  <c r="H69" i="11"/>
  <c r="CU10" i="11"/>
  <c r="BZ57" i="11"/>
  <c r="CO65" i="11"/>
  <c r="BW71" i="11"/>
  <c r="BE77" i="11"/>
  <c r="AY38" i="11"/>
  <c r="AN57" i="11"/>
  <c r="O64" i="11"/>
  <c r="BI68" i="11"/>
  <c r="AW72" i="11"/>
  <c r="Z35" i="11"/>
  <c r="R53" i="11"/>
  <c r="E61" i="11"/>
  <c r="BG65" i="11"/>
  <c r="K69" i="11"/>
  <c r="BJ72" i="11"/>
  <c r="CV26" i="11"/>
  <c r="AK49" i="11"/>
  <c r="AV58" i="11"/>
  <c r="CI62" i="11"/>
  <c r="AG66" i="11"/>
  <c r="CW47" i="11"/>
  <c r="AN62" i="11"/>
  <c r="BP68" i="11"/>
  <c r="BN73" i="11"/>
  <c r="AK77" i="11"/>
  <c r="BB80" i="11"/>
  <c r="BE83" i="11"/>
  <c r="AV86" i="11"/>
  <c r="AM89" i="11"/>
  <c r="AD92" i="11"/>
  <c r="U95" i="11"/>
  <c r="CB42" i="11"/>
  <c r="BK60" i="11"/>
  <c r="BP67" i="11"/>
  <c r="BN72" i="11"/>
  <c r="BS76" i="11"/>
  <c r="CK79" i="11"/>
  <c r="CS82" i="11"/>
  <c r="CJ85" i="11"/>
  <c r="CA88" i="11"/>
  <c r="BR91" i="11"/>
  <c r="BI94" i="11"/>
  <c r="AZ97" i="11"/>
  <c r="AQ100" i="11"/>
  <c r="AH103" i="11"/>
  <c r="CH41" i="11"/>
  <c r="CJ58" i="11"/>
  <c r="BL64" i="11"/>
  <c r="O69" i="11"/>
  <c r="AS72" i="11"/>
  <c r="BO75" i="11"/>
  <c r="BM77" i="11"/>
  <c r="AX79" i="11"/>
  <c r="AJ81" i="11"/>
  <c r="K83" i="11"/>
  <c r="CN84" i="11"/>
  <c r="BV86" i="11"/>
  <c r="AR88" i="11"/>
  <c r="N90" i="11"/>
  <c r="BS91" i="11"/>
  <c r="Q93" i="11"/>
  <c r="BJ94" i="11"/>
  <c r="H96" i="11"/>
  <c r="CF35" i="11"/>
  <c r="AR51" i="11"/>
  <c r="AD59" i="11"/>
  <c r="BN63" i="11"/>
  <c r="CE66" i="11"/>
  <c r="AL69" i="11"/>
  <c r="CF71" i="11"/>
  <c r="AJ74" i="11"/>
  <c r="U76" i="11"/>
  <c r="CA77" i="11"/>
  <c r="AL79" i="11"/>
  <c r="CS80" i="11"/>
  <c r="AY82" i="11"/>
  <c r="CR83" i="11"/>
  <c r="AP85" i="11"/>
  <c r="CI86" i="11"/>
  <c r="AG88" i="11"/>
  <c r="BZ89" i="11"/>
  <c r="X91" i="11"/>
  <c r="BQ92" i="11"/>
  <c r="O94" i="11"/>
  <c r="BH95" i="11"/>
  <c r="F97" i="11"/>
  <c r="AY98" i="11"/>
  <c r="CR99" i="11"/>
  <c r="AP101" i="11"/>
  <c r="CI102" i="11"/>
  <c r="AG104" i="11"/>
  <c r="BZ105" i="11"/>
  <c r="AM46" i="11"/>
  <c r="AB57" i="11"/>
  <c r="CG61" i="11"/>
  <c r="BK65" i="11"/>
  <c r="AG68" i="11"/>
  <c r="CF70" i="11"/>
  <c r="AJ73" i="11"/>
  <c r="BD75" i="11"/>
  <c r="O77" i="11"/>
  <c r="BU78" i="11"/>
  <c r="AF80" i="11"/>
  <c r="CL81" i="11"/>
  <c r="AK83" i="11"/>
  <c r="CD84" i="11"/>
  <c r="AB86" i="11"/>
  <c r="BU87" i="11"/>
  <c r="S89" i="11"/>
  <c r="BL90" i="11"/>
  <c r="J92" i="11"/>
  <c r="BC93" i="11"/>
  <c r="CV94" i="11"/>
  <c r="AT96" i="11"/>
  <c r="CL41" i="11"/>
  <c r="AL54" i="11"/>
  <c r="AO60" i="11"/>
  <c r="BO64" i="11"/>
  <c r="BC67" i="11"/>
  <c r="CW69" i="11"/>
  <c r="BA72" i="11"/>
  <c r="CT74" i="11"/>
  <c r="BK76" i="11"/>
  <c r="V78" i="11"/>
  <c r="CB79" i="11"/>
  <c r="AM81" i="11"/>
  <c r="CK82" i="11"/>
  <c r="AI84" i="11"/>
  <c r="CB85" i="11"/>
  <c r="Z87" i="11"/>
  <c r="BS88" i="11"/>
  <c r="Q90" i="11"/>
  <c r="BJ91" i="11"/>
  <c r="H93" i="11"/>
  <c r="BA94" i="11"/>
  <c r="CT95" i="11"/>
  <c r="L36" i="11"/>
  <c r="BC51" i="11"/>
  <c r="U6" i="11"/>
  <c r="E16" i="11"/>
  <c r="BI35" i="11"/>
  <c r="AJ41" i="11"/>
  <c r="CG36" i="11"/>
  <c r="BC43" i="11"/>
  <c r="BJ38" i="11"/>
  <c r="AI28" i="11"/>
  <c r="W53" i="11"/>
  <c r="AD45" i="11"/>
  <c r="CC54" i="11"/>
  <c r="BJ49" i="11"/>
  <c r="CB61" i="11"/>
  <c r="BL48" i="11"/>
  <c r="AG61" i="11"/>
  <c r="AV45" i="11"/>
  <c r="G58" i="11"/>
  <c r="AQ21" i="11"/>
  <c r="K51" i="11"/>
  <c r="CW59" i="11"/>
  <c r="Q30" i="11"/>
  <c r="CL49" i="11"/>
  <c r="CE15" i="11"/>
  <c r="CU47" i="11"/>
  <c r="AO40" i="11"/>
  <c r="H60" i="11"/>
  <c r="AK67" i="11"/>
  <c r="S73" i="11"/>
  <c r="T51" i="11"/>
  <c r="BD63" i="11"/>
  <c r="BP69" i="11"/>
  <c r="CK31" i="11"/>
  <c r="CF58" i="11"/>
  <c r="BB66" i="11"/>
  <c r="AJ72" i="11"/>
  <c r="R78" i="11"/>
  <c r="AM42" i="11"/>
  <c r="X58" i="11"/>
  <c r="BU64" i="11"/>
  <c r="J69" i="11"/>
  <c r="J73" i="11"/>
  <c r="AW39" i="11"/>
  <c r="I56" i="11"/>
  <c r="BY61" i="11"/>
  <c r="T66" i="11"/>
  <c r="BS69" i="11"/>
  <c r="K73" i="11"/>
  <c r="BA35" i="11"/>
  <c r="AE51" i="11"/>
  <c r="X59" i="11"/>
  <c r="BH63" i="11"/>
  <c r="CC66" i="11"/>
  <c r="CR51" i="11"/>
  <c r="CG63" i="11"/>
  <c r="AZ69" i="11"/>
  <c r="AX74" i="11"/>
  <c r="CK77" i="11"/>
  <c r="G81" i="11"/>
  <c r="F84" i="11"/>
  <c r="CR86" i="11"/>
  <c r="CI89" i="11"/>
  <c r="BZ92" i="11"/>
  <c r="BQ95" i="11"/>
  <c r="CY46" i="11"/>
  <c r="I62" i="11"/>
  <c r="AZ68" i="11"/>
  <c r="AX73" i="11"/>
  <c r="Y77" i="11"/>
  <c r="AP80" i="11"/>
  <c r="AT83" i="11"/>
  <c r="AK86" i="11"/>
  <c r="AB89" i="11"/>
  <c r="S92" i="11"/>
  <c r="J95" i="11"/>
  <c r="CV97" i="11"/>
  <c r="CM100" i="11"/>
  <c r="BF103" i="11"/>
  <c r="Z44" i="11"/>
  <c r="BI59" i="11"/>
  <c r="M65" i="11"/>
  <c r="BB69" i="11"/>
  <c r="CK72" i="11"/>
  <c r="G76" i="11"/>
  <c r="CM77" i="11"/>
  <c r="BY79" i="11"/>
  <c r="BJ81" i="11"/>
  <c r="AU83" i="11"/>
  <c r="AC85" i="11"/>
  <c r="CT86" i="11"/>
  <c r="BP88" i="11"/>
  <c r="AL90" i="11"/>
  <c r="CQ91" i="11"/>
  <c r="AO93" i="11"/>
  <c r="CH94" i="11"/>
  <c r="AF96" i="11"/>
  <c r="CO39" i="11"/>
  <c r="AL53" i="11"/>
  <c r="CX59" i="11"/>
  <c r="AH64" i="11"/>
  <c r="AE67" i="11"/>
  <c r="BY69" i="11"/>
  <c r="AC72" i="11"/>
  <c r="BW74" i="11"/>
  <c r="AU76" i="11"/>
  <c r="G78" i="11"/>
  <c r="BM79" i="11"/>
  <c r="X81" i="11"/>
  <c r="BW82" i="11"/>
  <c r="U84" i="11"/>
  <c r="BN85" i="11"/>
  <c r="L87" i="11"/>
  <c r="BE88" i="11"/>
  <c r="CX89" i="11"/>
  <c r="AV91" i="11"/>
  <c r="CO92" i="11"/>
  <c r="AM94" i="11"/>
  <c r="CF95" i="11"/>
  <c r="AD97" i="11"/>
  <c r="BW98" i="11"/>
  <c r="U100" i="11"/>
  <c r="BN101" i="11"/>
  <c r="L103" i="11"/>
  <c r="BE104" i="11"/>
  <c r="J17" i="11"/>
  <c r="AY48" i="11"/>
  <c r="L58" i="11"/>
  <c r="BF62" i="11"/>
  <c r="L66" i="11"/>
  <c r="BY68" i="11"/>
  <c r="X71" i="11"/>
  <c r="BW73" i="11"/>
  <c r="CD75" i="11"/>
  <c r="AO77" i="11"/>
  <c r="CU78" i="11"/>
  <c r="BF80" i="11"/>
  <c r="P82" i="11"/>
  <c r="BI83" i="11"/>
  <c r="G85" i="11"/>
  <c r="AZ86" i="11"/>
  <c r="CS87" i="11"/>
  <c r="AQ89" i="11"/>
  <c r="CJ90" i="11"/>
  <c r="AH92" i="11"/>
  <c r="CA93" i="11"/>
  <c r="Y95" i="11"/>
  <c r="BR96" i="11"/>
  <c r="AD44" i="11"/>
  <c r="AF56" i="11"/>
  <c r="N61" i="11"/>
  <c r="P65" i="11"/>
  <c r="CP67" i="11"/>
  <c r="AT70" i="11"/>
  <c r="CN72" i="11"/>
  <c r="AE75" i="11"/>
  <c r="CK76" i="11"/>
  <c r="AV78" i="11"/>
  <c r="G80" i="11"/>
  <c r="BM81" i="11"/>
  <c r="N83" i="11"/>
  <c r="BG84" i="11"/>
  <c r="E86" i="11"/>
  <c r="AX87" i="11"/>
  <c r="CQ88" i="11"/>
  <c r="AO90" i="11"/>
  <c r="CH91" i="11"/>
  <c r="AF93" i="11"/>
  <c r="BY94" i="11"/>
  <c r="W96" i="11"/>
  <c r="Q40" i="11"/>
  <c r="AW53" i="11"/>
  <c r="AE29" i="11"/>
  <c r="BB31" i="11"/>
  <c r="BA45" i="11"/>
  <c r="G35" i="11"/>
  <c r="J46" i="11"/>
  <c r="CB51" i="11"/>
  <c r="CF50" i="11"/>
  <c r="CB46" i="11"/>
  <c r="AS32" i="11"/>
  <c r="BJ60" i="11"/>
  <c r="L51" i="11"/>
  <c r="AB49" i="11"/>
  <c r="CV60" i="11"/>
  <c r="CA73" i="11"/>
  <c r="AQ64" i="11"/>
  <c r="AW38" i="11"/>
  <c r="O67" i="11"/>
  <c r="BZ78" i="11"/>
  <c r="AT58" i="11"/>
  <c r="V69" i="11"/>
  <c r="AT40" i="11"/>
  <c r="CS61" i="11"/>
  <c r="CE69" i="11"/>
  <c r="BR36" i="11"/>
  <c r="AR59" i="11"/>
  <c r="CO66" i="11"/>
  <c r="V64" i="11"/>
  <c r="BT74" i="11"/>
  <c r="T81" i="11"/>
  <c r="I87" i="11"/>
  <c r="CL92" i="11"/>
  <c r="I48" i="11"/>
  <c r="BQ68" i="11"/>
  <c r="AL77" i="11"/>
  <c r="BF83" i="11"/>
  <c r="AN89" i="11"/>
  <c r="V95" i="11"/>
  <c r="CY100" i="11"/>
  <c r="AW49" i="11"/>
  <c r="AH66" i="11"/>
  <c r="CL73" i="11"/>
  <c r="E78" i="11"/>
  <c r="CJ81" i="11"/>
  <c r="AO85" i="11"/>
  <c r="CB88" i="11"/>
  <c r="H92" i="11"/>
  <c r="CT94" i="11"/>
  <c r="CI41" i="11"/>
  <c r="AM60" i="11"/>
  <c r="AV67" i="11"/>
  <c r="AY72" i="11"/>
  <c r="BI76" i="11"/>
  <c r="BZ79" i="11"/>
  <c r="CI82" i="11"/>
  <c r="BZ85" i="11"/>
  <c r="BQ88" i="11"/>
  <c r="BH91" i="11"/>
  <c r="AY94" i="11"/>
  <c r="AP97" i="11"/>
  <c r="AG100" i="11"/>
  <c r="X103" i="11"/>
  <c r="CK27" i="11"/>
  <c r="AY58" i="11"/>
  <c r="AJ66" i="11"/>
  <c r="AT71" i="11"/>
  <c r="CQ75" i="11"/>
  <c r="M79" i="11"/>
  <c r="AB82" i="11"/>
  <c r="S85" i="11"/>
  <c r="J88" i="11"/>
  <c r="CV90" i="11"/>
  <c r="CM93" i="11"/>
  <c r="CD96" i="11"/>
  <c r="CK56" i="11"/>
  <c r="AN65" i="11"/>
  <c r="BK70" i="11"/>
  <c r="AR75" i="11"/>
  <c r="BI78" i="11"/>
  <c r="BZ81" i="11"/>
  <c r="BS84" i="11"/>
  <c r="BJ87" i="11"/>
  <c r="BA90" i="11"/>
  <c r="AR93" i="11"/>
  <c r="AI96" i="11"/>
  <c r="AT54" i="11"/>
  <c r="P61" i="11"/>
  <c r="CL65" i="11"/>
  <c r="Y69" i="11"/>
  <c r="P72" i="11"/>
  <c r="CW74" i="11"/>
  <c r="CM76" i="11"/>
  <c r="CK78" i="11"/>
  <c r="CJ80" i="11"/>
  <c r="CU38" i="11"/>
  <c r="AT63" i="11"/>
  <c r="AE71" i="11"/>
  <c r="AQ77" i="11"/>
  <c r="R82" i="11"/>
  <c r="BG85" i="11"/>
  <c r="CT88" i="11"/>
  <c r="AL92" i="11"/>
  <c r="AC95" i="11"/>
  <c r="BW97" i="11"/>
  <c r="AY99" i="11"/>
  <c r="Y101" i="11"/>
  <c r="CV102" i="11"/>
  <c r="BT104" i="11"/>
  <c r="AB106" i="11"/>
  <c r="BU107" i="11"/>
  <c r="S109" i="11"/>
  <c r="BL110" i="11"/>
  <c r="J112" i="11"/>
  <c r="BC113" i="11"/>
  <c r="CV114" i="11"/>
  <c r="AT116" i="11"/>
  <c r="CM117" i="11"/>
  <c r="AK119" i="11"/>
  <c r="CD120" i="11"/>
  <c r="AA58" i="11"/>
  <c r="AH67" i="11"/>
  <c r="Z73" i="11"/>
  <c r="BV77" i="11"/>
  <c r="BD81" i="11"/>
  <c r="BK84" i="11"/>
  <c r="BB87" i="11"/>
  <c r="AS90" i="11"/>
  <c r="AJ93" i="11"/>
  <c r="AA96" i="11"/>
  <c r="AI98" i="11"/>
  <c r="K100" i="11"/>
  <c r="CF101" i="11"/>
  <c r="BG103" i="11"/>
  <c r="Z105" i="11"/>
  <c r="BY106" i="11"/>
  <c r="W108" i="11"/>
  <c r="BP109" i="11"/>
  <c r="N111" i="11"/>
  <c r="BG112" i="11"/>
  <c r="E114" i="11"/>
  <c r="AX115" i="11"/>
  <c r="AJ21" i="11"/>
  <c r="R60" i="11"/>
  <c r="AN68" i="11"/>
  <c r="AA74" i="11"/>
  <c r="AN78" i="11"/>
  <c r="U82" i="11"/>
  <c r="M85" i="11"/>
  <c r="CY87" i="11"/>
  <c r="CP90" i="11"/>
  <c r="CG93" i="11"/>
  <c r="BX96" i="11"/>
  <c r="BN98" i="11"/>
  <c r="AN100" i="11"/>
  <c r="P102" i="11"/>
  <c r="CK103" i="11"/>
  <c r="BA105" i="11"/>
  <c r="CX106" i="11"/>
  <c r="AV108" i="11"/>
  <c r="CO109" i="11"/>
  <c r="AM111" i="11"/>
  <c r="CF112" i="11"/>
  <c r="AD114" i="11"/>
  <c r="BW115" i="11"/>
  <c r="U117" i="11"/>
  <c r="BN118" i="11"/>
  <c r="L120" i="11"/>
  <c r="CH53" i="11"/>
  <c r="BU65" i="11"/>
  <c r="CN71" i="11"/>
  <c r="CD76" i="11"/>
  <c r="BM80" i="11"/>
  <c r="CN83" i="11"/>
  <c r="CE86" i="11"/>
  <c r="BV89" i="11"/>
  <c r="BM92" i="11"/>
  <c r="BD95" i="11"/>
  <c r="CP97" i="11"/>
  <c r="BP99" i="11"/>
  <c r="AR101" i="11"/>
  <c r="R103" i="11"/>
  <c r="CJ104" i="11"/>
  <c r="AQ106" i="11"/>
  <c r="CJ107" i="11"/>
  <c r="AH109" i="11"/>
  <c r="CA110" i="11"/>
  <c r="Y112" i="11"/>
  <c r="BR113" i="11"/>
  <c r="P115" i="11"/>
  <c r="BI116" i="11"/>
  <c r="G118" i="11"/>
  <c r="AZ119" i="11"/>
  <c r="CS120" i="11"/>
  <c r="AQ122" i="11"/>
  <c r="CJ123" i="11"/>
  <c r="CI53" i="11"/>
  <c r="BV65" i="11"/>
  <c r="CP71" i="11"/>
  <c r="CL76" i="11"/>
  <c r="BN80" i="11"/>
  <c r="CU83" i="11"/>
  <c r="CL86" i="11"/>
  <c r="CC89" i="11"/>
  <c r="BT92" i="11"/>
  <c r="BK95" i="11"/>
  <c r="CQ97" i="11"/>
  <c r="BQ99" i="11"/>
  <c r="AS101" i="11"/>
  <c r="S103" i="11"/>
  <c r="BT17" i="11"/>
  <c r="BN33" i="11"/>
  <c r="T46" i="11"/>
  <c r="CW35" i="11"/>
  <c r="CJ46" i="11"/>
  <c r="AC52" i="11"/>
  <c r="AG51" i="11"/>
  <c r="AG47" i="11"/>
  <c r="K34" i="11"/>
  <c r="CH60" i="11"/>
  <c r="BH51" i="11"/>
  <c r="BX49" i="11"/>
  <c r="AK61" i="11"/>
  <c r="CY73" i="11"/>
  <c r="BS64" i="11"/>
  <c r="AQ40" i="11"/>
  <c r="AM67" i="11"/>
  <c r="CX78" i="11"/>
  <c r="BK58" i="11"/>
  <c r="AH69" i="11"/>
  <c r="AN42" i="11"/>
  <c r="N62" i="11"/>
  <c r="CQ69" i="11"/>
  <c r="BV37" i="11"/>
  <c r="BH59" i="11"/>
  <c r="F67" i="11"/>
  <c r="BB64" i="11"/>
  <c r="CO74" i="11"/>
  <c r="AH81" i="11"/>
  <c r="U87" i="11"/>
  <c r="CX92" i="11"/>
  <c r="M49" i="11"/>
  <c r="CM68" i="11"/>
  <c r="AY77" i="11"/>
  <c r="BR83" i="11"/>
  <c r="AZ89" i="11"/>
  <c r="AH95" i="11"/>
  <c r="P101" i="11"/>
  <c r="AT50" i="11"/>
  <c r="BF66" i="11"/>
  <c r="M74" i="11"/>
  <c r="S78" i="11"/>
  <c r="CW81" i="11"/>
  <c r="BA85" i="11"/>
  <c r="CN88" i="11"/>
  <c r="T92" i="11"/>
  <c r="K95" i="11"/>
  <c r="U43" i="11"/>
  <c r="BW60" i="11"/>
  <c r="BR67" i="11"/>
  <c r="BP72" i="11"/>
  <c r="BV76" i="11"/>
  <c r="CM79" i="11"/>
  <c r="CU82" i="11"/>
  <c r="CL85" i="11"/>
  <c r="CC88" i="11"/>
  <c r="BT91" i="11"/>
  <c r="BK94" i="11"/>
  <c r="BB97" i="11"/>
  <c r="AS100" i="11"/>
  <c r="AJ103" i="11"/>
  <c r="CJ32" i="11"/>
  <c r="CP58" i="11"/>
  <c r="BH66" i="11"/>
  <c r="BP71" i="11"/>
  <c r="I76" i="11"/>
  <c r="Z79" i="11"/>
  <c r="AN82" i="11"/>
  <c r="AE85" i="11"/>
  <c r="V88" i="11"/>
  <c r="M91" i="11"/>
  <c r="CY93" i="11"/>
  <c r="CP96" i="11"/>
  <c r="AC57" i="11"/>
  <c r="BL65" i="11"/>
  <c r="CG70" i="11"/>
  <c r="BE75" i="11"/>
  <c r="BV78" i="11"/>
  <c r="CM81" i="11"/>
  <c r="CE84" i="11"/>
  <c r="BV87" i="11"/>
  <c r="BM90" i="11"/>
  <c r="BD93" i="11"/>
  <c r="AU96" i="11"/>
  <c r="AQ55" i="11"/>
  <c r="AZ61" i="11"/>
  <c r="AM66" i="11"/>
  <c r="AP69" i="11"/>
  <c r="AG72" i="11"/>
  <c r="T75" i="11"/>
  <c r="E77" i="11"/>
  <c r="Q79" i="11"/>
  <c r="CW80" i="11"/>
  <c r="BT43" i="11"/>
  <c r="U64" i="11"/>
  <c r="BZ71" i="11"/>
  <c r="CW77" i="11"/>
  <c r="AR82" i="11"/>
  <c r="CE85" i="11"/>
  <c r="W89" i="11"/>
  <c r="BJ92" i="11"/>
  <c r="BA95" i="11"/>
  <c r="CM97" i="11"/>
  <c r="BM99" i="11"/>
  <c r="AM101" i="11"/>
  <c r="O103" i="11"/>
  <c r="CG104" i="11"/>
  <c r="AN106" i="11"/>
  <c r="CG107" i="11"/>
  <c r="AE109" i="11"/>
  <c r="BX110" i="11"/>
  <c r="V112" i="11"/>
  <c r="BO113" i="11"/>
  <c r="M115" i="11"/>
  <c r="BF116" i="11"/>
  <c r="CY117" i="11"/>
  <c r="AW119" i="11"/>
  <c r="CP120" i="11"/>
  <c r="K59" i="11"/>
  <c r="CC67" i="11"/>
  <c r="CF73" i="11"/>
  <c r="J78" i="11"/>
  <c r="CG81" i="11"/>
  <c r="CI84" i="11"/>
  <c r="BZ87" i="11"/>
  <c r="BQ90" i="11"/>
  <c r="BH93" i="11"/>
  <c r="AY96" i="11"/>
  <c r="AX98" i="11"/>
  <c r="Y100" i="11"/>
  <c r="CT101" i="11"/>
  <c r="BV103" i="11"/>
  <c r="AM105" i="11"/>
  <c r="CK106" i="11"/>
  <c r="AI108" i="11"/>
  <c r="CB109" i="11"/>
  <c r="Z111" i="11"/>
  <c r="BS112" i="11"/>
  <c r="Q114" i="11"/>
  <c r="BJ115" i="11"/>
  <c r="AY34" i="11"/>
  <c r="CN60" i="11"/>
  <c r="CI68" i="11"/>
  <c r="CG74" i="11"/>
  <c r="BW78" i="11"/>
  <c r="AT82" i="11"/>
  <c r="AK85" i="11"/>
  <c r="AB88" i="11"/>
  <c r="S91" i="11"/>
  <c r="J94" i="11"/>
  <c r="CV96" i="11"/>
  <c r="CB98" i="11"/>
  <c r="BB100" i="11"/>
  <c r="AD102" i="11"/>
  <c r="CY103" i="11"/>
  <c r="BO105" i="11"/>
  <c r="O107" i="11"/>
  <c r="BH108" i="11"/>
  <c r="F110" i="11"/>
  <c r="AY111" i="11"/>
  <c r="CR112" i="11"/>
  <c r="AP114" i="11"/>
  <c r="CI115" i="11"/>
  <c r="AG117" i="11"/>
  <c r="BZ118" i="11"/>
  <c r="X120" i="11"/>
  <c r="CE55" i="11"/>
  <c r="X66" i="11"/>
  <c r="AN72" i="11"/>
  <c r="S77" i="11"/>
  <c r="AA17" i="11"/>
  <c r="CF33" i="11"/>
  <c r="F50" i="11"/>
  <c r="AY42" i="11"/>
  <c r="CU48" i="11"/>
  <c r="BP55" i="11"/>
  <c r="BT54" i="11"/>
  <c r="AK50" i="11"/>
  <c r="BQ40" i="11"/>
  <c r="H62" i="11"/>
  <c r="CX53" i="11"/>
  <c r="S52" i="11"/>
  <c r="S63" i="11"/>
  <c r="CT10" i="11"/>
  <c r="CN65" i="11"/>
  <c r="BN46" i="11"/>
  <c r="BH68" i="11"/>
  <c r="X80" i="11"/>
  <c r="AE60" i="11"/>
  <c r="AQ70" i="11"/>
  <c r="BK45" i="11"/>
  <c r="AQ63" i="11"/>
  <c r="CB70" i="11"/>
  <c r="BB42" i="11"/>
  <c r="BA60" i="11"/>
  <c r="CJ27" i="11"/>
  <c r="BY65" i="11"/>
  <c r="BM75" i="11"/>
  <c r="CU81" i="11"/>
  <c r="CC87" i="11"/>
  <c r="BK93" i="11"/>
  <c r="CS53" i="11"/>
  <c r="CS69" i="11"/>
  <c r="Q78" i="11"/>
  <c r="AE84" i="11"/>
  <c r="M90" i="11"/>
  <c r="CP95" i="11"/>
  <c r="BX101" i="11"/>
  <c r="AQ51" i="11"/>
  <c r="CD66" i="11"/>
  <c r="AI74" i="11"/>
  <c r="AF78" i="11"/>
  <c r="Z82" i="11"/>
  <c r="BM85" i="11"/>
  <c r="Q89" i="11"/>
  <c r="AF92" i="11"/>
  <c r="W95" i="11"/>
  <c r="AA44" i="11"/>
  <c r="L61" i="11"/>
  <c r="CN67" i="11"/>
  <c r="CL72" i="11"/>
  <c r="CI76" i="11"/>
  <c r="E80" i="11"/>
  <c r="L83" i="11"/>
  <c r="CX85" i="11"/>
  <c r="CO88" i="11"/>
  <c r="CF91" i="11"/>
  <c r="BW94" i="11"/>
  <c r="BN97" i="11"/>
  <c r="BE100" i="11"/>
  <c r="AV103" i="11"/>
  <c r="CG35" i="11"/>
  <c r="AE59" i="11"/>
  <c r="CF66" i="11"/>
  <c r="CL71" i="11"/>
  <c r="V76" i="11"/>
  <c r="AN79" i="11"/>
  <c r="AZ82" i="11"/>
  <c r="AQ85" i="11"/>
  <c r="AH88" i="11"/>
  <c r="Y91" i="11"/>
  <c r="P94" i="11"/>
  <c r="G97" i="11"/>
  <c r="BU57" i="11"/>
  <c r="CJ65" i="11"/>
  <c r="H71" i="11"/>
  <c r="BR75" i="11"/>
  <c r="CI78" i="11"/>
  <c r="E82" i="11"/>
  <c r="CQ84" i="11"/>
  <c r="CH87" i="11"/>
  <c r="BY90" i="11"/>
  <c r="BP93" i="11"/>
  <c r="BG96" i="11"/>
  <c r="AI56" i="11"/>
  <c r="Y62" i="11"/>
  <c r="BK66" i="11"/>
  <c r="BL69" i="11"/>
  <c r="BC72" i="11"/>
  <c r="AG75" i="11"/>
  <c r="AE77" i="11"/>
  <c r="AD79" i="11"/>
  <c r="O81" i="11"/>
  <c r="CH45" i="11"/>
  <c r="CV64" i="11"/>
  <c r="BZ72" i="11"/>
  <c r="AL78" i="11"/>
  <c r="BP82" i="11"/>
  <c r="H86" i="11"/>
  <c r="AU89" i="11"/>
  <c r="CH92" i="11"/>
  <c r="BY95" i="11"/>
  <c r="F98" i="11"/>
  <c r="CA99" i="11"/>
  <c r="BC101" i="11"/>
  <c r="AC103" i="11"/>
  <c r="CT104" i="11"/>
  <c r="AZ106" i="11"/>
  <c r="CS107" i="11"/>
  <c r="AQ109" i="11"/>
  <c r="CJ110" i="11"/>
  <c r="AH112" i="11"/>
  <c r="CA113" i="11"/>
  <c r="Y115" i="11"/>
  <c r="BR116" i="11"/>
  <c r="P118" i="11"/>
  <c r="BI119" i="11"/>
  <c r="AS20" i="11"/>
  <c r="F60" i="11"/>
  <c r="AB68" i="11"/>
  <c r="Z74" i="11"/>
  <c r="AM78" i="11"/>
  <c r="T82" i="11"/>
  <c r="L85" i="11"/>
  <c r="CX87" i="11"/>
  <c r="CO90" i="11"/>
  <c r="CF93" i="11"/>
  <c r="BW96" i="11"/>
  <c r="BM98" i="11"/>
  <c r="AM100" i="11"/>
  <c r="N102" i="11"/>
  <c r="CJ103" i="11"/>
  <c r="AZ105" i="11"/>
  <c r="CW106" i="11"/>
  <c r="AU108" i="11"/>
  <c r="CN109" i="11"/>
  <c r="AL111" i="11"/>
  <c r="CE112" i="11"/>
  <c r="AC114" i="11"/>
  <c r="BV115" i="11"/>
  <c r="CK40" i="11"/>
  <c r="CI61" i="11"/>
  <c r="AC69" i="11"/>
  <c r="W75" i="11"/>
  <c r="F79" i="11"/>
  <c r="BR82" i="11"/>
  <c r="BI85" i="11"/>
  <c r="AZ88" i="11"/>
  <c r="AQ91" i="11"/>
  <c r="AH94" i="11"/>
  <c r="U97" i="11"/>
  <c r="CP98" i="11"/>
  <c r="BR100" i="11"/>
  <c r="AR102" i="11"/>
  <c r="R104" i="11"/>
  <c r="CB105" i="11"/>
  <c r="AA107" i="11"/>
  <c r="BT108" i="11"/>
  <c r="R110" i="11"/>
  <c r="BK111" i="11"/>
  <c r="I113" i="11"/>
  <c r="BB114" i="11"/>
  <c r="CU115" i="11"/>
  <c r="AS117" i="11"/>
  <c r="CL118" i="11"/>
  <c r="AJ120" i="11"/>
  <c r="AQ57" i="11"/>
  <c r="CH66" i="11"/>
  <c r="CC72" i="11"/>
  <c r="AV77" i="11"/>
  <c r="AD81" i="11"/>
  <c r="AO84" i="11"/>
  <c r="AF87" i="11"/>
  <c r="W90" i="11"/>
  <c r="N93" i="11"/>
  <c r="E96" i="11"/>
  <c r="W98" i="11"/>
  <c r="CT99" i="11"/>
  <c r="BT101" i="11"/>
  <c r="AU103" i="11"/>
  <c r="O105" i="11"/>
  <c r="BO106" i="11"/>
  <c r="M108" i="11"/>
  <c r="BF109" i="11"/>
  <c r="CY110" i="11"/>
  <c r="AW112" i="11"/>
  <c r="CP113" i="11"/>
  <c r="AN115" i="11"/>
  <c r="CG116" i="11"/>
  <c r="AE118" i="11"/>
  <c r="BX119" i="11"/>
  <c r="V121" i="11"/>
  <c r="BO122" i="11"/>
  <c r="M124" i="11"/>
  <c r="AW57" i="11"/>
  <c r="CP66" i="11"/>
  <c r="CO72" i="11"/>
  <c r="AW77" i="11"/>
  <c r="AE81" i="11"/>
  <c r="AV84" i="11"/>
  <c r="AM87" i="11"/>
  <c r="AD90" i="11"/>
  <c r="U93" i="11"/>
  <c r="L96" i="11"/>
  <c r="X98" i="11"/>
  <c r="CU99" i="11"/>
  <c r="BU101" i="11"/>
  <c r="AW103" i="11"/>
  <c r="BU21" i="11"/>
  <c r="BJ37" i="11"/>
  <c r="AA51" i="11"/>
  <c r="CE43" i="11"/>
  <c r="X49" i="11"/>
  <c r="Q56" i="11"/>
  <c r="U55" i="11"/>
  <c r="J51" i="11"/>
  <c r="BN41" i="11"/>
  <c r="AF62" i="11"/>
  <c r="AY54" i="11"/>
  <c r="BO52" i="11"/>
  <c r="BC63" i="11"/>
  <c r="AH22" i="11"/>
  <c r="Q66" i="11"/>
  <c r="BS47" i="11"/>
  <c r="CF68" i="11"/>
  <c r="AV80" i="11"/>
  <c r="AY60" i="11"/>
  <c r="BC70" i="11"/>
  <c r="P46" i="11"/>
  <c r="BG63" i="11"/>
  <c r="CN70" i="11"/>
  <c r="G43" i="11"/>
  <c r="BQ60" i="11"/>
  <c r="CA15" i="11"/>
  <c r="CW65" i="11"/>
  <c r="BZ75" i="11"/>
  <c r="L82" i="11"/>
  <c r="CO87" i="11"/>
  <c r="BW93" i="11"/>
  <c r="CP54" i="11"/>
  <c r="O70" i="11"/>
  <c r="AE78" i="11"/>
  <c r="AQ84" i="11"/>
  <c r="Y90" i="11"/>
  <c r="G96" i="11"/>
  <c r="CJ101" i="11"/>
  <c r="AN52" i="11"/>
  <c r="G67" i="11"/>
  <c r="BE74" i="11"/>
  <c r="AS78" i="11"/>
  <c r="AL82" i="11"/>
  <c r="BY85" i="11"/>
  <c r="AC89" i="11"/>
  <c r="AR92" i="11"/>
  <c r="AI95" i="11"/>
  <c r="AG45" i="11"/>
  <c r="AV61" i="11"/>
  <c r="O68" i="11"/>
  <c r="M73" i="11"/>
  <c r="CV76" i="11"/>
  <c r="R80" i="11"/>
  <c r="X83" i="11"/>
  <c r="O86" i="11"/>
  <c r="F89" i="11"/>
  <c r="CR91" i="11"/>
  <c r="CI94" i="11"/>
  <c r="BZ97" i="11"/>
  <c r="BQ100" i="11"/>
  <c r="BH103" i="11"/>
  <c r="CV37" i="11"/>
  <c r="BO59" i="11"/>
  <c r="I67" i="11"/>
  <c r="H72" i="11"/>
  <c r="AI76" i="11"/>
  <c r="BA79" i="11"/>
  <c r="BL82" i="11"/>
  <c r="BC85" i="11"/>
  <c r="AT88" i="11"/>
  <c r="AK91" i="11"/>
  <c r="AB94" i="11"/>
  <c r="AK20" i="11"/>
  <c r="M58" i="11"/>
  <c r="M66" i="11"/>
  <c r="AD71" i="11"/>
  <c r="CE75" i="11"/>
  <c r="CV78" i="11"/>
  <c r="Q82" i="11"/>
  <c r="H85" i="11"/>
  <c r="CT87" i="11"/>
  <c r="CK90" i="11"/>
  <c r="CB93" i="11"/>
  <c r="BS96" i="11"/>
  <c r="CM56" i="11"/>
  <c r="CS62" i="11"/>
  <c r="CI66" i="11"/>
  <c r="CH69" i="11"/>
  <c r="BY72" i="11"/>
  <c r="AT75" i="11"/>
  <c r="BF77" i="11"/>
  <c r="AQ79" i="11"/>
  <c r="AB81" i="11"/>
  <c r="BB48" i="11"/>
  <c r="AY65" i="11"/>
  <c r="BY73" i="11"/>
  <c r="BO78" i="11"/>
  <c r="CN82" i="11"/>
  <c r="AF86" i="11"/>
  <c r="BS89" i="11"/>
  <c r="K93" i="11"/>
  <c r="CW95" i="11"/>
  <c r="T98" i="11"/>
  <c r="CO99" i="11"/>
  <c r="BQ101" i="11"/>
  <c r="AQ103" i="11"/>
  <c r="L105" i="11"/>
  <c r="BL106" i="11"/>
  <c r="J108" i="11"/>
  <c r="BC109" i="11"/>
  <c r="CV110" i="11"/>
  <c r="AT112" i="11"/>
  <c r="CM113" i="11"/>
  <c r="AK115" i="11"/>
  <c r="CD116" i="11"/>
  <c r="AB118" i="11"/>
  <c r="BU119" i="11"/>
  <c r="AT34" i="11"/>
  <c r="CM60" i="11"/>
  <c r="CC68" i="11"/>
  <c r="CE74" i="11"/>
  <c r="BP78" i="11"/>
  <c r="AS82" i="11"/>
  <c r="AJ85" i="11"/>
  <c r="AA88" i="11"/>
  <c r="R91" i="11"/>
  <c r="I94" i="11"/>
  <c r="CU96" i="11"/>
  <c r="CA98" i="11"/>
  <c r="BA100" i="11"/>
  <c r="AC102" i="11"/>
  <c r="CX103" i="11"/>
  <c r="BM105" i="11"/>
  <c r="N107" i="11"/>
  <c r="BG108" i="11"/>
  <c r="E110" i="11"/>
  <c r="AX111" i="11"/>
  <c r="CQ112" i="11"/>
  <c r="AO114" i="11"/>
  <c r="CH115" i="11"/>
  <c r="BW43" i="11"/>
  <c r="BU62" i="11"/>
  <c r="CI69" i="11"/>
  <c r="BF75" i="11"/>
  <c r="AH79" i="11"/>
  <c r="CP82" i="11"/>
  <c r="CG85" i="11"/>
  <c r="BX88" i="11"/>
  <c r="BO91" i="11"/>
  <c r="BF94" i="11"/>
  <c r="AI97" i="11"/>
  <c r="I99" i="11"/>
  <c r="CF100" i="11"/>
  <c r="BF102" i="11"/>
  <c r="AH104" i="11"/>
  <c r="CO105" i="11"/>
  <c r="AM107" i="11"/>
  <c r="CF108" i="11"/>
  <c r="AD110" i="11"/>
  <c r="BW111" i="11"/>
  <c r="U113" i="11"/>
  <c r="BN114" i="11"/>
  <c r="L116" i="11"/>
  <c r="BE117" i="11"/>
  <c r="CX118" i="11"/>
  <c r="AV120" i="11"/>
  <c r="AH58" i="11"/>
  <c r="AP67" i="11"/>
  <c r="AN73" i="11"/>
  <c r="CE77" i="11"/>
  <c r="Z12" i="11"/>
  <c r="BW34" i="11"/>
  <c r="BE36" i="11"/>
  <c r="AL38" i="11"/>
  <c r="AX52" i="11"/>
  <c r="BQ54" i="11"/>
  <c r="BP61" i="11"/>
  <c r="U61" i="11"/>
  <c r="CD57" i="11"/>
  <c r="CH50" i="11"/>
  <c r="BX28" i="11"/>
  <c r="CV10" i="11"/>
  <c r="AR39" i="11"/>
  <c r="Y67" i="11"/>
  <c r="BS50" i="11"/>
  <c r="BD69" i="11"/>
  <c r="BJ58" i="11"/>
  <c r="X72" i="11"/>
  <c r="AP41" i="11"/>
  <c r="BG64" i="11"/>
  <c r="CS72" i="11"/>
  <c r="BH55" i="11"/>
  <c r="CQ65" i="11"/>
  <c r="CT72" i="11"/>
  <c r="CD50" i="11"/>
  <c r="AR63" i="11"/>
  <c r="CU50" i="11"/>
  <c r="AD69" i="11"/>
  <c r="BX77" i="11"/>
  <c r="CO83" i="11"/>
  <c r="BW89" i="11"/>
  <c r="BE95" i="11"/>
  <c r="BT61" i="11"/>
  <c r="AB73" i="11"/>
  <c r="AC80" i="11"/>
  <c r="Y86" i="11"/>
  <c r="G92" i="11"/>
  <c r="CJ97" i="11"/>
  <c r="AT103" i="11"/>
  <c r="Y59" i="11"/>
  <c r="AK69" i="11"/>
  <c r="CO75" i="11"/>
  <c r="BL79" i="11"/>
  <c r="AI83" i="11"/>
  <c r="CH86" i="11"/>
  <c r="Z90" i="11"/>
  <c r="AC93" i="11"/>
  <c r="T96" i="11"/>
  <c r="AO52" i="11"/>
  <c r="CX63" i="11"/>
  <c r="BH69" i="11"/>
  <c r="BF74" i="11"/>
  <c r="CN77" i="11"/>
  <c r="K81" i="11"/>
  <c r="I84" i="11"/>
  <c r="CU86" i="11"/>
  <c r="CL89" i="11"/>
  <c r="CC92" i="11"/>
  <c r="BT95" i="11"/>
  <c r="BK98" i="11"/>
  <c r="BB101" i="11"/>
  <c r="AS104" i="11"/>
  <c r="AS47" i="11"/>
  <c r="V62" i="11"/>
  <c r="BC68" i="11"/>
  <c r="BA73" i="11"/>
  <c r="AB77" i="11"/>
  <c r="AS80" i="11"/>
  <c r="AW83" i="11"/>
  <c r="AN86" i="11"/>
  <c r="AE89" i="11"/>
  <c r="V92" i="11"/>
  <c r="M95" i="11"/>
  <c r="X43" i="11"/>
  <c r="BY60" i="11"/>
  <c r="BT67" i="11"/>
  <c r="BW72" i="11"/>
  <c r="BX76" i="11"/>
  <c r="CO79" i="11"/>
  <c r="CW82" i="11"/>
  <c r="CN85" i="11"/>
  <c r="CE88" i="11"/>
  <c r="BV91" i="11"/>
  <c r="BM94" i="11"/>
  <c r="W38" i="11"/>
  <c r="BG58" i="11"/>
  <c r="BR63" i="11"/>
  <c r="AI67" i="11"/>
  <c r="Z70" i="11"/>
  <c r="Q73" i="11"/>
  <c r="CT75" i="11"/>
  <c r="CF77" i="11"/>
  <c r="BQ79" i="11"/>
  <c r="BB81" i="11"/>
  <c r="CN52" i="11"/>
  <c r="CB67" i="11"/>
  <c r="BS74" i="11"/>
  <c r="AF79" i="11"/>
  <c r="AO83" i="11"/>
  <c r="CB86" i="11"/>
  <c r="BP90" i="11"/>
  <c r="BG93" i="11"/>
  <c r="AX96" i="11"/>
  <c r="AV98" i="11"/>
  <c r="X100" i="11"/>
  <c r="CS101" i="11"/>
  <c r="BU103" i="11"/>
  <c r="AL105" i="11"/>
  <c r="CJ106" i="11"/>
  <c r="AH108" i="11"/>
  <c r="CA109" i="11"/>
  <c r="Y111" i="11"/>
  <c r="BR112" i="11"/>
  <c r="P114" i="11"/>
  <c r="BI115" i="11"/>
  <c r="G117" i="11"/>
  <c r="AZ118" i="11"/>
  <c r="CS119" i="11"/>
  <c r="BU43" i="11"/>
  <c r="BT62" i="11"/>
  <c r="CG69" i="11"/>
  <c r="AX75" i="11"/>
  <c r="AG79" i="11"/>
  <c r="CO82" i="11"/>
  <c r="CF85" i="11"/>
  <c r="BW88" i="11"/>
  <c r="BN91" i="11"/>
  <c r="BE94" i="11"/>
  <c r="AH97" i="11"/>
  <c r="H99" i="11"/>
  <c r="CE100" i="11"/>
  <c r="BE102" i="11"/>
  <c r="AF104" i="11"/>
  <c r="CN105" i="11"/>
  <c r="AL107" i="11"/>
  <c r="CE108" i="11"/>
  <c r="AC110" i="11"/>
  <c r="BV111" i="11"/>
  <c r="T113" i="11"/>
  <c r="BM114" i="11"/>
  <c r="K116" i="11"/>
  <c r="CW48" i="11"/>
  <c r="AW64" i="11"/>
  <c r="CH70" i="11"/>
  <c r="Q76" i="11"/>
  <c r="CT79" i="11"/>
  <c r="AQ83" i="11"/>
  <c r="AH86" i="11"/>
  <c r="Y89" i="11"/>
  <c r="P92" i="11"/>
  <c r="G95" i="11"/>
  <c r="BK97" i="11"/>
  <c r="AM99" i="11"/>
  <c r="M101" i="11"/>
  <c r="CJ102" i="11"/>
  <c r="BI104" i="11"/>
  <c r="R106" i="11"/>
  <c r="BK107" i="11"/>
  <c r="I109" i="11"/>
  <c r="BB110" i="11"/>
  <c r="CU111" i="11"/>
  <c r="AS113" i="11"/>
  <c r="CL114" i="11"/>
  <c r="AJ116" i="11"/>
  <c r="CC117" i="11"/>
  <c r="AA119" i="11"/>
  <c r="AA24" i="11"/>
  <c r="S60" i="11"/>
  <c r="AP68" i="11"/>
  <c r="AM74" i="11"/>
  <c r="BV21" i="11"/>
  <c r="AR45" i="11"/>
  <c r="AZ45" i="11"/>
  <c r="AJ44" i="11"/>
  <c r="Q55" i="11"/>
  <c r="O56" i="11"/>
  <c r="N63" i="11"/>
  <c r="BN62" i="11"/>
  <c r="CY58" i="11"/>
  <c r="AC53" i="11"/>
  <c r="Q36" i="11"/>
  <c r="AQ29" i="11"/>
  <c r="E45" i="11"/>
  <c r="V68" i="11"/>
  <c r="BG54" i="11"/>
  <c r="BA70" i="11"/>
  <c r="J60" i="11"/>
  <c r="U73" i="11"/>
  <c r="AY43" i="11"/>
  <c r="CS64" i="11"/>
  <c r="AH73" i="11"/>
  <c r="CA56" i="11"/>
  <c r="BD66" i="11"/>
  <c r="AU73" i="11"/>
  <c r="AB52" i="11"/>
  <c r="CR63" i="11"/>
  <c r="CL53" i="11"/>
  <c r="CR69" i="11"/>
  <c r="P78" i="11"/>
  <c r="AD84" i="11"/>
  <c r="L90" i="11"/>
  <c r="CO95" i="11"/>
  <c r="CC62" i="11"/>
  <c r="CK73" i="11"/>
  <c r="BP80" i="11"/>
  <c r="BI86" i="11"/>
  <c r="AQ92" i="11"/>
  <c r="Y98" i="11"/>
  <c r="CD103" i="11"/>
  <c r="AH60" i="11"/>
  <c r="CT69" i="11"/>
  <c r="AG76" i="11"/>
  <c r="CY79" i="11"/>
  <c r="CE83" i="11"/>
  <c r="W87" i="11"/>
  <c r="BV90" i="11"/>
  <c r="BM93" i="11"/>
  <c r="BD96" i="11"/>
  <c r="AF55" i="11"/>
  <c r="CK64" i="11"/>
  <c r="V70" i="11"/>
  <c r="N75" i="11"/>
  <c r="AG78" i="11"/>
  <c r="AX81" i="11"/>
  <c r="AS84" i="11"/>
  <c r="AJ87" i="11"/>
  <c r="AA90" i="11"/>
  <c r="R93" i="11"/>
  <c r="I96" i="11"/>
  <c r="CU98" i="11"/>
  <c r="CL101" i="11"/>
  <c r="CC104" i="11"/>
  <c r="AV50" i="11"/>
  <c r="AE63" i="11"/>
  <c r="Q69" i="11"/>
  <c r="O74" i="11"/>
  <c r="BO77" i="11"/>
  <c r="CG80" i="11"/>
  <c r="CG83" i="11"/>
  <c r="BX86" i="11"/>
  <c r="BO89" i="11"/>
  <c r="BF92" i="11"/>
  <c r="AW95" i="11"/>
  <c r="AP46" i="11"/>
  <c r="CH61" i="11"/>
  <c r="AM68" i="11"/>
  <c r="AK73" i="11"/>
  <c r="P77" i="11"/>
  <c r="AG80" i="11"/>
  <c r="AL83" i="11"/>
  <c r="AC86" i="11"/>
  <c r="T89" i="11"/>
  <c r="K92" i="11"/>
  <c r="CW94" i="11"/>
  <c r="AG43" i="11"/>
  <c r="AH59" i="11"/>
  <c r="AO64" i="11"/>
  <c r="CA67" i="11"/>
  <c r="BR70" i="11"/>
  <c r="CV73" i="11"/>
  <c r="Z76" i="11"/>
  <c r="K78" i="11"/>
  <c r="CQ79" i="11"/>
  <c r="CB81" i="11"/>
  <c r="J59" i="11"/>
  <c r="CA68" i="11"/>
  <c r="AW75" i="11"/>
  <c r="CR79" i="11"/>
  <c r="CK83" i="11"/>
  <c r="BY87" i="11"/>
  <c r="Q91" i="11"/>
  <c r="H94" i="11"/>
  <c r="CT96" i="11"/>
  <c r="BZ98" i="11"/>
  <c r="AZ100" i="11"/>
  <c r="AB102" i="11"/>
  <c r="CW103" i="11"/>
  <c r="BL105" i="11"/>
  <c r="M107" i="11"/>
  <c r="BF108" i="11"/>
  <c r="CY109" i="11"/>
  <c r="AW111" i="11"/>
  <c r="CP112" i="11"/>
  <c r="AN114" i="11"/>
  <c r="CG115" i="11"/>
  <c r="AE117" i="11"/>
  <c r="BX118" i="11"/>
  <c r="V120" i="11"/>
  <c r="CV48" i="11"/>
  <c r="AN64" i="11"/>
  <c r="BV70" i="11"/>
  <c r="P76" i="11"/>
  <c r="CS79" i="11"/>
  <c r="AP83" i="11"/>
  <c r="AG86" i="11"/>
  <c r="X89" i="11"/>
  <c r="O92" i="11"/>
  <c r="F95" i="11"/>
  <c r="BJ97" i="11"/>
  <c r="AL99" i="11"/>
  <c r="L101" i="11"/>
  <c r="CH102" i="11"/>
  <c r="BH104" i="11"/>
  <c r="Q106" i="11"/>
  <c r="BJ107" i="11"/>
  <c r="H109" i="11"/>
  <c r="BA110" i="11"/>
  <c r="CT111" i="11"/>
  <c r="AR113" i="11"/>
  <c r="CK114" i="11"/>
  <c r="AI116" i="11"/>
  <c r="CG53" i="11"/>
  <c r="BM65" i="11"/>
  <c r="CB71" i="11"/>
  <c r="CC76" i="11"/>
  <c r="BL80" i="11"/>
  <c r="CM83" i="11"/>
  <c r="CD86" i="11"/>
  <c r="BU89" i="11"/>
  <c r="BL92" i="11"/>
  <c r="BC95" i="11"/>
  <c r="CO97" i="11"/>
  <c r="BO99" i="11"/>
  <c r="AQ101" i="11"/>
  <c r="Q103" i="11"/>
  <c r="CI104" i="11"/>
  <c r="AP106" i="11"/>
  <c r="CI107" i="11"/>
  <c r="AG109" i="11"/>
  <c r="BZ110" i="11"/>
  <c r="X112" i="11"/>
  <c r="BQ113" i="11"/>
  <c r="O115" i="11"/>
  <c r="BH116" i="11"/>
  <c r="F118" i="11"/>
  <c r="AY119" i="11"/>
  <c r="CL40" i="11"/>
  <c r="CU61" i="11"/>
  <c r="AO69" i="11"/>
  <c r="X75" i="11"/>
  <c r="X40" i="11"/>
  <c r="AF48" i="11"/>
  <c r="CX29" i="11"/>
  <c r="AJ64" i="11"/>
  <c r="CQ55" i="11"/>
  <c r="BA37" i="11"/>
  <c r="AQ69" i="11"/>
  <c r="BV71" i="11"/>
  <c r="AP74" i="11"/>
  <c r="G66" i="11"/>
  <c r="CG57" i="11"/>
  <c r="H74" i="11"/>
  <c r="BW64" i="11"/>
  <c r="CS70" i="11"/>
  <c r="CL84" i="11"/>
  <c r="BB96" i="11"/>
  <c r="CP74" i="11"/>
  <c r="V87" i="11"/>
  <c r="CG98" i="11"/>
  <c r="BR60" i="11"/>
  <c r="AT76" i="11"/>
  <c r="CQ83" i="11"/>
  <c r="CH90" i="11"/>
  <c r="BP96" i="11"/>
  <c r="N65" i="11"/>
  <c r="AC75" i="11"/>
  <c r="BK81" i="11"/>
  <c r="AV87" i="11"/>
  <c r="AD93" i="11"/>
  <c r="L99" i="11"/>
  <c r="CO104" i="11"/>
  <c r="BO63" i="11"/>
  <c r="AK74" i="11"/>
  <c r="CT80" i="11"/>
  <c r="CJ86" i="11"/>
  <c r="BR92" i="11"/>
  <c r="AU47" i="11"/>
  <c r="BD68" i="11"/>
  <c r="AC77" i="11"/>
  <c r="AX83" i="11"/>
  <c r="AF89" i="11"/>
  <c r="N95" i="11"/>
  <c r="BR59" i="11"/>
  <c r="CR67" i="11"/>
  <c r="W74" i="11"/>
  <c r="X78" i="11"/>
  <c r="G82" i="11"/>
  <c r="AA69" i="11"/>
  <c r="Z80" i="11"/>
  <c r="CW87" i="11"/>
  <c r="AF94" i="11"/>
  <c r="CN98" i="11"/>
  <c r="AP102" i="11"/>
  <c r="BY105" i="11"/>
  <c r="BR108" i="11"/>
  <c r="BI111" i="11"/>
  <c r="AZ114" i="11"/>
  <c r="AQ117" i="11"/>
  <c r="AH120" i="11"/>
  <c r="CW64" i="11"/>
  <c r="AY76" i="11"/>
  <c r="BN83" i="11"/>
  <c r="AV89" i="11"/>
  <c r="AD95" i="11"/>
  <c r="AZ99" i="11"/>
  <c r="CW102" i="11"/>
  <c r="AC106" i="11"/>
  <c r="T109" i="11"/>
  <c r="K112" i="11"/>
  <c r="CW114" i="11"/>
  <c r="CC55" i="11"/>
  <c r="AM72" i="11"/>
  <c r="CN80" i="11"/>
  <c r="G87" i="11"/>
  <c r="CJ92" i="11"/>
  <c r="H98" i="11"/>
  <c r="BE101" i="11"/>
  <c r="CV104" i="11"/>
  <c r="CU107" i="11"/>
  <c r="CL110" i="11"/>
  <c r="CC113" i="11"/>
  <c r="BT116" i="11"/>
  <c r="BK119" i="11"/>
  <c r="BV62" i="11"/>
  <c r="BH75" i="11"/>
  <c r="CV80" i="11"/>
  <c r="CK84" i="11"/>
  <c r="AC88" i="11"/>
  <c r="BP91" i="11"/>
  <c r="H95" i="11"/>
  <c r="I98" i="11"/>
  <c r="AA100" i="11"/>
  <c r="AE102" i="11"/>
  <c r="AI104" i="11"/>
  <c r="S106" i="11"/>
  <c r="CV107" i="11"/>
  <c r="CD109" i="11"/>
  <c r="AZ111" i="11"/>
  <c r="V113" i="11"/>
  <c r="CM114" i="11"/>
  <c r="BU116" i="11"/>
  <c r="BC118" i="11"/>
  <c r="Y120" i="11"/>
  <c r="CP121" i="11"/>
  <c r="BL123" i="11"/>
  <c r="AG56" i="11"/>
  <c r="CQ67" i="11"/>
  <c r="CI74" i="11"/>
  <c r="AR79" i="11"/>
  <c r="AY83" i="11"/>
  <c r="O87" i="11"/>
  <c r="BZ90" i="11"/>
  <c r="R94" i="11"/>
  <c r="AK97" i="11"/>
  <c r="AO99" i="11"/>
  <c r="BG101" i="11"/>
  <c r="BY103" i="11"/>
  <c r="AQ105" i="11"/>
  <c r="CN106" i="11"/>
  <c r="AL108" i="11"/>
  <c r="CE109" i="11"/>
  <c r="AC111" i="11"/>
  <c r="BV112" i="11"/>
  <c r="T114" i="11"/>
  <c r="BL56" i="11"/>
  <c r="AL66" i="11"/>
  <c r="AP72" i="11"/>
  <c r="V77" i="11"/>
  <c r="CY80" i="11"/>
  <c r="Y84" i="11"/>
  <c r="P87" i="11"/>
  <c r="G90" i="11"/>
  <c r="CS92" i="11"/>
  <c r="CJ95" i="11"/>
  <c r="K98" i="11"/>
  <c r="CH99" i="11"/>
  <c r="BH101" i="11"/>
  <c r="AI103" i="11"/>
  <c r="CY104" i="11"/>
  <c r="BE106" i="11"/>
  <c r="CX107" i="11"/>
  <c r="AV109" i="11"/>
  <c r="CO110" i="11"/>
  <c r="AM112" i="11"/>
  <c r="CF113" i="11"/>
  <c r="AD115" i="11"/>
  <c r="BW116" i="11"/>
  <c r="U118" i="11"/>
  <c r="BT58" i="11"/>
  <c r="BF67" i="11"/>
  <c r="BH73" i="11"/>
  <c r="CJ77" i="11"/>
  <c r="BS81" i="11"/>
  <c r="BW84" i="11"/>
  <c r="BN87" i="11"/>
  <c r="BE90" i="11"/>
  <c r="AV93" i="11"/>
  <c r="AM96" i="11"/>
  <c r="AQ98" i="11"/>
  <c r="Q100" i="11"/>
  <c r="CN101" i="11"/>
  <c r="BN103" i="11"/>
  <c r="CS65" i="11"/>
  <c r="AZ78" i="11"/>
  <c r="AE86" i="11"/>
  <c r="AG93" i="11"/>
  <c r="CY98" i="11"/>
  <c r="Y103" i="11"/>
  <c r="BH106" i="11"/>
  <c r="AY109" i="11"/>
  <c r="AP112" i="11"/>
  <c r="V115" i="11"/>
  <c r="BJ117" i="11"/>
  <c r="BM119" i="11"/>
  <c r="AR121" i="11"/>
  <c r="CX122" i="11"/>
  <c r="BH124" i="11"/>
  <c r="D8" i="11"/>
  <c r="BN108" i="11"/>
  <c r="N110" i="11"/>
  <c r="CS49" i="11"/>
  <c r="X73" i="11"/>
  <c r="CL82" i="11"/>
  <c r="CH89" i="11"/>
  <c r="CJ96" i="11"/>
  <c r="S101" i="11"/>
  <c r="I105" i="11"/>
  <c r="G108" i="11"/>
  <c r="CS110" i="11"/>
  <c r="CJ113" i="11"/>
  <c r="AX116" i="11"/>
  <c r="BQ118" i="11"/>
  <c r="BK120" i="11"/>
  <c r="Y122" i="11"/>
  <c r="CE123" i="11"/>
  <c r="AH125" i="11"/>
  <c r="D81" i="11"/>
  <c r="AJ123" i="11"/>
  <c r="BD60" i="11"/>
  <c r="AL76" i="11"/>
  <c r="BV84" i="11"/>
  <c r="BL91" i="11"/>
  <c r="CY97" i="11"/>
  <c r="W102" i="11"/>
  <c r="CJ105" i="11"/>
  <c r="CB108" i="11"/>
  <c r="BS111" i="11"/>
  <c r="BJ114" i="11"/>
  <c r="K117" i="11"/>
  <c r="S119" i="11"/>
  <c r="G121" i="11"/>
  <c r="BM122" i="11"/>
  <c r="X124" i="11"/>
  <c r="BS125" i="11"/>
  <c r="D118" i="11"/>
  <c r="AN80" i="11"/>
  <c r="L97" i="11"/>
  <c r="AV106" i="11"/>
  <c r="X114" i="11"/>
  <c r="T120" i="11"/>
  <c r="BM109" i="11"/>
  <c r="CX69" i="11"/>
  <c r="CK80" i="11"/>
  <c r="X88" i="11"/>
  <c r="T95" i="11"/>
  <c r="R100" i="11"/>
  <c r="AC104" i="11"/>
  <c r="AJ107" i="11"/>
  <c r="AA110" i="11"/>
  <c r="R113" i="11"/>
  <c r="CM115" i="11"/>
  <c r="V118" i="11"/>
  <c r="Q120" i="11"/>
  <c r="CI121" i="11"/>
  <c r="AT123" i="11"/>
  <c r="CU124" i="11"/>
  <c r="D47" i="11"/>
  <c r="BG118" i="11"/>
  <c r="AY50" i="11"/>
  <c r="BK73" i="11"/>
  <c r="G83" i="11"/>
  <c r="H90" i="11"/>
  <c r="CS96" i="11"/>
  <c r="W101" i="11"/>
  <c r="S105" i="11"/>
  <c r="P108" i="11"/>
  <c r="G111" i="11"/>
  <c r="CS113" i="11"/>
  <c r="BB116" i="11"/>
  <c r="BT118" i="11"/>
  <c r="BN120" i="11"/>
  <c r="AB122" i="11"/>
  <c r="CH123" i="11"/>
  <c r="AK125" i="11"/>
  <c r="D84" i="11"/>
  <c r="AR122" i="11"/>
  <c r="BT122" i="11"/>
  <c r="AV66" i="11"/>
  <c r="CC78" i="11"/>
  <c r="BC86" i="11"/>
  <c r="BE93" i="11"/>
  <c r="R99" i="11"/>
  <c r="AM103" i="11"/>
  <c r="BS106" i="11"/>
  <c r="BJ109" i="11"/>
  <c r="BA112" i="11"/>
  <c r="AF115" i="11"/>
  <c r="BP117" i="11"/>
  <c r="BR119" i="11"/>
  <c r="AX121" i="11"/>
  <c r="I123" i="11"/>
  <c r="BM124" i="11"/>
  <c r="D13" i="11"/>
  <c r="Z65" i="11"/>
  <c r="F86" i="11"/>
  <c r="W100" i="11"/>
  <c r="O109" i="11"/>
  <c r="BT115" i="11"/>
  <c r="CL121" i="11"/>
  <c r="AS52" i="11"/>
  <c r="CW73" i="11"/>
  <c r="P83" i="11"/>
  <c r="R90" i="11"/>
  <c r="M97" i="11"/>
  <c r="AI101" i="11"/>
  <c r="V105" i="11"/>
  <c r="S108" i="11"/>
  <c r="J111" i="11"/>
  <c r="CV113" i="11"/>
  <c r="BE116" i="11"/>
  <c r="BW118" i="11"/>
  <c r="BQ120" i="11"/>
  <c r="AF122" i="11"/>
  <c r="CL123" i="11"/>
  <c r="AN125" i="11"/>
  <c r="D87" i="11"/>
  <c r="BR66" i="11"/>
  <c r="CO78" i="11"/>
  <c r="BS86" i="11"/>
  <c r="BU93" i="11"/>
  <c r="AC99" i="11"/>
  <c r="AP103" i="11"/>
  <c r="BV106" i="11"/>
  <c r="K111" i="11"/>
  <c r="CW113" i="11"/>
  <c r="BJ116" i="11"/>
  <c r="J119" i="11"/>
  <c r="T122" i="11"/>
  <c r="M89" i="11"/>
  <c r="BT107" i="11"/>
  <c r="AU118" i="11"/>
  <c r="BS124" i="11"/>
  <c r="K120" i="11"/>
  <c r="AZ108" i="11"/>
  <c r="CM41" i="11"/>
  <c r="P96" i="11"/>
  <c r="BR110" i="11"/>
  <c r="AP120" i="11"/>
  <c r="D28" i="11"/>
  <c r="AE124" i="11"/>
  <c r="CI122" i="11"/>
  <c r="BC91" i="11"/>
  <c r="BY108" i="11"/>
  <c r="N119" i="11"/>
  <c r="R125" i="11"/>
  <c r="Q97" i="11"/>
  <c r="CO124" i="11"/>
  <c r="AJ100" i="11"/>
  <c r="CS118" i="11"/>
  <c r="AO87" i="11"/>
  <c r="CU106" i="11"/>
  <c r="CN117" i="11"/>
  <c r="AT124" i="11"/>
  <c r="CQ124" i="11"/>
  <c r="BG117" i="11"/>
  <c r="CY72" i="11"/>
  <c r="H101" i="11"/>
  <c r="CG113" i="11"/>
  <c r="I122" i="11"/>
  <c r="D103" i="11"/>
  <c r="AS108" i="11"/>
  <c r="I22" i="11"/>
  <c r="CS48" i="11"/>
  <c r="AM32" i="11"/>
  <c r="BH64" i="11"/>
  <c r="AQ56" i="11"/>
  <c r="AX38" i="11"/>
  <c r="BO69" i="11"/>
  <c r="CT71" i="11"/>
  <c r="BN74" i="11"/>
  <c r="S66" i="11"/>
  <c r="Y58" i="11"/>
  <c r="T74" i="11"/>
  <c r="CI64" i="11"/>
  <c r="T71" i="11"/>
  <c r="CX84" i="11"/>
  <c r="BN96" i="11"/>
  <c r="K75" i="11"/>
  <c r="AH87" i="11"/>
  <c r="CS98" i="11"/>
  <c r="G61" i="11"/>
  <c r="BG76" i="11"/>
  <c r="H84" i="11"/>
  <c r="CT90" i="11"/>
  <c r="CB96" i="11"/>
  <c r="AL65" i="11"/>
  <c r="AP75" i="11"/>
  <c r="BX81" i="11"/>
  <c r="BH87" i="11"/>
  <c r="AP93" i="11"/>
  <c r="X99" i="11"/>
  <c r="F105" i="11"/>
  <c r="CY63" i="11"/>
  <c r="BG74" i="11"/>
  <c r="L81" i="11"/>
  <c r="CV86" i="11"/>
  <c r="CD92" i="11"/>
  <c r="BA48" i="11"/>
  <c r="BZ68" i="11"/>
  <c r="AP77" i="11"/>
  <c r="BJ83" i="11"/>
  <c r="AR89" i="11"/>
  <c r="Z95" i="11"/>
  <c r="G60" i="11"/>
  <c r="S68" i="11"/>
  <c r="AS74" i="11"/>
  <c r="AK78" i="11"/>
  <c r="AE82" i="11"/>
  <c r="BU69" i="11"/>
  <c r="BI80" i="11"/>
  <c r="Z88" i="11"/>
  <c r="BD94" i="11"/>
  <c r="G99" i="11"/>
  <c r="BD102" i="11"/>
  <c r="CM105" i="11"/>
  <c r="CD108" i="11"/>
  <c r="BU111" i="11"/>
  <c r="BL114" i="11"/>
  <c r="BC117" i="11"/>
  <c r="AT120" i="11"/>
  <c r="AZ65" i="11"/>
  <c r="CB76" i="11"/>
  <c r="CL83" i="11"/>
  <c r="BT89" i="11"/>
  <c r="BB95" i="11"/>
  <c r="BN99" i="11"/>
  <c r="P103" i="11"/>
  <c r="AO106" i="11"/>
  <c r="AF109" i="11"/>
  <c r="W112" i="11"/>
  <c r="N115" i="11"/>
  <c r="AD57" i="11"/>
  <c r="CB72" i="11"/>
  <c r="AC81" i="11"/>
  <c r="AE87" i="11"/>
  <c r="M93" i="11"/>
  <c r="V98" i="11"/>
  <c r="BS101" i="11"/>
  <c r="N105" i="11"/>
  <c r="L108" i="11"/>
  <c r="CX110" i="11"/>
  <c r="CO113" i="11"/>
  <c r="CF116" i="11"/>
  <c r="BW119" i="11"/>
  <c r="BQ63" i="11"/>
  <c r="CK75" i="11"/>
  <c r="BG81" i="11"/>
  <c r="N85" i="11"/>
  <c r="BA88" i="11"/>
  <c r="CN91" i="11"/>
  <c r="AF95" i="11"/>
  <c r="AL98" i="11"/>
  <c r="AO100" i="11"/>
  <c r="AS102" i="11"/>
  <c r="AW104" i="11"/>
  <c r="AE106" i="11"/>
  <c r="Y108" i="11"/>
  <c r="CP109" i="11"/>
  <c r="BL111" i="11"/>
  <c r="AH113" i="11"/>
  <c r="CY114" i="11"/>
  <c r="CS116" i="11"/>
  <c r="BO118" i="11"/>
  <c r="AK120" i="11"/>
  <c r="G122" i="11"/>
  <c r="BX123" i="11"/>
  <c r="AI58" i="11"/>
  <c r="AQ68" i="11"/>
  <c r="AF75" i="11"/>
  <c r="BT79" i="11"/>
  <c r="BW83" i="11"/>
  <c r="BK87" i="11"/>
  <c r="CX90" i="11"/>
  <c r="AP94" i="11"/>
  <c r="AY97" i="11"/>
  <c r="BC99" i="11"/>
  <c r="CI101" i="11"/>
  <c r="CM103" i="11"/>
  <c r="BD105" i="11"/>
  <c r="E107" i="11"/>
  <c r="AX108" i="11"/>
  <c r="CQ109" i="11"/>
  <c r="AO111" i="11"/>
  <c r="CH112" i="11"/>
  <c r="AF114" i="11"/>
  <c r="AX57" i="11"/>
  <c r="CQ66" i="11"/>
  <c r="CV72" i="11"/>
  <c r="BD77" i="11"/>
  <c r="AF81" i="11"/>
  <c r="AW84" i="11"/>
  <c r="AN87" i="11"/>
  <c r="AE90" i="11"/>
  <c r="V93" i="11"/>
  <c r="M96" i="11"/>
  <c r="Z98" i="11"/>
  <c r="CV99" i="11"/>
  <c r="BV101" i="11"/>
  <c r="AX103" i="11"/>
  <c r="Q105" i="11"/>
  <c r="BQ106" i="11"/>
  <c r="O108" i="11"/>
  <c r="BH109" i="11"/>
  <c r="F111" i="11"/>
  <c r="AY112" i="11"/>
  <c r="CR113" i="11"/>
  <c r="AP115" i="11"/>
  <c r="CI116" i="11"/>
  <c r="AG118" i="11"/>
  <c r="AV59" i="11"/>
  <c r="E68" i="11"/>
  <c r="CX73" i="11"/>
  <c r="Y78" i="11"/>
  <c r="F82" i="11"/>
  <c r="CU84" i="11"/>
  <c r="CL87" i="11"/>
  <c r="CC90" i="11"/>
  <c r="BT93" i="11"/>
  <c r="BK96" i="11"/>
  <c r="BE98" i="11"/>
  <c r="AF100" i="11"/>
  <c r="G102" i="11"/>
  <c r="CB103" i="11"/>
  <c r="T67" i="11"/>
  <c r="U79" i="11"/>
  <c r="CP86" i="11"/>
  <c r="CQ93" i="11"/>
  <c r="AI99" i="11"/>
  <c r="BC103" i="11"/>
  <c r="CF106" i="11"/>
  <c r="BW109" i="11"/>
  <c r="BN112" i="11"/>
  <c r="AR115" i="11"/>
  <c r="BZ117" i="11"/>
  <c r="CB119" i="11"/>
  <c r="BE121" i="11"/>
  <c r="Q123" i="11"/>
  <c r="BT124" i="11"/>
  <c r="D20" i="11"/>
  <c r="AY113" i="11"/>
  <c r="BB117" i="11"/>
  <c r="CF54" i="11"/>
  <c r="BI74" i="11"/>
  <c r="BA83" i="11"/>
  <c r="AQ90" i="11"/>
  <c r="AE97" i="11"/>
  <c r="AX101" i="11"/>
  <c r="AI105" i="11"/>
  <c r="AE108" i="11"/>
  <c r="V111" i="11"/>
  <c r="M114" i="11"/>
  <c r="BP116" i="11"/>
  <c r="CF118" i="11"/>
  <c r="BY120" i="11"/>
  <c r="AL122" i="11"/>
  <c r="CR123" i="11"/>
  <c r="AT125" i="11"/>
  <c r="D93" i="11"/>
  <c r="P124" i="11"/>
  <c r="AM62" i="11"/>
  <c r="F77" i="11"/>
  <c r="Z85" i="11"/>
  <c r="AB92" i="11"/>
  <c r="AP98" i="11"/>
  <c r="BC102" i="11"/>
  <c r="N106" i="11"/>
  <c r="E109" i="11"/>
  <c r="CQ111" i="11"/>
  <c r="CF114" i="11"/>
  <c r="AB117" i="11"/>
  <c r="AH119" i="11"/>
  <c r="T121" i="11"/>
  <c r="BZ122" i="11"/>
  <c r="AL124" i="11"/>
  <c r="CE125" i="11"/>
  <c r="CY37" i="11"/>
  <c r="CE81" i="11"/>
  <c r="CE97" i="11"/>
  <c r="CR106" i="11"/>
  <c r="BS114" i="11"/>
  <c r="BP120" i="11"/>
  <c r="CQ32" i="11"/>
  <c r="L71" i="11"/>
  <c r="BT81" i="11"/>
  <c r="CH88" i="11"/>
  <c r="BX95" i="11"/>
  <c r="AX100" i="11"/>
  <c r="BF104" i="11"/>
  <c r="BH107" i="11"/>
  <c r="AY110" i="11"/>
  <c r="AP113" i="11"/>
  <c r="I116" i="11"/>
  <c r="AL118" i="11"/>
  <c r="AF120" i="11"/>
  <c r="CV121" i="11"/>
  <c r="BG123" i="11"/>
  <c r="L125" i="11"/>
  <c r="D59" i="11"/>
  <c r="AL120" i="11"/>
  <c r="BM56" i="11"/>
  <c r="BR74" i="11"/>
  <c r="BK83" i="11"/>
  <c r="BG90" i="11"/>
  <c r="AQ97" i="11"/>
  <c r="BI101" i="11"/>
  <c r="AS105" i="11"/>
  <c r="AN108" i="11"/>
  <c r="AE111" i="11"/>
  <c r="V114" i="11"/>
  <c r="BX116" i="11"/>
  <c r="CI118" i="11"/>
  <c r="CB120" i="11"/>
  <c r="AO122" i="11"/>
  <c r="CU123" i="11"/>
  <c r="AW125" i="11"/>
  <c r="D96" i="11"/>
  <c r="BJ123" i="11"/>
  <c r="L123" i="11"/>
  <c r="BN67" i="11"/>
  <c r="BE79" i="11"/>
  <c r="S87" i="11"/>
  <c r="T94" i="11"/>
  <c r="AX99" i="11"/>
  <c r="BQ103" i="11"/>
  <c r="CQ106" i="11"/>
  <c r="CH109" i="11"/>
  <c r="BY112" i="11"/>
  <c r="BA115" i="11"/>
  <c r="CI117" i="11"/>
  <c r="CH119" i="11"/>
  <c r="BK121" i="11"/>
  <c r="V123" i="11"/>
  <c r="BY124" i="11"/>
  <c r="D25" i="11"/>
  <c r="BZ67" i="11"/>
  <c r="T87" i="11"/>
  <c r="CP100" i="11"/>
  <c r="BK109" i="11"/>
  <c r="AL116" i="11"/>
  <c r="AD122" i="11"/>
  <c r="CY56" i="11"/>
  <c r="H75" i="11"/>
  <c r="CA83" i="11"/>
  <c r="CB90" i="11"/>
  <c r="AT97" i="11"/>
  <c r="BO101" i="11"/>
  <c r="AV105" i="11"/>
  <c r="AQ108" i="11"/>
  <c r="AH111" i="11"/>
  <c r="Y114" i="11"/>
  <c r="CA116" i="11"/>
  <c r="CO118" i="11"/>
  <c r="CF120" i="11"/>
  <c r="AS122" i="11"/>
  <c r="CY123" i="11"/>
  <c r="AZ125" i="11"/>
  <c r="D99" i="11"/>
  <c r="F68" i="11"/>
  <c r="CC79" i="11"/>
  <c r="AB87" i="11"/>
  <c r="AD94" i="11"/>
  <c r="BJ99" i="11"/>
  <c r="CC103" i="11"/>
  <c r="CT106" i="11"/>
  <c r="AI111" i="11"/>
  <c r="Z114" i="11"/>
  <c r="CB116" i="11"/>
  <c r="O23" i="11"/>
  <c r="AW56" i="11"/>
  <c r="BZ46" i="11"/>
  <c r="J43" i="11"/>
  <c r="Q59" i="11"/>
  <c r="N46" i="11"/>
  <c r="AH72" i="11"/>
  <c r="BM74" i="11"/>
  <c r="AG77" i="11"/>
  <c r="AW68" i="11"/>
  <c r="CJ60" i="11"/>
  <c r="AD23" i="11"/>
  <c r="U66" i="11"/>
  <c r="AW73" i="11"/>
  <c r="AJ86" i="11"/>
  <c r="N41" i="11"/>
  <c r="BF76" i="11"/>
  <c r="BO88" i="11"/>
  <c r="AE100" i="11"/>
  <c r="AG64" i="11"/>
  <c r="AZ77" i="11"/>
  <c r="CB84" i="11"/>
  <c r="BG91" i="11"/>
  <c r="CG32" i="11"/>
  <c r="BG66" i="11"/>
  <c r="H76" i="11"/>
  <c r="AM82" i="11"/>
  <c r="U88" i="11"/>
  <c r="CX93" i="11"/>
  <c r="CF99" i="11"/>
  <c r="BN105" i="11"/>
  <c r="AM65" i="11"/>
  <c r="AQ75" i="11"/>
  <c r="BY81" i="11"/>
  <c r="BI87" i="11"/>
  <c r="AQ93" i="11"/>
  <c r="AO53" i="11"/>
  <c r="CF69" i="11"/>
  <c r="I78" i="11"/>
  <c r="W84" i="11"/>
  <c r="E90" i="11"/>
  <c r="CH95" i="11"/>
  <c r="AQ60" i="11"/>
  <c r="BK68" i="11"/>
  <c r="BJ74" i="11"/>
  <c r="AX78" i="11"/>
  <c r="AM20" i="11"/>
  <c r="AA70" i="11"/>
  <c r="S81" i="11"/>
  <c r="AX88" i="11"/>
  <c r="CB94" i="11"/>
  <c r="U99" i="11"/>
  <c r="BR102" i="11"/>
  <c r="CY105" i="11"/>
  <c r="CP108" i="11"/>
  <c r="CG111" i="11"/>
  <c r="BX114" i="11"/>
  <c r="BO117" i="11"/>
  <c r="BF120" i="11"/>
  <c r="V66" i="11"/>
  <c r="J77" i="11"/>
  <c r="O84" i="11"/>
  <c r="CR89" i="11"/>
  <c r="BZ95" i="11"/>
  <c r="CB99" i="11"/>
  <c r="AD103" i="11"/>
  <c r="BA106" i="11"/>
  <c r="AR109" i="11"/>
  <c r="AI112" i="11"/>
  <c r="Z115" i="11"/>
  <c r="AB58" i="11"/>
  <c r="AL73" i="11"/>
  <c r="BF81" i="11"/>
  <c r="BC87" i="11"/>
  <c r="AK93" i="11"/>
  <c r="AJ98" i="11"/>
  <c r="CG101" i="11"/>
  <c r="AA105" i="11"/>
  <c r="X108" i="11"/>
  <c r="O111" i="11"/>
  <c r="F114" i="11"/>
  <c r="CR116" i="11"/>
  <c r="CI119" i="11"/>
  <c r="AY64" i="11"/>
  <c r="Y76" i="11"/>
  <c r="CQ81" i="11"/>
  <c r="AL85" i="11"/>
  <c r="BY88" i="11"/>
  <c r="Q92" i="11"/>
  <c r="CB95" i="11"/>
  <c r="BA98" i="11"/>
  <c r="BD100" i="11"/>
  <c r="BG102" i="11"/>
  <c r="BJ104" i="11"/>
  <c r="BC106" i="11"/>
  <c r="AK108" i="11"/>
  <c r="G110" i="11"/>
  <c r="BX111" i="11"/>
  <c r="AT113" i="11"/>
  <c r="AB115" i="11"/>
  <c r="J117" i="11"/>
  <c r="CA118" i="11"/>
  <c r="AW120" i="11"/>
  <c r="S122" i="11"/>
  <c r="CV123" i="11"/>
  <c r="AS59" i="11"/>
  <c r="CK68" i="11"/>
  <c r="BI75" i="11"/>
  <c r="H80" i="11"/>
  <c r="X84" i="11"/>
  <c r="CI87" i="11"/>
  <c r="AA91" i="11"/>
  <c r="BN94" i="11"/>
  <c r="BO97" i="11"/>
  <c r="CG99" i="11"/>
  <c r="CY101" i="11"/>
  <c r="F104" i="11"/>
  <c r="BQ105" i="11"/>
  <c r="Q107" i="11"/>
  <c r="BJ108" i="11"/>
  <c r="H110" i="11"/>
  <c r="BA111" i="11"/>
  <c r="CT112" i="11"/>
  <c r="AR114" i="11"/>
  <c r="BF58" i="11"/>
  <c r="AR67" i="11"/>
  <c r="AP73" i="11"/>
  <c r="CH77" i="11"/>
  <c r="BP81" i="11"/>
  <c r="BU84" i="11"/>
  <c r="BL87" i="11"/>
  <c r="BC90" i="11"/>
  <c r="AT93" i="11"/>
  <c r="AK96" i="11"/>
  <c r="AO98" i="11"/>
  <c r="O100" i="11"/>
  <c r="CK101" i="11"/>
  <c r="BL103" i="11"/>
  <c r="AE105" i="11"/>
  <c r="CC106" i="11"/>
  <c r="AA108" i="11"/>
  <c r="BT109" i="11"/>
  <c r="R111" i="11"/>
  <c r="BK112" i="11"/>
  <c r="I114" i="11"/>
  <c r="BB115" i="11"/>
  <c r="CU116" i="11"/>
  <c r="BY30" i="11"/>
  <c r="BB60" i="11"/>
  <c r="BE68" i="11"/>
  <c r="AW74" i="11"/>
  <c r="BA78" i="11"/>
  <c r="AG82" i="11"/>
  <c r="X85" i="11"/>
  <c r="O88" i="11"/>
  <c r="F91" i="11"/>
  <c r="CR93" i="11"/>
  <c r="CI96" i="11"/>
  <c r="BS98" i="11"/>
  <c r="AU100" i="11"/>
  <c r="U102" i="11"/>
  <c r="CQ103" i="11"/>
  <c r="AS68" i="11"/>
  <c r="CP79" i="11"/>
  <c r="AY87" i="11"/>
  <c r="AU94" i="11"/>
  <c r="BW99" i="11"/>
  <c r="CO103" i="11"/>
  <c r="I107" i="11"/>
  <c r="CU109" i="11"/>
  <c r="CL112" i="11"/>
  <c r="BM115" i="11"/>
  <c r="CT117" i="11"/>
  <c r="CQ119" i="11"/>
  <c r="BS121" i="11"/>
  <c r="AD123" i="11"/>
  <c r="CF124" i="11"/>
  <c r="D32" i="11"/>
  <c r="AI117" i="11"/>
  <c r="BF119" i="11"/>
  <c r="CL57" i="11"/>
  <c r="AU75" i="11"/>
  <c r="E84" i="11"/>
  <c r="G91" i="11"/>
  <c r="BQ97" i="11"/>
  <c r="CD101" i="11"/>
  <c r="BI105" i="11"/>
  <c r="BC108" i="11"/>
  <c r="AT111" i="11"/>
  <c r="AK114" i="11"/>
  <c r="CL116" i="11"/>
  <c r="CU118" i="11"/>
  <c r="CM120" i="11"/>
  <c r="AY122" i="11"/>
  <c r="J124" i="11"/>
  <c r="BF125" i="11"/>
  <c r="D105" i="11"/>
  <c r="CL124" i="11"/>
  <c r="BY64" i="11"/>
  <c r="CI77" i="11"/>
  <c r="CD85" i="11"/>
  <c r="CF92" i="11"/>
  <c r="BV98" i="11"/>
  <c r="CP102" i="11"/>
  <c r="AL106" i="11"/>
  <c r="AC109" i="11"/>
  <c r="T112" i="11"/>
  <c r="G115" i="11"/>
  <c r="AU117" i="11"/>
  <c r="AX119" i="11"/>
  <c r="AG121" i="11"/>
  <c r="CN122" i="11"/>
  <c r="AX124" i="11"/>
  <c r="CQ125" i="11"/>
  <c r="CO51" i="11"/>
  <c r="O83" i="11"/>
  <c r="AU98" i="11"/>
  <c r="AS107" i="11"/>
  <c r="K115" i="11"/>
  <c r="L121" i="11"/>
  <c r="CA44" i="11"/>
  <c r="S72" i="11"/>
  <c r="AP82" i="11"/>
  <c r="AL89" i="11"/>
  <c r="AN96" i="11"/>
  <c r="CJ100" i="11"/>
  <c r="CF104" i="11"/>
  <c r="CF107" i="11"/>
  <c r="BW110" i="11"/>
  <c r="BN113" i="11"/>
  <c r="AE116" i="11"/>
  <c r="BD118" i="11"/>
  <c r="AX120" i="11"/>
  <c r="N122" i="11"/>
  <c r="BT123" i="11"/>
  <c r="X125" i="11"/>
  <c r="D71" i="11"/>
  <c r="BY121" i="11"/>
  <c r="BV58" i="11"/>
  <c r="BU75" i="11"/>
  <c r="Z84" i="11"/>
  <c r="P91" i="11"/>
  <c r="BU97" i="11"/>
  <c r="CP101" i="11"/>
  <c r="BS105" i="11"/>
  <c r="BL108" i="11"/>
  <c r="BC111" i="11"/>
  <c r="AT114" i="11"/>
  <c r="CO116" i="11"/>
  <c r="F119" i="11"/>
  <c r="CQ120" i="11"/>
  <c r="BB122" i="11"/>
  <c r="N124" i="11"/>
  <c r="BI125" i="11"/>
  <c r="D108" i="11"/>
  <c r="AC124" i="11"/>
  <c r="AY123" i="11"/>
  <c r="CY68" i="11"/>
  <c r="Y80" i="11"/>
  <c r="BW87" i="11"/>
  <c r="BS94" i="11"/>
  <c r="CK99" i="11"/>
  <c r="J104" i="11"/>
  <c r="T107" i="11"/>
  <c r="K110" i="11"/>
  <c r="CW112" i="11"/>
  <c r="BS115" i="11"/>
  <c r="E118" i="11"/>
  <c r="CY119" i="11"/>
  <c r="BX121" i="11"/>
  <c r="AI123" i="11"/>
  <c r="CK124" i="11"/>
  <c r="D37" i="11"/>
  <c r="M70" i="11"/>
  <c r="AN88" i="11"/>
  <c r="BP102" i="11"/>
  <c r="L110" i="11"/>
  <c r="P117" i="11"/>
  <c r="BR122" i="11"/>
  <c r="AU59" i="11"/>
  <c r="BY75" i="11"/>
  <c r="AJ84" i="11"/>
  <c r="AF91" i="11"/>
  <c r="CG97" i="11"/>
  <c r="F102" i="11"/>
  <c r="BV105" i="11"/>
  <c r="BO108" i="11"/>
  <c r="BF111" i="11"/>
  <c r="AW114" i="11"/>
  <c r="CV116" i="11"/>
  <c r="I119" i="11"/>
  <c r="CU120" i="11"/>
  <c r="BF122" i="11"/>
  <c r="Q124" i="11"/>
  <c r="BL125" i="11"/>
  <c r="D111" i="11"/>
  <c r="X69" i="11"/>
  <c r="AY80" i="11"/>
  <c r="CM87" i="11"/>
  <c r="CN94" i="11"/>
  <c r="CN99" i="11"/>
  <c r="N104" i="11"/>
  <c r="W107" i="11"/>
  <c r="BG111" i="11"/>
  <c r="AX114" i="11"/>
  <c r="CW116" i="11"/>
  <c r="BV119" i="11"/>
  <c r="AL123" i="11"/>
  <c r="BV93" i="11"/>
  <c r="BN109" i="11"/>
  <c r="BY119" i="11"/>
  <c r="AR125" i="11"/>
  <c r="D79" i="11"/>
  <c r="BH119" i="11"/>
  <c r="K67" i="11"/>
  <c r="AF99" i="11"/>
  <c r="BL112" i="11"/>
  <c r="BC121" i="11"/>
  <c r="AA106" i="11"/>
  <c r="W86" i="11"/>
  <c r="BP42" i="11"/>
  <c r="Q96" i="11"/>
  <c r="BS110" i="11"/>
  <c r="AQ120" i="11"/>
  <c r="CL125" i="11"/>
  <c r="CB102" i="11"/>
  <c r="T111" i="11"/>
  <c r="CH116" i="11"/>
  <c r="G125" i="11"/>
  <c r="CY91" i="11"/>
  <c r="CO108" i="11"/>
  <c r="AC119" i="11"/>
  <c r="S125" i="11"/>
  <c r="CE90" i="11"/>
  <c r="D53" i="11"/>
  <c r="CG79" i="11"/>
  <c r="CG103" i="11"/>
  <c r="BG115" i="11"/>
  <c r="M123" i="11"/>
  <c r="D76" i="11"/>
  <c r="AC123" i="11"/>
  <c r="AV37" i="11"/>
  <c r="AW27" i="11"/>
  <c r="AL49" i="11"/>
  <c r="CP44" i="11"/>
  <c r="CK59" i="11"/>
  <c r="BT47" i="11"/>
  <c r="G73" i="11"/>
  <c r="AM29" i="11"/>
  <c r="F78" i="11"/>
  <c r="CS68" i="11"/>
  <c r="BI61" i="11"/>
  <c r="G34" i="11"/>
  <c r="BQ66" i="11"/>
  <c r="AG74" i="11"/>
  <c r="CF86" i="11"/>
  <c r="CS45" i="11"/>
  <c r="L77" i="11"/>
  <c r="P89" i="11"/>
  <c r="CA100" i="11"/>
  <c r="CJ64" i="11"/>
  <c r="BZ77" i="11"/>
  <c r="Q85" i="11"/>
  <c r="CE91" i="11"/>
  <c r="CU37" i="11"/>
  <c r="H67" i="11"/>
  <c r="AH76" i="11"/>
  <c r="BK82" i="11"/>
  <c r="AS88" i="11"/>
  <c r="AA94" i="11"/>
  <c r="I100" i="11"/>
  <c r="CL105" i="11"/>
  <c r="CI65" i="11"/>
  <c r="BQ75" i="11"/>
  <c r="CY81" i="11"/>
  <c r="CG87" i="11"/>
  <c r="BO93" i="11"/>
  <c r="AI55" i="11"/>
  <c r="X70" i="11"/>
  <c r="AI78" i="11"/>
  <c r="AU84" i="11"/>
  <c r="AC90" i="11"/>
  <c r="K96" i="11"/>
  <c r="CA60" i="11"/>
  <c r="CX68" i="11"/>
  <c r="CF74" i="11"/>
  <c r="BK78" i="11"/>
  <c r="AS34" i="11"/>
  <c r="BU70" i="11"/>
  <c r="CF81" i="11"/>
  <c r="BV88" i="11"/>
  <c r="E95" i="11"/>
  <c r="AK99" i="11"/>
  <c r="CF102" i="11"/>
  <c r="P106" i="11"/>
  <c r="G109" i="11"/>
  <c r="CS111" i="11"/>
  <c r="CJ114" i="11"/>
  <c r="CA117" i="11"/>
  <c r="BR120" i="11"/>
  <c r="BT66" i="11"/>
  <c r="AT77" i="11"/>
  <c r="AM84" i="11"/>
  <c r="U90" i="11"/>
  <c r="CX95" i="11"/>
  <c r="CQ99" i="11"/>
  <c r="AR103" i="11"/>
  <c r="BM106" i="11"/>
  <c r="BD109" i="11"/>
  <c r="AU112" i="11"/>
  <c r="AL115" i="11"/>
  <c r="L59" i="11"/>
  <c r="CG73" i="11"/>
  <c r="CN81" i="11"/>
  <c r="CA87" i="11"/>
  <c r="BI93" i="11"/>
  <c r="AZ98" i="11"/>
  <c r="CU101" i="11"/>
  <c r="AN105" i="11"/>
  <c r="AJ108" i="11"/>
  <c r="AA111" i="11"/>
  <c r="R114" i="11"/>
  <c r="I117" i="11"/>
  <c r="CU119" i="11"/>
  <c r="CY64" i="11"/>
  <c r="BB76" i="11"/>
  <c r="V82" i="11"/>
  <c r="BJ85" i="11"/>
  <c r="CW88" i="11"/>
  <c r="AO92" i="11"/>
  <c r="AC96" i="11"/>
  <c r="BO98" i="11"/>
  <c r="BS100" i="11"/>
  <c r="BV102" i="11"/>
  <c r="BW104" i="11"/>
  <c r="CA106" i="11"/>
  <c r="AW108" i="11"/>
  <c r="S110" i="11"/>
  <c r="CJ111" i="11"/>
  <c r="BF113" i="11"/>
  <c r="AZ115" i="11"/>
  <c r="V117" i="11"/>
  <c r="CM118" i="11"/>
  <c r="BI120" i="11"/>
  <c r="AE122" i="11"/>
  <c r="Y124" i="11"/>
  <c r="T60" i="11"/>
  <c r="AV69" i="11"/>
  <c r="CL75" i="11"/>
  <c r="AL80" i="11"/>
  <c r="BT84" i="11"/>
  <c r="L88" i="11"/>
  <c r="AY91" i="11"/>
  <c r="CL94" i="11"/>
  <c r="CC97" i="11"/>
  <c r="N100" i="11"/>
  <c r="R102" i="11"/>
  <c r="V104" i="11"/>
  <c r="CD105" i="11"/>
  <c r="AC107" i="11"/>
  <c r="BV108" i="11"/>
  <c r="T110" i="11"/>
  <c r="BM111" i="11"/>
  <c r="K113" i="11"/>
  <c r="BD114" i="11"/>
  <c r="AT59" i="11"/>
  <c r="CX67" i="11"/>
  <c r="CU73" i="11"/>
  <c r="O78" i="11"/>
  <c r="CS81" i="11"/>
  <c r="CS84" i="11"/>
  <c r="CJ87" i="11"/>
  <c r="CA90" i="11"/>
  <c r="BR93" i="11"/>
  <c r="BI96" i="11"/>
  <c r="BC98" i="11"/>
  <c r="AC100" i="11"/>
  <c r="E102" i="11"/>
  <c r="BZ103" i="11"/>
  <c r="AR105" i="11"/>
  <c r="CO106" i="11"/>
  <c r="AM108" i="11"/>
  <c r="CF109" i="11"/>
  <c r="AD111" i="11"/>
  <c r="BW112" i="11"/>
  <c r="U114" i="11"/>
  <c r="BN115" i="11"/>
  <c r="L117" i="11"/>
  <c r="E37" i="11"/>
  <c r="AC61" i="11"/>
  <c r="E69" i="11"/>
  <c r="F75" i="11"/>
  <c r="CJ78" i="11"/>
  <c r="BE82" i="11"/>
  <c r="AV85" i="11"/>
  <c r="AM88" i="11"/>
  <c r="AD91" i="11"/>
  <c r="U94" i="11"/>
  <c r="K97" i="11"/>
  <c r="CH98" i="11"/>
  <c r="BI100" i="11"/>
  <c r="AI102" i="11"/>
  <c r="K104" i="11"/>
  <c r="BM69" i="11"/>
  <c r="BZ80" i="11"/>
  <c r="N88" i="11"/>
  <c r="CY94" i="11"/>
  <c r="F100" i="11"/>
  <c r="Z104" i="11"/>
  <c r="AG107" i="11"/>
  <c r="X110" i="11"/>
  <c r="O113" i="11"/>
  <c r="CE115" i="11"/>
  <c r="O118" i="11"/>
  <c r="N120" i="11"/>
  <c r="CF121" i="11"/>
  <c r="AQ123" i="11"/>
  <c r="CR124" i="11"/>
  <c r="D44" i="11"/>
  <c r="BS119" i="11"/>
  <c r="CH120" i="11"/>
  <c r="BC60" i="11"/>
  <c r="AC76" i="11"/>
  <c r="BI84" i="11"/>
  <c r="BK91" i="11"/>
  <c r="CW97" i="11"/>
  <c r="V102" i="11"/>
  <c r="CI105" i="11"/>
  <c r="CA108" i="11"/>
  <c r="BR111" i="11"/>
  <c r="BI114" i="11"/>
  <c r="H117" i="11"/>
  <c r="R119" i="11"/>
  <c r="F121" i="11"/>
  <c r="BL122" i="11"/>
  <c r="W124" i="11"/>
  <c r="BR125" i="11"/>
  <c r="D117" i="11"/>
  <c r="BK125" i="11"/>
  <c r="CU65" i="11"/>
  <c r="BJ78" i="11"/>
  <c r="AT86" i="11"/>
  <c r="AU93" i="11"/>
  <c r="F99" i="11"/>
  <c r="AA103" i="11"/>
  <c r="BJ106" i="11"/>
  <c r="BA109" i="11"/>
  <c r="AR112" i="11"/>
  <c r="X115" i="11"/>
  <c r="BL117" i="11"/>
  <c r="BO119" i="11"/>
  <c r="AU121" i="11"/>
  <c r="F123" i="11"/>
  <c r="BJ124" i="11"/>
  <c r="D10" i="11"/>
  <c r="I59" i="11"/>
  <c r="AC84" i="11"/>
  <c r="S99" i="11"/>
  <c r="AP108" i="11"/>
  <c r="BC115" i="11"/>
  <c r="BL121" i="11"/>
  <c r="CW49" i="11"/>
  <c r="BJ73" i="11"/>
  <c r="E83" i="11"/>
  <c r="CP89" i="11"/>
  <c r="CR96" i="11"/>
  <c r="V101" i="11"/>
  <c r="K105" i="11"/>
  <c r="I108" i="11"/>
  <c r="CU110" i="11"/>
  <c r="CL113" i="11"/>
  <c r="BA116" i="11"/>
  <c r="BS118" i="11"/>
  <c r="BM120" i="11"/>
  <c r="AA122" i="11"/>
  <c r="CG123" i="11"/>
  <c r="AJ125" i="11"/>
  <c r="D83" i="11"/>
  <c r="CR122" i="11"/>
  <c r="BZ60" i="11"/>
  <c r="AO76" i="11"/>
  <c r="BY84" i="11"/>
  <c r="CA91" i="11"/>
  <c r="L98" i="11"/>
  <c r="Z102" i="11"/>
  <c r="CS105" i="11"/>
  <c r="CJ108" i="11"/>
  <c r="CA111" i="11"/>
  <c r="BP114" i="11"/>
  <c r="N117" i="11"/>
  <c r="U119" i="11"/>
  <c r="I121" i="11"/>
  <c r="BP122" i="11"/>
  <c r="AA124" i="11"/>
  <c r="BU125" i="11"/>
  <c r="D120" i="11"/>
  <c r="CX124" i="11"/>
  <c r="BZ123" i="11"/>
  <c r="L70" i="11"/>
  <c r="N81" i="11"/>
  <c r="AL88" i="11"/>
  <c r="AB95" i="11"/>
  <c r="V100" i="11"/>
  <c r="AM104" i="11"/>
  <c r="AR107" i="11"/>
  <c r="AI110" i="11"/>
  <c r="Z113" i="11"/>
  <c r="CO115" i="11"/>
  <c r="X118" i="11"/>
  <c r="S120" i="11"/>
  <c r="CK121" i="11"/>
  <c r="AV123" i="11"/>
  <c r="CW124" i="11"/>
  <c r="D49" i="11"/>
  <c r="BK72" i="11"/>
  <c r="CI91" i="11"/>
  <c r="AN103" i="11"/>
  <c r="BH110" i="11"/>
  <c r="BS117" i="11"/>
  <c r="W123" i="11"/>
  <c r="AY61" i="11"/>
  <c r="BO76" i="11"/>
  <c r="CT84" i="11"/>
  <c r="CJ91" i="11"/>
  <c r="R98" i="11"/>
  <c r="AL102" i="11"/>
  <c r="CV105" i="11"/>
  <c r="BJ15" i="11"/>
  <c r="BB43" i="11"/>
  <c r="BP54" i="11"/>
  <c r="CK62" i="11"/>
  <c r="CA58" i="11"/>
  <c r="CM34" i="11"/>
  <c r="CU43" i="11"/>
  <c r="BJ53" i="11"/>
  <c r="BU59" i="11"/>
  <c r="CS42" i="11"/>
  <c r="V73" i="11"/>
  <c r="AR66" i="11"/>
  <c r="CA51" i="11"/>
  <c r="CO52" i="11"/>
  <c r="CX77" i="11"/>
  <c r="CU89" i="11"/>
  <c r="AS62" i="11"/>
  <c r="BC80" i="11"/>
  <c r="AE92" i="11"/>
  <c r="BR103" i="11"/>
  <c r="BX69" i="11"/>
  <c r="CL79" i="11"/>
  <c r="K87" i="11"/>
  <c r="BA93" i="11"/>
  <c r="AI54" i="11"/>
  <c r="CU69" i="11"/>
  <c r="T78" i="11"/>
  <c r="AG84" i="11"/>
  <c r="O90" i="11"/>
  <c r="CR95" i="11"/>
  <c r="BZ101" i="11"/>
  <c r="AY49" i="11"/>
  <c r="CU68" i="11"/>
  <c r="BB77" i="11"/>
  <c r="BU83" i="11"/>
  <c r="BC89" i="11"/>
  <c r="AK95" i="11"/>
  <c r="AX61" i="11"/>
  <c r="O73" i="11"/>
  <c r="T80" i="11"/>
  <c r="Q86" i="11"/>
  <c r="CT91" i="11"/>
  <c r="K42" i="11"/>
  <c r="G64" i="11"/>
  <c r="AV70" i="11"/>
  <c r="M76" i="11"/>
  <c r="CD79" i="11"/>
  <c r="F57" i="11"/>
  <c r="U75" i="11"/>
  <c r="BM83" i="11"/>
  <c r="CN90" i="11"/>
  <c r="BV96" i="11"/>
  <c r="AL100" i="11"/>
  <c r="CI103" i="11"/>
  <c r="CV106" i="11"/>
  <c r="CM109" i="11"/>
  <c r="CD112" i="11"/>
  <c r="BU115" i="11"/>
  <c r="BL118" i="11"/>
  <c r="CJ45" i="11"/>
  <c r="AG70" i="11"/>
  <c r="BP79" i="11"/>
  <c r="I86" i="11"/>
  <c r="CL91" i="11"/>
  <c r="AV97" i="11"/>
  <c r="CS100" i="11"/>
  <c r="AU104" i="11"/>
  <c r="AX107" i="11"/>
  <c r="AO110" i="11"/>
  <c r="AF113" i="11"/>
  <c r="W116" i="11"/>
  <c r="CX64" i="11"/>
  <c r="BA76" i="11"/>
  <c r="BO83" i="11"/>
  <c r="AW89" i="11"/>
  <c r="AE95" i="11"/>
  <c r="BA99" i="11"/>
  <c r="CX102" i="11"/>
  <c r="AD106" i="11"/>
  <c r="U109" i="11"/>
  <c r="L112" i="11"/>
  <c r="CX114" i="11"/>
  <c r="CO117" i="11"/>
  <c r="CJ35" i="11"/>
  <c r="CJ68" i="11"/>
  <c r="AO78" i="11"/>
  <c r="BS82" i="11"/>
  <c r="K86" i="11"/>
  <c r="AX89" i="11"/>
  <c r="AL93" i="11"/>
  <c r="BY96" i="11"/>
  <c r="CQ98" i="11"/>
  <c r="CU100" i="11"/>
  <c r="CY102" i="11"/>
  <c r="AB105" i="11"/>
  <c r="CY106" i="11"/>
  <c r="BU108" i="11"/>
  <c r="AQ110" i="11"/>
  <c r="M112" i="11"/>
  <c r="G114" i="11"/>
  <c r="BX115" i="11"/>
  <c r="AT117" i="11"/>
  <c r="P119" i="11"/>
  <c r="CG120" i="11"/>
  <c r="CA122" i="11"/>
  <c r="AD24" i="11"/>
  <c r="CV61" i="11"/>
  <c r="AU70" i="11"/>
  <c r="BC76" i="11"/>
  <c r="BN81" i="11"/>
  <c r="U85" i="11"/>
  <c r="BH88" i="11"/>
  <c r="CU91" i="11"/>
  <c r="AM95" i="11"/>
  <c r="AN98" i="11"/>
  <c r="AP100" i="11"/>
  <c r="AT102" i="11"/>
  <c r="AX104" i="11"/>
  <c r="H106" i="11"/>
  <c r="BA107" i="11"/>
  <c r="CT108" i="11"/>
  <c r="AR110" i="11"/>
  <c r="CK111" i="11"/>
  <c r="AI113" i="11"/>
  <c r="CU36" i="11"/>
  <c r="AA61" i="11"/>
  <c r="CW68" i="11"/>
  <c r="CK74" i="11"/>
  <c r="CB78" i="11"/>
  <c r="BC82" i="11"/>
  <c r="AT85" i="11"/>
  <c r="AK88" i="11"/>
  <c r="AB91" i="11"/>
  <c r="S94" i="11"/>
  <c r="I97" i="11"/>
  <c r="CE98" i="11"/>
  <c r="BG100" i="11"/>
  <c r="AG102" i="11"/>
  <c r="H104" i="11"/>
  <c r="BR105" i="11"/>
  <c r="R107" i="11"/>
  <c r="BK108" i="11"/>
  <c r="I110" i="11"/>
  <c r="BB111" i="11"/>
  <c r="CU112" i="11"/>
  <c r="AS114" i="11"/>
  <c r="CL115" i="11"/>
  <c r="AJ117" i="11"/>
  <c r="CB44" i="11"/>
  <c r="J63" i="11"/>
  <c r="J70" i="11"/>
  <c r="BS75" i="11"/>
  <c r="AU79" i="11"/>
  <c r="F83" i="11"/>
  <c r="CR85" i="11"/>
  <c r="CI88" i="11"/>
  <c r="BZ91" i="11"/>
  <c r="BQ94" i="11"/>
  <c r="AO97" i="11"/>
  <c r="P99" i="11"/>
  <c r="CK100" i="11"/>
  <c r="BM102" i="11"/>
  <c r="BQ42" i="11"/>
  <c r="O72" i="11"/>
  <c r="AF82" i="11"/>
  <c r="V89" i="11"/>
  <c r="X96" i="11"/>
  <c r="BY100" i="11"/>
  <c r="CB104" i="11"/>
  <c r="CC107" i="11"/>
  <c r="BT110" i="11"/>
  <c r="BK113" i="11"/>
  <c r="AB116" i="11"/>
  <c r="AX118" i="11"/>
  <c r="AR120" i="11"/>
  <c r="K122" i="11"/>
  <c r="BQ123" i="11"/>
  <c r="U125" i="11"/>
  <c r="D68" i="11"/>
  <c r="CE122" i="11"/>
  <c r="BG122" i="11"/>
  <c r="BP64" i="11"/>
  <c r="BT77" i="11"/>
  <c r="CC85" i="11"/>
  <c r="BY92" i="11"/>
  <c r="BT98" i="11"/>
  <c r="CN102" i="11"/>
  <c r="AK106" i="11"/>
  <c r="AB109" i="11"/>
  <c r="S112" i="11"/>
  <c r="E115" i="11"/>
  <c r="AR117" i="11"/>
  <c r="AV119" i="11"/>
  <c r="AF121" i="11"/>
  <c r="CL122" i="11"/>
  <c r="AW124" i="11"/>
  <c r="CP125" i="11"/>
  <c r="AJ102" i="11"/>
  <c r="D74" i="11"/>
  <c r="BM68" i="11"/>
  <c r="N80" i="11"/>
  <c r="BM87" i="11"/>
  <c r="BC94" i="11"/>
  <c r="BY99" i="11"/>
  <c r="CT103" i="11"/>
  <c r="K107" i="11"/>
  <c r="CW109" i="11"/>
  <c r="CN112" i="11"/>
  <c r="BP115" i="11"/>
  <c r="CV117" i="11"/>
  <c r="CT119" i="11"/>
  <c r="BU121" i="11"/>
  <c r="AF123" i="11"/>
  <c r="CH124" i="11"/>
  <c r="D34" i="11"/>
  <c r="AW66" i="11"/>
  <c r="BP86" i="11"/>
  <c r="BJ100" i="11"/>
  <c r="CI109" i="11"/>
  <c r="CT116" i="11"/>
  <c r="BE122" i="11"/>
  <c r="BU58" i="11"/>
  <c r="BL75" i="11"/>
  <c r="M84" i="11"/>
  <c r="O91" i="11"/>
  <c r="BT97" i="11"/>
  <c r="CO101" i="11"/>
  <c r="BK105" i="11"/>
  <c r="BE108" i="11"/>
  <c r="AV111" i="11"/>
  <c r="AM114" i="11"/>
  <c r="CN116" i="11"/>
  <c r="E119" i="11"/>
  <c r="CO120" i="11"/>
  <c r="BA122" i="11"/>
  <c r="L124" i="11"/>
  <c r="BH125" i="11"/>
  <c r="D107" i="11"/>
  <c r="BZ124" i="11"/>
  <c r="CA64" i="11"/>
  <c r="CT77" i="11"/>
  <c r="CS85" i="11"/>
  <c r="CT92" i="11"/>
  <c r="BY98" i="11"/>
  <c r="CR102" i="11"/>
  <c r="AT106" i="11"/>
  <c r="AK109" i="11"/>
  <c r="AB112" i="11"/>
  <c r="I115" i="11"/>
  <c r="AX117" i="11"/>
  <c r="BB119" i="11"/>
  <c r="AJ121" i="11"/>
  <c r="CP122" i="11"/>
  <c r="AZ124" i="11"/>
  <c r="CS125" i="11"/>
  <c r="BO90" i="11"/>
  <c r="D62" i="11"/>
  <c r="AK45" i="11"/>
  <c r="BE72" i="11"/>
  <c r="BD82" i="11"/>
  <c r="AT89" i="11"/>
  <c r="AV96" i="11"/>
  <c r="CN100" i="11"/>
  <c r="CN104" i="11"/>
  <c r="CN107" i="11"/>
  <c r="CE110" i="11"/>
  <c r="BV113" i="11"/>
  <c r="AG116" i="11"/>
  <c r="BF118" i="11"/>
  <c r="AZ120" i="11"/>
  <c r="P122" i="11"/>
  <c r="BV123" i="11"/>
  <c r="Z125" i="11"/>
  <c r="D73" i="11"/>
  <c r="BL76" i="11"/>
  <c r="V94" i="11"/>
  <c r="BO104" i="11"/>
  <c r="BE111" i="11"/>
  <c r="AR118" i="11"/>
  <c r="BN124" i="11"/>
  <c r="AB65" i="11"/>
  <c r="W78" i="11"/>
  <c r="G86" i="11"/>
  <c r="I93" i="11"/>
  <c r="CK98" i="11"/>
  <c r="I103" i="11"/>
  <c r="AW106" i="11"/>
  <c r="AN109" i="11"/>
  <c r="AE112" i="11"/>
  <c r="L115" i="11"/>
  <c r="BA117" i="11"/>
  <c r="BE119" i="11"/>
  <c r="AM121" i="11"/>
  <c r="CS122" i="11"/>
  <c r="BC124" i="11"/>
  <c r="CV125" i="11"/>
  <c r="CP46" i="11"/>
  <c r="BX72" i="11"/>
  <c r="BN82" i="11"/>
  <c r="BJ89" i="11"/>
  <c r="BL96" i="11"/>
  <c r="P6" i="11"/>
  <c r="S7" i="16" s="1"/>
  <c r="AI52" i="11"/>
  <c r="BK26" i="11"/>
  <c r="CX26" i="11"/>
  <c r="BU60" i="11"/>
  <c r="P42" i="11"/>
  <c r="S51" i="11"/>
  <c r="V58" i="11"/>
  <c r="AB62" i="11"/>
  <c r="CA48" i="11"/>
  <c r="AE74" i="11"/>
  <c r="AC67" i="11"/>
  <c r="S55" i="11"/>
  <c r="CM57" i="11"/>
  <c r="CQ78" i="11"/>
  <c r="CF90" i="11"/>
  <c r="CC64" i="11"/>
  <c r="AV81" i="11"/>
  <c r="P93" i="11"/>
  <c r="G104" i="11"/>
  <c r="AL70" i="11"/>
  <c r="AQ80" i="11"/>
  <c r="AU87" i="11"/>
  <c r="CK93" i="11"/>
  <c r="CD56" i="11"/>
  <c r="BI70" i="11"/>
  <c r="BG78" i="11"/>
  <c r="BQ84" i="11"/>
  <c r="AY90" i="11"/>
  <c r="AG96" i="11"/>
  <c r="O102" i="11"/>
  <c r="AP52" i="11"/>
  <c r="BI69" i="11"/>
  <c r="CP77" i="11"/>
  <c r="J84" i="11"/>
  <c r="CM89" i="11"/>
  <c r="BU95" i="11"/>
  <c r="BG62" i="11"/>
  <c r="BX73" i="11"/>
  <c r="BG80" i="11"/>
  <c r="BA86" i="11"/>
  <c r="AI92" i="11"/>
  <c r="AS45" i="11"/>
  <c r="CO64" i="11"/>
  <c r="BB71" i="11"/>
  <c r="AZ76" i="11"/>
  <c r="V80" i="11"/>
  <c r="CL60" i="11"/>
  <c r="O76" i="11"/>
  <c r="CH84" i="11"/>
  <c r="BM91" i="11"/>
  <c r="AG97" i="11"/>
  <c r="CD100" i="11"/>
  <c r="AD104" i="11"/>
  <c r="AK107" i="11"/>
  <c r="AB110" i="11"/>
  <c r="S113" i="11"/>
  <c r="J116" i="11"/>
  <c r="CV118" i="11"/>
  <c r="AP53" i="11"/>
  <c r="CA71" i="11"/>
  <c r="BK80" i="11"/>
  <c r="CC86" i="11"/>
  <c r="BK92" i="11"/>
  <c r="CN97" i="11"/>
  <c r="AO101" i="11"/>
  <c r="CH104" i="11"/>
  <c r="CH107" i="11"/>
  <c r="BY110" i="11"/>
  <c r="BP113" i="11"/>
  <c r="BG116" i="11"/>
  <c r="BU66" i="11"/>
  <c r="AU77" i="11"/>
  <c r="AN84" i="11"/>
  <c r="V90" i="11"/>
  <c r="CY95" i="11"/>
  <c r="CS99" i="11"/>
  <c r="AS103" i="11"/>
  <c r="BN106" i="11"/>
  <c r="BE109" i="11"/>
  <c r="AV112" i="11"/>
  <c r="AM115" i="11"/>
  <c r="AD118" i="11"/>
  <c r="CL46" i="11"/>
  <c r="AI70" i="11"/>
  <c r="G79" i="11"/>
  <c r="T83" i="11"/>
  <c r="BG86" i="11"/>
  <c r="AU90" i="11"/>
  <c r="CH93" i="11"/>
  <c r="V97" i="11"/>
  <c r="Z99" i="11"/>
  <c r="AC101" i="11"/>
  <c r="BJ103" i="11"/>
  <c r="BC105" i="11"/>
  <c r="AB107" i="11"/>
  <c r="CS108" i="11"/>
  <c r="BO110" i="11"/>
  <c r="BI112" i="11"/>
  <c r="AE114" i="11"/>
  <c r="CV115" i="11"/>
  <c r="BR117" i="11"/>
  <c r="AN119" i="11"/>
  <c r="AH121" i="11"/>
  <c r="CY122" i="11"/>
  <c r="CM40" i="11"/>
  <c r="CC63" i="11"/>
  <c r="AJ71" i="11"/>
  <c r="CG77" i="11"/>
  <c r="W82" i="11"/>
  <c r="BQ85" i="11"/>
  <c r="I89" i="11"/>
  <c r="AV92" i="11"/>
  <c r="AJ96" i="11"/>
  <c r="BP98" i="11"/>
  <c r="BT100" i="11"/>
  <c r="BX102" i="11"/>
  <c r="BX104" i="11"/>
  <c r="AF106" i="11"/>
  <c r="BY107" i="11"/>
  <c r="W109" i="11"/>
  <c r="BP110" i="11"/>
  <c r="N112" i="11"/>
  <c r="BG113" i="11"/>
  <c r="BZ44" i="11"/>
  <c r="CR62" i="11"/>
  <c r="CL69" i="11"/>
  <c r="BJ75" i="11"/>
  <c r="AS79" i="11"/>
  <c r="CY82" i="11"/>
  <c r="CP85" i="11"/>
  <c r="CG88" i="11"/>
  <c r="BX91" i="11"/>
  <c r="BO94" i="11"/>
  <c r="AL97" i="11"/>
  <c r="N99" i="11"/>
  <c r="CI100" i="11"/>
  <c r="BJ102" i="11"/>
  <c r="AK104" i="11"/>
  <c r="CR105" i="11"/>
  <c r="AP107" i="11"/>
  <c r="CI108" i="11"/>
  <c r="AG110" i="11"/>
  <c r="BZ111" i="11"/>
  <c r="X113" i="11"/>
  <c r="BQ114" i="11"/>
  <c r="O116" i="11"/>
  <c r="BH117" i="11"/>
  <c r="CT49" i="11"/>
  <c r="BX64" i="11"/>
  <c r="I71" i="11"/>
  <c r="AD76" i="11"/>
  <c r="M80" i="11"/>
  <c r="BB83" i="11"/>
  <c r="AS86" i="11"/>
  <c r="AJ89" i="11"/>
  <c r="AA92" i="11"/>
  <c r="R95" i="11"/>
  <c r="BR97" i="11"/>
  <c r="AR99" i="11"/>
  <c r="T101" i="11"/>
  <c r="CO102" i="11"/>
  <c r="CE54" i="11"/>
  <c r="AV74" i="11"/>
  <c r="AN83" i="11"/>
  <c r="AP90" i="11"/>
  <c r="AC97" i="11"/>
  <c r="AW101" i="11"/>
  <c r="AH105" i="11"/>
  <c r="AD108" i="11"/>
  <c r="U111" i="11"/>
  <c r="L114" i="11"/>
  <c r="BO116" i="11"/>
  <c r="CE118" i="11"/>
  <c r="BX120" i="11"/>
  <c r="AK122" i="11"/>
  <c r="CQ123" i="11"/>
  <c r="AS125" i="11"/>
  <c r="D92" i="11"/>
  <c r="BB124" i="11"/>
  <c r="Y123" i="11"/>
  <c r="U67" i="11"/>
  <c r="AC79" i="11"/>
  <c r="CQ86" i="11"/>
  <c r="CS93" i="11"/>
  <c r="AQ99" i="11"/>
  <c r="BD103" i="11"/>
  <c r="CG106" i="11"/>
  <c r="BX109" i="11"/>
  <c r="BO112" i="11"/>
  <c r="AS115" i="11"/>
  <c r="CB117" i="11"/>
  <c r="CC119" i="11"/>
  <c r="BG121" i="11"/>
  <c r="R123" i="11"/>
  <c r="BU124" i="11"/>
  <c r="D21" i="11"/>
  <c r="AA113" i="11"/>
  <c r="CB30" i="11"/>
  <c r="K71" i="11"/>
  <c r="BR81" i="11"/>
  <c r="BU88" i="11"/>
  <c r="BW95" i="11"/>
  <c r="AW100" i="11"/>
  <c r="BD104" i="11"/>
  <c r="BG107" i="11"/>
  <c r="AX110" i="11"/>
  <c r="AO113" i="11"/>
  <c r="H116" i="11"/>
  <c r="AK118" i="11"/>
  <c r="AE120" i="11"/>
  <c r="CU121" i="11"/>
  <c r="BF123" i="11"/>
  <c r="K125" i="11"/>
  <c r="D58" i="11"/>
  <c r="BC71" i="11"/>
  <c r="AE91" i="11"/>
  <c r="BS103" i="11"/>
  <c r="CF110" i="11"/>
  <c r="CJ117" i="11"/>
  <c r="AW123" i="11"/>
  <c r="I63" i="11"/>
  <c r="G77" i="11"/>
  <c r="AG85" i="11"/>
  <c r="AC92" i="11"/>
  <c r="AR98" i="11"/>
  <c r="BL102" i="11"/>
  <c r="O106" i="11"/>
  <c r="F109" i="11"/>
  <c r="CR111" i="11"/>
  <c r="CG114" i="11"/>
  <c r="AC117" i="11"/>
  <c r="AI119" i="11"/>
  <c r="U121" i="11"/>
  <c r="CB122" i="11"/>
  <c r="AM124" i="11"/>
  <c r="CF125" i="11"/>
  <c r="BG89" i="11"/>
  <c r="CU125" i="11"/>
  <c r="BH67" i="11"/>
  <c r="BC79" i="11"/>
  <c r="Q87" i="11"/>
  <c r="G94" i="11"/>
  <c r="AW99" i="11"/>
  <c r="BP103" i="11"/>
  <c r="CP106" i="11"/>
  <c r="CG109" i="11"/>
  <c r="BX112" i="11"/>
  <c r="AV115" i="11"/>
  <c r="CH117" i="11"/>
  <c r="CF119" i="11"/>
  <c r="BJ121" i="11"/>
  <c r="U123" i="11"/>
  <c r="BX124" i="11"/>
  <c r="D24" i="11"/>
  <c r="CO107" i="11"/>
  <c r="R117" i="11"/>
  <c r="BO56" i="11"/>
  <c r="CU74" i="11"/>
  <c r="BL83" i="11"/>
  <c r="BN90" i="11"/>
  <c r="AR97" i="11"/>
  <c r="BK101" i="11"/>
  <c r="AT105" i="11"/>
  <c r="AO108" i="11"/>
  <c r="AF111" i="11"/>
  <c r="W114" i="11"/>
  <c r="BY116" i="11"/>
  <c r="CK118" i="11"/>
  <c r="CC120" i="11"/>
  <c r="AP122" i="11"/>
  <c r="CW123" i="11"/>
  <c r="AX125" i="11"/>
  <c r="D97" i="11"/>
  <c r="BF79" i="11"/>
  <c r="AW96" i="11"/>
  <c r="BU105" i="11"/>
  <c r="CX112" i="11"/>
  <c r="BD119" i="11"/>
  <c r="D38" i="11"/>
  <c r="CY67" i="11"/>
  <c r="BG79" i="11"/>
  <c r="AA87" i="11"/>
  <c r="W94" i="11"/>
  <c r="BI99" i="11"/>
  <c r="CA103" i="11"/>
  <c r="CS106" i="11"/>
  <c r="CJ109" i="11"/>
  <c r="CA112" i="11"/>
  <c r="BD115" i="11"/>
  <c r="CK117" i="11"/>
  <c r="CL119" i="11"/>
  <c r="BM121" i="11"/>
  <c r="X123" i="11"/>
  <c r="CA124" i="11"/>
  <c r="D27" i="11"/>
  <c r="E57" i="11"/>
  <c r="I75" i="11"/>
  <c r="CB83" i="11"/>
  <c r="CD90" i="11"/>
  <c r="BC97" i="11"/>
  <c r="CJ37" i="11"/>
  <c r="BU45" i="11"/>
  <c r="O48" i="11"/>
  <c r="AA62" i="11"/>
  <c r="R57" i="11"/>
  <c r="CH68" i="11"/>
  <c r="CY61" i="11"/>
  <c r="R92" i="11"/>
  <c r="CG82" i="11"/>
  <c r="CN39" i="11"/>
  <c r="W81" i="11"/>
  <c r="AX94" i="11"/>
  <c r="BO71" i="11"/>
  <c r="AD85" i="11"/>
  <c r="CO96" i="11"/>
  <c r="CJ56" i="11"/>
  <c r="BH78" i="11"/>
  <c r="AZ90" i="11"/>
  <c r="AM64" i="11"/>
  <c r="Z81" i="11"/>
  <c r="CQ92" i="11"/>
  <c r="R65" i="11"/>
  <c r="BM76" i="11"/>
  <c r="BM61" i="11"/>
  <c r="K85" i="11"/>
  <c r="AU97" i="11"/>
  <c r="AT104" i="11"/>
  <c r="AN110" i="11"/>
  <c r="V116" i="11"/>
  <c r="CB55" i="11"/>
  <c r="CM80" i="11"/>
  <c r="CI92" i="11"/>
  <c r="BD101" i="11"/>
  <c r="CT107" i="11"/>
  <c r="CB113" i="11"/>
  <c r="AJ67" i="11"/>
  <c r="BL84" i="11"/>
  <c r="AB96" i="11"/>
  <c r="BI103" i="11"/>
  <c r="BQ109" i="11"/>
  <c r="AY115" i="11"/>
  <c r="CX48" i="11"/>
  <c r="AP79" i="11"/>
  <c r="H87" i="11"/>
  <c r="K94" i="11"/>
  <c r="AN99" i="11"/>
  <c r="BX103" i="11"/>
  <c r="AN107" i="11"/>
  <c r="CM110" i="11"/>
  <c r="AQ114" i="11"/>
  <c r="CD117" i="11"/>
  <c r="AT121" i="11"/>
  <c r="AE44" i="11"/>
  <c r="AO72" i="11"/>
  <c r="BB82" i="11"/>
  <c r="AG89" i="11"/>
  <c r="BH96" i="11"/>
  <c r="CH100" i="11"/>
  <c r="CK104" i="11"/>
  <c r="CK107" i="11"/>
  <c r="CB110" i="11"/>
  <c r="BS113" i="11"/>
  <c r="CD63" i="11"/>
  <c r="CS75" i="11"/>
  <c r="AB83" i="11"/>
  <c r="J89" i="11"/>
  <c r="CM94" i="11"/>
  <c r="AB99" i="11"/>
  <c r="BY102" i="11"/>
  <c r="I106" i="11"/>
  <c r="CU108" i="11"/>
  <c r="CL111" i="11"/>
  <c r="CC114" i="11"/>
  <c r="BT117" i="11"/>
  <c r="AA65" i="11"/>
  <c r="BN76" i="11"/>
  <c r="BZ83" i="11"/>
  <c r="BH89" i="11"/>
  <c r="AP95" i="11"/>
  <c r="BG99" i="11"/>
  <c r="H103" i="11"/>
  <c r="AS75" i="11"/>
  <c r="E91" i="11"/>
  <c r="CC101" i="11"/>
  <c r="BB108" i="11"/>
  <c r="AJ114" i="11"/>
  <c r="CT118" i="11"/>
  <c r="AX122" i="11"/>
  <c r="BE125" i="11"/>
  <c r="O125" i="11"/>
  <c r="BL68" i="11"/>
  <c r="AZ87" i="11"/>
  <c r="BX99" i="11"/>
  <c r="J107" i="11"/>
  <c r="CM112" i="11"/>
  <c r="CU117" i="11"/>
  <c r="BT121" i="11"/>
  <c r="CG124" i="11"/>
  <c r="BZ116" i="11"/>
  <c r="R72" i="11"/>
  <c r="AK89" i="11"/>
  <c r="CB100" i="11"/>
  <c r="CE107" i="11"/>
  <c r="BM113" i="11"/>
  <c r="BA118" i="11"/>
  <c r="M122" i="11"/>
  <c r="W125" i="11"/>
  <c r="BM73" i="11"/>
  <c r="AN104" i="11"/>
  <c r="Y118" i="11"/>
  <c r="BZ64" i="11"/>
  <c r="CQ85" i="11"/>
  <c r="BX98" i="11"/>
  <c r="AM106" i="11"/>
  <c r="U112" i="11"/>
  <c r="AW117" i="11"/>
  <c r="AI121" i="11"/>
  <c r="AY124" i="11"/>
  <c r="AG101" i="11"/>
  <c r="BO68" i="11"/>
  <c r="BP87" i="11"/>
  <c r="CI99" i="11"/>
  <c r="S107" i="11"/>
  <c r="CV112" i="11"/>
  <c r="CX117" i="11"/>
  <c r="BW121" i="11"/>
  <c r="CJ124" i="11"/>
  <c r="BZ112" i="11"/>
  <c r="CR58" i="11"/>
  <c r="AB84" i="11"/>
  <c r="BV97" i="11"/>
  <c r="BT105" i="11"/>
  <c r="BD111" i="11"/>
  <c r="CQ116" i="11"/>
  <c r="CR120" i="11"/>
  <c r="O124" i="11"/>
  <c r="D109" i="11"/>
  <c r="AS97" i="11"/>
  <c r="CU113" i="11"/>
  <c r="D110" i="11"/>
  <c r="AX80" i="11"/>
  <c r="CA94" i="11"/>
  <c r="M104" i="11"/>
  <c r="BL109" i="11"/>
  <c r="BT114" i="11"/>
  <c r="AS118" i="11"/>
  <c r="BZ121" i="11"/>
  <c r="AQ124" i="11"/>
  <c r="D75" i="11"/>
  <c r="BP76" i="11"/>
  <c r="S90" i="11"/>
  <c r="AH100" i="11"/>
  <c r="W105" i="11"/>
  <c r="CK109" i="11"/>
  <c r="BU114" i="11"/>
  <c r="K118" i="11"/>
  <c r="CV120" i="11"/>
  <c r="AX84" i="11"/>
  <c r="BQ108" i="11"/>
  <c r="CW120" i="11"/>
  <c r="D91" i="11"/>
  <c r="D124" i="11"/>
  <c r="CK120" i="11"/>
  <c r="CK97" i="11"/>
  <c r="BF114" i="11"/>
  <c r="BA123" i="11"/>
  <c r="AW88" i="11"/>
  <c r="AX109" i="11"/>
  <c r="CD93" i="11"/>
  <c r="BM112" i="11"/>
  <c r="AV122" i="11"/>
  <c r="BG77" i="11"/>
  <c r="BJ122" i="11"/>
  <c r="AW109" i="11"/>
  <c r="CQ47" i="11"/>
  <c r="BK99" i="11"/>
  <c r="BV114" i="11"/>
  <c r="BC123" i="11"/>
  <c r="BE70" i="11"/>
  <c r="BM95" i="11"/>
  <c r="BR89" i="11"/>
  <c r="CS109" i="11"/>
  <c r="P121" i="11"/>
  <c r="CN124" i="11"/>
  <c r="CL90" i="11"/>
  <c r="AB120" i="11"/>
  <c r="L92" i="11"/>
  <c r="CW108" i="11"/>
  <c r="AE119" i="11"/>
  <c r="BM125" i="11"/>
  <c r="U108" i="11"/>
  <c r="Q112" i="11"/>
  <c r="AF118" i="11"/>
  <c r="AQ125" i="11"/>
  <c r="CQ94" i="11"/>
  <c r="V110" i="11"/>
  <c r="I120" i="11"/>
  <c r="BO125" i="11"/>
  <c r="BU85" i="11"/>
  <c r="AI106" i="11"/>
  <c r="AD121" i="11"/>
  <c r="S115" i="11"/>
  <c r="BC107" i="11"/>
  <c r="CW125" i="11"/>
  <c r="Y97" i="11"/>
  <c r="CY125" i="11"/>
  <c r="AF107" i="11"/>
  <c r="CC116" i="11"/>
  <c r="X77" i="11"/>
  <c r="BF91" i="11"/>
  <c r="AU50" i="11"/>
  <c r="AD101" i="11"/>
  <c r="CJ94" i="11"/>
  <c r="BP85" i="11"/>
  <c r="BD79" i="11"/>
  <c r="T90" i="11"/>
  <c r="BF112" i="11"/>
  <c r="T97" i="11"/>
  <c r="CT115" i="11"/>
  <c r="CV88" i="11"/>
  <c r="CI111" i="11"/>
  <c r="CE67" i="11"/>
  <c r="BA96" i="11"/>
  <c r="BI108" i="11"/>
  <c r="BL115" i="11"/>
  <c r="O61" i="11"/>
  <c r="BW91" i="11"/>
  <c r="CQ105" i="11"/>
  <c r="CO27" i="11"/>
  <c r="V85" i="11"/>
  <c r="AR100" i="11"/>
  <c r="CR109" i="11"/>
  <c r="BO42" i="11"/>
  <c r="BT85" i="11"/>
  <c r="BW100" i="11"/>
  <c r="BO95" i="11"/>
  <c r="AC120" i="11"/>
  <c r="BN121" i="11"/>
  <c r="CY108" i="11"/>
  <c r="CD125" i="11"/>
  <c r="BM103" i="11"/>
  <c r="S123" i="11"/>
  <c r="Q122" i="11"/>
  <c r="AG108" i="11"/>
  <c r="AV125" i="11"/>
  <c r="BN102" i="11"/>
  <c r="CH114" i="11"/>
  <c r="BW125" i="11"/>
  <c r="CK88" i="11"/>
  <c r="AO118" i="11"/>
  <c r="N125" i="11"/>
  <c r="H118" i="11"/>
  <c r="BD98" i="11"/>
  <c r="CQ115" i="11"/>
  <c r="P125" i="11"/>
  <c r="J93" i="11"/>
  <c r="H112" i="11"/>
  <c r="CG122" i="11"/>
  <c r="L118" i="11"/>
  <c r="BX117" i="11"/>
  <c r="K102" i="11"/>
  <c r="AA78" i="11"/>
  <c r="BJ118" i="11"/>
  <c r="AD98" i="11"/>
  <c r="CJ120" i="11"/>
  <c r="BQ121" i="11"/>
  <c r="AR81" i="11"/>
  <c r="V122" i="11"/>
  <c r="AA123" i="11"/>
  <c r="P43" i="11"/>
  <c r="AL48" i="11"/>
  <c r="BN49" i="11"/>
  <c r="AJ63" i="11"/>
  <c r="CW57" i="11"/>
  <c r="BG69" i="11"/>
  <c r="AW63" i="11"/>
  <c r="BN92" i="11"/>
  <c r="AH83" i="11"/>
  <c r="T43" i="11"/>
  <c r="AW81" i="11"/>
  <c r="BV94" i="11"/>
  <c r="G72" i="11"/>
  <c r="BB85" i="11"/>
  <c r="R97" i="11"/>
  <c r="BO57" i="11"/>
  <c r="CH78" i="11"/>
  <c r="BX90" i="11"/>
  <c r="CM64" i="11"/>
  <c r="AZ81" i="11"/>
  <c r="T93" i="11"/>
  <c r="AP65" i="11"/>
  <c r="BZ76" i="11"/>
  <c r="BH62" i="11"/>
  <c r="AI85" i="11"/>
  <c r="BI97" i="11"/>
  <c r="BG104" i="11"/>
  <c r="AZ110" i="11"/>
  <c r="AH116" i="11"/>
  <c r="G57" i="11"/>
  <c r="AA81" i="11"/>
  <c r="L93" i="11"/>
  <c r="BR101" i="11"/>
  <c r="K108" i="11"/>
  <c r="CN113" i="11"/>
  <c r="CD67" i="11"/>
  <c r="CJ84" i="11"/>
  <c r="AZ96" i="11"/>
  <c r="BW103" i="11"/>
  <c r="CC109" i="11"/>
  <c r="BK115" i="11"/>
  <c r="AV51" i="11"/>
  <c r="BS79" i="11"/>
  <c r="BD87" i="11"/>
  <c r="AI94" i="11"/>
  <c r="BB99" i="11"/>
  <c r="CL103" i="11"/>
  <c r="AZ107" i="11"/>
  <c r="P111" i="11"/>
  <c r="BC114" i="11"/>
  <c r="CP117" i="11"/>
  <c r="BF121" i="11"/>
  <c r="CM46" i="11"/>
  <c r="AO73" i="11"/>
  <c r="BZ82" i="11"/>
  <c r="BE89" i="11"/>
  <c r="CF96" i="11"/>
  <c r="CV100" i="11"/>
  <c r="CX104" i="11"/>
  <c r="CW107" i="11"/>
  <c r="CN110" i="11"/>
  <c r="CE113" i="11"/>
  <c r="BA64" i="11"/>
  <c r="AB76" i="11"/>
  <c r="AZ83" i="11"/>
  <c r="AH89" i="11"/>
  <c r="P95" i="11"/>
  <c r="AP99" i="11"/>
  <c r="CM102" i="11"/>
  <c r="U106" i="11"/>
  <c r="L109" i="11"/>
  <c r="CX111" i="11"/>
  <c r="CO114" i="11"/>
  <c r="CF117" i="11"/>
  <c r="CK65" i="11"/>
  <c r="CP76" i="11"/>
  <c r="CX83" i="11"/>
  <c r="CF89" i="11"/>
  <c r="BN95" i="11"/>
  <c r="BV99" i="11"/>
  <c r="W103" i="11"/>
  <c r="N76" i="11"/>
  <c r="BD91" i="11"/>
  <c r="T102" i="11"/>
  <c r="BZ108" i="11"/>
  <c r="BH114" i="11"/>
  <c r="Q119" i="11"/>
  <c r="BK122" i="11"/>
  <c r="BQ125" i="11"/>
  <c r="CI125" i="11"/>
  <c r="BN69" i="11"/>
  <c r="P88" i="11"/>
  <c r="H100" i="11"/>
  <c r="AH107" i="11"/>
  <c r="P113" i="11"/>
  <c r="Q118" i="11"/>
  <c r="CG121" i="11"/>
  <c r="CS124" i="11"/>
  <c r="H119" i="11"/>
  <c r="AV73" i="11"/>
  <c r="CO89" i="11"/>
  <c r="U101" i="11"/>
  <c r="H108" i="11"/>
  <c r="CK113" i="11"/>
  <c r="BR118" i="11"/>
  <c r="Z122" i="11"/>
  <c r="AI125" i="11"/>
  <c r="BX75" i="11"/>
  <c r="CP104" i="11"/>
  <c r="BV118" i="11"/>
  <c r="CV65" i="11"/>
  <c r="AU86" i="11"/>
  <c r="O99" i="11"/>
  <c r="BK106" i="11"/>
  <c r="AS112" i="11"/>
  <c r="BM117" i="11"/>
  <c r="AV121" i="11"/>
  <c r="BK124" i="11"/>
  <c r="BQ107" i="11"/>
  <c r="K70" i="11"/>
  <c r="Y88" i="11"/>
  <c r="T100" i="11"/>
  <c r="AQ107" i="11"/>
  <c r="Y113" i="11"/>
  <c r="W118" i="11"/>
  <c r="CJ121" i="11"/>
  <c r="CV124" i="11"/>
  <c r="BD116" i="11"/>
  <c r="AB61" i="11"/>
  <c r="CF84" i="11"/>
  <c r="P98" i="11"/>
  <c r="CT105" i="11"/>
  <c r="CB111" i="11"/>
  <c r="O117" i="11"/>
  <c r="K121" i="11"/>
  <c r="AB124" i="11"/>
  <c r="CF45" i="11"/>
  <c r="Q98" i="11"/>
  <c r="AV114" i="11"/>
  <c r="AO109" i="11"/>
  <c r="Q81" i="11"/>
  <c r="AQ95" i="11"/>
  <c r="AO104" i="11"/>
  <c r="M110" i="11"/>
  <c r="CP114" i="11"/>
  <c r="BH118" i="11"/>
  <c r="CM121" i="11"/>
  <c r="BO124" i="11"/>
  <c r="D123" i="11"/>
  <c r="AJ77" i="11"/>
  <c r="AM91" i="11"/>
  <c r="BL100" i="11"/>
  <c r="AW105" i="11"/>
  <c r="BJ110" i="11"/>
  <c r="CQ114" i="11"/>
  <c r="AA118" i="11"/>
  <c r="N121" i="11"/>
  <c r="BZ86" i="11"/>
  <c r="BK110" i="11"/>
  <c r="BB121" i="11"/>
  <c r="Q125" i="11"/>
  <c r="AB78" i="11"/>
  <c r="BR124" i="11"/>
  <c r="BV100" i="11"/>
  <c r="AO115" i="11"/>
  <c r="CP123" i="11"/>
  <c r="BW101" i="11"/>
  <c r="BI117" i="11"/>
  <c r="CS97" i="11"/>
  <c r="BJ113" i="11"/>
  <c r="CV122" i="11"/>
  <c r="AE83" i="11"/>
  <c r="BP123" i="11"/>
  <c r="AP121" i="11"/>
  <c r="BL61" i="11"/>
  <c r="G101" i="11"/>
  <c r="BF115" i="11"/>
  <c r="G124" i="11"/>
  <c r="M103" i="11"/>
  <c r="BA108" i="11"/>
  <c r="E92" i="11"/>
  <c r="CP110" i="11"/>
  <c r="BP121" i="11"/>
  <c r="X107" i="11"/>
  <c r="N103" i="11"/>
  <c r="AG124" i="11"/>
  <c r="AT94" i="11"/>
  <c r="CT109" i="11"/>
  <c r="CP119" i="11"/>
  <c r="O110" i="11"/>
  <c r="U124" i="11"/>
  <c r="CH122" i="11"/>
  <c r="CL52" i="11"/>
  <c r="S111" i="11"/>
  <c r="BV120" i="11"/>
  <c r="CV87" i="11"/>
  <c r="CC121" i="11"/>
  <c r="T115" i="11"/>
  <c r="CB50" i="11"/>
  <c r="J57" i="11"/>
  <c r="CI31" i="11"/>
  <c r="AM57" i="11"/>
  <c r="Y72" i="11"/>
  <c r="AA60" i="11"/>
  <c r="BJ86" i="11"/>
  <c r="BN89" i="11"/>
  <c r="Y83" i="11"/>
  <c r="I70" i="11"/>
  <c r="J100" i="11"/>
  <c r="AN118" i="11"/>
  <c r="Q110" i="11"/>
  <c r="F106" i="11"/>
  <c r="CG100" i="11"/>
  <c r="AA76" i="11"/>
  <c r="CH108" i="11"/>
  <c r="CY90" i="11"/>
  <c r="CI112" i="11"/>
  <c r="BB91" i="11"/>
  <c r="BB104" i="11"/>
  <c r="BD123" i="11"/>
  <c r="Z92" i="11"/>
  <c r="AG119" i="11"/>
  <c r="AE79" i="11"/>
  <c r="AT115" i="11"/>
  <c r="AW85" i="11"/>
  <c r="BF90" i="11"/>
  <c r="CH118" i="11"/>
  <c r="W77" i="11"/>
  <c r="CC122" i="11"/>
  <c r="AX113" i="11"/>
  <c r="AS63" i="11"/>
  <c r="BT119" i="11"/>
  <c r="BP101" i="11"/>
  <c r="CI97" i="11"/>
  <c r="CY75" i="11"/>
  <c r="BQ70" i="11"/>
  <c r="AS124" i="11"/>
  <c r="BQ76" i="11"/>
  <c r="BP124" i="11"/>
  <c r="H124" i="11"/>
  <c r="BU99" i="11"/>
  <c r="CB115" i="11"/>
  <c r="AL101" i="11"/>
  <c r="CX94" i="11"/>
  <c r="CE121" i="11"/>
  <c r="AX33" i="11"/>
  <c r="CU59" i="11"/>
  <c r="U58" i="11"/>
  <c r="CE68" i="11"/>
  <c r="CP63" i="11"/>
  <c r="AX72" i="11"/>
  <c r="AY68" i="11"/>
  <c r="I95" i="11"/>
  <c r="BX85" i="11"/>
  <c r="AW58" i="11"/>
  <c r="CT82" i="11"/>
  <c r="CQ95" i="11"/>
  <c r="N74" i="11"/>
  <c r="BW86" i="11"/>
  <c r="AM98" i="11"/>
  <c r="AW61" i="11"/>
  <c r="S80" i="11"/>
  <c r="CS91" i="11"/>
  <c r="AG67" i="11"/>
  <c r="BY82" i="11"/>
  <c r="AO94" i="11"/>
  <c r="L67" i="11"/>
  <c r="BS77" i="11"/>
  <c r="BS66" i="11"/>
  <c r="BD86" i="11"/>
  <c r="AH98" i="11"/>
  <c r="Y105" i="11"/>
  <c r="M111" i="11"/>
  <c r="CP116" i="11"/>
  <c r="BN61" i="11"/>
  <c r="BQ82" i="11"/>
  <c r="AG94" i="11"/>
  <c r="AQ102" i="11"/>
  <c r="BS108" i="11"/>
  <c r="BA114" i="11"/>
  <c r="AH70" i="11"/>
  <c r="J86" i="11"/>
  <c r="AW97" i="11"/>
  <c r="AV104" i="11"/>
  <c r="AP110" i="11"/>
  <c r="X116" i="11"/>
  <c r="AG59" i="11"/>
  <c r="CV79" i="11"/>
  <c r="CB87" i="11"/>
  <c r="BG94" i="11"/>
  <c r="CE99" i="11"/>
  <c r="E104" i="11"/>
  <c r="BL107" i="11"/>
  <c r="AB111" i="11"/>
  <c r="BO114" i="11"/>
  <c r="S118" i="11"/>
  <c r="BR121" i="11"/>
  <c r="E49" i="11"/>
  <c r="CI73" i="11"/>
  <c r="CX82" i="11"/>
  <c r="F90" i="11"/>
  <c r="H97" i="11"/>
  <c r="O101" i="11"/>
  <c r="P105" i="11"/>
  <c r="N108" i="11"/>
  <c r="E111" i="11"/>
  <c r="CQ113" i="11"/>
  <c r="Y65" i="11"/>
  <c r="BD76" i="11"/>
  <c r="BX83" i="11"/>
  <c r="BF89" i="11"/>
  <c r="AN95" i="11"/>
  <c r="BD99" i="11"/>
  <c r="F103" i="11"/>
  <c r="AG106" i="11"/>
  <c r="X109" i="11"/>
  <c r="O112" i="11"/>
  <c r="F115" i="11"/>
  <c r="CR117" i="11"/>
  <c r="AU66" i="11"/>
  <c r="AD77" i="11"/>
  <c r="AA84" i="11"/>
  <c r="I90" i="11"/>
  <c r="CL95" i="11"/>
  <c r="CJ99" i="11"/>
  <c r="AL103" i="11"/>
  <c r="CQ76" i="11"/>
  <c r="M92" i="11"/>
  <c r="BA102" i="11"/>
  <c r="CX108" i="11"/>
  <c r="CD114" i="11"/>
  <c r="AF119" i="11"/>
  <c r="BX122" i="11"/>
  <c r="CC125" i="11"/>
  <c r="D50" i="11"/>
  <c r="CR70" i="11"/>
  <c r="BT88" i="11"/>
  <c r="AV100" i="11"/>
  <c r="BF107" i="11"/>
  <c r="AN113" i="11"/>
  <c r="AJ118" i="11"/>
  <c r="CT121" i="11"/>
  <c r="J125" i="11"/>
  <c r="CE120" i="11"/>
  <c r="BK74" i="11"/>
  <c r="BD90" i="11"/>
  <c r="AY101" i="11"/>
  <c r="AF108" i="11"/>
  <c r="N114" i="11"/>
  <c r="CG118" i="11"/>
  <c r="AM122" i="11"/>
  <c r="AU125" i="11"/>
  <c r="AH77" i="11"/>
  <c r="AU105" i="11"/>
  <c r="AO119" i="11"/>
  <c r="BG67" i="11"/>
  <c r="CY86" i="11"/>
  <c r="AU99" i="11"/>
  <c r="CI106" i="11"/>
  <c r="BQ112" i="11"/>
  <c r="CG117" i="11"/>
  <c r="BI121" i="11"/>
  <c r="BW124" i="11"/>
  <c r="AD112" i="11"/>
  <c r="R71" i="11"/>
  <c r="CJ88" i="11"/>
  <c r="AY100" i="11"/>
  <c r="BO107" i="11"/>
  <c r="AW113" i="11"/>
  <c r="AM118" i="11"/>
  <c r="CW121" i="11"/>
  <c r="M125" i="11"/>
  <c r="W119" i="11"/>
  <c r="L63" i="11"/>
  <c r="AU85" i="11"/>
  <c r="AT98" i="11"/>
  <c r="W106" i="11"/>
  <c r="E112" i="11"/>
  <c r="AF117" i="11"/>
  <c r="X121" i="11"/>
  <c r="AO124" i="11"/>
  <c r="CL56" i="11"/>
  <c r="CJ98" i="11"/>
  <c r="CN114" i="11"/>
  <c r="CQ38" i="11"/>
  <c r="CT81" i="11"/>
  <c r="CU95" i="11"/>
  <c r="BP104" i="11"/>
  <c r="AK110" i="11"/>
  <c r="AH115" i="11"/>
  <c r="X119" i="11"/>
  <c r="E122" i="11"/>
  <c r="CM124" i="11"/>
  <c r="CR38" i="11"/>
  <c r="Z78" i="11"/>
  <c r="CW91" i="11"/>
  <c r="CX100" i="11"/>
  <c r="BW105" i="11"/>
  <c r="CH110" i="11"/>
  <c r="Q115" i="11"/>
  <c r="AT118" i="11"/>
  <c r="AA121" i="11"/>
  <c r="AN91" i="11"/>
  <c r="BH111" i="11"/>
  <c r="CQ121" i="11"/>
  <c r="D64" i="11"/>
  <c r="BJ88" i="11"/>
  <c r="CD59" i="11"/>
  <c r="J102" i="11"/>
  <c r="U116" i="11"/>
  <c r="AR124" i="11"/>
  <c r="AM110" i="11"/>
  <c r="D54" i="11"/>
  <c r="AG99" i="11"/>
  <c r="BG114" i="11"/>
  <c r="BB123" i="11"/>
  <c r="CN87" i="11"/>
  <c r="D77" i="11"/>
  <c r="F125" i="11"/>
  <c r="R68" i="11"/>
  <c r="AO102" i="11"/>
  <c r="AP116" i="11"/>
  <c r="CD124" i="11"/>
  <c r="AJ111" i="11"/>
  <c r="CJ116" i="11"/>
  <c r="AR94" i="11"/>
  <c r="CM111" i="11"/>
  <c r="BH122" i="11"/>
  <c r="CB118" i="11"/>
  <c r="AT110" i="11"/>
  <c r="CS47" i="11"/>
  <c r="BU96" i="11"/>
  <c r="CQ110" i="11"/>
  <c r="BG120" i="11"/>
  <c r="D40" i="11"/>
  <c r="I112" i="11"/>
  <c r="AW65" i="11"/>
  <c r="D17" i="11"/>
  <c r="R64" i="11"/>
  <c r="BH98" i="11"/>
  <c r="P112" i="11"/>
  <c r="AC121" i="11"/>
  <c r="D42" i="11"/>
  <c r="AI90" i="11"/>
  <c r="AC108" i="11"/>
  <c r="W122" i="11"/>
  <c r="CQ118" i="11"/>
  <c r="AA120" i="11"/>
  <c r="CN111" i="11"/>
  <c r="Q121" i="11"/>
  <c r="D112" i="11"/>
  <c r="CX113" i="11"/>
  <c r="W93" i="11"/>
  <c r="E6" i="11"/>
  <c r="H7" i="16" s="1"/>
  <c r="H8" i="16" s="1"/>
  <c r="H9" i="16" s="1"/>
  <c r="H10" i="16" s="1"/>
  <c r="H11" i="16" s="1"/>
  <c r="H12" i="16" s="1"/>
  <c r="AX69" i="11"/>
  <c r="CY99" i="11"/>
  <c r="M113" i="11"/>
  <c r="CB121" i="11"/>
  <c r="BV92" i="11"/>
  <c r="Z109" i="11"/>
  <c r="BV122" i="11"/>
  <c r="Z120" i="11"/>
  <c r="AM123" i="11"/>
  <c r="CJ48" i="11"/>
  <c r="CN68" i="11"/>
  <c r="BN77" i="11"/>
  <c r="P68" i="11"/>
  <c r="AE72" i="11"/>
  <c r="AD33" i="11"/>
  <c r="Y74" i="11"/>
  <c r="BX106" i="11"/>
  <c r="AB69" i="11"/>
  <c r="Q104" i="11"/>
  <c r="CJ75" i="11"/>
  <c r="Y99" i="11"/>
  <c r="BQ117" i="11"/>
  <c r="Z89" i="11"/>
  <c r="CW104" i="11"/>
  <c r="CV111" i="11"/>
  <c r="BC122" i="11"/>
  <c r="CR84" i="11"/>
  <c r="AF102" i="11"/>
  <c r="BY111" i="11"/>
  <c r="AY78" i="11"/>
  <c r="CG96" i="11"/>
  <c r="F107" i="11"/>
  <c r="BZ115" i="11"/>
  <c r="S79" i="11"/>
  <c r="Z97" i="11"/>
  <c r="AT81" i="11"/>
  <c r="AV110" i="11"/>
  <c r="D56" i="11"/>
  <c r="BB102" i="11"/>
  <c r="BY122" i="11"/>
  <c r="CT93" i="11"/>
  <c r="CD119" i="11"/>
  <c r="AM109" i="11"/>
  <c r="BA101" i="11"/>
  <c r="AN122" i="11"/>
  <c r="AJ92" i="11"/>
  <c r="M109" i="11"/>
  <c r="CG125" i="11"/>
  <c r="S71" i="11"/>
  <c r="BP107" i="11"/>
  <c r="CX121" i="11"/>
  <c r="G75" i="11"/>
  <c r="AX85" i="11"/>
  <c r="Y106" i="11"/>
  <c r="BS122" i="11"/>
  <c r="BQ59" i="11"/>
  <c r="Z106" i="11"/>
  <c r="BY118" i="11"/>
  <c r="BB113" i="11"/>
  <c r="AH114" i="11"/>
  <c r="BA125" i="11"/>
  <c r="Z116" i="11"/>
  <c r="CW83" i="11"/>
  <c r="CM125" i="11"/>
  <c r="BW114" i="11"/>
  <c r="U68" i="11"/>
  <c r="F64" i="11"/>
  <c r="V74" i="11"/>
  <c r="D114" i="11"/>
  <c r="AP125" i="11"/>
  <c r="BX42" i="11"/>
  <c r="AP62" i="11"/>
  <c r="Q26" i="11"/>
  <c r="AC70" i="11"/>
  <c r="CG64" i="11"/>
  <c r="W73" i="11"/>
  <c r="BV69" i="11"/>
  <c r="CC95" i="11"/>
  <c r="AW86" i="11"/>
  <c r="CS59" i="11"/>
  <c r="BS83" i="11"/>
  <c r="AR96" i="11"/>
  <c r="CR74" i="11"/>
  <c r="X87" i="11"/>
  <c r="CI98" i="11"/>
  <c r="CP62" i="11"/>
  <c r="BS80" i="11"/>
  <c r="AT92" i="11"/>
  <c r="Q68" i="11"/>
  <c r="Z83" i="11"/>
  <c r="CK94" i="11"/>
  <c r="BE67" i="11"/>
  <c r="CS77" i="11"/>
  <c r="AA68" i="11"/>
  <c r="AC87" i="11"/>
  <c r="BL98" i="11"/>
  <c r="AY105" i="11"/>
  <c r="AK111" i="11"/>
  <c r="S117" i="11"/>
  <c r="AU63" i="11"/>
  <c r="R83" i="11"/>
  <c r="CC94" i="11"/>
  <c r="BS102" i="11"/>
  <c r="CQ108" i="11"/>
  <c r="BY114" i="11"/>
  <c r="AH71" i="11"/>
  <c r="BF86" i="11"/>
  <c r="CA97" i="11"/>
  <c r="BV104" i="11"/>
  <c r="BN110" i="11"/>
  <c r="AV116" i="11"/>
  <c r="CO60" i="11"/>
  <c r="AK80" i="11"/>
  <c r="E88" i="11"/>
  <c r="CE94" i="11"/>
  <c r="M100" i="11"/>
  <c r="T104" i="11"/>
  <c r="BX107" i="11"/>
  <c r="AN111" i="11"/>
  <c r="CA114" i="11"/>
  <c r="AQ118" i="11"/>
  <c r="CD121" i="11"/>
  <c r="CM51" i="11"/>
  <c r="AT74" i="11"/>
  <c r="AA83" i="11"/>
  <c r="BB90" i="11"/>
  <c r="W97" i="11"/>
  <c r="AE101" i="11"/>
  <c r="AC105" i="11"/>
  <c r="Z108" i="11"/>
  <c r="Q111" i="11"/>
  <c r="H114" i="11"/>
  <c r="BW65" i="11"/>
  <c r="CN76" i="11"/>
  <c r="CV83" i="11"/>
  <c r="CD89" i="11"/>
  <c r="BL95" i="11"/>
  <c r="BS99" i="11"/>
  <c r="T103" i="11"/>
  <c r="AS106" i="11"/>
  <c r="AJ109" i="11"/>
  <c r="AA112" i="11"/>
  <c r="R115" i="11"/>
  <c r="I118" i="11"/>
  <c r="CS66" i="11"/>
  <c r="BH77" i="11"/>
  <c r="AY84" i="11"/>
  <c r="AG90" i="11"/>
  <c r="O96" i="11"/>
  <c r="CX99" i="11"/>
  <c r="AZ103" i="11"/>
  <c r="BR77" i="11"/>
  <c r="BX92" i="11"/>
  <c r="CE102" i="11"/>
  <c r="AA109" i="11"/>
  <c r="CU114" i="11"/>
  <c r="AU119" i="11"/>
  <c r="CK122" i="11"/>
  <c r="CO125" i="11"/>
  <c r="D122" i="11"/>
  <c r="Q72" i="11"/>
  <c r="AI89" i="11"/>
  <c r="BZ100" i="11"/>
  <c r="CD107" i="11"/>
  <c r="BL113" i="11"/>
  <c r="AY118" i="11"/>
  <c r="L122" i="11"/>
  <c r="V125" i="11"/>
  <c r="CY121" i="11"/>
  <c r="AV75" i="11"/>
  <c r="H91" i="11"/>
  <c r="CM101" i="11"/>
  <c r="BD108" i="11"/>
  <c r="AL114" i="11"/>
  <c r="CW118" i="11"/>
  <c r="AZ122" i="11"/>
  <c r="BG125" i="11"/>
  <c r="CM78" i="11"/>
  <c r="CU105" i="11"/>
  <c r="CK119" i="11"/>
  <c r="BN68" i="11"/>
  <c r="BO87" i="11"/>
  <c r="BZ99" i="11"/>
  <c r="L107" i="11"/>
  <c r="CO112" i="11"/>
  <c r="CW117" i="11"/>
  <c r="BV121" i="11"/>
  <c r="CI124" i="11"/>
  <c r="CP115" i="11"/>
  <c r="BB72" i="11"/>
  <c r="AS89" i="11"/>
  <c r="CL100" i="11"/>
  <c r="CM107" i="11"/>
  <c r="BU113" i="11"/>
  <c r="BE118" i="11"/>
  <c r="O122" i="11"/>
  <c r="Y125" i="11"/>
  <c r="Y121" i="11"/>
  <c r="CN64" i="11"/>
  <c r="CT85" i="11"/>
  <c r="CF98" i="11"/>
  <c r="AU106" i="11"/>
  <c r="AC112" i="11"/>
  <c r="AY117" i="11"/>
  <c r="AK121" i="11"/>
  <c r="BA124" i="11"/>
  <c r="AD61" i="11"/>
  <c r="BE99" i="11"/>
  <c r="AG115" i="11"/>
  <c r="CG45" i="11"/>
  <c r="BG82" i="11"/>
  <c r="BJ96" i="11"/>
  <c r="CQ104" i="11"/>
  <c r="BI110" i="11"/>
  <c r="BY115" i="11"/>
  <c r="AP119" i="11"/>
  <c r="R122" i="11"/>
  <c r="CY124" i="11"/>
  <c r="CJ52" i="11"/>
  <c r="R81" i="11"/>
  <c r="BA92" i="11"/>
  <c r="AJ101" i="11"/>
  <c r="CW105" i="11"/>
  <c r="CE111" i="11"/>
  <c r="AI115" i="11"/>
  <c r="BI118" i="11"/>
  <c r="BA121" i="11"/>
  <c r="N96" i="11"/>
  <c r="BE112" i="11"/>
  <c r="AJ122" i="11"/>
  <c r="O104" i="11"/>
  <c r="CA101" i="11"/>
  <c r="BT71" i="11"/>
  <c r="BA103" i="11"/>
  <c r="CY116" i="11"/>
  <c r="CB124" i="11"/>
  <c r="AC118" i="11"/>
  <c r="CE59" i="11"/>
  <c r="BX100" i="11"/>
  <c r="AQ115" i="11"/>
  <c r="F124" i="11"/>
  <c r="BH92" i="11"/>
  <c r="BP125" i="11"/>
  <c r="CJ57" i="11"/>
  <c r="CW72" i="11"/>
  <c r="CE103" i="11"/>
  <c r="T117" i="11"/>
  <c r="BC125" i="11"/>
  <c r="BG119" i="11"/>
  <c r="AI122" i="11"/>
  <c r="BT96" i="11"/>
  <c r="CJ112" i="11"/>
  <c r="BN123" i="11"/>
  <c r="D41" i="11"/>
  <c r="CY115" i="11"/>
  <c r="AJ62" i="11"/>
  <c r="AE98" i="11"/>
  <c r="D78" i="11"/>
  <c r="BH85" i="11"/>
  <c r="AU82" i="11"/>
  <c r="CY118" i="11"/>
  <c r="J98" i="11"/>
  <c r="AR68" i="11"/>
  <c r="CN103" i="11"/>
  <c r="AY69" i="11"/>
  <c r="BN30" i="11"/>
  <c r="F116" i="11"/>
  <c r="CY76" i="11"/>
  <c r="CE114" i="11"/>
  <c r="D14" i="11"/>
  <c r="BY109" i="11"/>
  <c r="D22" i="11"/>
  <c r="BQ74" i="11"/>
  <c r="O114" i="11"/>
  <c r="CX123" i="11"/>
  <c r="AJ119" i="11"/>
  <c r="BH100" i="11"/>
  <c r="L104" i="11"/>
  <c r="CG110" i="11"/>
  <c r="H82" i="11"/>
  <c r="BE115" i="11"/>
  <c r="CJ122" i="11"/>
  <c r="BZ104" i="11"/>
  <c r="S67" i="11"/>
  <c r="CW99" i="11"/>
  <c r="CS104" i="11"/>
  <c r="D18" i="11"/>
  <c r="AT119" i="11"/>
  <c r="CK112" i="11"/>
  <c r="AY106" i="11"/>
  <c r="J114" i="11"/>
  <c r="W110" i="11"/>
  <c r="CH18" i="11"/>
  <c r="CE24" i="11"/>
  <c r="AW60" i="11"/>
  <c r="V50" i="11"/>
  <c r="CM61" i="11"/>
  <c r="S74" i="11"/>
  <c r="BR54" i="11"/>
  <c r="CD78" i="11"/>
  <c r="BC64" i="11"/>
  <c r="CY92" i="11"/>
  <c r="U70" i="11"/>
  <c r="AI87" i="11"/>
  <c r="AC56" i="11"/>
  <c r="AT78" i="11"/>
  <c r="AM90" i="11"/>
  <c r="CX101" i="11"/>
  <c r="AM69" i="11"/>
  <c r="CS83" i="11"/>
  <c r="BI95" i="11"/>
  <c r="BB73" i="11"/>
  <c r="AO86" i="11"/>
  <c r="AM44" i="11"/>
  <c r="J71" i="11"/>
  <c r="I80" i="11"/>
  <c r="CF75" i="11"/>
  <c r="AO91" i="11"/>
  <c r="BN100" i="11"/>
  <c r="Y107" i="11"/>
  <c r="G113" i="11"/>
  <c r="CJ118" i="11"/>
  <c r="AG71" i="11"/>
  <c r="BE86" i="11"/>
  <c r="BY97" i="11"/>
  <c r="BU104" i="11"/>
  <c r="BM110" i="11"/>
  <c r="AU116" i="11"/>
  <c r="Q77" i="11"/>
  <c r="CS89" i="11"/>
  <c r="CC99" i="11"/>
  <c r="BB106" i="11"/>
  <c r="AJ112" i="11"/>
  <c r="R118" i="11"/>
  <c r="CJ69" i="11"/>
  <c r="CQ82" i="11"/>
  <c r="CT89" i="11"/>
  <c r="CW96" i="11"/>
  <c r="N101" i="11"/>
  <c r="AO105" i="11"/>
  <c r="CG108" i="11"/>
  <c r="AK112" i="11"/>
  <c r="CJ115" i="11"/>
  <c r="AB119" i="11"/>
  <c r="CM122" i="11"/>
  <c r="BW62" i="11"/>
  <c r="T77" i="11"/>
  <c r="AS85" i="11"/>
  <c r="X92" i="11"/>
  <c r="BB98" i="11"/>
  <c r="BH102" i="11"/>
  <c r="T106" i="11"/>
  <c r="K109" i="11"/>
  <c r="CW111" i="11"/>
  <c r="CO40" i="11"/>
  <c r="AW69" i="11"/>
  <c r="P79" i="11"/>
  <c r="BR85" i="11"/>
  <c r="AZ91" i="11"/>
  <c r="X97" i="11"/>
  <c r="BU100" i="11"/>
  <c r="W104" i="11"/>
  <c r="AD107" i="11"/>
  <c r="U110" i="11"/>
  <c r="L113" i="11"/>
  <c r="CX115" i="11"/>
  <c r="AV47" i="11"/>
  <c r="AY70" i="11"/>
  <c r="CE79" i="11"/>
  <c r="U86" i="11"/>
  <c r="CX91" i="11"/>
  <c r="BD97" i="11"/>
  <c r="E101" i="11"/>
  <c r="CV47" i="11"/>
  <c r="CE82" i="11"/>
  <c r="CH96" i="11"/>
  <c r="H105" i="11"/>
  <c r="CR110" i="11"/>
  <c r="AS116" i="11"/>
  <c r="BJ120" i="11"/>
  <c r="CD123" i="11"/>
  <c r="D80" i="11"/>
  <c r="CT122" i="11"/>
  <c r="BC78" i="11"/>
  <c r="AH93" i="11"/>
  <c r="Z103" i="11"/>
  <c r="AZ109" i="11"/>
  <c r="W115" i="11"/>
  <c r="BN119" i="11"/>
  <c r="E123" i="11"/>
  <c r="D9" i="11"/>
  <c r="CN108" i="11"/>
  <c r="CI80" i="11"/>
  <c r="S95" i="11"/>
  <c r="AB104" i="11"/>
  <c r="Z110" i="11"/>
  <c r="CK115" i="11"/>
  <c r="P120" i="11"/>
  <c r="AS123" i="11"/>
  <c r="D46" i="11"/>
  <c r="BX87" i="11"/>
  <c r="AJ110" i="11"/>
  <c r="J123" i="11"/>
  <c r="AN76" i="11"/>
  <c r="BY91" i="11"/>
  <c r="X102" i="11"/>
  <c r="CC108" i="11"/>
  <c r="BK114" i="11"/>
  <c r="T119" i="11"/>
  <c r="BN122" i="11"/>
  <c r="BT125" i="11"/>
  <c r="AY125" i="11"/>
  <c r="BM78" i="11"/>
  <c r="AX93" i="11"/>
  <c r="AK103" i="11"/>
  <c r="BI109" i="11"/>
  <c r="AE115" i="11"/>
  <c r="BQ119" i="11"/>
  <c r="H123" i="11"/>
  <c r="D12" i="11"/>
  <c r="AL110" i="11"/>
  <c r="BL73" i="11"/>
  <c r="J90" i="11"/>
  <c r="X101" i="11"/>
  <c r="Q108" i="11"/>
  <c r="CT113" i="11"/>
  <c r="BU118" i="11"/>
  <c r="AC122" i="11"/>
  <c r="AL125" i="11"/>
  <c r="CV77" i="11"/>
  <c r="U105" i="11"/>
  <c r="CN118" i="11"/>
  <c r="BJ66" i="11"/>
  <c r="BR86" i="11"/>
  <c r="T99" i="11"/>
  <c r="BU106" i="11"/>
  <c r="CD111" i="11"/>
  <c r="R116" i="11"/>
  <c r="F120" i="11"/>
  <c r="CF122" i="11"/>
  <c r="AB125" i="11"/>
  <c r="BK61" i="11"/>
  <c r="AC83" i="11"/>
  <c r="AR95" i="11"/>
  <c r="H102" i="11"/>
  <c r="AX106" i="11"/>
  <c r="AF112" i="11"/>
  <c r="CA115" i="11"/>
  <c r="CP118" i="11"/>
  <c r="CS38" i="11"/>
  <c r="AE99" i="11"/>
  <c r="AY114" i="11"/>
  <c r="AP123" i="11"/>
  <c r="CX125" i="11"/>
  <c r="AH122" i="11"/>
  <c r="R79" i="11"/>
  <c r="CF105" i="11"/>
  <c r="AV118" i="11"/>
  <c r="CK125" i="11"/>
  <c r="CV98" i="11"/>
  <c r="CR71" i="11"/>
  <c r="BB103" i="11"/>
  <c r="E117" i="11"/>
  <c r="CC124" i="11"/>
  <c r="R109" i="11"/>
  <c r="AY95" i="11"/>
  <c r="CM90" i="11"/>
  <c r="CF79" i="11"/>
  <c r="CX105" i="11"/>
  <c r="CN119" i="11"/>
  <c r="D30" i="11"/>
  <c r="AX65" i="11"/>
  <c r="CR47" i="11"/>
  <c r="BL99" i="11"/>
  <c r="AQ116" i="11"/>
  <c r="AU124" i="11"/>
  <c r="AF125" i="11"/>
  <c r="CM123" i="11"/>
  <c r="P73" i="11"/>
  <c r="I101" i="11"/>
  <c r="CH113" i="11"/>
  <c r="J122" i="11"/>
  <c r="J74" i="11"/>
  <c r="H120" i="11"/>
  <c r="AA114" i="11"/>
  <c r="BL88" i="11"/>
  <c r="BI77" i="11"/>
  <c r="CC102" i="11"/>
  <c r="CS114" i="11"/>
  <c r="BU122" i="11"/>
  <c r="AM54" i="11"/>
  <c r="AA97" i="11"/>
  <c r="N113" i="11"/>
  <c r="CB123" i="11"/>
  <c r="AG122" i="11"/>
  <c r="AD86" i="11"/>
  <c r="BN21" i="11"/>
  <c r="BS43" i="11"/>
  <c r="CV63" i="11"/>
  <c r="CD58" i="11"/>
  <c r="BQ65" i="11"/>
  <c r="BV33" i="11"/>
  <c r="Z58" i="11"/>
  <c r="AO80" i="11"/>
  <c r="AT67" i="11"/>
  <c r="AW94" i="11"/>
  <c r="AB72" i="11"/>
  <c r="AF88" i="11"/>
  <c r="CO58" i="11"/>
  <c r="Y79" i="11"/>
  <c r="L91" i="11"/>
  <c r="BW102" i="11"/>
  <c r="BJ70" i="11"/>
  <c r="BR84" i="11"/>
  <c r="AH96" i="11"/>
  <c r="CD74" i="11"/>
  <c r="N87" i="11"/>
  <c r="BF50" i="11"/>
  <c r="BS71" i="11"/>
  <c r="AW80" i="11"/>
  <c r="AQ76" i="11"/>
  <c r="CK91" i="11"/>
  <c r="CR100" i="11"/>
  <c r="AW107" i="11"/>
  <c r="AE113" i="11"/>
  <c r="M119" i="11"/>
  <c r="AF72" i="11"/>
  <c r="F87" i="11"/>
  <c r="G98" i="11"/>
  <c r="CU104" i="11"/>
  <c r="CK110" i="11"/>
  <c r="BS116" i="11"/>
  <c r="BW77" i="11"/>
  <c r="AT90" i="11"/>
  <c r="L100" i="11"/>
  <c r="BZ106" i="11"/>
  <c r="BH112" i="11"/>
  <c r="AP118" i="11"/>
  <c r="CO70" i="11"/>
  <c r="AR83" i="11"/>
  <c r="BS90" i="11"/>
  <c r="AJ97" i="11"/>
  <c r="BF101" i="11"/>
  <c r="BP105" i="11"/>
  <c r="J109" i="11"/>
  <c r="BU112" i="11"/>
  <c r="M116" i="11"/>
  <c r="BL119" i="11"/>
  <c r="P123" i="11"/>
  <c r="AZ64" i="11"/>
  <c r="N78" i="11"/>
  <c r="CO85" i="11"/>
  <c r="CR92" i="11"/>
  <c r="CD98" i="11"/>
  <c r="CL102" i="11"/>
  <c r="AR106" i="11"/>
  <c r="AI109" i="11"/>
  <c r="Z112" i="11"/>
  <c r="CN46" i="11"/>
  <c r="AW70" i="11"/>
  <c r="BU79" i="11"/>
  <c r="S86" i="11"/>
  <c r="CV91" i="11"/>
  <c r="BA97" i="11"/>
  <c r="CW100" i="11"/>
  <c r="AY104" i="11"/>
  <c r="BB107" i="11"/>
  <c r="AS110" i="11"/>
  <c r="AJ113" i="11"/>
  <c r="AA116" i="11"/>
  <c r="CQ51" i="11"/>
  <c r="BD71" i="11"/>
  <c r="AU80" i="11"/>
  <c r="BQ86" i="11"/>
  <c r="AY92" i="11"/>
  <c r="CF97" i="11"/>
  <c r="AH101" i="11"/>
  <c r="CK57" i="11"/>
  <c r="CY83" i="11"/>
  <c r="BH97" i="11"/>
  <c r="BH105" i="11"/>
  <c r="AS111" i="11"/>
  <c r="CK116" i="11"/>
  <c r="CL120" i="11"/>
  <c r="I124" i="11"/>
  <c r="D104" i="11"/>
  <c r="BM123" i="11"/>
  <c r="K80" i="11"/>
  <c r="BB94" i="11"/>
  <c r="CS103" i="11"/>
  <c r="CV109" i="11"/>
  <c r="BO115" i="11"/>
  <c r="CR119" i="11"/>
  <c r="AE123" i="11"/>
  <c r="D33" i="11"/>
  <c r="Y43" i="11"/>
  <c r="AI82" i="11"/>
  <c r="AL96" i="11"/>
  <c r="CE104" i="11"/>
  <c r="BV110" i="11"/>
  <c r="AD116" i="11"/>
  <c r="AU120" i="11"/>
  <c r="BS123" i="11"/>
  <c r="D70" i="11"/>
  <c r="AX92" i="11"/>
  <c r="AG111" i="11"/>
  <c r="AP124" i="11"/>
  <c r="CR77" i="11"/>
  <c r="CG92" i="11"/>
  <c r="CQ102" i="11"/>
  <c r="AD109" i="11"/>
  <c r="H115" i="11"/>
  <c r="BA119" i="11"/>
  <c r="CO122" i="11"/>
  <c r="CR125" i="11"/>
  <c r="D86" i="11"/>
  <c r="W80" i="11"/>
  <c r="BR94" i="11"/>
  <c r="CV103" i="11"/>
  <c r="J110" i="11"/>
  <c r="BR115" i="11"/>
  <c r="CX119" i="11"/>
  <c r="AH123" i="11"/>
  <c r="D36" i="11"/>
  <c r="Z119" i="11"/>
  <c r="CQ101" i="11"/>
  <c r="G119" i="11"/>
  <c r="BD122" i="11"/>
  <c r="BJ125" i="11"/>
  <c r="P81" i="11"/>
  <c r="X106" i="11"/>
  <c r="E120" i="11"/>
  <c r="BP11" i="11"/>
  <c r="BL44" i="11"/>
  <c r="AG19" i="11"/>
  <c r="CM59" i="11"/>
  <c r="AP66" i="11"/>
  <c r="AZ38" i="11"/>
  <c r="H59" i="11"/>
  <c r="CO80" i="11"/>
  <c r="AD68" i="11"/>
  <c r="CS94" i="11"/>
  <c r="BO72" i="11"/>
  <c r="BD88" i="11"/>
  <c r="BN59" i="11"/>
  <c r="AZ79" i="11"/>
  <c r="AJ91" i="11"/>
  <c r="CU102" i="11"/>
  <c r="G71" i="11"/>
  <c r="CP84" i="11"/>
  <c r="BF96" i="11"/>
  <c r="R75" i="11"/>
  <c r="AL87" i="11"/>
  <c r="AZ52" i="11"/>
  <c r="CO71" i="11"/>
  <c r="BW80" i="11"/>
  <c r="CA76" i="11"/>
  <c r="N92" i="11"/>
  <c r="K101" i="11"/>
  <c r="BI107" i="11"/>
  <c r="AQ113" i="11"/>
  <c r="Y119" i="11"/>
  <c r="CA72" i="11"/>
  <c r="AD87" i="11"/>
  <c r="U98" i="11"/>
  <c r="M105" i="11"/>
  <c r="CW110" i="11"/>
  <c r="CE116" i="11"/>
  <c r="L78" i="11"/>
  <c r="BR90" i="11"/>
  <c r="Z100" i="11"/>
  <c r="CL106" i="11"/>
  <c r="BT112" i="11"/>
  <c r="BB118" i="11"/>
  <c r="AI71" i="11"/>
  <c r="BP83" i="11"/>
  <c r="CQ90" i="11"/>
  <c r="AX97" i="11"/>
  <c r="CH101" i="11"/>
  <c r="CC105" i="11"/>
  <c r="V109" i="11"/>
  <c r="CG112" i="11"/>
  <c r="Y116" i="11"/>
  <c r="CJ119" i="11"/>
  <c r="AB123" i="11"/>
  <c r="Q65" i="11"/>
  <c r="AW78" i="11"/>
  <c r="R86" i="11"/>
  <c r="AS93" i="11"/>
  <c r="CR98" i="11"/>
  <c r="E103" i="11"/>
  <c r="BD106" i="11"/>
  <c r="AU109" i="11"/>
  <c r="AL112" i="11"/>
  <c r="BB49" i="11"/>
  <c r="CQ70" i="11"/>
  <c r="J80" i="11"/>
  <c r="AQ86" i="11"/>
  <c r="Y92" i="11"/>
  <c r="BP97" i="11"/>
  <c r="Q101" i="11"/>
  <c r="BL104" i="11"/>
  <c r="BN107" i="11"/>
  <c r="BE110" i="11"/>
  <c r="AV113" i="11"/>
  <c r="AM116" i="11"/>
  <c r="CD54" i="11"/>
  <c r="CX71" i="11"/>
  <c r="BY80" i="11"/>
  <c r="CO86" i="11"/>
  <c r="BW92" i="11"/>
  <c r="CT97" i="11"/>
  <c r="AV101" i="11"/>
  <c r="AP60" i="11"/>
  <c r="BH84" i="11"/>
  <c r="CU97" i="11"/>
  <c r="CH105" i="11"/>
  <c r="BQ111" i="11"/>
  <c r="F117" i="11"/>
  <c r="E121" i="11"/>
  <c r="V124" i="11"/>
  <c r="D116" i="11"/>
  <c r="E124" i="11"/>
  <c r="CA80" i="11"/>
  <c r="Q95" i="11"/>
  <c r="AA104" i="11"/>
  <c r="Y110" i="11"/>
  <c r="CF115" i="11"/>
  <c r="O120" i="11"/>
  <c r="AR123" i="11"/>
  <c r="D45" i="11"/>
  <c r="CU49" i="11"/>
  <c r="CM82" i="11"/>
  <c r="CK96" i="11"/>
  <c r="J105" i="11"/>
  <c r="CT110" i="11"/>
  <c r="AZ116" i="11"/>
  <c r="BL120" i="11"/>
  <c r="CF123" i="11"/>
  <c r="D82" i="11"/>
  <c r="BF93" i="11"/>
  <c r="CC111" i="11"/>
  <c r="AA125" i="11"/>
  <c r="BL78" i="11"/>
  <c r="AW93" i="11"/>
  <c r="AB103" i="11"/>
  <c r="BB109" i="11"/>
  <c r="AC115" i="11"/>
  <c r="BP119" i="11"/>
  <c r="G123" i="11"/>
  <c r="D11" i="11"/>
  <c r="Q109" i="11"/>
  <c r="E81" i="11"/>
  <c r="AA95" i="11"/>
  <c r="AL104" i="11"/>
  <c r="AH110" i="11"/>
  <c r="CN115" i="11"/>
  <c r="R120" i="11"/>
  <c r="AU123" i="11"/>
  <c r="D48" i="11"/>
  <c r="BC120" i="11"/>
  <c r="AP76" i="11"/>
  <c r="CB91" i="11"/>
  <c r="AH102" i="11"/>
  <c r="CK108" i="11"/>
  <c r="BR114" i="11"/>
  <c r="V119" i="11"/>
  <c r="BQ122" i="11"/>
  <c r="BV125" i="11"/>
  <c r="BF82" i="11"/>
  <c r="BT106" i="11"/>
  <c r="BA120" i="11"/>
  <c r="Y70" i="11"/>
  <c r="AO88" i="11"/>
  <c r="AD100" i="11"/>
  <c r="AT107" i="11"/>
  <c r="BC112" i="11"/>
  <c r="Q117" i="11"/>
  <c r="AM120" i="11"/>
  <c r="AK123" i="11"/>
  <c r="CJ125" i="11"/>
  <c r="AO65" i="11"/>
  <c r="CV84" i="11"/>
  <c r="N97" i="11"/>
  <c r="BZ102" i="11"/>
  <c r="BS107" i="11"/>
  <c r="CB112" i="11"/>
  <c r="S116" i="11"/>
  <c r="CM119" i="11"/>
  <c r="CR66" i="11"/>
  <c r="I102" i="11"/>
  <c r="T116" i="11"/>
  <c r="AH124" i="11"/>
  <c r="CI83" i="11"/>
  <c r="D89" i="11"/>
  <c r="AZ84" i="11"/>
  <c r="CA107" i="11"/>
  <c r="BZ119" i="11"/>
  <c r="AR119" i="11"/>
  <c r="AK113" i="11"/>
  <c r="T79" i="11"/>
  <c r="CG105" i="11"/>
  <c r="AW118" i="11"/>
  <c r="D29" i="11"/>
  <c r="F113" i="11"/>
  <c r="AD113" i="11"/>
  <c r="BD107" i="11"/>
  <c r="CW84" i="11"/>
  <c r="CL109" i="11"/>
  <c r="O121" i="11"/>
  <c r="D102" i="11"/>
  <c r="BF97" i="11"/>
  <c r="T68" i="11"/>
  <c r="E105" i="11"/>
  <c r="CQ117" i="11"/>
  <c r="T125" i="11"/>
  <c r="AY57" i="11"/>
  <c r="D125" i="11"/>
  <c r="CH79" i="11"/>
  <c r="CH103" i="11"/>
  <c r="BH115" i="11"/>
  <c r="N123" i="11"/>
  <c r="BF85" i="11"/>
  <c r="U122" i="11"/>
  <c r="D16" i="11"/>
  <c r="BG106" i="11"/>
  <c r="AF83" i="11"/>
  <c r="AF105" i="11"/>
  <c r="BM116" i="11"/>
  <c r="CA123" i="11"/>
  <c r="BK69" i="11"/>
  <c r="E100" i="11"/>
  <c r="CT114" i="11"/>
  <c r="AN81" i="11"/>
  <c r="E125" i="11"/>
  <c r="AO112" i="11"/>
  <c r="AG23" i="11"/>
  <c r="AA48" i="11"/>
  <c r="BT90" i="11"/>
  <c r="AD80" i="11"/>
  <c r="BE84" i="11"/>
  <c r="CB77" i="11"/>
  <c r="AT80" i="11"/>
  <c r="AM76" i="11"/>
  <c r="S97" i="11"/>
  <c r="CS115" i="11"/>
  <c r="AM92" i="11"/>
  <c r="BD113" i="11"/>
  <c r="CA95" i="11"/>
  <c r="AA115" i="11"/>
  <c r="AI86" i="11"/>
  <c r="AF103" i="11"/>
  <c r="S114" i="11"/>
  <c r="CT36" i="11"/>
  <c r="CF88" i="11"/>
  <c r="BK104" i="11"/>
  <c r="AU113" i="11"/>
  <c r="CA82" i="11"/>
  <c r="CT98" i="11"/>
  <c r="BW108" i="11"/>
  <c r="AV117" i="11"/>
  <c r="AD83" i="11"/>
  <c r="AD99" i="11"/>
  <c r="CG89" i="11"/>
  <c r="CI113" i="11"/>
  <c r="AG125" i="11"/>
  <c r="AR86" i="11"/>
  <c r="AQ112" i="11"/>
  <c r="BI124" i="11"/>
  <c r="Q88" i="11"/>
  <c r="Q113" i="11"/>
  <c r="CT124" i="11"/>
  <c r="AZ117" i="11"/>
  <c r="E98" i="11"/>
  <c r="M117" i="11"/>
  <c r="D119" i="11"/>
  <c r="Q99" i="11"/>
  <c r="BN117" i="11"/>
  <c r="BM101" i="11"/>
  <c r="CV92" i="11"/>
  <c r="AU114" i="11"/>
  <c r="CI123" i="11"/>
  <c r="F112" i="11"/>
  <c r="BI89" i="11"/>
  <c r="P109" i="11"/>
  <c r="BB120" i="11"/>
  <c r="D51" i="11"/>
  <c r="CV95" i="11"/>
  <c r="T108" i="11"/>
  <c r="CL117" i="11"/>
  <c r="AY103" i="11"/>
  <c r="D19" i="11"/>
  <c r="J82" i="11"/>
  <c r="CR121" i="11"/>
  <c r="CX98" i="11"/>
  <c r="CA119" i="11"/>
  <c r="BT120" i="11"/>
  <c r="BO82" i="11"/>
  <c r="H122" i="11"/>
  <c r="BX65" i="11"/>
  <c r="BK118" i="11"/>
  <c r="BD117" i="11"/>
  <c r="AZ102" i="11"/>
  <c r="R124" i="11"/>
  <c r="D113" i="11"/>
  <c r="BS85" i="11"/>
  <c r="CC118" i="11"/>
  <c r="BJ98" i="11"/>
  <c r="AR104" i="11"/>
  <c r="CA125" i="11"/>
  <c r="G105" i="11"/>
  <c r="AO121" i="11"/>
  <c r="CU87" i="11"/>
  <c r="AU101" i="11"/>
  <c r="AP109" i="11"/>
  <c r="AU102" i="11"/>
  <c r="F69" i="11"/>
  <c r="D85" i="11"/>
  <c r="E113" i="11"/>
  <c r="CN86" i="11"/>
  <c r="X105" i="11"/>
  <c r="E108" i="11"/>
  <c r="BF124" i="11"/>
  <c r="BJ105" i="11"/>
  <c r="BC119" i="11"/>
  <c r="CV75" i="11"/>
  <c r="BW117" i="11"/>
  <c r="D101" i="11"/>
  <c r="AV102" i="11"/>
  <c r="AR116" i="11"/>
  <c r="AE125" i="11"/>
  <c r="AR111" i="11"/>
  <c r="U115" i="11"/>
  <c r="AY88" i="11"/>
  <c r="AP86" i="11"/>
  <c r="N98" i="11"/>
  <c r="W111" i="11"/>
  <c r="H83" i="11"/>
  <c r="CR104" i="11"/>
  <c r="L111" i="11"/>
  <c r="BM118" i="11"/>
  <c r="R84" i="11"/>
  <c r="CX76" i="11"/>
  <c r="CU88" i="11"/>
  <c r="Q102" i="11"/>
  <c r="BJ112" i="11"/>
  <c r="AP81" i="11"/>
  <c r="AH82" i="11"/>
  <c r="K124" i="11"/>
  <c r="AO96" i="11"/>
  <c r="CQ122" i="11"/>
  <c r="AV88" i="11"/>
  <c r="BG105" i="11"/>
  <c r="CR114" i="11"/>
  <c r="V86" i="11"/>
  <c r="AO123" i="11"/>
  <c r="AU60" i="11"/>
  <c r="CW76" i="11"/>
  <c r="AP91" i="11"/>
  <c r="CD113" i="11"/>
  <c r="AD82" i="11"/>
  <c r="CW98" i="11"/>
  <c r="AJ124" i="11"/>
  <c r="BV116" i="11"/>
  <c r="H111" i="11"/>
  <c r="K89" i="11"/>
  <c r="AI114" i="11"/>
  <c r="BO121" i="11"/>
  <c r="BO123" i="11"/>
  <c r="BE97" i="11"/>
  <c r="CN48" i="11"/>
  <c r="BQ52" i="11"/>
  <c r="AR72" i="11"/>
  <c r="CW89" i="11"/>
  <c r="BE92" i="11"/>
  <c r="P86" i="11"/>
  <c r="BG88" i="11"/>
  <c r="AO81" i="11"/>
  <c r="CE101" i="11"/>
  <c r="CG119" i="11"/>
  <c r="CO98" i="11"/>
  <c r="AQ46" i="11"/>
  <c r="CT100" i="11"/>
  <c r="O119" i="11"/>
  <c r="T91" i="11"/>
  <c r="CP105" i="11"/>
  <c r="AK116" i="11"/>
  <c r="Y66" i="11"/>
  <c r="BQ93" i="11"/>
  <c r="BP106" i="11"/>
  <c r="CN51" i="11"/>
  <c r="BO86" i="11"/>
  <c r="AF101" i="11"/>
  <c r="BQ110" i="11"/>
  <c r="BN56" i="11"/>
  <c r="R87" i="11"/>
  <c r="BJ101" i="11"/>
  <c r="AF98" i="11"/>
  <c r="Z117" i="11"/>
  <c r="K90" i="11"/>
  <c r="BP95" i="11"/>
  <c r="G116" i="11"/>
  <c r="D57" i="11"/>
  <c r="AF97" i="11"/>
  <c r="BQ116" i="11"/>
  <c r="D94" i="11"/>
  <c r="D26" i="11"/>
  <c r="BO103" i="11"/>
  <c r="CE119" i="11"/>
  <c r="AR34" i="11"/>
  <c r="BM104" i="11"/>
  <c r="AG120" i="11"/>
  <c r="AN121" i="11"/>
  <c r="CM95" i="11"/>
  <c r="CI114" i="11"/>
  <c r="CH125" i="11"/>
  <c r="CT120" i="11"/>
  <c r="AZ92" i="11"/>
  <c r="G112" i="11"/>
  <c r="M121" i="11"/>
  <c r="D63" i="11"/>
  <c r="CH97" i="11"/>
  <c r="AR108" i="11"/>
  <c r="AQ119" i="11"/>
  <c r="BS104" i="11"/>
  <c r="D55" i="11"/>
  <c r="CA86" i="11"/>
  <c r="AU122" i="11"/>
  <c r="K76" i="11"/>
  <c r="CY120" i="11"/>
  <c r="CA121" i="11"/>
  <c r="BQ89" i="11"/>
  <c r="AW122" i="11"/>
  <c r="CX61" i="11"/>
  <c r="AD119" i="11"/>
  <c r="AI75" i="11"/>
  <c r="BD124" i="11"/>
  <c r="AS119" i="11"/>
  <c r="S41" i="11"/>
  <c r="BY93" i="11"/>
  <c r="CA89" i="11"/>
  <c r="CF59" i="11"/>
  <c r="CR50" i="11"/>
  <c r="W66" i="11"/>
  <c r="BY43" i="11"/>
  <c r="P107" i="11"/>
  <c r="CP70" i="11"/>
  <c r="BM107" i="11"/>
  <c r="BI88" i="11"/>
  <c r="L89" i="11"/>
  <c r="J101" i="11"/>
  <c r="CK123" i="11"/>
  <c r="BK117" i="11"/>
  <c r="P100" i="11"/>
  <c r="BE60" i="11"/>
  <c r="AT66" i="11"/>
  <c r="AW121" i="11"/>
  <c r="CT102" i="11"/>
  <c r="AM125" i="11"/>
  <c r="K123" i="11"/>
  <c r="CL98" i="11"/>
  <c r="AV107" i="11"/>
  <c r="BN125" i="11"/>
  <c r="AB98" i="11"/>
  <c r="CE124" i="11"/>
  <c r="AF90" i="11"/>
  <c r="AG105" i="11"/>
  <c r="CD104" i="11"/>
  <c r="BK123" i="11"/>
  <c r="BX108" i="11"/>
  <c r="CI110" i="11"/>
  <c r="BG98" i="11"/>
  <c r="CB107" i="11"/>
  <c r="CD82" i="11"/>
  <c r="CD118" i="11"/>
  <c r="CU72" i="11"/>
  <c r="Q84" i="11"/>
  <c r="CD97" i="11"/>
  <c r="BA81" i="11"/>
  <c r="D23" i="11"/>
  <c r="CN78" i="11"/>
  <c r="CO123" i="11"/>
  <c r="BZ113" i="11"/>
  <c r="BJ119" i="11"/>
  <c r="T76" i="11"/>
  <c r="CE93" i="11"/>
  <c r="BE113" i="11"/>
  <c r="BN86" i="11"/>
  <c r="CL107" i="11"/>
  <c r="R112" i="11"/>
  <c r="BR123" i="11"/>
  <c r="BP94" i="11"/>
  <c r="D72" i="11"/>
  <c r="CP107" i="11"/>
  <c r="AL117" i="11"/>
  <c r="AF124" i="11"/>
  <c r="CV108" i="11"/>
  <c r="BX80" i="11"/>
  <c r="BB37" i="11"/>
  <c r="BO79" i="11"/>
  <c r="H113" i="11"/>
  <c r="CK102" i="11"/>
  <c r="W113" i="11"/>
  <c r="CC82" i="11"/>
  <c r="I125" i="11"/>
  <c r="BP112" i="11"/>
  <c r="D95" i="11"/>
  <c r="BI123" i="11"/>
  <c r="U120" i="11"/>
  <c r="BM100" i="11"/>
  <c r="BY117" i="11"/>
  <c r="AI100" i="11"/>
  <c r="AM83" i="11"/>
  <c r="BD52" i="11"/>
  <c r="BC56" i="11"/>
  <c r="BT73" i="11"/>
  <c r="BJ90" i="11"/>
  <c r="F93" i="11"/>
  <c r="BL86" i="11"/>
  <c r="H89" i="11"/>
  <c r="BO81" i="11"/>
  <c r="L102" i="11"/>
  <c r="J120" i="11"/>
  <c r="W99" i="11"/>
  <c r="CT50" i="11"/>
  <c r="AA101" i="11"/>
  <c r="AM119" i="11"/>
  <c r="AR91" i="11"/>
  <c r="G106" i="11"/>
  <c r="AW116" i="11"/>
  <c r="AQ67" i="11"/>
  <c r="CO93" i="11"/>
  <c r="CB106" i="11"/>
  <c r="CK53" i="11"/>
  <c r="CM86" i="11"/>
  <c r="AT101" i="11"/>
  <c r="CC110" i="11"/>
  <c r="BV57" i="11"/>
  <c r="AP87" i="11"/>
  <c r="BY101" i="11"/>
  <c r="BR98" i="11"/>
  <c r="AP117" i="11"/>
  <c r="CR101" i="11"/>
  <c r="Y96" i="11"/>
  <c r="AC116" i="11"/>
  <c r="D69" i="11"/>
  <c r="BS97" i="11"/>
  <c r="CM116" i="11"/>
  <c r="D106" i="11"/>
  <c r="D98" i="11"/>
  <c r="CU103" i="11"/>
  <c r="CW119" i="11"/>
  <c r="CD44" i="11"/>
  <c r="CM104" i="11"/>
  <c r="AY120" i="11"/>
  <c r="AT122" i="11"/>
  <c r="J97" i="11"/>
  <c r="J115" i="11"/>
  <c r="CT125" i="11"/>
  <c r="AL121" i="11"/>
  <c r="BS93" i="11"/>
  <c r="CY112" i="11"/>
  <c r="Z121" i="11"/>
  <c r="CE63" i="11"/>
  <c r="S98" i="11"/>
  <c r="BP108" i="11"/>
  <c r="G120" i="11"/>
  <c r="BX105" i="11"/>
  <c r="BG124" i="11"/>
  <c r="N89" i="11"/>
  <c r="CU122" i="11"/>
  <c r="K82" i="11"/>
  <c r="BD121" i="11"/>
  <c r="AX105" i="11"/>
  <c r="AE94" i="11"/>
  <c r="CW122" i="11"/>
  <c r="BY76" i="11"/>
  <c r="CO119" i="11"/>
  <c r="BZ125" i="11"/>
  <c r="K106" i="11"/>
  <c r="AC125" i="11"/>
  <c r="D6" i="11"/>
  <c r="G7" i="16" s="1"/>
  <c r="AH90" i="11"/>
  <c r="Z123" i="11"/>
  <c r="CD102" i="11"/>
  <c r="AG112" i="11"/>
  <c r="BE120" i="11"/>
  <c r="H107" i="11"/>
  <c r="AZ95" i="11"/>
  <c r="BI92" i="11"/>
  <c r="Y104" i="11"/>
  <c r="CC123" i="11"/>
  <c r="CF63" i="11"/>
  <c r="CK105" i="11"/>
  <c r="BK100" i="11"/>
  <c r="AJ115" i="11"/>
  <c r="BB125" i="11"/>
  <c r="I85" i="11"/>
  <c r="AZ104" i="11"/>
  <c r="AO125" i="11"/>
  <c r="BS58" i="11"/>
  <c r="CG84" i="11"/>
  <c r="BA113" i="11"/>
  <c r="D7" i="11"/>
  <c r="CJ83" i="11"/>
  <c r="CN125" i="11"/>
  <c r="AK100" i="11"/>
  <c r="CD115" i="11"/>
  <c r="G107" i="11"/>
  <c r="AB121" i="11"/>
  <c r="U103" i="11"/>
  <c r="N73" i="11"/>
  <c r="CM91" i="11"/>
  <c r="AG103" i="11"/>
  <c r="W85" i="11"/>
  <c r="BB112" i="11"/>
  <c r="CD122" i="11"/>
  <c r="AO116" i="11"/>
  <c r="E116" i="11"/>
  <c r="CC115" i="11"/>
  <c r="CR72" i="11"/>
  <c r="BI73" i="11"/>
  <c r="CH111" i="11"/>
  <c r="J113" i="11"/>
  <c r="BV80" i="11"/>
  <c r="AC98" i="11"/>
  <c r="BU110" i="11"/>
  <c r="BW113" i="11"/>
  <c r="AF116" i="11"/>
  <c r="R108" i="11"/>
  <c r="AU107" i="11"/>
  <c r="L119" i="11"/>
  <c r="BD120" i="11"/>
  <c r="S124" i="11"/>
  <c r="AQ121" i="11"/>
  <c r="AS98" i="11"/>
  <c r="AM117" i="11"/>
  <c r="AD125" i="11"/>
  <c r="R17" i="11"/>
  <c r="AU65" i="11"/>
  <c r="BX79" i="11"/>
  <c r="E93" i="11"/>
  <c r="AV95" i="11"/>
  <c r="G89" i="11"/>
  <c r="AX91" i="11"/>
  <c r="CQ50" i="11"/>
  <c r="BE103" i="11"/>
  <c r="CS39" i="11"/>
  <c r="BP100" i="11"/>
  <c r="AV63" i="11"/>
  <c r="BT102" i="11"/>
  <c r="BH120" i="11"/>
  <c r="CK92" i="11"/>
  <c r="CM106" i="11"/>
  <c r="AH117" i="11"/>
  <c r="CK69" i="11"/>
  <c r="O95" i="11"/>
  <c r="AO107" i="11"/>
  <c r="U60" i="11"/>
  <c r="M88" i="11"/>
  <c r="S102" i="11"/>
  <c r="AP111" i="11"/>
  <c r="X62" i="11"/>
  <c r="BK88" i="11"/>
  <c r="AX102" i="11"/>
  <c r="AT100" i="11"/>
  <c r="AI118" i="11"/>
  <c r="AY121" i="11"/>
  <c r="AG98" i="11"/>
  <c r="AA117" i="11"/>
  <c r="CR88" i="11"/>
  <c r="AS99" i="11"/>
  <c r="CE117" i="11"/>
  <c r="AG63" i="11"/>
  <c r="AJ55" i="11"/>
  <c r="AK105" i="11"/>
  <c r="CA120" i="11"/>
  <c r="K63" i="11"/>
  <c r="V106" i="11"/>
  <c r="W121" i="11"/>
  <c r="CV36" i="11"/>
  <c r="BO102" i="11"/>
  <c r="P116" i="11"/>
  <c r="D61" i="11"/>
  <c r="BW123" i="11"/>
  <c r="CM99" i="11"/>
  <c r="AB113" i="11"/>
  <c r="AZ121" i="11"/>
  <c r="AX70" i="11"/>
  <c r="BF98" i="11"/>
  <c r="BD112" i="11"/>
  <c r="W120" i="11"/>
  <c r="BW106" i="11"/>
  <c r="CM98" i="11"/>
  <c r="BA91" i="11"/>
  <c r="D100" i="11"/>
  <c r="BA84" i="11"/>
  <c r="F122" i="11"/>
  <c r="CI120" i="11"/>
  <c r="BM96" i="11"/>
  <c r="D66" i="11"/>
  <c r="CB82" i="11"/>
  <c r="BS70" i="11"/>
  <c r="AZ80" i="11"/>
  <c r="T124" i="11"/>
  <c r="Q67" i="11"/>
  <c r="AI81" i="11"/>
  <c r="U96" i="11"/>
  <c r="W92" i="11"/>
  <c r="P104" i="11"/>
  <c r="Z101" i="11"/>
  <c r="AE103" i="11"/>
  <c r="BJ93" i="11"/>
  <c r="BF117" i="11"/>
  <c r="CI95" i="11"/>
  <c r="CW61" i="11"/>
  <c r="BN111" i="11"/>
  <c r="CA102" i="11"/>
  <c r="BP118" i="11"/>
  <c r="E99" i="11"/>
  <c r="CL108" i="11"/>
  <c r="T118" i="11"/>
  <c r="H121" i="11"/>
  <c r="BR106" i="11"/>
  <c r="CP50" i="11"/>
  <c r="BC116" i="11"/>
  <c r="AZ113" i="11"/>
  <c r="BF71" i="11"/>
  <c r="AN120" i="11"/>
  <c r="CC93" i="11"/>
  <c r="BY125" i="11"/>
  <c r="Z93" i="11"/>
  <c r="X104" i="11"/>
  <c r="CN120" i="11"/>
  <c r="BQ102" i="11"/>
  <c r="BW122" i="11"/>
  <c r="BE124" i="11"/>
  <c r="AE107" i="11"/>
  <c r="BF106" i="11"/>
  <c r="CS117" i="11"/>
  <c r="AI93" i="11"/>
  <c r="CS112" i="11"/>
  <c r="AY116" i="11"/>
  <c r="BC83" i="11"/>
  <c r="N116" i="11"/>
  <c r="J118" i="11"/>
  <c r="BI113" i="11"/>
  <c r="D115" i="11"/>
  <c r="AH118" i="11"/>
  <c r="CL55" i="11"/>
  <c r="AK81" i="11"/>
  <c r="AB114" i="11"/>
  <c r="BM84" i="11"/>
  <c r="BK103" i="11"/>
  <c r="BK116" i="11"/>
  <c r="AV124" i="11"/>
  <c r="AU111" i="11"/>
  <c r="D35" i="11"/>
  <c r="BG110" i="11"/>
  <c r="D15" i="11"/>
  <c r="I82" i="11"/>
  <c r="BP111" i="11"/>
  <c r="BI122" i="11"/>
  <c r="CF83" i="11"/>
  <c r="AW115" i="11"/>
  <c r="CH85" i="11"/>
  <c r="AJ104" i="11"/>
  <c r="X117" i="11"/>
  <c r="Y85" i="11"/>
  <c r="BV124" i="11"/>
  <c r="AD117" i="11"/>
  <c r="I111" i="11"/>
  <c r="D39" i="11"/>
  <c r="CB125" i="11"/>
  <c r="D90" i="11"/>
  <c r="CE89" i="11"/>
  <c r="CN123" i="11"/>
  <c r="AB28" i="11"/>
  <c r="AZ66" i="11"/>
  <c r="BS62" i="11"/>
  <c r="AN97" i="11"/>
  <c r="AD63" i="11"/>
  <c r="U104" i="11"/>
  <c r="CR39" i="11"/>
  <c r="BW57" i="11"/>
  <c r="CW78" i="11"/>
  <c r="V108" i="11"/>
  <c r="V75" i="11"/>
  <c r="CA105" i="11"/>
  <c r="BR79" i="11"/>
  <c r="AY107" i="11"/>
  <c r="CH73" i="11"/>
  <c r="BM97" i="11"/>
  <c r="AT109" i="11"/>
  <c r="CV119" i="11"/>
  <c r="CA78" i="11"/>
  <c r="M99" i="11"/>
  <c r="BG109" i="11"/>
  <c r="AV71" i="11"/>
  <c r="AW92" i="11"/>
  <c r="BY104" i="11"/>
  <c r="BH113" i="11"/>
  <c r="BD72" i="11"/>
  <c r="CU92" i="11"/>
  <c r="AK62" i="11"/>
  <c r="L106" i="11"/>
  <c r="R121" i="11"/>
  <c r="BZ30" i="11"/>
  <c r="BC104" i="11"/>
  <c r="AD120" i="11"/>
  <c r="CH54" i="11"/>
  <c r="AJ105" i="11"/>
  <c r="BZ120" i="11"/>
  <c r="BZ94" i="11"/>
  <c r="AT79" i="11"/>
  <c r="BZ109" i="11"/>
  <c r="T123" i="11"/>
  <c r="CA81" i="11"/>
  <c r="BF110" i="11"/>
  <c r="BH123" i="11"/>
  <c r="BV75" i="11"/>
  <c r="BN104" i="11"/>
  <c r="AL119" i="11"/>
  <c r="BY83" i="11"/>
  <c r="L69" i="11"/>
  <c r="CQ100" i="11"/>
  <c r="BX113" i="11"/>
  <c r="AX123" i="11"/>
  <c r="I74" i="11"/>
  <c r="AN102" i="11"/>
  <c r="AC113" i="11"/>
  <c r="BS120" i="11"/>
  <c r="CX116" i="11"/>
  <c r="CW115" i="11"/>
  <c r="CD106" i="11"/>
  <c r="AO117" i="11"/>
  <c r="U89" i="11"/>
  <c r="D65" i="11"/>
  <c r="CI57" i="11"/>
  <c r="CR107" i="11"/>
  <c r="BL116" i="11"/>
  <c r="AQ87" i="11"/>
  <c r="BD125" i="11"/>
  <c r="BA104" i="11"/>
  <c r="CB114" i="11"/>
  <c r="CP94" i="11"/>
  <c r="AQ111" i="11"/>
  <c r="AH106" i="11"/>
  <c r="CP124" i="11"/>
  <c r="K114" i="11"/>
  <c r="D52" i="11"/>
  <c r="AX43" i="11"/>
  <c r="CS67" i="11"/>
  <c r="CB63" i="11"/>
  <c r="M98" i="11"/>
  <c r="BM64" i="11"/>
  <c r="BQ104" i="11"/>
  <c r="AJ45" i="11"/>
  <c r="CS58" i="11"/>
  <c r="BH79" i="11"/>
  <c r="AT108" i="11"/>
  <c r="CH75" i="11"/>
  <c r="E106" i="11"/>
  <c r="AH80" i="11"/>
  <c r="BW107" i="11"/>
  <c r="CH74" i="11"/>
  <c r="CB97" i="11"/>
  <c r="BR109" i="11"/>
  <c r="M120" i="11"/>
  <c r="H79" i="11"/>
  <c r="AA99" i="11"/>
  <c r="BS109" i="11"/>
  <c r="CQ71" i="11"/>
  <c r="BU92" i="11"/>
  <c r="CL104" i="11"/>
  <c r="BT113" i="11"/>
  <c r="CX72" i="11"/>
  <c r="X93" i="11"/>
  <c r="T64" i="11"/>
  <c r="AJ106" i="11"/>
  <c r="AE121" i="11"/>
  <c r="BS42" i="11"/>
  <c r="AS120" i="11"/>
  <c r="CN95" i="11"/>
  <c r="U80" i="11"/>
  <c r="CX109" i="11"/>
  <c r="AG123" i="11"/>
  <c r="AQ82" i="11"/>
  <c r="CD110" i="11"/>
  <c r="BU123" i="11"/>
  <c r="AF77" i="11"/>
  <c r="T105" i="11"/>
  <c r="BE71" i="11"/>
  <c r="AN116" i="11"/>
  <c r="K103" i="11"/>
  <c r="CC59" i="11"/>
  <c r="CA104" i="11"/>
  <c r="AL113" i="11"/>
  <c r="D88" i="11"/>
  <c r="CC112" i="11"/>
  <c r="X74" i="11"/>
  <c r="AV53" i="11"/>
  <c r="BB75" i="11"/>
  <c r="AX76" i="11"/>
  <c r="BJ111" i="11"/>
  <c r="CW101" i="11"/>
  <c r="AX112" i="11"/>
  <c r="BZ107" i="11"/>
  <c r="CO111" i="11"/>
  <c r="AW110" i="11"/>
  <c r="CS123" i="11"/>
  <c r="AU115" i="11"/>
  <c r="D60" i="11"/>
  <c r="U107" i="11"/>
  <c r="BX125" i="11"/>
  <c r="CP78" i="11"/>
  <c r="CR118" i="11"/>
  <c r="BF105" i="11"/>
  <c r="J85" i="11"/>
  <c r="BJ77" i="11"/>
  <c r="CK87" i="11"/>
  <c r="AN112" i="11"/>
  <c r="D43" i="11"/>
  <c r="AK79" i="11"/>
  <c r="BT75" i="11"/>
  <c r="CD94" i="11"/>
  <c r="AJ88" i="11"/>
  <c r="AY108" i="11"/>
  <c r="AM113" i="11"/>
  <c r="CX86" i="11"/>
  <c r="AM97" i="11"/>
  <c r="AK92" i="11"/>
  <c r="CM108" i="11"/>
  <c r="BV117" i="11"/>
  <c r="AK75" i="11"/>
  <c r="W117" i="11"/>
  <c r="M118" i="11"/>
  <c r="BN17" i="11"/>
  <c r="BR47" i="11"/>
  <c r="CQ46" i="11"/>
  <c r="V103" i="11"/>
  <c r="P69" i="11"/>
  <c r="AH45" i="11"/>
  <c r="E60" i="11"/>
  <c r="AH63" i="11"/>
  <c r="Q83" i="11"/>
  <c r="BO109" i="11"/>
  <c r="E79" i="11"/>
  <c r="Z107" i="11"/>
  <c r="S83" i="11"/>
  <c r="CR108" i="11"/>
  <c r="M78" i="11"/>
  <c r="CC98" i="11"/>
  <c r="AE110" i="11"/>
  <c r="BU120" i="11"/>
  <c r="CX80" i="11"/>
  <c r="AB100" i="11"/>
  <c r="AF110" i="11"/>
  <c r="AU74" i="11"/>
  <c r="CP93" i="11"/>
  <c r="BE105" i="11"/>
  <c r="AG114" i="11"/>
  <c r="AJ75" i="11"/>
  <c r="AS94" i="11"/>
  <c r="BT70" i="11"/>
  <c r="BE107" i="11"/>
  <c r="CS121" i="11"/>
  <c r="AL62" i="11"/>
  <c r="M106" i="11"/>
  <c r="S121" i="11"/>
  <c r="BD67" i="11"/>
  <c r="CH106" i="11"/>
  <c r="BH121" i="11"/>
  <c r="CL99" i="11"/>
  <c r="BD83" i="11"/>
  <c r="X111" i="11"/>
  <c r="CT123" i="11"/>
  <c r="AH85" i="11"/>
  <c r="CY111" i="11"/>
  <c r="AN124" i="11"/>
  <c r="CU77" i="11"/>
  <c r="BM108" i="11"/>
  <c r="AI120" i="11"/>
  <c r="CW92" i="11"/>
  <c r="BL72" i="11"/>
  <c r="AO103" i="11"/>
  <c r="AK117" i="11"/>
  <c r="BY123" i="11"/>
  <c r="AK84" i="11"/>
  <c r="AP104" i="11"/>
  <c r="BY113" i="11"/>
  <c r="BR71" i="11"/>
  <c r="K119" i="11"/>
  <c r="BQ124" i="11"/>
  <c r="BU109" i="11"/>
  <c r="S75" i="11"/>
  <c r="CE106" i="11"/>
  <c r="CK52" i="11"/>
  <c r="CB101" i="11"/>
  <c r="CF111" i="11"/>
  <c r="N118" i="11"/>
  <c r="J106" i="11"/>
  <c r="D31" i="11"/>
  <c r="CO76" i="11"/>
  <c r="Y117" i="11"/>
  <c r="AK101" i="11"/>
  <c r="AU110" i="11"/>
  <c r="AB108" i="11"/>
  <c r="S64" i="11"/>
  <c r="BN116" i="11"/>
  <c r="Y93" i="11"/>
  <c r="N51" i="11"/>
  <c r="BY57" i="11"/>
  <c r="AZ57" i="11"/>
  <c r="CP103" i="11"/>
  <c r="AM70" i="11"/>
  <c r="AS51" i="11"/>
  <c r="W62" i="11"/>
  <c r="BQ64" i="11"/>
  <c r="AL84" i="11"/>
  <c r="P110" i="11"/>
  <c r="AA80" i="11"/>
  <c r="BV107" i="11"/>
  <c r="P84" i="11"/>
  <c r="AS109" i="11"/>
  <c r="BY78" i="11"/>
  <c r="K99" i="11"/>
  <c r="BC110" i="11"/>
  <c r="J121" i="11"/>
  <c r="CR81" i="11"/>
  <c r="BF100" i="11"/>
  <c r="BD110" i="11"/>
  <c r="AH75" i="11"/>
  <c r="AQ94" i="11"/>
  <c r="CE105" i="11"/>
  <c r="BE114" i="11"/>
  <c r="CW75" i="11"/>
  <c r="CO94" i="11"/>
  <c r="R73" i="11"/>
  <c r="F108" i="11"/>
  <c r="X122" i="11"/>
  <c r="CT65" i="11"/>
  <c r="BI106" i="11"/>
  <c r="AS121" i="11"/>
  <c r="BT69" i="11"/>
  <c r="AI107" i="11"/>
  <c r="CH121" i="11"/>
  <c r="G103" i="11"/>
  <c r="BX84" i="11"/>
  <c r="BT111" i="11"/>
  <c r="Z124" i="11"/>
  <c r="BB86" i="11"/>
  <c r="AZ112" i="11"/>
  <c r="BL124" i="11"/>
  <c r="CD81" i="11"/>
  <c r="N109" i="11"/>
  <c r="BO120" i="11"/>
  <c r="AO95" i="11"/>
  <c r="AI77" i="11"/>
  <c r="V107" i="11"/>
  <c r="BU117" i="11"/>
  <c r="AD124" i="11"/>
  <c r="BE85" i="11"/>
  <c r="BR104" i="11"/>
  <c r="CR115" i="11"/>
  <c r="CX75" i="11"/>
  <c r="AO120" i="11"/>
  <c r="AJ78" i="11"/>
  <c r="BO111" i="11"/>
  <c r="Z69" i="11"/>
  <c r="AQ81" i="11"/>
  <c r="D67" i="11"/>
  <c r="Y109" i="11"/>
  <c r="AY71" i="11"/>
  <c r="AS83" i="11"/>
  <c r="CE80" i="11"/>
  <c r="CY113" i="11"/>
  <c r="AG113" i="11"/>
  <c r="AN123" i="11"/>
  <c r="AM80" i="11"/>
  <c r="F81" i="11"/>
  <c r="AI124" i="11"/>
  <c r="BE123" i="11"/>
  <c r="F94" i="11"/>
  <c r="CK95" i="11"/>
  <c r="AL109" i="11"/>
  <c r="BR107" i="11"/>
  <c r="T86" i="11"/>
  <c r="BG97" i="11"/>
  <c r="BV109" i="11"/>
  <c r="CY107" i="11"/>
  <c r="O123" i="11"/>
  <c r="BW120" i="11"/>
  <c r="CS73" i="11"/>
  <c r="AN92" i="11"/>
  <c r="AZ123" i="11"/>
  <c r="CR97" i="11"/>
  <c r="BV85" i="11"/>
  <c r="L84" i="11"/>
  <c r="BQ115" i="11"/>
  <c r="AC91" i="11"/>
  <c r="Z118" i="11"/>
  <c r="H125" i="11"/>
  <c r="CO121" i="11"/>
  <c r="AR87" i="11"/>
  <c r="AN117" i="11"/>
  <c r="AA89" i="11"/>
  <c r="Z96" i="11"/>
  <c r="BZ114" i="11"/>
  <c r="AK124" i="11"/>
  <c r="BQ98" i="11"/>
  <c r="BM88" i="11"/>
  <c r="CP111" i="11"/>
  <c r="Q116" i="11"/>
  <c r="D121" i="11"/>
  <c r="CS88" i="11"/>
  <c r="CQ107" i="11"/>
  <c r="CX120" i="11"/>
  <c r="CN121" i="11"/>
  <c r="BA80" i="11"/>
  <c r="AE249" i="17"/>
  <c r="AN249" i="17"/>
  <c r="U249" i="17"/>
  <c r="V249" i="17"/>
  <c r="CA249" i="17"/>
  <c r="AT249" i="17"/>
  <c r="CM249" i="17"/>
  <c r="BT249" i="17"/>
  <c r="CW249" i="17"/>
  <c r="X249" i="17"/>
  <c r="BN249" i="17"/>
  <c r="BP249" i="17"/>
  <c r="BB249" i="17"/>
  <c r="CD249" i="17"/>
  <c r="BO249" i="17"/>
  <c r="BR249" i="17"/>
  <c r="CP249" i="17"/>
  <c r="M249" i="17"/>
  <c r="CX249" i="17"/>
  <c r="AO249" i="17"/>
  <c r="F249" i="17"/>
  <c r="H249" i="17"/>
  <c r="AF249" i="17"/>
  <c r="S249" i="17"/>
  <c r="BV249" i="17"/>
  <c r="O249" i="17"/>
  <c r="BU249" i="17"/>
  <c r="CG249" i="17"/>
  <c r="BA249" i="17"/>
  <c r="AL249" i="17"/>
  <c r="P249" i="17"/>
  <c r="K249" i="17"/>
  <c r="CQ249" i="17"/>
  <c r="BL249" i="17"/>
  <c r="AH249" i="17"/>
  <c r="AC249" i="17"/>
  <c r="CE249" i="17"/>
  <c r="AZ249" i="17"/>
  <c r="AB249" i="17"/>
  <c r="I249" i="17"/>
  <c r="BM249" i="17"/>
  <c r="W249" i="17"/>
  <c r="CY249" i="17"/>
  <c r="BD249" i="17"/>
  <c r="BH249" i="17"/>
  <c r="CF249" i="17"/>
  <c r="AS249" i="17"/>
  <c r="AY249" i="17"/>
  <c r="AJ249" i="17"/>
  <c r="BW249" i="17"/>
  <c r="AU249" i="17"/>
  <c r="BJ249" i="17"/>
  <c r="CT249" i="17"/>
  <c r="CB249" i="17"/>
  <c r="AK249" i="17"/>
  <c r="AM249" i="17"/>
  <c r="AI249" i="17"/>
  <c r="AQ249" i="17"/>
  <c r="AX249" i="17"/>
  <c r="AW249" i="17"/>
  <c r="AA249" i="17"/>
  <c r="AP249" i="17"/>
  <c r="BY249" i="17"/>
  <c r="BF249" i="17"/>
  <c r="CI249" i="17"/>
  <c r="BS249" i="17"/>
  <c r="AG249" i="17"/>
  <c r="CO249" i="17"/>
  <c r="BZ249" i="17"/>
  <c r="BC249" i="17"/>
  <c r="CH249" i="17"/>
  <c r="CU249" i="17"/>
  <c r="CL249" i="17"/>
  <c r="CK249" i="17"/>
  <c r="BI249" i="17"/>
  <c r="CC249" i="17"/>
  <c r="CZ249" i="17"/>
  <c r="CJ249" i="17"/>
  <c r="L249" i="17"/>
  <c r="CR249" i="17"/>
  <c r="CN249" i="17"/>
  <c r="Y249" i="17"/>
  <c r="CS249" i="17"/>
  <c r="BE249" i="17"/>
  <c r="CV249" i="17"/>
  <c r="G249" i="17"/>
  <c r="J249" i="17"/>
  <c r="R249" i="17"/>
  <c r="BK249" i="17"/>
  <c r="Z249" i="17"/>
  <c r="BX249" i="17"/>
  <c r="Q249" i="17"/>
  <c r="BG249" i="17"/>
  <c r="AV249" i="17"/>
  <c r="BQ249" i="17"/>
  <c r="AR249" i="17"/>
  <c r="N249" i="17"/>
  <c r="AD249" i="17"/>
  <c r="T249" i="17"/>
  <c r="E249" i="17"/>
  <c r="U6" i="16"/>
  <c r="T7" i="16"/>
  <c r="C6" i="4"/>
  <c r="D5" i="4" a="1"/>
  <c r="D5" i="4" s="1"/>
  <c r="C5" i="3"/>
  <c r="F4" i="3"/>
  <c r="AE250" i="17" a="1"/>
  <c r="T8" i="16" l="1"/>
  <c r="T9" i="16" s="1"/>
  <c r="S8" i="16"/>
  <c r="R8" i="16"/>
  <c r="O8" i="16"/>
  <c r="I8" i="16"/>
  <c r="M8" i="16"/>
  <c r="P8" i="16"/>
  <c r="O9" i="16"/>
  <c r="O10" i="16" s="1"/>
  <c r="O11" i="16" s="1"/>
  <c r="O12" i="16" s="1"/>
  <c r="O13" i="16" s="1"/>
  <c r="O14" i="16" s="1"/>
  <c r="O15" i="16" s="1"/>
  <c r="O16" i="16" s="1"/>
  <c r="O17" i="16" s="1"/>
  <c r="O18" i="16" s="1"/>
  <c r="O19" i="16" s="1"/>
  <c r="O20" i="16" s="1"/>
  <c r="O21" i="16" s="1"/>
  <c r="O22" i="16" s="1"/>
  <c r="O23" i="16" s="1"/>
  <c r="O24" i="16" s="1"/>
  <c r="O25" i="16" s="1"/>
  <c r="O26" i="16" s="1"/>
  <c r="O27" i="16" s="1"/>
  <c r="O28" i="16" s="1"/>
  <c r="O29" i="16" s="1"/>
  <c r="O30" i="16" s="1"/>
  <c r="O31" i="16" s="1"/>
  <c r="O32" i="16" s="1"/>
  <c r="O33" i="16" s="1"/>
  <c r="O34" i="16" s="1"/>
  <c r="O35" i="16" s="1"/>
  <c r="O36" i="16" s="1"/>
  <c r="O37" i="16" s="1"/>
  <c r="O38" i="16" s="1"/>
  <c r="O39" i="16" s="1"/>
  <c r="O40" i="16" s="1"/>
  <c r="O41" i="16" s="1"/>
  <c r="O42" i="16" s="1"/>
  <c r="O43" i="16" s="1"/>
  <c r="O44" i="16" s="1"/>
  <c r="O45" i="16" s="1"/>
  <c r="O46" i="16" s="1"/>
  <c r="O47" i="16" s="1"/>
  <c r="O48" i="16" s="1"/>
  <c r="O49" i="16" s="1"/>
  <c r="O50" i="16" s="1"/>
  <c r="O51" i="16" s="1"/>
  <c r="O52" i="16" s="1"/>
  <c r="O53" i="16" s="1"/>
  <c r="O54" i="16" s="1"/>
  <c r="O55" i="16" s="1"/>
  <c r="O56" i="16" s="1"/>
  <c r="O57" i="16" s="1"/>
  <c r="O58" i="16" s="1"/>
  <c r="O59" i="16" s="1"/>
  <c r="O60" i="16" s="1"/>
  <c r="O61" i="16" s="1"/>
  <c r="O62" i="16" s="1"/>
  <c r="O63" i="16" s="1"/>
  <c r="O64" i="16" s="1"/>
  <c r="O65" i="16" s="1"/>
  <c r="O66" i="16" s="1"/>
  <c r="O67" i="16" s="1"/>
  <c r="O68" i="16" s="1"/>
  <c r="O69" i="16" s="1"/>
  <c r="O70" i="16" s="1"/>
  <c r="O71" i="16" s="1"/>
  <c r="O72" i="16" s="1"/>
  <c r="O73" i="16" s="1"/>
  <c r="O74" i="16" s="1"/>
  <c r="O75" i="16" s="1"/>
  <c r="O76" i="16" s="1"/>
  <c r="O77" i="16" s="1"/>
  <c r="O78" i="16" s="1"/>
  <c r="O79" i="16" s="1"/>
  <c r="O80" i="16" s="1"/>
  <c r="O81" i="16" s="1"/>
  <c r="O82" i="16" s="1"/>
  <c r="O83" i="16" s="1"/>
  <c r="O84" i="16" s="1"/>
  <c r="O85" i="16" s="1"/>
  <c r="O86" i="16" s="1"/>
  <c r="O87" i="16" s="1"/>
  <c r="O88" i="16" s="1"/>
  <c r="O89" i="16" s="1"/>
  <c r="O90" i="16" s="1"/>
  <c r="O91" i="16" s="1"/>
  <c r="O92" i="16" s="1"/>
  <c r="O93" i="16" s="1"/>
  <c r="O94" i="16" s="1"/>
  <c r="O95" i="16" s="1"/>
  <c r="O96" i="16" s="1"/>
  <c r="O97" i="16" s="1"/>
  <c r="O98" i="16" s="1"/>
  <c r="O99" i="16" s="1"/>
  <c r="O100" i="16" s="1"/>
  <c r="O101" i="16" s="1"/>
  <c r="O102" i="16" s="1"/>
  <c r="O103" i="16" s="1"/>
  <c r="O104" i="16" s="1"/>
  <c r="O105" i="16" s="1"/>
  <c r="O106" i="16" s="1"/>
  <c r="O107" i="16" s="1"/>
  <c r="O108" i="16" s="1"/>
  <c r="O109" i="16" s="1"/>
  <c r="O110" i="16" s="1"/>
  <c r="O111" i="16" s="1"/>
  <c r="O112" i="16" s="1"/>
  <c r="O113" i="16" s="1"/>
  <c r="O114" i="16" s="1"/>
  <c r="O115" i="16" s="1"/>
  <c r="O116" i="16" s="1"/>
  <c r="O117" i="16" s="1"/>
  <c r="O118" i="16" s="1"/>
  <c r="O119" i="16" s="1"/>
  <c r="O120" i="16" s="1"/>
  <c r="O121" i="16" s="1"/>
  <c r="O122" i="16" s="1"/>
  <c r="O123" i="16" s="1"/>
  <c r="O124" i="16" s="1"/>
  <c r="O125" i="16" s="1"/>
  <c r="N8" i="16"/>
  <c r="N9" i="16" s="1"/>
  <c r="N10" i="16" s="1"/>
  <c r="N11" i="16" s="1"/>
  <c r="N12" i="16" s="1"/>
  <c r="N13" i="16" s="1"/>
  <c r="N14" i="16" s="1"/>
  <c r="N15" i="16" s="1"/>
  <c r="N16" i="16" s="1"/>
  <c r="N17" i="16" s="1"/>
  <c r="N18" i="16" s="1"/>
  <c r="N19" i="16" s="1"/>
  <c r="N20" i="16" s="1"/>
  <c r="N21" i="16" s="1"/>
  <c r="N22" i="16" s="1"/>
  <c r="N23" i="16" s="1"/>
  <c r="N24" i="16" s="1"/>
  <c r="N25" i="16" s="1"/>
  <c r="N26" i="16" s="1"/>
  <c r="N27" i="16" s="1"/>
  <c r="N28" i="16" s="1"/>
  <c r="N29" i="16" s="1"/>
  <c r="N30" i="16" s="1"/>
  <c r="N31" i="16" s="1"/>
  <c r="N32" i="16" s="1"/>
  <c r="N33" i="16" s="1"/>
  <c r="N34" i="16" s="1"/>
  <c r="N35" i="16" s="1"/>
  <c r="N36" i="16" s="1"/>
  <c r="N37" i="16" s="1"/>
  <c r="N38" i="16" s="1"/>
  <c r="N39" i="16" s="1"/>
  <c r="N40" i="16" s="1"/>
  <c r="N41" i="16" s="1"/>
  <c r="N42" i="16" s="1"/>
  <c r="N43" i="16" s="1"/>
  <c r="N44" i="16" s="1"/>
  <c r="N45" i="16" s="1"/>
  <c r="N46" i="16" s="1"/>
  <c r="N47" i="16" s="1"/>
  <c r="N48" i="16" s="1"/>
  <c r="N49" i="16" s="1"/>
  <c r="N50" i="16" s="1"/>
  <c r="N51" i="16" s="1"/>
  <c r="N52" i="16" s="1"/>
  <c r="N53" i="16" s="1"/>
  <c r="N54" i="16" s="1"/>
  <c r="N55" i="16" s="1"/>
  <c r="N56" i="16" s="1"/>
  <c r="N57" i="16" s="1"/>
  <c r="N58" i="16" s="1"/>
  <c r="N59" i="16" s="1"/>
  <c r="N60" i="16" s="1"/>
  <c r="N61" i="16" s="1"/>
  <c r="N62" i="16" s="1"/>
  <c r="N63" i="16" s="1"/>
  <c r="N64" i="16" s="1"/>
  <c r="N65" i="16" s="1"/>
  <c r="N66" i="16" s="1"/>
  <c r="N67" i="16" s="1"/>
  <c r="N68" i="16" s="1"/>
  <c r="N69" i="16" s="1"/>
  <c r="N70" i="16" s="1"/>
  <c r="N71" i="16" s="1"/>
  <c r="N72" i="16" s="1"/>
  <c r="N73" i="16" s="1"/>
  <c r="N74" i="16" s="1"/>
  <c r="N75" i="16" s="1"/>
  <c r="N76" i="16" s="1"/>
  <c r="N77" i="16" s="1"/>
  <c r="N78" i="16" s="1"/>
  <c r="N79" i="16" s="1"/>
  <c r="N80" i="16" s="1"/>
  <c r="N81" i="16" s="1"/>
  <c r="N82" i="16" s="1"/>
  <c r="N83" i="16" s="1"/>
  <c r="N84" i="16" s="1"/>
  <c r="N85" i="16" s="1"/>
  <c r="N86" i="16" s="1"/>
  <c r="N87" i="16" s="1"/>
  <c r="N88" i="16" s="1"/>
  <c r="N89" i="16" s="1"/>
  <c r="N90" i="16" s="1"/>
  <c r="N91" i="16" s="1"/>
  <c r="N92" i="16" s="1"/>
  <c r="N93" i="16" s="1"/>
  <c r="N94" i="16" s="1"/>
  <c r="N95" i="16" s="1"/>
  <c r="N96" i="16" s="1"/>
  <c r="N97" i="16" s="1"/>
  <c r="N98" i="16" s="1"/>
  <c r="N99" i="16" s="1"/>
  <c r="N100" i="16" s="1"/>
  <c r="N101" i="16" s="1"/>
  <c r="N102" i="16" s="1"/>
  <c r="N103" i="16" s="1"/>
  <c r="N104" i="16" s="1"/>
  <c r="N105" i="16" s="1"/>
  <c r="N106" i="16" s="1"/>
  <c r="N107" i="16" s="1"/>
  <c r="N108" i="16" s="1"/>
  <c r="N109" i="16" s="1"/>
  <c r="N110" i="16" s="1"/>
  <c r="N111" i="16" s="1"/>
  <c r="N112" i="16" s="1"/>
  <c r="N113" i="16" s="1"/>
  <c r="N114" i="16" s="1"/>
  <c r="N115" i="16" s="1"/>
  <c r="N116" i="16" s="1"/>
  <c r="N117" i="16" s="1"/>
  <c r="N118" i="16" s="1"/>
  <c r="N119" i="16" s="1"/>
  <c r="N120" i="16" s="1"/>
  <c r="N121" i="16" s="1"/>
  <c r="N122" i="16" s="1"/>
  <c r="N123" i="16" s="1"/>
  <c r="N124" i="16" s="1"/>
  <c r="N125" i="16" s="1"/>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L67" i="16" s="1"/>
  <c r="L68" i="16" s="1"/>
  <c r="L69" i="16" s="1"/>
  <c r="L70" i="16" s="1"/>
  <c r="L71" i="16" s="1"/>
  <c r="L72" i="16" s="1"/>
  <c r="L73" i="16" s="1"/>
  <c r="L74" i="16" s="1"/>
  <c r="L75" i="16" s="1"/>
  <c r="L76" i="16" s="1"/>
  <c r="L77" i="16" s="1"/>
  <c r="L78" i="16" s="1"/>
  <c r="L79" i="16" s="1"/>
  <c r="L80" i="16" s="1"/>
  <c r="L81" i="16" s="1"/>
  <c r="L82" i="16" s="1"/>
  <c r="L83" i="16" s="1"/>
  <c r="L84" i="16" s="1"/>
  <c r="L85" i="16" s="1"/>
  <c r="L86" i="16" s="1"/>
  <c r="L87" i="16" s="1"/>
  <c r="L88" i="16" s="1"/>
  <c r="L89" i="16" s="1"/>
  <c r="L90" i="16" s="1"/>
  <c r="L91" i="16" s="1"/>
  <c r="L92" i="16" s="1"/>
  <c r="L93" i="16" s="1"/>
  <c r="L94" i="16" s="1"/>
  <c r="L95" i="16" s="1"/>
  <c r="L96" i="16" s="1"/>
  <c r="L97" i="16" s="1"/>
  <c r="L98" i="16" s="1"/>
  <c r="L99" i="16" s="1"/>
  <c r="L100" i="16" s="1"/>
  <c r="L101" i="16" s="1"/>
  <c r="L102" i="16" s="1"/>
  <c r="L103" i="16" s="1"/>
  <c r="L104" i="16" s="1"/>
  <c r="L105" i="16" s="1"/>
  <c r="L106" i="16" s="1"/>
  <c r="L107" i="16" s="1"/>
  <c r="L108" i="16" s="1"/>
  <c r="L109" i="16" s="1"/>
  <c r="L110" i="16" s="1"/>
  <c r="L111" i="16" s="1"/>
  <c r="L112" i="16" s="1"/>
  <c r="L113" i="16" s="1"/>
  <c r="L114" i="16" s="1"/>
  <c r="L115" i="16" s="1"/>
  <c r="L116" i="16" s="1"/>
  <c r="L117" i="16" s="1"/>
  <c r="L118" i="16" s="1"/>
  <c r="L119" i="16" s="1"/>
  <c r="L120" i="16" s="1"/>
  <c r="L121" i="16" s="1"/>
  <c r="L122" i="16" s="1"/>
  <c r="L123" i="16" s="1"/>
  <c r="L124" i="16" s="1"/>
  <c r="L125" i="16" s="1"/>
  <c r="K9" i="16"/>
  <c r="K10" i="16" s="1"/>
  <c r="K11" i="16" s="1"/>
  <c r="K12" i="16" s="1"/>
  <c r="K13" i="16" s="1"/>
  <c r="K14" i="16" s="1"/>
  <c r="K15" i="16" s="1"/>
  <c r="K16" i="16" s="1"/>
  <c r="K17" i="16" s="1"/>
  <c r="K18" i="16" s="1"/>
  <c r="K19" i="16" s="1"/>
  <c r="K20" i="16" s="1"/>
  <c r="K21" i="16" s="1"/>
  <c r="K22" i="16" s="1"/>
  <c r="K23" i="16" s="1"/>
  <c r="K24" i="16" s="1"/>
  <c r="K25" i="16" s="1"/>
  <c r="K26" i="16" s="1"/>
  <c r="K27" i="16" s="1"/>
  <c r="K28" i="16" s="1"/>
  <c r="K29" i="16" s="1"/>
  <c r="K30" i="16" s="1"/>
  <c r="K31" i="16" s="1"/>
  <c r="K32" i="16" s="1"/>
  <c r="K33" i="16" s="1"/>
  <c r="K34" i="16" s="1"/>
  <c r="K35" i="16" s="1"/>
  <c r="K36" i="16" s="1"/>
  <c r="K37" i="16" s="1"/>
  <c r="K38" i="16" s="1"/>
  <c r="K39" i="16" s="1"/>
  <c r="K40" i="16" s="1"/>
  <c r="K41" i="16" s="1"/>
  <c r="K42" i="16" s="1"/>
  <c r="K43" i="16" s="1"/>
  <c r="K44" i="16" s="1"/>
  <c r="K45" i="16" s="1"/>
  <c r="K46" i="16" s="1"/>
  <c r="K47" i="16" s="1"/>
  <c r="K48" i="16" s="1"/>
  <c r="K49" i="16" s="1"/>
  <c r="K50" i="16" s="1"/>
  <c r="K51" i="16" s="1"/>
  <c r="K52" i="16" s="1"/>
  <c r="K53" i="16" s="1"/>
  <c r="K54" i="16" s="1"/>
  <c r="K55" i="16" s="1"/>
  <c r="K56" i="16" s="1"/>
  <c r="K57" i="16" s="1"/>
  <c r="K58" i="16" s="1"/>
  <c r="K59" i="16" s="1"/>
  <c r="K60" i="16" s="1"/>
  <c r="K61" i="16" s="1"/>
  <c r="K62" i="16" s="1"/>
  <c r="K63" i="16" s="1"/>
  <c r="K64" i="16" s="1"/>
  <c r="K65" i="16" s="1"/>
  <c r="K66" i="16" s="1"/>
  <c r="K67" i="16" s="1"/>
  <c r="K68" i="16" s="1"/>
  <c r="K69" i="16" s="1"/>
  <c r="K70" i="16" s="1"/>
  <c r="K71" i="16" s="1"/>
  <c r="K72" i="16" s="1"/>
  <c r="K73" i="16" s="1"/>
  <c r="K74" i="16" s="1"/>
  <c r="K75" i="16" s="1"/>
  <c r="K76" i="16" s="1"/>
  <c r="K77" i="16" s="1"/>
  <c r="K78" i="16" s="1"/>
  <c r="K79" i="16" s="1"/>
  <c r="K80" i="16" s="1"/>
  <c r="K81" i="16" s="1"/>
  <c r="K82" i="16" s="1"/>
  <c r="K83" i="16" s="1"/>
  <c r="K84" i="16" s="1"/>
  <c r="K85" i="16" s="1"/>
  <c r="K86" i="16" s="1"/>
  <c r="K87" i="16" s="1"/>
  <c r="K88" i="16" s="1"/>
  <c r="K89" i="16" s="1"/>
  <c r="K90" i="16" s="1"/>
  <c r="K91" i="16" s="1"/>
  <c r="K92" i="16" s="1"/>
  <c r="K93" i="16" s="1"/>
  <c r="K94" i="16" s="1"/>
  <c r="K95" i="16" s="1"/>
  <c r="K96" i="16" s="1"/>
  <c r="K97" i="16" s="1"/>
  <c r="K98" i="16" s="1"/>
  <c r="K99" i="16" s="1"/>
  <c r="K100" i="16" s="1"/>
  <c r="K101" i="16" s="1"/>
  <c r="K102" i="16" s="1"/>
  <c r="K103" i="16" s="1"/>
  <c r="K104" i="16" s="1"/>
  <c r="K105" i="16" s="1"/>
  <c r="K106" i="16" s="1"/>
  <c r="K107" i="16" s="1"/>
  <c r="K108" i="16" s="1"/>
  <c r="K109" i="16" s="1"/>
  <c r="K110" i="16" s="1"/>
  <c r="K111" i="16" s="1"/>
  <c r="K112" i="16" s="1"/>
  <c r="K113" i="16" s="1"/>
  <c r="K114" i="16" s="1"/>
  <c r="K115" i="16" s="1"/>
  <c r="K116" i="16" s="1"/>
  <c r="K117" i="16" s="1"/>
  <c r="K118" i="16" s="1"/>
  <c r="K119" i="16" s="1"/>
  <c r="K120" i="16" s="1"/>
  <c r="K121" i="16" s="1"/>
  <c r="K122" i="16" s="1"/>
  <c r="K123" i="16" s="1"/>
  <c r="K124" i="16" s="1"/>
  <c r="K125" i="16" s="1"/>
  <c r="P9" i="16"/>
  <c r="P10" i="16" s="1"/>
  <c r="P11" i="16" s="1"/>
  <c r="P12" i="16" s="1"/>
  <c r="P13" i="16" s="1"/>
  <c r="P14" i="16" s="1"/>
  <c r="P15" i="16" s="1"/>
  <c r="P16" i="16" s="1"/>
  <c r="P17" i="16" s="1"/>
  <c r="P18" i="16" s="1"/>
  <c r="P19" i="16" s="1"/>
  <c r="P20" i="16" s="1"/>
  <c r="P21" i="16" s="1"/>
  <c r="P22" i="16" s="1"/>
  <c r="P23" i="16" s="1"/>
  <c r="P24" i="16" s="1"/>
  <c r="P25" i="16" s="1"/>
  <c r="P26" i="16" s="1"/>
  <c r="P27" i="16" s="1"/>
  <c r="P28" i="16" s="1"/>
  <c r="P29" i="16" s="1"/>
  <c r="P30" i="16" s="1"/>
  <c r="P31" i="16" s="1"/>
  <c r="P32" i="16" s="1"/>
  <c r="P33" i="16" s="1"/>
  <c r="P34" i="16" s="1"/>
  <c r="P35" i="16" s="1"/>
  <c r="P36" i="16" s="1"/>
  <c r="P37" i="16" s="1"/>
  <c r="P38" i="16" s="1"/>
  <c r="P39" i="16" s="1"/>
  <c r="P40" i="16" s="1"/>
  <c r="P41" i="16" s="1"/>
  <c r="P42" i="16" s="1"/>
  <c r="P43" i="16" s="1"/>
  <c r="P44" i="16" s="1"/>
  <c r="P45" i="16" s="1"/>
  <c r="P46" i="16" s="1"/>
  <c r="P47" i="16" s="1"/>
  <c r="P48" i="16" s="1"/>
  <c r="P49" i="16" s="1"/>
  <c r="P50" i="16" s="1"/>
  <c r="P51" i="16" s="1"/>
  <c r="P52" i="16" s="1"/>
  <c r="P53" i="16" s="1"/>
  <c r="P54" i="16" s="1"/>
  <c r="P55" i="16" s="1"/>
  <c r="P56" i="16" s="1"/>
  <c r="P57" i="16" s="1"/>
  <c r="P58" i="16" s="1"/>
  <c r="P59" i="16" s="1"/>
  <c r="P60" i="16" s="1"/>
  <c r="P61" i="16" s="1"/>
  <c r="P62" i="16" s="1"/>
  <c r="P63" i="16" s="1"/>
  <c r="P64" i="16" s="1"/>
  <c r="P65" i="16" s="1"/>
  <c r="P66" i="16" s="1"/>
  <c r="P67" i="16" s="1"/>
  <c r="P68" i="16" s="1"/>
  <c r="P69" i="16" s="1"/>
  <c r="P70" i="16" s="1"/>
  <c r="P71" i="16" s="1"/>
  <c r="P72" i="16" s="1"/>
  <c r="P73" i="16" s="1"/>
  <c r="P74" i="16" s="1"/>
  <c r="P75" i="16" s="1"/>
  <c r="P76" i="16" s="1"/>
  <c r="P77" i="16" s="1"/>
  <c r="P78" i="16" s="1"/>
  <c r="P79" i="16" s="1"/>
  <c r="P80" i="16" s="1"/>
  <c r="P81" i="16" s="1"/>
  <c r="P82" i="16" s="1"/>
  <c r="P83" i="16" s="1"/>
  <c r="P84" i="16" s="1"/>
  <c r="P85" i="16" s="1"/>
  <c r="P86" i="16" s="1"/>
  <c r="P87" i="16" s="1"/>
  <c r="P88" i="16" s="1"/>
  <c r="P89" i="16" s="1"/>
  <c r="P90" i="16" s="1"/>
  <c r="P91" i="16" s="1"/>
  <c r="P92" i="16" s="1"/>
  <c r="P93" i="16" s="1"/>
  <c r="P94" i="16" s="1"/>
  <c r="P95" i="16" s="1"/>
  <c r="P96" i="16" s="1"/>
  <c r="P97" i="16" s="1"/>
  <c r="P98" i="16" s="1"/>
  <c r="P99" i="16" s="1"/>
  <c r="P100" i="16" s="1"/>
  <c r="P101" i="16" s="1"/>
  <c r="P102" i="16" s="1"/>
  <c r="P103" i="16" s="1"/>
  <c r="P104" i="16" s="1"/>
  <c r="P105" i="16" s="1"/>
  <c r="P106" i="16" s="1"/>
  <c r="P107" i="16" s="1"/>
  <c r="P108" i="16" s="1"/>
  <c r="P109" i="16" s="1"/>
  <c r="P110" i="16" s="1"/>
  <c r="P111" i="16" s="1"/>
  <c r="P112" i="16" s="1"/>
  <c r="P113" i="16" s="1"/>
  <c r="P114" i="16" s="1"/>
  <c r="P115" i="16" s="1"/>
  <c r="P116" i="16" s="1"/>
  <c r="P117" i="16" s="1"/>
  <c r="P118" i="16" s="1"/>
  <c r="P119" i="16" s="1"/>
  <c r="P120" i="16" s="1"/>
  <c r="P121" i="16" s="1"/>
  <c r="P122" i="16" s="1"/>
  <c r="P123" i="16" s="1"/>
  <c r="P124" i="16" s="1"/>
  <c r="P125" i="16" s="1"/>
  <c r="T10" i="16"/>
  <c r="T11" i="16" s="1"/>
  <c r="T12" i="16" s="1"/>
  <c r="T13" i="16" s="1"/>
  <c r="T14" i="16" s="1"/>
  <c r="T15" i="16" s="1"/>
  <c r="T16" i="16" s="1"/>
  <c r="T17" i="16" s="1"/>
  <c r="T18" i="16" s="1"/>
  <c r="T19" i="16" s="1"/>
  <c r="T20" i="16" s="1"/>
  <c r="T21" i="16" s="1"/>
  <c r="T22" i="16" s="1"/>
  <c r="T23" i="16" s="1"/>
  <c r="T24" i="16" s="1"/>
  <c r="T25" i="16" s="1"/>
  <c r="T26" i="16" s="1"/>
  <c r="T27" i="16" s="1"/>
  <c r="T28" i="16" s="1"/>
  <c r="T29" i="16" s="1"/>
  <c r="T30" i="16" s="1"/>
  <c r="T31" i="16" s="1"/>
  <c r="T32" i="16" s="1"/>
  <c r="T33" i="16" s="1"/>
  <c r="T34" i="16" s="1"/>
  <c r="T35" i="16" s="1"/>
  <c r="T36" i="16" s="1"/>
  <c r="T37" i="16" s="1"/>
  <c r="T38" i="16" s="1"/>
  <c r="T39" i="16" s="1"/>
  <c r="T40" i="16" s="1"/>
  <c r="T41" i="16" s="1"/>
  <c r="T42" i="16" s="1"/>
  <c r="T43" i="16" s="1"/>
  <c r="T44" i="16" s="1"/>
  <c r="T45" i="16" s="1"/>
  <c r="T46" i="16" s="1"/>
  <c r="T47" i="16" s="1"/>
  <c r="T48" i="16" s="1"/>
  <c r="T49" i="16" s="1"/>
  <c r="T50" i="16" s="1"/>
  <c r="T51" i="16" s="1"/>
  <c r="T52" i="16" s="1"/>
  <c r="T53" i="16" s="1"/>
  <c r="T54" i="16" s="1"/>
  <c r="T55" i="16" s="1"/>
  <c r="T56" i="16" s="1"/>
  <c r="T57" i="16" s="1"/>
  <c r="T58" i="16" s="1"/>
  <c r="T59" i="16" s="1"/>
  <c r="T60" i="16" s="1"/>
  <c r="T61" i="16" s="1"/>
  <c r="T62" i="16" s="1"/>
  <c r="T63" i="16" s="1"/>
  <c r="T64" i="16" s="1"/>
  <c r="T65" i="16" s="1"/>
  <c r="T66" i="16" s="1"/>
  <c r="T67" i="16" s="1"/>
  <c r="T68" i="16" s="1"/>
  <c r="T69" i="16" s="1"/>
  <c r="T70" i="16" s="1"/>
  <c r="T71" i="16" s="1"/>
  <c r="T72" i="16" s="1"/>
  <c r="T73" i="16" s="1"/>
  <c r="T74" i="16" s="1"/>
  <c r="T75" i="16" s="1"/>
  <c r="T76" i="16" s="1"/>
  <c r="T77" i="16" s="1"/>
  <c r="T78" i="16" s="1"/>
  <c r="T79" i="16" s="1"/>
  <c r="T80" i="16" s="1"/>
  <c r="T81" i="16" s="1"/>
  <c r="T82" i="16" s="1"/>
  <c r="T83" i="16" s="1"/>
  <c r="T84" i="16" s="1"/>
  <c r="T85" i="16" s="1"/>
  <c r="T86" i="16" s="1"/>
  <c r="T87" i="16" s="1"/>
  <c r="T88" i="16" s="1"/>
  <c r="T89" i="16" s="1"/>
  <c r="T90" i="16" s="1"/>
  <c r="T91" i="16" s="1"/>
  <c r="T92" i="16" s="1"/>
  <c r="T93" i="16" s="1"/>
  <c r="T94" i="16" s="1"/>
  <c r="T95" i="16" s="1"/>
  <c r="T96" i="16" s="1"/>
  <c r="T97" i="16" s="1"/>
  <c r="T98" i="16" s="1"/>
  <c r="T99" i="16" s="1"/>
  <c r="T100" i="16" s="1"/>
  <c r="T101" i="16" s="1"/>
  <c r="T102" i="16" s="1"/>
  <c r="T103" i="16" s="1"/>
  <c r="T104" i="16" s="1"/>
  <c r="T105" i="16" s="1"/>
  <c r="T106" i="16" s="1"/>
  <c r="T107" i="16" s="1"/>
  <c r="T108" i="16" s="1"/>
  <c r="T109" i="16" s="1"/>
  <c r="T110" i="16" s="1"/>
  <c r="T111" i="16" s="1"/>
  <c r="T112" i="16" s="1"/>
  <c r="T113" i="16" s="1"/>
  <c r="T114" i="16" s="1"/>
  <c r="T115" i="16" s="1"/>
  <c r="T116" i="16" s="1"/>
  <c r="T117" i="16" s="1"/>
  <c r="T118" i="16" s="1"/>
  <c r="T119" i="16" s="1"/>
  <c r="T120" i="16" s="1"/>
  <c r="T121" i="16" s="1"/>
  <c r="T122" i="16" s="1"/>
  <c r="T123" i="16" s="1"/>
  <c r="T124" i="16" s="1"/>
  <c r="T125" i="16" s="1"/>
  <c r="H13" i="16"/>
  <c r="H14" i="16" s="1"/>
  <c r="H15" i="16" s="1"/>
  <c r="H16" i="16" s="1"/>
  <c r="H17" i="16" s="1"/>
  <c r="H18" i="16" s="1"/>
  <c r="H19" i="16" s="1"/>
  <c r="H20" i="16" s="1"/>
  <c r="H21" i="16" s="1"/>
  <c r="H22" i="16" s="1"/>
  <c r="H23" i="16" s="1"/>
  <c r="H24" i="16" s="1"/>
  <c r="H25" i="16" s="1"/>
  <c r="H26" i="16" s="1"/>
  <c r="H27" i="16" s="1"/>
  <c r="H28" i="16" s="1"/>
  <c r="H29" i="16" s="1"/>
  <c r="H30" i="16" s="1"/>
  <c r="H31" i="16" s="1"/>
  <c r="H32" i="16" s="1"/>
  <c r="H33" i="16" s="1"/>
  <c r="H34" i="16" s="1"/>
  <c r="H35" i="16" s="1"/>
  <c r="H36" i="16" s="1"/>
  <c r="H37" i="16" s="1"/>
  <c r="H38" i="16" s="1"/>
  <c r="H39" i="16" s="1"/>
  <c r="H40" i="16" s="1"/>
  <c r="H41" i="16" s="1"/>
  <c r="H42" i="16" s="1"/>
  <c r="H43" i="16" s="1"/>
  <c r="H44" i="16" s="1"/>
  <c r="H45" i="16" s="1"/>
  <c r="H46" i="16" s="1"/>
  <c r="H47" i="16" s="1"/>
  <c r="H48" i="16" s="1"/>
  <c r="H49" i="16" s="1"/>
  <c r="H50" i="16" s="1"/>
  <c r="H51" i="16" s="1"/>
  <c r="H52" i="16" s="1"/>
  <c r="H53" i="16" s="1"/>
  <c r="H54" i="16" s="1"/>
  <c r="H55" i="16" s="1"/>
  <c r="H56" i="16" s="1"/>
  <c r="H57" i="16" s="1"/>
  <c r="H58" i="16" s="1"/>
  <c r="H59" i="16" s="1"/>
  <c r="H60" i="16" s="1"/>
  <c r="H61" i="16" s="1"/>
  <c r="H62" i="16" s="1"/>
  <c r="H63" i="16" s="1"/>
  <c r="H64" i="16" s="1"/>
  <c r="H65" i="16" s="1"/>
  <c r="H66" i="16" s="1"/>
  <c r="H67" i="16" s="1"/>
  <c r="H68" i="16" s="1"/>
  <c r="H69" i="16" s="1"/>
  <c r="H70" i="16" s="1"/>
  <c r="H71" i="16" s="1"/>
  <c r="H72" i="16" s="1"/>
  <c r="H73" i="16" s="1"/>
  <c r="H74" i="16" s="1"/>
  <c r="H75" i="16" s="1"/>
  <c r="H76" i="16" s="1"/>
  <c r="H77" i="16" s="1"/>
  <c r="H78" i="16" s="1"/>
  <c r="H79" i="16" s="1"/>
  <c r="H80" i="16" s="1"/>
  <c r="H81" i="16" s="1"/>
  <c r="H82" i="16" s="1"/>
  <c r="H83" i="16" s="1"/>
  <c r="H84" i="16" s="1"/>
  <c r="H85" i="16" s="1"/>
  <c r="H86" i="16" s="1"/>
  <c r="H87" i="16" s="1"/>
  <c r="H88" i="16" s="1"/>
  <c r="H89" i="16" s="1"/>
  <c r="H90" i="16" s="1"/>
  <c r="H91" i="16" s="1"/>
  <c r="H92" i="16" s="1"/>
  <c r="H93" i="16" s="1"/>
  <c r="H94" i="16" s="1"/>
  <c r="H95" i="16" s="1"/>
  <c r="H96" i="16" s="1"/>
  <c r="H97" i="16" s="1"/>
  <c r="H98" i="16" s="1"/>
  <c r="H99" i="16" s="1"/>
  <c r="H100" i="16" s="1"/>
  <c r="H101" i="16" s="1"/>
  <c r="H102" i="16" s="1"/>
  <c r="H103" i="16" s="1"/>
  <c r="H104" i="16" s="1"/>
  <c r="H105" i="16" s="1"/>
  <c r="H106" i="16" s="1"/>
  <c r="H107" i="16" s="1"/>
  <c r="H108" i="16" s="1"/>
  <c r="H109" i="16" s="1"/>
  <c r="H110" i="16" s="1"/>
  <c r="H111" i="16" s="1"/>
  <c r="H112" i="16" s="1"/>
  <c r="H113" i="16" s="1"/>
  <c r="H114" i="16" s="1"/>
  <c r="H115" i="16" s="1"/>
  <c r="H116" i="16" s="1"/>
  <c r="H117" i="16" s="1"/>
  <c r="H118" i="16" s="1"/>
  <c r="H119" i="16" s="1"/>
  <c r="H120" i="16" s="1"/>
  <c r="H121" i="16" s="1"/>
  <c r="H122" i="16" s="1"/>
  <c r="H123" i="16" s="1"/>
  <c r="H124" i="16" s="1"/>
  <c r="H125" i="16" s="1"/>
  <c r="J8" i="16"/>
  <c r="J9" i="16" s="1"/>
  <c r="J10" i="16" s="1"/>
  <c r="J11" i="16" s="1"/>
  <c r="J12" i="16" s="1"/>
  <c r="J13" i="16" s="1"/>
  <c r="J14" i="16" s="1"/>
  <c r="J15" i="16" s="1"/>
  <c r="J16" i="16" s="1"/>
  <c r="J17" i="16" s="1"/>
  <c r="J18" i="16" s="1"/>
  <c r="J19" i="16" s="1"/>
  <c r="J20" i="16" s="1"/>
  <c r="J21" i="16" s="1"/>
  <c r="J22" i="16" s="1"/>
  <c r="J23" i="16" s="1"/>
  <c r="J24" i="16" s="1"/>
  <c r="J25" i="16" s="1"/>
  <c r="J26" i="16" s="1"/>
  <c r="J27" i="16" s="1"/>
  <c r="J28" i="16" s="1"/>
  <c r="J29" i="16" s="1"/>
  <c r="J30" i="16" s="1"/>
  <c r="J31" i="16" s="1"/>
  <c r="J32" i="16" s="1"/>
  <c r="J33" i="16" s="1"/>
  <c r="J34" i="16" s="1"/>
  <c r="J35" i="16" s="1"/>
  <c r="J36" i="16" s="1"/>
  <c r="J37" i="16" s="1"/>
  <c r="J38" i="16" s="1"/>
  <c r="J39" i="16" s="1"/>
  <c r="J40" i="16" s="1"/>
  <c r="J41" i="16" s="1"/>
  <c r="J42" i="16" s="1"/>
  <c r="J43" i="16" s="1"/>
  <c r="J44" i="16" s="1"/>
  <c r="J45" i="16" s="1"/>
  <c r="J46" i="16" s="1"/>
  <c r="J47" i="16" s="1"/>
  <c r="J48" i="16" s="1"/>
  <c r="J49" i="16" s="1"/>
  <c r="J50" i="16" s="1"/>
  <c r="J51" i="16" s="1"/>
  <c r="J52" i="16" s="1"/>
  <c r="J53" i="16" s="1"/>
  <c r="J54" i="16" s="1"/>
  <c r="J55" i="16" s="1"/>
  <c r="J56" i="16" s="1"/>
  <c r="J57" i="16" s="1"/>
  <c r="J58" i="16" s="1"/>
  <c r="J59" i="16" s="1"/>
  <c r="J60" i="16" s="1"/>
  <c r="J61" i="16" s="1"/>
  <c r="J62" i="16" s="1"/>
  <c r="J63" i="16" s="1"/>
  <c r="J64" i="16" s="1"/>
  <c r="J65" i="16" s="1"/>
  <c r="J66" i="16" s="1"/>
  <c r="J67" i="16" s="1"/>
  <c r="J68" i="16" s="1"/>
  <c r="J69" i="16" s="1"/>
  <c r="J70" i="16" s="1"/>
  <c r="J71" i="16" s="1"/>
  <c r="J72" i="16" s="1"/>
  <c r="J73" i="16" s="1"/>
  <c r="J74" i="16" s="1"/>
  <c r="J75" i="16" s="1"/>
  <c r="J76" i="16" s="1"/>
  <c r="J77" i="16" s="1"/>
  <c r="J78" i="16" s="1"/>
  <c r="J79" i="16" s="1"/>
  <c r="J80" i="16" s="1"/>
  <c r="J81" i="16" s="1"/>
  <c r="J82" i="16" s="1"/>
  <c r="J83" i="16" s="1"/>
  <c r="J84" i="16" s="1"/>
  <c r="J85" i="16" s="1"/>
  <c r="J86" i="16" s="1"/>
  <c r="J87" i="16" s="1"/>
  <c r="J88" i="16" s="1"/>
  <c r="J89" i="16" s="1"/>
  <c r="J90" i="16" s="1"/>
  <c r="J91" i="16" s="1"/>
  <c r="J92" i="16" s="1"/>
  <c r="J93" i="16" s="1"/>
  <c r="J94" i="16" s="1"/>
  <c r="J95" i="16" s="1"/>
  <c r="J96" i="16" s="1"/>
  <c r="J97" i="16" s="1"/>
  <c r="J98" i="16" s="1"/>
  <c r="J99" i="16" s="1"/>
  <c r="J100" i="16" s="1"/>
  <c r="J101" i="16" s="1"/>
  <c r="J102" i="16" s="1"/>
  <c r="J103" i="16" s="1"/>
  <c r="J104" i="16" s="1"/>
  <c r="J105" i="16" s="1"/>
  <c r="J106" i="16" s="1"/>
  <c r="J107" i="16" s="1"/>
  <c r="J108" i="16" s="1"/>
  <c r="J109" i="16" s="1"/>
  <c r="J110" i="16" s="1"/>
  <c r="J111" i="16" s="1"/>
  <c r="J112" i="16" s="1"/>
  <c r="J113" i="16" s="1"/>
  <c r="J114" i="16" s="1"/>
  <c r="J115" i="16" s="1"/>
  <c r="J116" i="16" s="1"/>
  <c r="J117" i="16" s="1"/>
  <c r="J118" i="16" s="1"/>
  <c r="J119" i="16" s="1"/>
  <c r="J120" i="16" s="1"/>
  <c r="J121" i="16" s="1"/>
  <c r="J122" i="16" s="1"/>
  <c r="J123" i="16" s="1"/>
  <c r="J124" i="16" s="1"/>
  <c r="J125" i="16" s="1"/>
  <c r="E5" i="4"/>
  <c r="I9" i="16"/>
  <c r="I10" i="16" s="1"/>
  <c r="I11" i="16" s="1"/>
  <c r="I12" i="16" s="1"/>
  <c r="I13" i="16" s="1"/>
  <c r="I14" i="16" s="1"/>
  <c r="I15" i="16" s="1"/>
  <c r="I16" i="16" s="1"/>
  <c r="I17" i="16" s="1"/>
  <c r="I18" i="16" s="1"/>
  <c r="I19" i="16" s="1"/>
  <c r="I20" i="16" s="1"/>
  <c r="I21" i="16" s="1"/>
  <c r="I22" i="16" s="1"/>
  <c r="I23" i="16" s="1"/>
  <c r="I24" i="16" s="1"/>
  <c r="I25" i="16" s="1"/>
  <c r="I26" i="16" s="1"/>
  <c r="I27" i="16" s="1"/>
  <c r="I28" i="16" s="1"/>
  <c r="I29" i="16" s="1"/>
  <c r="I30" i="16" s="1"/>
  <c r="I31" i="16" s="1"/>
  <c r="I32" i="16" s="1"/>
  <c r="I33" i="16" s="1"/>
  <c r="I34" i="16" s="1"/>
  <c r="I35" i="16" s="1"/>
  <c r="I36" i="16" s="1"/>
  <c r="I37" i="16" s="1"/>
  <c r="I38" i="16" s="1"/>
  <c r="I39" i="16" s="1"/>
  <c r="I40" i="16" s="1"/>
  <c r="I41" i="16" s="1"/>
  <c r="I42" i="16" s="1"/>
  <c r="I43" i="16" s="1"/>
  <c r="I44" i="16" s="1"/>
  <c r="I45" i="16" s="1"/>
  <c r="I46" i="16" s="1"/>
  <c r="I47" i="16" s="1"/>
  <c r="I48" i="16" s="1"/>
  <c r="I49" i="16" s="1"/>
  <c r="I50" i="16" s="1"/>
  <c r="I51" i="16" s="1"/>
  <c r="I52" i="16" s="1"/>
  <c r="I53" i="16" s="1"/>
  <c r="I54" i="16" s="1"/>
  <c r="I55" i="16" s="1"/>
  <c r="I56" i="16" s="1"/>
  <c r="I57" i="16" s="1"/>
  <c r="I58" i="16" s="1"/>
  <c r="I59" i="16" s="1"/>
  <c r="I60" i="16" s="1"/>
  <c r="I61" i="16" s="1"/>
  <c r="I62" i="16" s="1"/>
  <c r="I63" i="16" s="1"/>
  <c r="I64" i="16" s="1"/>
  <c r="I65" i="16" s="1"/>
  <c r="I66" i="16" s="1"/>
  <c r="I67" i="16" s="1"/>
  <c r="I68" i="16" s="1"/>
  <c r="I69" i="16" s="1"/>
  <c r="I70" i="16" s="1"/>
  <c r="I71" i="16" s="1"/>
  <c r="I72" i="16" s="1"/>
  <c r="I73" i="16" s="1"/>
  <c r="I74" i="16" s="1"/>
  <c r="I75" i="16" s="1"/>
  <c r="I76" i="16" s="1"/>
  <c r="I77" i="16" s="1"/>
  <c r="I78" i="16" s="1"/>
  <c r="I79" i="16" s="1"/>
  <c r="I80" i="16" s="1"/>
  <c r="I81" i="16" s="1"/>
  <c r="I82" i="16" s="1"/>
  <c r="I83" i="16" s="1"/>
  <c r="I84" i="16" s="1"/>
  <c r="I85" i="16" s="1"/>
  <c r="I86" i="16" s="1"/>
  <c r="I87" i="16" s="1"/>
  <c r="I88" i="16" s="1"/>
  <c r="I89" i="16" s="1"/>
  <c r="I90" i="16" s="1"/>
  <c r="I91" i="16" s="1"/>
  <c r="I92" i="16" s="1"/>
  <c r="I93" i="16" s="1"/>
  <c r="I94" i="16" s="1"/>
  <c r="I95" i="16" s="1"/>
  <c r="I96" i="16" s="1"/>
  <c r="I97" i="16" s="1"/>
  <c r="I98" i="16" s="1"/>
  <c r="I99" i="16" s="1"/>
  <c r="I100" i="16" s="1"/>
  <c r="I101" i="16" s="1"/>
  <c r="I102" i="16" s="1"/>
  <c r="I103" i="16" s="1"/>
  <c r="I104" i="16" s="1"/>
  <c r="I105" i="16" s="1"/>
  <c r="I106" i="16" s="1"/>
  <c r="I107" i="16" s="1"/>
  <c r="I108" i="16" s="1"/>
  <c r="I109" i="16" s="1"/>
  <c r="I110" i="16" s="1"/>
  <c r="I111" i="16" s="1"/>
  <c r="I112" i="16" s="1"/>
  <c r="I113" i="16" s="1"/>
  <c r="I114" i="16" s="1"/>
  <c r="I115" i="16" s="1"/>
  <c r="I116" i="16" s="1"/>
  <c r="I117" i="16" s="1"/>
  <c r="I118" i="16" s="1"/>
  <c r="I119" i="16" s="1"/>
  <c r="I120" i="16" s="1"/>
  <c r="I121" i="16" s="1"/>
  <c r="I122" i="16" s="1"/>
  <c r="I123" i="16" s="1"/>
  <c r="I124" i="16" s="1"/>
  <c r="I125" i="16" s="1"/>
  <c r="S9" i="16"/>
  <c r="S10" i="16" s="1"/>
  <c r="S11" i="16" s="1"/>
  <c r="S12" i="16" s="1"/>
  <c r="S13" i="16" s="1"/>
  <c r="S14" i="16" s="1"/>
  <c r="S15" i="16" s="1"/>
  <c r="S16" i="16" s="1"/>
  <c r="S17" i="16" s="1"/>
  <c r="S18" i="16" s="1"/>
  <c r="S19" i="16" s="1"/>
  <c r="S20" i="16" s="1"/>
  <c r="S21" i="16" s="1"/>
  <c r="S22" i="16" s="1"/>
  <c r="S23" i="16" s="1"/>
  <c r="S24" i="16" s="1"/>
  <c r="S25" i="16" s="1"/>
  <c r="S26" i="16" s="1"/>
  <c r="S27" i="16" s="1"/>
  <c r="S28" i="16" s="1"/>
  <c r="S29" i="16" s="1"/>
  <c r="S30" i="16" s="1"/>
  <c r="S31" i="16" s="1"/>
  <c r="S32" i="16" s="1"/>
  <c r="S33" i="16" s="1"/>
  <c r="S34" i="16" s="1"/>
  <c r="S35" i="16" s="1"/>
  <c r="S36" i="16" s="1"/>
  <c r="S37" i="16" s="1"/>
  <c r="S38" i="16" s="1"/>
  <c r="S39" i="16" s="1"/>
  <c r="S40" i="16" s="1"/>
  <c r="S41" i="16" s="1"/>
  <c r="S42" i="16" s="1"/>
  <c r="S43" i="16" s="1"/>
  <c r="S44" i="16" s="1"/>
  <c r="S45" i="16" s="1"/>
  <c r="S46" i="16" s="1"/>
  <c r="S47" i="16" s="1"/>
  <c r="S48" i="16" s="1"/>
  <c r="S49" i="16" s="1"/>
  <c r="S50" i="16" s="1"/>
  <c r="S51" i="16" s="1"/>
  <c r="S52" i="16" s="1"/>
  <c r="S53" i="16" s="1"/>
  <c r="S54" i="16" s="1"/>
  <c r="S55" i="16" s="1"/>
  <c r="S56" i="16" s="1"/>
  <c r="S57" i="16" s="1"/>
  <c r="S58" i="16" s="1"/>
  <c r="S59" i="16" s="1"/>
  <c r="S60" i="16" s="1"/>
  <c r="S61" i="16" s="1"/>
  <c r="S62" i="16" s="1"/>
  <c r="S63" i="16" s="1"/>
  <c r="S64" i="16" s="1"/>
  <c r="S65" i="16" s="1"/>
  <c r="S66" i="16" s="1"/>
  <c r="S67" i="16" s="1"/>
  <c r="S68" i="16" s="1"/>
  <c r="S69" i="16" s="1"/>
  <c r="S70" i="16" s="1"/>
  <c r="S71" i="16" s="1"/>
  <c r="S72" i="16" s="1"/>
  <c r="S73" i="16" s="1"/>
  <c r="S74" i="16" s="1"/>
  <c r="S75" i="16" s="1"/>
  <c r="S76" i="16" s="1"/>
  <c r="S77" i="16" s="1"/>
  <c r="S78" i="16" s="1"/>
  <c r="S79" i="16" s="1"/>
  <c r="S80" i="16" s="1"/>
  <c r="S81" i="16" s="1"/>
  <c r="S82" i="16" s="1"/>
  <c r="S83" i="16" s="1"/>
  <c r="S84" i="16" s="1"/>
  <c r="S85" i="16" s="1"/>
  <c r="S86" i="16" s="1"/>
  <c r="S87" i="16" s="1"/>
  <c r="S88" i="16" s="1"/>
  <c r="S89" i="16" s="1"/>
  <c r="S90" i="16" s="1"/>
  <c r="S91" i="16" s="1"/>
  <c r="S92" i="16" s="1"/>
  <c r="S93" i="16" s="1"/>
  <c r="S94" i="16" s="1"/>
  <c r="S95" i="16" s="1"/>
  <c r="S96" i="16" s="1"/>
  <c r="S97" i="16" s="1"/>
  <c r="S98" i="16" s="1"/>
  <c r="S99" i="16" s="1"/>
  <c r="S100" i="16" s="1"/>
  <c r="S101" i="16" s="1"/>
  <c r="S102" i="16" s="1"/>
  <c r="S103" i="16" s="1"/>
  <c r="S104" i="16" s="1"/>
  <c r="S105" i="16" s="1"/>
  <c r="S106" i="16" s="1"/>
  <c r="S107" i="16" s="1"/>
  <c r="S108" i="16" s="1"/>
  <c r="S109" i="16" s="1"/>
  <c r="S110" i="16" s="1"/>
  <c r="S111" i="16" s="1"/>
  <c r="S112" i="16" s="1"/>
  <c r="S113" i="16" s="1"/>
  <c r="S114" i="16" s="1"/>
  <c r="S115" i="16" s="1"/>
  <c r="S116" i="16" s="1"/>
  <c r="S117" i="16" s="1"/>
  <c r="S118" i="16" s="1"/>
  <c r="S119" i="16" s="1"/>
  <c r="S120" i="16" s="1"/>
  <c r="S121" i="16" s="1"/>
  <c r="S122" i="16" s="1"/>
  <c r="S123" i="16" s="1"/>
  <c r="S124" i="16" s="1"/>
  <c r="S125" i="16" s="1"/>
  <c r="R9" i="16"/>
  <c r="R10" i="16" s="1"/>
  <c r="R11" i="16" s="1"/>
  <c r="R12" i="16" s="1"/>
  <c r="R13" i="16" s="1"/>
  <c r="R14" i="16" s="1"/>
  <c r="R15" i="16" s="1"/>
  <c r="R16" i="16" s="1"/>
  <c r="R17" i="16" s="1"/>
  <c r="R18" i="16" s="1"/>
  <c r="R19" i="16" s="1"/>
  <c r="R20" i="16" s="1"/>
  <c r="R21" i="16" s="1"/>
  <c r="R22" i="16" s="1"/>
  <c r="R23" i="16" s="1"/>
  <c r="R24" i="16" s="1"/>
  <c r="R25" i="16" s="1"/>
  <c r="R26" i="16" s="1"/>
  <c r="R27" i="16" s="1"/>
  <c r="R28" i="16" s="1"/>
  <c r="R29" i="16" s="1"/>
  <c r="R30" i="16" s="1"/>
  <c r="R31" i="16" s="1"/>
  <c r="R32" i="16" s="1"/>
  <c r="R33" i="16" s="1"/>
  <c r="R34" i="16" s="1"/>
  <c r="R35" i="16" s="1"/>
  <c r="R36" i="16" s="1"/>
  <c r="R37" i="16" s="1"/>
  <c r="R38" i="16" s="1"/>
  <c r="R39" i="16" s="1"/>
  <c r="R40" i="16" s="1"/>
  <c r="R41" i="16" s="1"/>
  <c r="R42" i="16" s="1"/>
  <c r="R43" i="16" s="1"/>
  <c r="R44" i="16" s="1"/>
  <c r="R45" i="16" s="1"/>
  <c r="R46" i="16" s="1"/>
  <c r="R47" i="16" s="1"/>
  <c r="R48" i="16" s="1"/>
  <c r="R49" i="16" s="1"/>
  <c r="R50" i="16" s="1"/>
  <c r="R51" i="16" s="1"/>
  <c r="R52" i="16" s="1"/>
  <c r="R53" i="16" s="1"/>
  <c r="R54" i="16" s="1"/>
  <c r="R55" i="16" s="1"/>
  <c r="R56" i="16" s="1"/>
  <c r="R57" i="16" s="1"/>
  <c r="R58" i="16" s="1"/>
  <c r="R59" i="16" s="1"/>
  <c r="R60" i="16" s="1"/>
  <c r="R61" i="16" s="1"/>
  <c r="R62" i="16" s="1"/>
  <c r="R63" i="16" s="1"/>
  <c r="R64" i="16" s="1"/>
  <c r="R65" i="16" s="1"/>
  <c r="R66" i="16" s="1"/>
  <c r="R67" i="16" s="1"/>
  <c r="R68" i="16" s="1"/>
  <c r="R69" i="16" s="1"/>
  <c r="R70" i="16" s="1"/>
  <c r="R71" i="16" s="1"/>
  <c r="R72" i="16" s="1"/>
  <c r="R73" i="16" s="1"/>
  <c r="R74" i="16" s="1"/>
  <c r="R75" i="16" s="1"/>
  <c r="R76" i="16" s="1"/>
  <c r="R77" i="16" s="1"/>
  <c r="R78" i="16" s="1"/>
  <c r="R79" i="16" s="1"/>
  <c r="R80" i="16" s="1"/>
  <c r="R81" i="16" s="1"/>
  <c r="R82" i="16" s="1"/>
  <c r="R83" i="16" s="1"/>
  <c r="R84" i="16" s="1"/>
  <c r="R85" i="16" s="1"/>
  <c r="R86" i="16" s="1"/>
  <c r="R87" i="16" s="1"/>
  <c r="R88" i="16" s="1"/>
  <c r="R89" i="16" s="1"/>
  <c r="R90" i="16" s="1"/>
  <c r="R91" i="16" s="1"/>
  <c r="R92" i="16" s="1"/>
  <c r="R93" i="16" s="1"/>
  <c r="R94" i="16" s="1"/>
  <c r="R95" i="16" s="1"/>
  <c r="R96" i="16" s="1"/>
  <c r="R97" i="16" s="1"/>
  <c r="R98" i="16" s="1"/>
  <c r="R99" i="16" s="1"/>
  <c r="R100" i="16" s="1"/>
  <c r="R101" i="16" s="1"/>
  <c r="R102" i="16" s="1"/>
  <c r="R103" i="16" s="1"/>
  <c r="R104" i="16" s="1"/>
  <c r="R105" i="16" s="1"/>
  <c r="R106" i="16" s="1"/>
  <c r="R107" i="16" s="1"/>
  <c r="R108" i="16" s="1"/>
  <c r="R109" i="16" s="1"/>
  <c r="R110" i="16" s="1"/>
  <c r="R111" i="16" s="1"/>
  <c r="R112" i="16" s="1"/>
  <c r="R113" i="16" s="1"/>
  <c r="R114" i="16" s="1"/>
  <c r="R115" i="16" s="1"/>
  <c r="R116" i="16" s="1"/>
  <c r="R117" i="16" s="1"/>
  <c r="R118" i="16" s="1"/>
  <c r="R119" i="16" s="1"/>
  <c r="R120" i="16" s="1"/>
  <c r="R121" i="16" s="1"/>
  <c r="R122" i="16" s="1"/>
  <c r="R123" i="16" s="1"/>
  <c r="R124" i="16" s="1"/>
  <c r="R125" i="16" s="1"/>
  <c r="G8" i="16"/>
  <c r="G9" i="16" s="1"/>
  <c r="G10" i="16" s="1"/>
  <c r="G11" i="16" s="1"/>
  <c r="G12" i="16" s="1"/>
  <c r="G13" i="16" s="1"/>
  <c r="G14" i="16" s="1"/>
  <c r="G15" i="16" s="1"/>
  <c r="G16" i="16" s="1"/>
  <c r="G17" i="16" s="1"/>
  <c r="G18" i="16" s="1"/>
  <c r="G19" i="16" s="1"/>
  <c r="G20" i="16" s="1"/>
  <c r="G21" i="16" s="1"/>
  <c r="G22" i="16" s="1"/>
  <c r="G23" i="16" s="1"/>
  <c r="G24" i="16" s="1"/>
  <c r="G25" i="16" s="1"/>
  <c r="G26" i="16" s="1"/>
  <c r="G27" i="16" s="1"/>
  <c r="G28" i="16" s="1"/>
  <c r="G29" i="16" s="1"/>
  <c r="G30" i="16" s="1"/>
  <c r="G31" i="16" s="1"/>
  <c r="G32" i="16" s="1"/>
  <c r="G33" i="16" s="1"/>
  <c r="G34" i="16" s="1"/>
  <c r="G35" i="16" s="1"/>
  <c r="G36" i="16" s="1"/>
  <c r="G37" i="16" s="1"/>
  <c r="G38" i="16" s="1"/>
  <c r="G39" i="16" s="1"/>
  <c r="G40" i="16" s="1"/>
  <c r="G41" i="16" s="1"/>
  <c r="G42" i="16" s="1"/>
  <c r="G43" i="16" s="1"/>
  <c r="G44" i="16" s="1"/>
  <c r="G45" i="16" s="1"/>
  <c r="G46" i="16" s="1"/>
  <c r="G47" i="16" s="1"/>
  <c r="G48" i="16" s="1"/>
  <c r="G49" i="16" s="1"/>
  <c r="G50" i="16" s="1"/>
  <c r="G51" i="16" s="1"/>
  <c r="G52" i="16" s="1"/>
  <c r="G53" i="16" s="1"/>
  <c r="G54" i="16" s="1"/>
  <c r="G55" i="16" s="1"/>
  <c r="G56" i="16" s="1"/>
  <c r="G57" i="16" s="1"/>
  <c r="G58" i="16" s="1"/>
  <c r="G59" i="16" s="1"/>
  <c r="G60" i="16" s="1"/>
  <c r="G61" i="16" s="1"/>
  <c r="G62" i="16" s="1"/>
  <c r="G63" i="16" s="1"/>
  <c r="G64" i="16" s="1"/>
  <c r="G65" i="16" s="1"/>
  <c r="G66" i="16" s="1"/>
  <c r="G67" i="16" s="1"/>
  <c r="G68" i="16" s="1"/>
  <c r="G69" i="16" s="1"/>
  <c r="G70" i="16" s="1"/>
  <c r="G71" i="16" s="1"/>
  <c r="G72" i="16" s="1"/>
  <c r="G73" i="16" s="1"/>
  <c r="G74" i="16" s="1"/>
  <c r="G75" i="16" s="1"/>
  <c r="G76" i="16" s="1"/>
  <c r="G77" i="16" s="1"/>
  <c r="G78" i="16" s="1"/>
  <c r="G79" i="16" s="1"/>
  <c r="G80" i="16" s="1"/>
  <c r="G81" i="16" s="1"/>
  <c r="G82" i="16" s="1"/>
  <c r="G83" i="16" s="1"/>
  <c r="G84" i="16" s="1"/>
  <c r="G85" i="16" s="1"/>
  <c r="G86" i="16" s="1"/>
  <c r="G87" i="16" s="1"/>
  <c r="G88" i="16" s="1"/>
  <c r="G89" i="16" s="1"/>
  <c r="G90" i="16" s="1"/>
  <c r="G91" i="16" s="1"/>
  <c r="G92" i="16" s="1"/>
  <c r="G93" i="16" s="1"/>
  <c r="G94" i="16" s="1"/>
  <c r="G95" i="16" s="1"/>
  <c r="G96" i="16" s="1"/>
  <c r="G97" i="16" s="1"/>
  <c r="G98" i="16" s="1"/>
  <c r="G99" i="16" s="1"/>
  <c r="G100" i="16" s="1"/>
  <c r="G101" i="16" s="1"/>
  <c r="G102" i="16" s="1"/>
  <c r="G103" i="16" s="1"/>
  <c r="G104" i="16" s="1"/>
  <c r="G105" i="16" s="1"/>
  <c r="G106" i="16" s="1"/>
  <c r="G107" i="16" s="1"/>
  <c r="G108" i="16" s="1"/>
  <c r="G109" i="16" s="1"/>
  <c r="G110" i="16" s="1"/>
  <c r="G111" i="16" s="1"/>
  <c r="G112" i="16" s="1"/>
  <c r="G113" i="16" s="1"/>
  <c r="G114" i="16" s="1"/>
  <c r="G115" i="16" s="1"/>
  <c r="G116" i="16" s="1"/>
  <c r="G117" i="16" s="1"/>
  <c r="G118" i="16" s="1"/>
  <c r="G119" i="16" s="1"/>
  <c r="G120" i="16" s="1"/>
  <c r="G121" i="16" s="1"/>
  <c r="G122" i="16" s="1"/>
  <c r="G123" i="16" s="1"/>
  <c r="G124" i="16" s="1"/>
  <c r="G125" i="16" s="1"/>
  <c r="M9" i="16"/>
  <c r="M10" i="16" s="1"/>
  <c r="M11" i="16" s="1"/>
  <c r="M12" i="16" s="1"/>
  <c r="M13" i="16" s="1"/>
  <c r="M14" i="16" s="1"/>
  <c r="M15" i="16" s="1"/>
  <c r="M16" i="16" s="1"/>
  <c r="M17" i="16" s="1"/>
  <c r="M18" i="16" s="1"/>
  <c r="M19" i="16" s="1"/>
  <c r="M20" i="16" s="1"/>
  <c r="M21" i="16" s="1"/>
  <c r="M22" i="16" s="1"/>
  <c r="M23" i="16" s="1"/>
  <c r="M24" i="16" s="1"/>
  <c r="M25" i="16" s="1"/>
  <c r="M26" i="16" s="1"/>
  <c r="M27" i="16" s="1"/>
  <c r="M28" i="16" s="1"/>
  <c r="M29" i="16" s="1"/>
  <c r="M30" i="16" s="1"/>
  <c r="M31" i="16" s="1"/>
  <c r="M32" i="16" s="1"/>
  <c r="M33" i="16" s="1"/>
  <c r="M34" i="16" s="1"/>
  <c r="M35" i="16" s="1"/>
  <c r="M36" i="16" s="1"/>
  <c r="M37" i="16" s="1"/>
  <c r="M38" i="16" s="1"/>
  <c r="M39" i="16" s="1"/>
  <c r="M40" i="16" s="1"/>
  <c r="M41" i="16" s="1"/>
  <c r="M42" i="16" s="1"/>
  <c r="M43" i="16" s="1"/>
  <c r="M44" i="16" s="1"/>
  <c r="M45" i="16" s="1"/>
  <c r="M46" i="16" s="1"/>
  <c r="M47" i="16" s="1"/>
  <c r="M48" i="16" s="1"/>
  <c r="M49" i="16" s="1"/>
  <c r="M50" i="16" s="1"/>
  <c r="M51" i="16" s="1"/>
  <c r="M52" i="16" s="1"/>
  <c r="M53" i="16" s="1"/>
  <c r="M54" i="16" s="1"/>
  <c r="M55" i="16" s="1"/>
  <c r="M56" i="16" s="1"/>
  <c r="M57" i="16" s="1"/>
  <c r="M58" i="16" s="1"/>
  <c r="M59" i="16" s="1"/>
  <c r="M60" i="16" s="1"/>
  <c r="M61" i="16" s="1"/>
  <c r="M62" i="16" s="1"/>
  <c r="M63" i="16" s="1"/>
  <c r="M64" i="16" s="1"/>
  <c r="M65" i="16" s="1"/>
  <c r="M66" i="16" s="1"/>
  <c r="M67" i="16" s="1"/>
  <c r="M68" i="16" s="1"/>
  <c r="M69" i="16" s="1"/>
  <c r="M70" i="16" s="1"/>
  <c r="M71" i="16" s="1"/>
  <c r="M72" i="16" s="1"/>
  <c r="M73" i="16" s="1"/>
  <c r="M74" i="16" s="1"/>
  <c r="M75" i="16" s="1"/>
  <c r="M76" i="16" s="1"/>
  <c r="M77" i="16" s="1"/>
  <c r="M78" i="16" s="1"/>
  <c r="M79" i="16" s="1"/>
  <c r="M80" i="16" s="1"/>
  <c r="M81" i="16" s="1"/>
  <c r="M82" i="16" s="1"/>
  <c r="M83" i="16" s="1"/>
  <c r="M84" i="16" s="1"/>
  <c r="M85" i="16" s="1"/>
  <c r="M86" i="16" s="1"/>
  <c r="M87" i="16" s="1"/>
  <c r="M88" i="16" s="1"/>
  <c r="M89" i="16" s="1"/>
  <c r="M90" i="16" s="1"/>
  <c r="M91" i="16" s="1"/>
  <c r="M92" i="16" s="1"/>
  <c r="M93" i="16" s="1"/>
  <c r="M94" i="16" s="1"/>
  <c r="M95" i="16" s="1"/>
  <c r="M96" i="16" s="1"/>
  <c r="M97" i="16" s="1"/>
  <c r="M98" i="16" s="1"/>
  <c r="M99" i="16" s="1"/>
  <c r="M100" i="16" s="1"/>
  <c r="M101" i="16" s="1"/>
  <c r="M102" i="16" s="1"/>
  <c r="M103" i="16" s="1"/>
  <c r="M104" i="16" s="1"/>
  <c r="M105" i="16" s="1"/>
  <c r="M106" i="16" s="1"/>
  <c r="M107" i="16" s="1"/>
  <c r="M108" i="16" s="1"/>
  <c r="M109" i="16" s="1"/>
  <c r="M110" i="16" s="1"/>
  <c r="M111" i="16" s="1"/>
  <c r="M112" i="16" s="1"/>
  <c r="M113" i="16" s="1"/>
  <c r="M114" i="16" s="1"/>
  <c r="M115" i="16" s="1"/>
  <c r="M116" i="16" s="1"/>
  <c r="M117" i="16" s="1"/>
  <c r="M118" i="16" s="1"/>
  <c r="M119" i="16" s="1"/>
  <c r="M120" i="16" s="1"/>
  <c r="M121" i="16" s="1"/>
  <c r="M122" i="16" s="1"/>
  <c r="M123" i="16" s="1"/>
  <c r="M124" i="16" s="1"/>
  <c r="M125" i="16" s="1"/>
  <c r="Q8" i="16"/>
  <c r="Q9" i="16" s="1"/>
  <c r="Q10" i="16" s="1"/>
  <c r="Q11" i="16" s="1"/>
  <c r="Q12" i="16" s="1"/>
  <c r="Q13" i="16" s="1"/>
  <c r="Q14" i="16" s="1"/>
  <c r="Q15" i="16" s="1"/>
  <c r="Q16" i="16" s="1"/>
  <c r="Q17" i="16" s="1"/>
  <c r="Q18" i="16" s="1"/>
  <c r="Q19" i="16" s="1"/>
  <c r="Q20" i="16" s="1"/>
  <c r="Q21" i="16" s="1"/>
  <c r="Q22" i="16" s="1"/>
  <c r="Q23" i="16" s="1"/>
  <c r="Q24" i="16" s="1"/>
  <c r="Q25" i="16" s="1"/>
  <c r="Q26" i="16" s="1"/>
  <c r="Q27" i="16" s="1"/>
  <c r="Q28" i="16" s="1"/>
  <c r="Q29" i="16" s="1"/>
  <c r="Q30" i="16" s="1"/>
  <c r="Q31" i="16" s="1"/>
  <c r="Q32" i="16" s="1"/>
  <c r="Q33" i="16" s="1"/>
  <c r="Q34" i="16" s="1"/>
  <c r="Q35" i="16" s="1"/>
  <c r="Q36" i="16" s="1"/>
  <c r="Q37" i="16" s="1"/>
  <c r="Q38" i="16" s="1"/>
  <c r="Q39" i="16" s="1"/>
  <c r="Q40" i="16" s="1"/>
  <c r="Q41" i="16" s="1"/>
  <c r="Q42" i="16" s="1"/>
  <c r="Q43" i="16" s="1"/>
  <c r="Q44" i="16" s="1"/>
  <c r="Q45" i="16" s="1"/>
  <c r="Q46" i="16" s="1"/>
  <c r="Q47" i="16" s="1"/>
  <c r="Q48" i="16" s="1"/>
  <c r="Q49" i="16" s="1"/>
  <c r="Q50" i="16" s="1"/>
  <c r="Q51" i="16" s="1"/>
  <c r="Q52" i="16" s="1"/>
  <c r="Q53" i="16" s="1"/>
  <c r="Q54" i="16" s="1"/>
  <c r="Q55" i="16" s="1"/>
  <c r="Q56" i="16" s="1"/>
  <c r="Q57" i="16" s="1"/>
  <c r="Q58" i="16" s="1"/>
  <c r="Q59" i="16" s="1"/>
  <c r="Q60" i="16" s="1"/>
  <c r="Q61" i="16" s="1"/>
  <c r="Q62" i="16" s="1"/>
  <c r="Q63" i="16" s="1"/>
  <c r="Q64" i="16" s="1"/>
  <c r="Q65" i="16" s="1"/>
  <c r="Q66" i="16" s="1"/>
  <c r="Q67" i="16" s="1"/>
  <c r="Q68" i="16" s="1"/>
  <c r="Q69" i="16" s="1"/>
  <c r="Q70" i="16" s="1"/>
  <c r="Q71" i="16" s="1"/>
  <c r="Q72" i="16" s="1"/>
  <c r="Q73" i="16" s="1"/>
  <c r="Q74" i="16" s="1"/>
  <c r="Q75" i="16" s="1"/>
  <c r="Q76" i="16" s="1"/>
  <c r="Q77" i="16" s="1"/>
  <c r="Q78" i="16" s="1"/>
  <c r="Q79" i="16" s="1"/>
  <c r="Q80" i="16" s="1"/>
  <c r="Q81" i="16" s="1"/>
  <c r="Q82" i="16" s="1"/>
  <c r="Q83" i="16" s="1"/>
  <c r="Q84" i="16" s="1"/>
  <c r="Q85" i="16" s="1"/>
  <c r="Q86" i="16" s="1"/>
  <c r="Q87" i="16" s="1"/>
  <c r="Q88" i="16" s="1"/>
  <c r="Q89" i="16" s="1"/>
  <c r="Q90" i="16" s="1"/>
  <c r="Q91" i="16" s="1"/>
  <c r="Q92" i="16" s="1"/>
  <c r="Q93" i="16" s="1"/>
  <c r="Q94" i="16" s="1"/>
  <c r="Q95" i="16" s="1"/>
  <c r="Q96" i="16" s="1"/>
  <c r="Q97" i="16" s="1"/>
  <c r="Q98" i="16" s="1"/>
  <c r="Q99" i="16" s="1"/>
  <c r="Q100" i="16" s="1"/>
  <c r="Q101" i="16" s="1"/>
  <c r="Q102" i="16" s="1"/>
  <c r="Q103" i="16" s="1"/>
  <c r="Q104" i="16" s="1"/>
  <c r="Q105" i="16" s="1"/>
  <c r="Q106" i="16" s="1"/>
  <c r="Q107" i="16" s="1"/>
  <c r="Q108" i="16" s="1"/>
  <c r="Q109" i="16" s="1"/>
  <c r="Q110" i="16" s="1"/>
  <c r="Q111" i="16" s="1"/>
  <c r="Q112" i="16" s="1"/>
  <c r="Q113" i="16" s="1"/>
  <c r="Q114" i="16" s="1"/>
  <c r="Q115" i="16" s="1"/>
  <c r="Q116" i="16" s="1"/>
  <c r="Q117" i="16" s="1"/>
  <c r="Q118" i="16" s="1"/>
  <c r="Q119" i="16" s="1"/>
  <c r="Q120" i="16" s="1"/>
  <c r="Q121" i="16" s="1"/>
  <c r="Q122" i="16" s="1"/>
  <c r="Q123" i="16" s="1"/>
  <c r="Q124" i="16" s="1"/>
  <c r="Q125" i="16" s="1"/>
  <c r="AE250" i="17"/>
  <c r="CN250" i="17" a="1"/>
  <c r="CN250" i="17" s="1"/>
  <c r="CN251" i="17" s="1" a="1"/>
  <c r="CN251" i="17" s="1"/>
  <c r="CN252" i="17" s="1" a="1"/>
  <c r="CN252" i="17" s="1"/>
  <c r="CN253" i="17" s="1" a="1"/>
  <c r="CN253" i="17" s="1"/>
  <c r="CN254" i="17" s="1" a="1"/>
  <c r="CN254" i="17" s="1"/>
  <c r="CN255" i="17" s="1" a="1"/>
  <c r="CN255" i="17" s="1"/>
  <c r="CN256" i="17" s="1" a="1"/>
  <c r="CN256" i="17" s="1"/>
  <c r="CN257" i="17" s="1" a="1"/>
  <c r="CN257" i="17" s="1"/>
  <c r="CN258" i="17" s="1" a="1"/>
  <c r="CN258" i="17" s="1"/>
  <c r="CN259" i="17" s="1" a="1"/>
  <c r="CN259" i="17" s="1"/>
  <c r="CN260" i="17" s="1" a="1"/>
  <c r="CN260" i="17" s="1"/>
  <c r="CN261" i="17" s="1" a="1"/>
  <c r="CN261" i="17" s="1"/>
  <c r="CN262" i="17" s="1" a="1"/>
  <c r="CN262" i="17" s="1"/>
  <c r="CN263" i="17" s="1" a="1"/>
  <c r="CN263" i="17" s="1"/>
  <c r="CN264" i="17" s="1" a="1"/>
  <c r="CN264" i="17" s="1"/>
  <c r="CN265" i="17" s="1" a="1"/>
  <c r="CN265" i="17" s="1"/>
  <c r="CN266" i="17" s="1" a="1"/>
  <c r="CN266" i="17" s="1"/>
  <c r="CN267" i="17" s="1" a="1"/>
  <c r="CN267" i="17" s="1"/>
  <c r="CN268" i="17" s="1" a="1"/>
  <c r="CN268" i="17" s="1"/>
  <c r="CN269" i="17" s="1" a="1"/>
  <c r="CN269" i="17" s="1"/>
  <c r="CN270" i="17" s="1" a="1"/>
  <c r="CN270" i="17" s="1"/>
  <c r="CN271" i="17" s="1" a="1"/>
  <c r="CN271" i="17" s="1"/>
  <c r="CN272" i="17" s="1" a="1"/>
  <c r="CN272" i="17" s="1"/>
  <c r="CN273" i="17" s="1" a="1"/>
  <c r="CN273" i="17" s="1"/>
  <c r="CN274" i="17" s="1" a="1"/>
  <c r="CN274" i="17" s="1"/>
  <c r="CN275" i="17" s="1" a="1"/>
  <c r="CN275" i="17" s="1"/>
  <c r="CN276" i="17" s="1" a="1"/>
  <c r="CN276" i="17" s="1"/>
  <c r="CN277" i="17" s="1" a="1"/>
  <c r="CN277" i="17" s="1"/>
  <c r="CN278" i="17" s="1" a="1"/>
  <c r="CN278" i="17" s="1"/>
  <c r="CN279" i="17" s="1" a="1"/>
  <c r="CN279" i="17" s="1"/>
  <c r="CN280" i="17" s="1" a="1"/>
  <c r="CN280" i="17" s="1"/>
  <c r="CN281" i="17" s="1" a="1"/>
  <c r="CN281" i="17" s="1"/>
  <c r="CN282" i="17" s="1" a="1"/>
  <c r="CN282" i="17" s="1"/>
  <c r="CN283" i="17" s="1" a="1"/>
  <c r="CN283" i="17" s="1"/>
  <c r="CN284" i="17" s="1" a="1"/>
  <c r="CN284" i="17" s="1"/>
  <c r="CN285" i="17" s="1" a="1"/>
  <c r="CN285" i="17" s="1"/>
  <c r="CN286" i="17" s="1" a="1"/>
  <c r="CN286" i="17" s="1"/>
  <c r="AN250" i="17" a="1"/>
  <c r="AN250" i="17" s="1"/>
  <c r="V6" i="16"/>
  <c r="U7" i="16"/>
  <c r="U8" i="16" s="1"/>
  <c r="U9" i="16" s="1"/>
  <c r="U10" i="16" s="1"/>
  <c r="U11" i="16" s="1"/>
  <c r="U12" i="16" s="1"/>
  <c r="U13" i="16" s="1"/>
  <c r="U14" i="16" s="1"/>
  <c r="U15" i="16" s="1"/>
  <c r="U16" i="16" s="1"/>
  <c r="U17" i="16" s="1"/>
  <c r="U18" i="16" s="1"/>
  <c r="U19" i="16" s="1"/>
  <c r="U20" i="16" s="1"/>
  <c r="U21" i="16" s="1"/>
  <c r="U22" i="16" s="1"/>
  <c r="U23" i="16" s="1"/>
  <c r="U24" i="16" s="1"/>
  <c r="U25" i="16" s="1"/>
  <c r="U26" i="16" s="1"/>
  <c r="U27" i="16" s="1"/>
  <c r="U28" i="16" s="1"/>
  <c r="U29" i="16" s="1"/>
  <c r="U30" i="16" s="1"/>
  <c r="U31" i="16" s="1"/>
  <c r="U32" i="16" s="1"/>
  <c r="U33" i="16" s="1"/>
  <c r="U34" i="16" s="1"/>
  <c r="U35" i="16" s="1"/>
  <c r="U36" i="16" s="1"/>
  <c r="U37" i="16" s="1"/>
  <c r="U38" i="16" s="1"/>
  <c r="U39" i="16" s="1"/>
  <c r="U40" i="16" s="1"/>
  <c r="U41" i="16" s="1"/>
  <c r="U42" i="16" s="1"/>
  <c r="U43" i="16" s="1"/>
  <c r="U44" i="16" s="1"/>
  <c r="U45" i="16" s="1"/>
  <c r="U46" i="16" s="1"/>
  <c r="U47" i="16" s="1"/>
  <c r="U48" i="16" s="1"/>
  <c r="U49" i="16" s="1"/>
  <c r="U50" i="16" s="1"/>
  <c r="U51" i="16" s="1"/>
  <c r="U52" i="16" s="1"/>
  <c r="U53" i="16" s="1"/>
  <c r="U54" i="16" s="1"/>
  <c r="U55" i="16" s="1"/>
  <c r="U56" i="16" s="1"/>
  <c r="U57" i="16" s="1"/>
  <c r="U58" i="16" s="1"/>
  <c r="U59" i="16" s="1"/>
  <c r="U60" i="16" s="1"/>
  <c r="U61" i="16" s="1"/>
  <c r="U62" i="16" s="1"/>
  <c r="U63" i="16" s="1"/>
  <c r="U64" i="16" s="1"/>
  <c r="U65" i="16" s="1"/>
  <c r="U66" i="16" s="1"/>
  <c r="U67" i="16" s="1"/>
  <c r="U68" i="16" s="1"/>
  <c r="U69" i="16" s="1"/>
  <c r="U70" i="16" s="1"/>
  <c r="U71" i="16" s="1"/>
  <c r="U72" i="16" s="1"/>
  <c r="U73" i="16" s="1"/>
  <c r="U74" i="16" s="1"/>
  <c r="U75" i="16" s="1"/>
  <c r="U76" i="16" s="1"/>
  <c r="U77" i="16" s="1"/>
  <c r="U78" i="16" s="1"/>
  <c r="U79" i="16" s="1"/>
  <c r="U80" i="16" s="1"/>
  <c r="U81" i="16" s="1"/>
  <c r="U82" i="16" s="1"/>
  <c r="U83" i="16" s="1"/>
  <c r="U84" i="16" s="1"/>
  <c r="U85" i="16" s="1"/>
  <c r="U86" i="16" s="1"/>
  <c r="U87" i="16" s="1"/>
  <c r="U88" i="16" s="1"/>
  <c r="U89" i="16" s="1"/>
  <c r="U90" i="16" s="1"/>
  <c r="U91" i="16" s="1"/>
  <c r="U92" i="16" s="1"/>
  <c r="U93" i="16" s="1"/>
  <c r="U94" i="16" s="1"/>
  <c r="U95" i="16" s="1"/>
  <c r="U96" i="16" s="1"/>
  <c r="U97" i="16" s="1"/>
  <c r="U98" i="16" s="1"/>
  <c r="U99" i="16" s="1"/>
  <c r="U100" i="16" s="1"/>
  <c r="U101" i="16" s="1"/>
  <c r="U102" i="16" s="1"/>
  <c r="U103" i="16" s="1"/>
  <c r="U104" i="16" s="1"/>
  <c r="U105" i="16" s="1"/>
  <c r="U106" i="16" s="1"/>
  <c r="U107" i="16" s="1"/>
  <c r="U108" i="16" s="1"/>
  <c r="U109" i="16" s="1"/>
  <c r="U110" i="16" s="1"/>
  <c r="U111" i="16" s="1"/>
  <c r="U112" i="16" s="1"/>
  <c r="U113" i="16" s="1"/>
  <c r="U114" i="16" s="1"/>
  <c r="U115" i="16" s="1"/>
  <c r="U116" i="16" s="1"/>
  <c r="U117" i="16" s="1"/>
  <c r="U118" i="16" s="1"/>
  <c r="U119" i="16" s="1"/>
  <c r="U120" i="16" s="1"/>
  <c r="U121" i="16" s="1"/>
  <c r="U122" i="16" s="1"/>
  <c r="U123" i="16" s="1"/>
  <c r="U124" i="16" s="1"/>
  <c r="U125" i="16" s="1"/>
  <c r="C4" i="15"/>
  <c r="F7" i="16"/>
  <c r="C7" i="16"/>
  <c r="F5" i="4"/>
  <c r="D6" i="4" a="1"/>
  <c r="D6" i="4" s="1"/>
  <c r="E6" i="4" s="1"/>
  <c r="C7" i="4"/>
  <c r="C6" i="3"/>
  <c r="F5" i="3"/>
  <c r="AE251" i="17" a="1"/>
  <c r="AW250" i="17" a="1"/>
  <c r="BN250" i="17" a="1"/>
  <c r="CJ250" i="17" a="1"/>
  <c r="H250" i="17" a="1"/>
  <c r="CC250" i="17" a="1"/>
  <c r="V250" i="17" a="1"/>
  <c r="AU250" i="17" a="1"/>
  <c r="CL250" i="17" a="1"/>
  <c r="AX250" i="17" a="1"/>
  <c r="CV250" i="17" a="1"/>
  <c r="AA250" i="17" a="1"/>
  <c r="AR250" i="17" a="1"/>
  <c r="BE250" i="17" a="1"/>
  <c r="CU250" i="17" a="1"/>
  <c r="CS250" i="17" a="1"/>
  <c r="AV250" i="17" a="1"/>
  <c r="BC250" i="17" a="1"/>
  <c r="AQ250" i="17" a="1"/>
  <c r="BB250" i="17" a="1"/>
  <c r="S250" i="17" a="1"/>
  <c r="BP250" i="17" a="1"/>
  <c r="AC250" i="17" a="1"/>
  <c r="N250" i="17" a="1"/>
  <c r="CF250" i="17" a="1"/>
  <c r="AJ250" i="17" a="1"/>
  <c r="CE250" i="17" a="1"/>
  <c r="BV250" i="17" a="1"/>
  <c r="Y250" i="17" a="1"/>
  <c r="BQ250" i="17" a="1"/>
  <c r="AY250" i="17" a="1"/>
  <c r="BL250" i="17" a="1"/>
  <c r="BT250" i="17" a="1"/>
  <c r="CB250" i="17" a="1"/>
  <c r="BA250" i="17" a="1"/>
  <c r="I250" i="17" a="1"/>
  <c r="CG250" i="17" a="1"/>
  <c r="CZ250" i="17" a="1"/>
  <c r="BM250" i="17" a="1"/>
  <c r="BD250" i="17" a="1"/>
  <c r="K250" i="17" a="1"/>
  <c r="AO250" i="17" a="1"/>
  <c r="BS250" i="17" a="1"/>
  <c r="X250" i="17" a="1"/>
  <c r="CM250" i="17" a="1"/>
  <c r="BK250" i="17" a="1"/>
  <c r="AS250" i="17" a="1"/>
  <c r="AM250" i="17" a="1"/>
  <c r="AH250" i="17" a="1"/>
  <c r="F250" i="17" a="1"/>
  <c r="AF250" i="17" a="1"/>
  <c r="CQ250" i="17" a="1"/>
  <c r="CX250" i="17" a="1"/>
  <c r="BF250" i="17" a="1"/>
  <c r="BJ250" i="17" a="1"/>
  <c r="CT250" i="17" a="1"/>
  <c r="AD250" i="17" a="1"/>
  <c r="G250" i="17" a="1"/>
  <c r="CK250" i="17" a="1"/>
  <c r="BG250" i="17" a="1"/>
  <c r="BZ250" i="17" a="1"/>
  <c r="CO250" i="17" a="1"/>
  <c r="AT250" i="17" a="1"/>
  <c r="CR250" i="17" a="1"/>
  <c r="L250" i="17" a="1"/>
  <c r="AG250" i="17" a="1"/>
  <c r="AK250" i="17" a="1"/>
  <c r="Z250" i="17" a="1"/>
  <c r="BY250" i="17" a="1"/>
  <c r="CP250" i="17" a="1"/>
  <c r="CD250" i="17" a="1"/>
  <c r="BR250" i="17" a="1"/>
  <c r="W250" i="17" a="1"/>
  <c r="U250" i="17" a="1"/>
  <c r="P250" i="17" a="1"/>
  <c r="AL250" i="17" a="1"/>
  <c r="AB250" i="17" a="1"/>
  <c r="M250" i="17" a="1"/>
  <c r="T250" i="17" a="1"/>
  <c r="BU250" i="17" a="1"/>
  <c r="CA250" i="17" a="1"/>
  <c r="Q250" i="17" a="1"/>
  <c r="O250" i="17" a="1"/>
  <c r="CH250" i="17" a="1"/>
  <c r="J250" i="17" a="1"/>
  <c r="AP250" i="17" a="1"/>
  <c r="AZ250" i="17" a="1"/>
  <c r="BH250" i="17" a="1"/>
  <c r="AI250" i="17" a="1"/>
  <c r="BX250" i="17" a="1"/>
  <c r="R250" i="17" a="1"/>
  <c r="BI250" i="17" a="1"/>
  <c r="BW250" i="17" a="1"/>
  <c r="CY250" i="17" a="1"/>
  <c r="CW250" i="17" a="1"/>
  <c r="BO250" i="17" a="1"/>
  <c r="CI250" i="17" a="1"/>
  <c r="E250" i="17" a="1"/>
  <c r="CL250" i="17" l="1"/>
  <c r="AU250" i="17"/>
  <c r="V250" i="17"/>
  <c r="CC250" i="17"/>
  <c r="H250" i="17"/>
  <c r="CJ250" i="17"/>
  <c r="CJ251" i="17" s="1" a="1"/>
  <c r="CJ251" i="17" s="1"/>
  <c r="CJ252" i="17" s="1" a="1"/>
  <c r="CJ252" i="17" s="1"/>
  <c r="CJ253" i="17" s="1" a="1"/>
  <c r="CJ253" i="17" s="1"/>
  <c r="CJ254" i="17" s="1" a="1"/>
  <c r="CJ254" i="17" s="1"/>
  <c r="CJ255" i="17" s="1" a="1"/>
  <c r="CJ255" i="17" s="1"/>
  <c r="CJ256" i="17" s="1" a="1"/>
  <c r="CJ256" i="17" s="1"/>
  <c r="CJ257" i="17" s="1" a="1"/>
  <c r="CJ257" i="17" s="1"/>
  <c r="CJ258" i="17" s="1" a="1"/>
  <c r="CJ258" i="17" s="1"/>
  <c r="CJ259" i="17" s="1" a="1"/>
  <c r="CJ259" i="17" s="1"/>
  <c r="CJ260" i="17" s="1" a="1"/>
  <c r="CJ260" i="17" s="1"/>
  <c r="CJ261" i="17" s="1" a="1"/>
  <c r="CJ261" i="17" s="1"/>
  <c r="CJ262" i="17" s="1" a="1"/>
  <c r="CJ262" i="17" s="1"/>
  <c r="CJ263" i="17" s="1" a="1"/>
  <c r="CJ263" i="17" s="1"/>
  <c r="CJ264" i="17" s="1" a="1"/>
  <c r="CJ264" i="17" s="1"/>
  <c r="CJ265" i="17" s="1" a="1"/>
  <c r="CJ265" i="17" s="1"/>
  <c r="CJ266" i="17" s="1" a="1"/>
  <c r="CJ266" i="17" s="1"/>
  <c r="CJ267" i="17" s="1" a="1"/>
  <c r="CJ267" i="17" s="1"/>
  <c r="CJ268" i="17" s="1" a="1"/>
  <c r="CJ268" i="17" s="1"/>
  <c r="CJ269" i="17" s="1" a="1"/>
  <c r="CJ269" i="17" s="1"/>
  <c r="CJ270" i="17" s="1" a="1"/>
  <c r="CJ270" i="17" s="1"/>
  <c r="CJ271" i="17" s="1" a="1"/>
  <c r="CJ271" i="17" s="1"/>
  <c r="CJ272" i="17" s="1" a="1"/>
  <c r="CJ272" i="17" s="1"/>
  <c r="CJ273" i="17" s="1" a="1"/>
  <c r="CJ273" i="17" s="1"/>
  <c r="CJ274" i="17" s="1" a="1"/>
  <c r="CJ274" i="17" s="1"/>
  <c r="CJ275" i="17" s="1" a="1"/>
  <c r="CJ275" i="17" s="1"/>
  <c r="CJ276" i="17" s="1" a="1"/>
  <c r="CJ276" i="17" s="1"/>
  <c r="CJ277" i="17" s="1" a="1"/>
  <c r="CJ277" i="17" s="1"/>
  <c r="CJ278" i="17" s="1" a="1"/>
  <c r="CJ278" i="17" s="1"/>
  <c r="CJ279" i="17" s="1" a="1"/>
  <c r="CJ279" i="17" s="1"/>
  <c r="CJ280" i="17" s="1" a="1"/>
  <c r="CJ280" i="17" s="1"/>
  <c r="CJ281" i="17" s="1" a="1"/>
  <c r="CJ281" i="17" s="1"/>
  <c r="CJ282" i="17" s="1" a="1"/>
  <c r="CJ282" i="17" s="1"/>
  <c r="CJ283" i="17" s="1" a="1"/>
  <c r="CJ283" i="17" s="1"/>
  <c r="CJ284" i="17" s="1" a="1"/>
  <c r="CJ284" i="17" s="1"/>
  <c r="CJ285" i="17" s="1" a="1"/>
  <c r="CJ285" i="17" s="1"/>
  <c r="CJ286" i="17" s="1" a="1"/>
  <c r="CJ286" i="17" s="1"/>
  <c r="BN250" i="17"/>
  <c r="AW250" i="17"/>
  <c r="AE251" i="17"/>
  <c r="CI250" i="17"/>
  <c r="BO250" i="17"/>
  <c r="CW250" i="17"/>
  <c r="CY250" i="17"/>
  <c r="BW250" i="17"/>
  <c r="BI250" i="17"/>
  <c r="R250" i="17"/>
  <c r="BX250" i="17"/>
  <c r="AI250" i="17"/>
  <c r="BH250" i="17"/>
  <c r="AZ250" i="17"/>
  <c r="AP250" i="17"/>
  <c r="J250" i="17"/>
  <c r="CH250" i="17"/>
  <c r="O250" i="17"/>
  <c r="Q250" i="17"/>
  <c r="CA250" i="17"/>
  <c r="BU250" i="17"/>
  <c r="T250" i="17"/>
  <c r="M250" i="17"/>
  <c r="AB250" i="17"/>
  <c r="AL250" i="17"/>
  <c r="P250" i="17"/>
  <c r="U250" i="17"/>
  <c r="W250" i="17"/>
  <c r="BR250" i="17"/>
  <c r="CD250" i="17"/>
  <c r="CP250" i="17"/>
  <c r="BY250" i="17"/>
  <c r="Z250" i="17"/>
  <c r="AK250" i="17"/>
  <c r="AG250" i="17"/>
  <c r="L250" i="17"/>
  <c r="CR250" i="17"/>
  <c r="AT250" i="17"/>
  <c r="CO250" i="17"/>
  <c r="BZ250" i="17"/>
  <c r="BG250" i="17"/>
  <c r="CK250" i="17"/>
  <c r="G250" i="17"/>
  <c r="AD250" i="17"/>
  <c r="CT250" i="17"/>
  <c r="BJ250" i="17"/>
  <c r="BF250" i="17"/>
  <c r="CX250" i="17"/>
  <c r="CQ250" i="17"/>
  <c r="AF250" i="17"/>
  <c r="F250" i="17"/>
  <c r="AH250" i="17"/>
  <c r="AM250" i="17"/>
  <c r="AS250" i="17"/>
  <c r="BK250" i="17"/>
  <c r="CM250" i="17"/>
  <c r="X250" i="17"/>
  <c r="BS250" i="17"/>
  <c r="AO250" i="17"/>
  <c r="K250" i="17"/>
  <c r="BD250" i="17"/>
  <c r="BM250" i="17"/>
  <c r="CZ250" i="17"/>
  <c r="CG250" i="17"/>
  <c r="I250" i="17"/>
  <c r="BA250" i="17"/>
  <c r="CB250" i="17"/>
  <c r="BT250" i="17"/>
  <c r="BL250" i="17"/>
  <c r="AY250" i="17"/>
  <c r="BQ250" i="17"/>
  <c r="Y250" i="17"/>
  <c r="BV250" i="17"/>
  <c r="CE250" i="17"/>
  <c r="AJ250" i="17"/>
  <c r="CF250" i="17"/>
  <c r="N250" i="17"/>
  <c r="AC250" i="17"/>
  <c r="BP250" i="17"/>
  <c r="S250" i="17"/>
  <c r="BB250" i="17"/>
  <c r="AQ250" i="17"/>
  <c r="BC250" i="17"/>
  <c r="AV250" i="17"/>
  <c r="CS250" i="17"/>
  <c r="CU250" i="17"/>
  <c r="BE250" i="17"/>
  <c r="AR250" i="17"/>
  <c r="AA250" i="17"/>
  <c r="CV250" i="17"/>
  <c r="AX250" i="17"/>
  <c r="AN251" i="17" a="1"/>
  <c r="AN251" i="17" s="1"/>
  <c r="E250" i="17"/>
  <c r="V7" i="16"/>
  <c r="V8" i="16" s="1"/>
  <c r="V9" i="16" s="1"/>
  <c r="V10" i="16" s="1"/>
  <c r="V11" i="16" s="1"/>
  <c r="V12" i="16" s="1"/>
  <c r="V13" i="16" s="1"/>
  <c r="V14" i="16" s="1"/>
  <c r="V15" i="16" s="1"/>
  <c r="V16" i="16" s="1"/>
  <c r="V17" i="16" s="1"/>
  <c r="V18" i="16" s="1"/>
  <c r="V19" i="16" s="1"/>
  <c r="V20" i="16" s="1"/>
  <c r="V21" i="16" s="1"/>
  <c r="V22" i="16" s="1"/>
  <c r="V23" i="16" s="1"/>
  <c r="V24" i="16" s="1"/>
  <c r="V25" i="16" s="1"/>
  <c r="V26" i="16" s="1"/>
  <c r="V27" i="16" s="1"/>
  <c r="V28" i="16" s="1"/>
  <c r="V29" i="16" s="1"/>
  <c r="V30" i="16" s="1"/>
  <c r="V31" i="16" s="1"/>
  <c r="V32" i="16" s="1"/>
  <c r="V33" i="16" s="1"/>
  <c r="V34" i="16" s="1"/>
  <c r="V35" i="16" s="1"/>
  <c r="V36" i="16" s="1"/>
  <c r="V37" i="16" s="1"/>
  <c r="V38" i="16" s="1"/>
  <c r="V39" i="16" s="1"/>
  <c r="V40" i="16" s="1"/>
  <c r="V41" i="16" s="1"/>
  <c r="V42" i="16" s="1"/>
  <c r="V43" i="16" s="1"/>
  <c r="V44" i="16" s="1"/>
  <c r="V45" i="16" s="1"/>
  <c r="V46" i="16" s="1"/>
  <c r="V47" i="16" s="1"/>
  <c r="V48" i="16" s="1"/>
  <c r="V49" i="16" s="1"/>
  <c r="V50" i="16" s="1"/>
  <c r="V51" i="16" s="1"/>
  <c r="V52" i="16" s="1"/>
  <c r="V53" i="16" s="1"/>
  <c r="V54" i="16" s="1"/>
  <c r="V55" i="16" s="1"/>
  <c r="V56" i="16" s="1"/>
  <c r="V57" i="16" s="1"/>
  <c r="V58" i="16" s="1"/>
  <c r="V59" i="16" s="1"/>
  <c r="V60" i="16" s="1"/>
  <c r="V61" i="16" s="1"/>
  <c r="V62" i="16" s="1"/>
  <c r="V63" i="16" s="1"/>
  <c r="V64" i="16" s="1"/>
  <c r="V65" i="16" s="1"/>
  <c r="V66" i="16" s="1"/>
  <c r="V67" i="16" s="1"/>
  <c r="V68" i="16" s="1"/>
  <c r="V69" i="16" s="1"/>
  <c r="V70" i="16" s="1"/>
  <c r="V71" i="16" s="1"/>
  <c r="V72" i="16" s="1"/>
  <c r="V73" i="16" s="1"/>
  <c r="V74" i="16" s="1"/>
  <c r="V75" i="16" s="1"/>
  <c r="V76" i="16" s="1"/>
  <c r="V77" i="16" s="1"/>
  <c r="V78" i="16" s="1"/>
  <c r="V79" i="16" s="1"/>
  <c r="V80" i="16" s="1"/>
  <c r="V81" i="16" s="1"/>
  <c r="V82" i="16" s="1"/>
  <c r="V83" i="16" s="1"/>
  <c r="V84" i="16" s="1"/>
  <c r="V85" i="16" s="1"/>
  <c r="V86" i="16" s="1"/>
  <c r="V87" i="16" s="1"/>
  <c r="V88" i="16" s="1"/>
  <c r="V89" i="16" s="1"/>
  <c r="V90" i="16" s="1"/>
  <c r="V91" i="16" s="1"/>
  <c r="V92" i="16" s="1"/>
  <c r="V93" i="16" s="1"/>
  <c r="V94" i="16" s="1"/>
  <c r="V95" i="16" s="1"/>
  <c r="V96" i="16" s="1"/>
  <c r="V97" i="16" s="1"/>
  <c r="V98" i="16" s="1"/>
  <c r="V99" i="16" s="1"/>
  <c r="V100" i="16" s="1"/>
  <c r="V101" i="16" s="1"/>
  <c r="V102" i="16" s="1"/>
  <c r="V103" i="16" s="1"/>
  <c r="V104" i="16" s="1"/>
  <c r="V105" i="16" s="1"/>
  <c r="V106" i="16" s="1"/>
  <c r="V107" i="16" s="1"/>
  <c r="V108" i="16" s="1"/>
  <c r="V109" i="16" s="1"/>
  <c r="V110" i="16" s="1"/>
  <c r="V111" i="16" s="1"/>
  <c r="V112" i="16" s="1"/>
  <c r="V113" i="16" s="1"/>
  <c r="V114" i="16" s="1"/>
  <c r="V115" i="16" s="1"/>
  <c r="V116" i="16" s="1"/>
  <c r="V117" i="16" s="1"/>
  <c r="V118" i="16" s="1"/>
  <c r="V119" i="16" s="1"/>
  <c r="V120" i="16" s="1"/>
  <c r="V121" i="16" s="1"/>
  <c r="V122" i="16" s="1"/>
  <c r="V123" i="16" s="1"/>
  <c r="V124" i="16" s="1"/>
  <c r="V125" i="16" s="1"/>
  <c r="W6" i="16"/>
  <c r="D8" i="16"/>
  <c r="E7" i="16" s="1"/>
  <c r="D5" i="15"/>
  <c r="E4" i="15" s="1"/>
  <c r="C5" i="15"/>
  <c r="F8" i="16"/>
  <c r="C8" i="16"/>
  <c r="F6" i="4"/>
  <c r="D7" i="4" a="1"/>
  <c r="D7" i="4" s="1"/>
  <c r="E7" i="4" s="1"/>
  <c r="C8" i="4"/>
  <c r="C7" i="3"/>
  <c r="F6" i="3"/>
  <c r="H251" i="17" a="1"/>
  <c r="V251" i="17" a="1"/>
  <c r="AW251" i="17" a="1"/>
  <c r="CC251" i="17" a="1"/>
  <c r="AU251" i="17" a="1"/>
  <c r="BN251" i="17" a="1"/>
  <c r="BN251" i="17" l="1"/>
  <c r="AU251" i="17"/>
  <c r="CC251" i="17"/>
  <c r="AW251" i="17"/>
  <c r="V251" i="17"/>
  <c r="V252" i="17" s="1" a="1"/>
  <c r="V252" i="17" s="1"/>
  <c r="H251" i="17"/>
  <c r="AI251" i="17" a="1"/>
  <c r="AI251" i="17" s="1"/>
  <c r="AN252" i="17" a="1"/>
  <c r="AN252" i="17" s="1"/>
  <c r="Z251" i="17" a="1"/>
  <c r="Z251" i="17" s="1"/>
  <c r="Z252" i="17" s="1" a="1"/>
  <c r="Z252" i="17" s="1"/>
  <c r="Z253" i="17" s="1" a="1"/>
  <c r="Z253" i="17" s="1"/>
  <c r="Z254" i="17" s="1" a="1"/>
  <c r="Z254" i="17" s="1"/>
  <c r="Z255" i="17" s="1" a="1"/>
  <c r="Z255" i="17" s="1"/>
  <c r="Z256" i="17" s="1" a="1"/>
  <c r="Z256" i="17" s="1"/>
  <c r="Z257" i="17" s="1" a="1"/>
  <c r="Z257" i="17" s="1"/>
  <c r="Z258" i="17" s="1" a="1"/>
  <c r="Z258" i="17" s="1"/>
  <c r="Z259" i="17" s="1" a="1"/>
  <c r="Z259" i="17" s="1"/>
  <c r="Z260" i="17" s="1" a="1"/>
  <c r="Z260" i="17" s="1"/>
  <c r="Z261" i="17" s="1" a="1"/>
  <c r="Z261" i="17" s="1"/>
  <c r="Z262" i="17" s="1" a="1"/>
  <c r="Z262" i="17" s="1"/>
  <c r="Z263" i="17" s="1" a="1"/>
  <c r="Z263" i="17" s="1"/>
  <c r="Z264" i="17" s="1" a="1"/>
  <c r="Z264" i="17" s="1"/>
  <c r="Z265" i="17" s="1" a="1"/>
  <c r="Z265" i="17" s="1"/>
  <c r="Z266" i="17" s="1" a="1"/>
  <c r="Z266" i="17" s="1"/>
  <c r="Z267" i="17" s="1" a="1"/>
  <c r="Z267" i="17" s="1"/>
  <c r="Z268" i="17" s="1" a="1"/>
  <c r="Z268" i="17" s="1"/>
  <c r="Z269" i="17" s="1" a="1"/>
  <c r="Z269" i="17" s="1"/>
  <c r="Z270" i="17" s="1" a="1"/>
  <c r="Z270" i="17" s="1"/>
  <c r="Z271" i="17" s="1" a="1"/>
  <c r="Z271" i="17" s="1"/>
  <c r="Z272" i="17" s="1" a="1"/>
  <c r="Z272" i="17" s="1"/>
  <c r="Z273" i="17" s="1" a="1"/>
  <c r="Z273" i="17" s="1"/>
  <c r="Z274" i="17" s="1" a="1"/>
  <c r="Z274" i="17" s="1"/>
  <c r="Z275" i="17" s="1" a="1"/>
  <c r="Z275" i="17" s="1"/>
  <c r="Z276" i="17" s="1" a="1"/>
  <c r="Z276" i="17" s="1"/>
  <c r="Z277" i="17" s="1" a="1"/>
  <c r="Z277" i="17" s="1"/>
  <c r="Z278" i="17" s="1" a="1"/>
  <c r="Z278" i="17" s="1"/>
  <c r="Z279" i="17" s="1" a="1"/>
  <c r="Z279" i="17" s="1"/>
  <c r="Z280" i="17" s="1" a="1"/>
  <c r="Z280" i="17" s="1"/>
  <c r="Z281" i="17" s="1" a="1"/>
  <c r="Z281" i="17" s="1"/>
  <c r="Z282" i="17" s="1" a="1"/>
  <c r="Z282" i="17" s="1"/>
  <c r="Z283" i="17" s="1" a="1"/>
  <c r="Z283" i="17" s="1"/>
  <c r="Z284" i="17" s="1" a="1"/>
  <c r="Z284" i="17" s="1"/>
  <c r="Z285" i="17" s="1" a="1"/>
  <c r="Z285" i="17" s="1"/>
  <c r="Z286" i="17" s="1" a="1"/>
  <c r="Z286" i="17" s="1"/>
  <c r="AT251" i="17" a="1"/>
  <c r="AT251" i="17" s="1"/>
  <c r="AT252" i="17" s="1" a="1"/>
  <c r="AT252" i="17" s="1"/>
  <c r="AT253" i="17" s="1" a="1"/>
  <c r="AT253" i="17" s="1"/>
  <c r="AT254" i="17" s="1" a="1"/>
  <c r="AT254" i="17" s="1"/>
  <c r="AT255" i="17" s="1" a="1"/>
  <c r="AT255" i="17" s="1"/>
  <c r="AT256" i="17" s="1" a="1"/>
  <c r="AT256" i="17" s="1"/>
  <c r="AT257" i="17" s="1" a="1"/>
  <c r="AT257" i="17" s="1"/>
  <c r="AT258" i="17" s="1" a="1"/>
  <c r="AT258" i="17" s="1"/>
  <c r="AT259" i="17" s="1" a="1"/>
  <c r="AT259" i="17" s="1"/>
  <c r="AT260" i="17" s="1" a="1"/>
  <c r="AT260" i="17" s="1"/>
  <c r="AT261" i="17" s="1" a="1"/>
  <c r="AT261" i="17" s="1"/>
  <c r="AT262" i="17" s="1" a="1"/>
  <c r="AT262" i="17" s="1"/>
  <c r="AT263" i="17" s="1" a="1"/>
  <c r="AT263" i="17" s="1"/>
  <c r="AT264" i="17" s="1" a="1"/>
  <c r="AT264" i="17" s="1"/>
  <c r="AT265" i="17" s="1" a="1"/>
  <c r="AT265" i="17" s="1"/>
  <c r="AT266" i="17" s="1" a="1"/>
  <c r="AT266" i="17" s="1"/>
  <c r="AT267" i="17" s="1" a="1"/>
  <c r="AT267" i="17" s="1"/>
  <c r="AT268" i="17" s="1" a="1"/>
  <c r="AT268" i="17" s="1"/>
  <c r="AT269" i="17" s="1" a="1"/>
  <c r="AT269" i="17" s="1"/>
  <c r="AT270" i="17" s="1" a="1"/>
  <c r="AT270" i="17" s="1"/>
  <c r="AT271" i="17" s="1" a="1"/>
  <c r="AT271" i="17" s="1"/>
  <c r="AT272" i="17" s="1" a="1"/>
  <c r="AT272" i="17" s="1"/>
  <c r="AT273" i="17" s="1" a="1"/>
  <c r="AT273" i="17" s="1"/>
  <c r="AT274" i="17" s="1" a="1"/>
  <c r="AT274" i="17" s="1"/>
  <c r="AT275" i="17" s="1" a="1"/>
  <c r="AT275" i="17" s="1"/>
  <c r="AT276" i="17" s="1" a="1"/>
  <c r="AT276" i="17" s="1"/>
  <c r="AT277" i="17" s="1" a="1"/>
  <c r="AT277" i="17" s="1"/>
  <c r="AT278" i="17" s="1" a="1"/>
  <c r="AT278" i="17" s="1"/>
  <c r="AT279" i="17" s="1" a="1"/>
  <c r="AT279" i="17" s="1"/>
  <c r="AT280" i="17" s="1" a="1"/>
  <c r="AT280" i="17" s="1"/>
  <c r="AT281" i="17" s="1" a="1"/>
  <c r="AT281" i="17" s="1"/>
  <c r="AT282" i="17" s="1" a="1"/>
  <c r="AT282" i="17" s="1"/>
  <c r="AT283" i="17" s="1" a="1"/>
  <c r="AT283" i="17" s="1"/>
  <c r="AT284" i="17" s="1" a="1"/>
  <c r="AT284" i="17" s="1"/>
  <c r="AT285" i="17" s="1" a="1"/>
  <c r="AT285" i="17" s="1"/>
  <c r="AT286" i="17" s="1" a="1"/>
  <c r="AT286" i="17" s="1"/>
  <c r="BN252" i="17" a="1"/>
  <c r="BN252" i="17" s="1"/>
  <c r="AK251" i="17" a="1"/>
  <c r="AK251" i="17" s="1"/>
  <c r="AK252" i="17" s="1" a="1"/>
  <c r="AK252" i="17" s="1"/>
  <c r="AK253" i="17" s="1" a="1"/>
  <c r="AK253" i="17" s="1"/>
  <c r="AK254" i="17" s="1" a="1"/>
  <c r="AK254" i="17" s="1"/>
  <c r="AK255" i="17" s="1" a="1"/>
  <c r="AK255" i="17" s="1"/>
  <c r="AK256" i="17" s="1" a="1"/>
  <c r="AK256" i="17" s="1"/>
  <c r="AK257" i="17" s="1" a="1"/>
  <c r="AK257" i="17" s="1"/>
  <c r="AK258" i="17" s="1" a="1"/>
  <c r="AK258" i="17" s="1"/>
  <c r="AK259" i="17" s="1" a="1"/>
  <c r="AK259" i="17" s="1"/>
  <c r="AK260" i="17" s="1" a="1"/>
  <c r="AK260" i="17" s="1"/>
  <c r="AK261" i="17" s="1" a="1"/>
  <c r="AK261" i="17" s="1"/>
  <c r="AK262" i="17" s="1" a="1"/>
  <c r="AK262" i="17" s="1"/>
  <c r="AK263" i="17" s="1" a="1"/>
  <c r="AK263" i="17" s="1"/>
  <c r="AK264" i="17" s="1" a="1"/>
  <c r="AK264" i="17" s="1"/>
  <c r="AK265" i="17" s="1" a="1"/>
  <c r="AK265" i="17" s="1"/>
  <c r="AK266" i="17" s="1" a="1"/>
  <c r="AK266" i="17" s="1"/>
  <c r="AK267" i="17" s="1" a="1"/>
  <c r="AK267" i="17" s="1"/>
  <c r="AK268" i="17" s="1" a="1"/>
  <c r="AK268" i="17" s="1"/>
  <c r="AK269" i="17" s="1" a="1"/>
  <c r="AK269" i="17" s="1"/>
  <c r="AK270" i="17" s="1" a="1"/>
  <c r="AK270" i="17" s="1"/>
  <c r="AK271" i="17" s="1" a="1"/>
  <c r="AK271" i="17" s="1"/>
  <c r="AK272" i="17" s="1" a="1"/>
  <c r="AK272" i="17" s="1"/>
  <c r="AK273" i="17" s="1" a="1"/>
  <c r="AK273" i="17" s="1"/>
  <c r="AK274" i="17" s="1" a="1"/>
  <c r="AK274" i="17" s="1"/>
  <c r="AK275" i="17" s="1" a="1"/>
  <c r="AK275" i="17" s="1"/>
  <c r="AK276" i="17" s="1" a="1"/>
  <c r="AK276" i="17" s="1"/>
  <c r="AK277" i="17" s="1" a="1"/>
  <c r="AK277" i="17" s="1"/>
  <c r="AK278" i="17" s="1" a="1"/>
  <c r="AK278" i="17" s="1"/>
  <c r="AK279" i="17" s="1" a="1"/>
  <c r="AK279" i="17" s="1"/>
  <c r="AK280" i="17" s="1" a="1"/>
  <c r="AK280" i="17" s="1"/>
  <c r="AK281" i="17" s="1" a="1"/>
  <c r="AK281" i="17" s="1"/>
  <c r="AK282" i="17" s="1" a="1"/>
  <c r="AK282" i="17" s="1"/>
  <c r="AK283" i="17" s="1" a="1"/>
  <c r="AK283" i="17" s="1"/>
  <c r="AK284" i="17" s="1" a="1"/>
  <c r="AK284" i="17" s="1"/>
  <c r="AK285" i="17" s="1" a="1"/>
  <c r="AK285" i="17" s="1"/>
  <c r="AK286" i="17" s="1" a="1"/>
  <c r="AK286" i="17" s="1"/>
  <c r="CI251" i="17" a="1"/>
  <c r="CI251" i="17" s="1"/>
  <c r="W7" i="16"/>
  <c r="W8" i="16" s="1"/>
  <c r="W9" i="16" s="1"/>
  <c r="W10" i="16" s="1"/>
  <c r="W11" i="16" s="1"/>
  <c r="W12" i="16" s="1"/>
  <c r="W13" i="16" s="1"/>
  <c r="W14" i="16" s="1"/>
  <c r="W15" i="16" s="1"/>
  <c r="W16" i="16" s="1"/>
  <c r="W17" i="16" s="1"/>
  <c r="W18" i="16" s="1"/>
  <c r="W19" i="16" s="1"/>
  <c r="W20" i="16" s="1"/>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X6" i="16"/>
  <c r="D9" i="16"/>
  <c r="E8" i="16" s="1"/>
  <c r="D6" i="15"/>
  <c r="E5" i="15" s="1"/>
  <c r="C6" i="15"/>
  <c r="F9" i="16"/>
  <c r="C9" i="16"/>
  <c r="F7" i="4"/>
  <c r="D8" i="4" a="1"/>
  <c r="D8" i="4" s="1"/>
  <c r="E8" i="4" s="1"/>
  <c r="C9" i="4"/>
  <c r="C8" i="3"/>
  <c r="F7" i="3"/>
  <c r="K251" i="17" a="1"/>
  <c r="CC252" i="17" a="1"/>
  <c r="AC251" i="17" a="1"/>
  <c r="H252" i="17" a="1"/>
  <c r="CX251" i="17" a="1"/>
  <c r="AE252" i="17" a="1"/>
  <c r="T251" i="17" a="1"/>
  <c r="AU252" i="17" a="1"/>
  <c r="AW252" i="17" a="1"/>
  <c r="CL251" i="17" a="1"/>
  <c r="AO251" i="17" a="1"/>
  <c r="BU251" i="17" a="1"/>
  <c r="AV251" i="17" a="1"/>
  <c r="CQ251" i="17" a="1"/>
  <c r="AJ251" i="17" a="1"/>
  <c r="Y251" i="17" a="1"/>
  <c r="X251" i="17" a="1"/>
  <c r="CT251" i="17" a="1"/>
  <c r="F251" i="17" a="1"/>
  <c r="BB251" i="17" a="1"/>
  <c r="BL251" i="17" a="1"/>
  <c r="BI251" i="17" a="1"/>
  <c r="BE251" i="17" a="1"/>
  <c r="BM251" i="17" a="1"/>
  <c r="AP251" i="17" a="1"/>
  <c r="AD251" i="17" a="1"/>
  <c r="BY251" i="17" a="1"/>
  <c r="BV251" i="17" a="1"/>
  <c r="BF251" i="17" a="1"/>
  <c r="AG251" i="17" a="1"/>
  <c r="M251" i="17" a="1"/>
  <c r="AZ251" i="17" a="1"/>
  <c r="BC251" i="17" a="1"/>
  <c r="BQ251" i="17" a="1"/>
  <c r="CS251" i="17" a="1"/>
  <c r="P251" i="17" a="1"/>
  <c r="CM251" i="17" a="1"/>
  <c r="AQ251" i="17" a="1"/>
  <c r="AY251" i="17" a="1"/>
  <c r="BD251" i="17" a="1"/>
  <c r="BX251" i="17" a="1"/>
  <c r="CU251" i="17" a="1"/>
  <c r="BP251" i="17" a="1"/>
  <c r="CB251" i="17" a="1"/>
  <c r="BA251" i="17" a="1"/>
  <c r="CG251" i="17" a="1"/>
  <c r="BT251" i="17" a="1"/>
  <c r="AA251" i="17" a="1"/>
  <c r="AR251" i="17" a="1"/>
  <c r="CF251" i="17" a="1"/>
  <c r="CY251" i="17" a="1"/>
  <c r="AB251" i="17" a="1"/>
  <c r="BW251" i="17" a="1"/>
  <c r="AL251" i="17" a="1"/>
  <c r="U251" i="17" a="1"/>
  <c r="CH251" i="17" a="1"/>
  <c r="BH251" i="17" a="1"/>
  <c r="BS251" i="17" a="1"/>
  <c r="AX251" i="17" a="1"/>
  <c r="BG251" i="17" a="1"/>
  <c r="BR251" i="17" a="1"/>
  <c r="CW251" i="17" a="1"/>
  <c r="Q251" i="17" a="1"/>
  <c r="CV251" i="17" a="1"/>
  <c r="I251" i="17" a="1"/>
  <c r="AM251" i="17" a="1"/>
  <c r="BO251" i="17" a="1"/>
  <c r="CR251" i="17" a="1"/>
  <c r="G251" i="17" a="1"/>
  <c r="CP251" i="17" a="1"/>
  <c r="CD251" i="17" a="1"/>
  <c r="L251" i="17" a="1"/>
  <c r="CE251" i="17" a="1"/>
  <c r="R251" i="17" a="1"/>
  <c r="O251" i="17" a="1"/>
  <c r="CZ251" i="17" a="1"/>
  <c r="AF251" i="17" a="1"/>
  <c r="CK251" i="17" a="1"/>
  <c r="N251" i="17" a="1"/>
  <c r="J251" i="17" a="1"/>
  <c r="BJ251" i="17" a="1"/>
  <c r="S251" i="17" a="1"/>
  <c r="CA251" i="17" a="1"/>
  <c r="W251" i="17" a="1"/>
  <c r="BK251" i="17" a="1"/>
  <c r="CO251" i="17" a="1"/>
  <c r="AS251" i="17" a="1"/>
  <c r="AH251" i="17" a="1"/>
  <c r="BZ251" i="17" a="1"/>
  <c r="E251" i="17" a="1"/>
  <c r="AV251" i="17" l="1"/>
  <c r="BU251" i="17"/>
  <c r="AO251" i="17"/>
  <c r="CL251" i="17"/>
  <c r="AW252" i="17"/>
  <c r="AU252" i="17"/>
  <c r="T251" i="17"/>
  <c r="AE252" i="17"/>
  <c r="CX251" i="17"/>
  <c r="H252" i="17"/>
  <c r="AC251" i="17"/>
  <c r="CC252" i="17"/>
  <c r="K251" i="17"/>
  <c r="BZ251" i="17"/>
  <c r="AH251" i="17"/>
  <c r="AS251" i="17"/>
  <c r="CO251" i="17"/>
  <c r="BK251" i="17"/>
  <c r="W251" i="17"/>
  <c r="CA251" i="17"/>
  <c r="S251" i="17"/>
  <c r="BJ251" i="17"/>
  <c r="J251" i="17"/>
  <c r="N251" i="17"/>
  <c r="CK251" i="17"/>
  <c r="AF251" i="17"/>
  <c r="CZ251" i="17"/>
  <c r="O251" i="17"/>
  <c r="R251" i="17"/>
  <c r="CE251" i="17"/>
  <c r="L251" i="17"/>
  <c r="CD251" i="17"/>
  <c r="CP251" i="17"/>
  <c r="G251" i="17"/>
  <c r="CR251" i="17"/>
  <c r="BO251" i="17"/>
  <c r="AM251" i="17"/>
  <c r="I251" i="17"/>
  <c r="CV251" i="17"/>
  <c r="Q251" i="17"/>
  <c r="CW251" i="17"/>
  <c r="BR251" i="17"/>
  <c r="BG251" i="17"/>
  <c r="AX251" i="17"/>
  <c r="BS251" i="17"/>
  <c r="BH251" i="17"/>
  <c r="CH251" i="17"/>
  <c r="U251" i="17"/>
  <c r="AL251" i="17"/>
  <c r="BW251" i="17"/>
  <c r="AB251" i="17"/>
  <c r="CY251" i="17"/>
  <c r="CF251" i="17"/>
  <c r="AR251" i="17"/>
  <c r="AA251" i="17"/>
  <c r="BT251" i="17"/>
  <c r="CG251" i="17"/>
  <c r="BA251" i="17"/>
  <c r="CB251" i="17"/>
  <c r="BP251" i="17"/>
  <c r="CU251" i="17"/>
  <c r="BX251" i="17"/>
  <c r="BD251" i="17"/>
  <c r="AY251" i="17"/>
  <c r="AQ251" i="17"/>
  <c r="CM251" i="17"/>
  <c r="P251" i="17"/>
  <c r="CS251" i="17"/>
  <c r="BQ251" i="17"/>
  <c r="BC251" i="17"/>
  <c r="AZ251" i="17"/>
  <c r="M251" i="17"/>
  <c r="AG251" i="17"/>
  <c r="BF251" i="17"/>
  <c r="BV251" i="17"/>
  <c r="BY251" i="17"/>
  <c r="AD251" i="17"/>
  <c r="AP251" i="17"/>
  <c r="BM251" i="17"/>
  <c r="BE251" i="17"/>
  <c r="BI251" i="17"/>
  <c r="BL251" i="17"/>
  <c r="BB251" i="17"/>
  <c r="F251" i="17"/>
  <c r="CT251" i="17"/>
  <c r="X251" i="17"/>
  <c r="Y251" i="17"/>
  <c r="AJ251" i="17"/>
  <c r="CQ251" i="17"/>
  <c r="CI252" i="17" a="1"/>
  <c r="CI252" i="17" s="1"/>
  <c r="AI252" i="17" a="1"/>
  <c r="AI252" i="17" s="1"/>
  <c r="V253" i="17" a="1"/>
  <c r="V253" i="17" s="1"/>
  <c r="BN253" i="17" a="1"/>
  <c r="BN253" i="17" s="1"/>
  <c r="AN253" i="17" a="1"/>
  <c r="AN253" i="17" s="1"/>
  <c r="E251" i="17"/>
  <c r="Y6" i="16"/>
  <c r="X7" i="16"/>
  <c r="X8" i="16" s="1"/>
  <c r="X9" i="16" s="1"/>
  <c r="X10" i="16" s="1"/>
  <c r="X11" i="16" s="1"/>
  <c r="X12" i="16" s="1"/>
  <c r="X13" i="16" s="1"/>
  <c r="X14" i="16" s="1"/>
  <c r="X15" i="16" s="1"/>
  <c r="X16" i="16" s="1"/>
  <c r="X17" i="16" s="1"/>
  <c r="X18" i="16" s="1"/>
  <c r="X19" i="16" s="1"/>
  <c r="X20" i="16" s="1"/>
  <c r="X21" i="16" s="1"/>
  <c r="X22" i="16" s="1"/>
  <c r="X23" i="16" s="1"/>
  <c r="X24" i="16" s="1"/>
  <c r="X25" i="16" s="1"/>
  <c r="X26" i="16" s="1"/>
  <c r="X27" i="16" s="1"/>
  <c r="X28" i="16" s="1"/>
  <c r="X29" i="16" s="1"/>
  <c r="X30" i="16" s="1"/>
  <c r="X31" i="16" s="1"/>
  <c r="X32" i="16" s="1"/>
  <c r="X33" i="16" s="1"/>
  <c r="X34" i="16" s="1"/>
  <c r="X35" i="16" s="1"/>
  <c r="X36" i="16" s="1"/>
  <c r="X37" i="16" s="1"/>
  <c r="X38" i="16" s="1"/>
  <c r="X39" i="16" s="1"/>
  <c r="X40" i="16" s="1"/>
  <c r="X41" i="16" s="1"/>
  <c r="X42" i="16" s="1"/>
  <c r="X43" i="16" s="1"/>
  <c r="X44" i="16" s="1"/>
  <c r="X45" i="16" s="1"/>
  <c r="X46" i="16" s="1"/>
  <c r="X47" i="16" s="1"/>
  <c r="X48" i="16" s="1"/>
  <c r="X49" i="16" s="1"/>
  <c r="X50" i="16" s="1"/>
  <c r="X51" i="16" s="1"/>
  <c r="X52" i="16" s="1"/>
  <c r="X53" i="16" s="1"/>
  <c r="X54" i="16" s="1"/>
  <c r="X55" i="16" s="1"/>
  <c r="X56" i="16" s="1"/>
  <c r="X57" i="16" s="1"/>
  <c r="X58" i="16" s="1"/>
  <c r="X59" i="16" s="1"/>
  <c r="X60" i="16" s="1"/>
  <c r="X61" i="16" s="1"/>
  <c r="X62" i="16" s="1"/>
  <c r="X63" i="16" s="1"/>
  <c r="X64" i="16" s="1"/>
  <c r="X65" i="16" s="1"/>
  <c r="X66" i="16" s="1"/>
  <c r="X67" i="16" s="1"/>
  <c r="X68" i="16" s="1"/>
  <c r="X69" i="16" s="1"/>
  <c r="X70" i="16" s="1"/>
  <c r="X71" i="16" s="1"/>
  <c r="X72" i="16" s="1"/>
  <c r="X73" i="16" s="1"/>
  <c r="X74" i="16" s="1"/>
  <c r="X75" i="16" s="1"/>
  <c r="X76" i="16" s="1"/>
  <c r="X77" i="16" s="1"/>
  <c r="X78" i="16" s="1"/>
  <c r="X79" i="16" s="1"/>
  <c r="X80" i="16" s="1"/>
  <c r="X81" i="16" s="1"/>
  <c r="X82" i="16" s="1"/>
  <c r="X83" i="16" s="1"/>
  <c r="X84" i="16" s="1"/>
  <c r="X85" i="16" s="1"/>
  <c r="X86" i="16" s="1"/>
  <c r="X87" i="16" s="1"/>
  <c r="X88" i="16" s="1"/>
  <c r="X89" i="16" s="1"/>
  <c r="X90" i="16" s="1"/>
  <c r="X91" i="16" s="1"/>
  <c r="X92" i="16" s="1"/>
  <c r="X93" i="16" s="1"/>
  <c r="X94" i="16" s="1"/>
  <c r="X95" i="16" s="1"/>
  <c r="X96" i="16" s="1"/>
  <c r="X97" i="16" s="1"/>
  <c r="X98" i="16" s="1"/>
  <c r="X99" i="16" s="1"/>
  <c r="X100" i="16" s="1"/>
  <c r="X101" i="16" s="1"/>
  <c r="X102" i="16" s="1"/>
  <c r="X103" i="16" s="1"/>
  <c r="X104" i="16" s="1"/>
  <c r="X105" i="16" s="1"/>
  <c r="X106" i="16" s="1"/>
  <c r="X107" i="16" s="1"/>
  <c r="X108" i="16" s="1"/>
  <c r="X109" i="16" s="1"/>
  <c r="X110" i="16" s="1"/>
  <c r="X111" i="16" s="1"/>
  <c r="X112" i="16" s="1"/>
  <c r="X113" i="16" s="1"/>
  <c r="X114" i="16" s="1"/>
  <c r="X115" i="16" s="1"/>
  <c r="X116" i="16" s="1"/>
  <c r="X117" i="16" s="1"/>
  <c r="X118" i="16" s="1"/>
  <c r="X119" i="16" s="1"/>
  <c r="X120" i="16" s="1"/>
  <c r="X121" i="16" s="1"/>
  <c r="X122" i="16" s="1"/>
  <c r="X123" i="16" s="1"/>
  <c r="X124" i="16" s="1"/>
  <c r="X125" i="16" s="1"/>
  <c r="D10" i="16"/>
  <c r="E9" i="16" s="1"/>
  <c r="D7" i="15"/>
  <c r="E6" i="15"/>
  <c r="C7" i="15"/>
  <c r="F10" i="16"/>
  <c r="C10" i="16"/>
  <c r="F8" i="4"/>
  <c r="D9" i="4" a="1"/>
  <c r="D9" i="4" s="1"/>
  <c r="E9" i="4" s="1"/>
  <c r="C10" i="4"/>
  <c r="C9" i="3"/>
  <c r="F8" i="3"/>
  <c r="AO252" i="17" a="1"/>
  <c r="AW253" i="17" a="1"/>
  <c r="AU253" i="17" a="1"/>
  <c r="H253" i="17" a="1"/>
  <c r="H253" i="17" l="1"/>
  <c r="AU253" i="17"/>
  <c r="AW253" i="17"/>
  <c r="AO252" i="17"/>
  <c r="T252" i="17" a="1"/>
  <c r="T252" i="17" s="1"/>
  <c r="BB252" i="17" a="1"/>
  <c r="BB252" i="17" s="1"/>
  <c r="BB253" i="17" s="1" a="1"/>
  <c r="BB253" i="17" s="1"/>
  <c r="BB254" i="17" s="1" a="1"/>
  <c r="BB254" i="17" s="1"/>
  <c r="BB255" i="17" s="1" a="1"/>
  <c r="BB255" i="17" s="1"/>
  <c r="BB256" i="17" s="1" a="1"/>
  <c r="BB256" i="17" s="1"/>
  <c r="BB257" i="17" s="1" a="1"/>
  <c r="BB257" i="17" s="1"/>
  <c r="BB258" i="17" s="1" a="1"/>
  <c r="BB258" i="17" s="1"/>
  <c r="BB259" i="17" s="1" a="1"/>
  <c r="BB259" i="17" s="1"/>
  <c r="BB260" i="17" s="1" a="1"/>
  <c r="BB260" i="17" s="1"/>
  <c r="BB261" i="17" s="1" a="1"/>
  <c r="BB261" i="17" s="1"/>
  <c r="BB262" i="17" s="1" a="1"/>
  <c r="BB262" i="17" s="1"/>
  <c r="BB263" i="17" s="1" a="1"/>
  <c r="BB263" i="17" s="1"/>
  <c r="BB264" i="17" s="1" a="1"/>
  <c r="BB264" i="17" s="1"/>
  <c r="BB265" i="17" s="1" a="1"/>
  <c r="BB265" i="17" s="1"/>
  <c r="BB266" i="17" s="1" a="1"/>
  <c r="BB266" i="17" s="1"/>
  <c r="BB267" i="17" s="1" a="1"/>
  <c r="BB267" i="17" s="1"/>
  <c r="BB268" i="17" s="1" a="1"/>
  <c r="BB268" i="17" s="1"/>
  <c r="BB269" i="17" s="1" a="1"/>
  <c r="BB269" i="17" s="1"/>
  <c r="BB270" i="17" s="1" a="1"/>
  <c r="BB270" i="17" s="1"/>
  <c r="BB271" i="17" s="1" a="1"/>
  <c r="BB271" i="17" s="1"/>
  <c r="BB272" i="17" s="1" a="1"/>
  <c r="BB272" i="17" s="1"/>
  <c r="BB273" i="17" s="1" a="1"/>
  <c r="BB273" i="17" s="1"/>
  <c r="BB274" i="17" s="1" a="1"/>
  <c r="BB274" i="17" s="1"/>
  <c r="BB275" i="17" s="1" a="1"/>
  <c r="BB275" i="17" s="1"/>
  <c r="BB276" i="17" s="1" a="1"/>
  <c r="BB276" i="17" s="1"/>
  <c r="BB277" i="17" s="1" a="1"/>
  <c r="BB277" i="17" s="1"/>
  <c r="BB278" i="17" s="1" a="1"/>
  <c r="BB278" i="17" s="1"/>
  <c r="BB279" i="17" s="1" a="1"/>
  <c r="BB279" i="17" s="1"/>
  <c r="BB280" i="17" s="1" a="1"/>
  <c r="BB280" i="17" s="1"/>
  <c r="BB281" i="17" s="1" a="1"/>
  <c r="BB281" i="17" s="1"/>
  <c r="BB282" i="17" s="1" a="1"/>
  <c r="BB282" i="17" s="1"/>
  <c r="BB283" i="17" s="1" a="1"/>
  <c r="BB283" i="17" s="1"/>
  <c r="BB284" i="17" s="1" a="1"/>
  <c r="BB284" i="17" s="1"/>
  <c r="BB285" i="17" s="1" a="1"/>
  <c r="BB285" i="17" s="1"/>
  <c r="BB286" i="17" s="1" a="1"/>
  <c r="BB286" i="17" s="1"/>
  <c r="CH252" i="17" a="1"/>
  <c r="CH252" i="17" s="1"/>
  <c r="CH253" i="17" s="1" a="1"/>
  <c r="CH253" i="17" s="1"/>
  <c r="CH254" i="17" s="1" a="1"/>
  <c r="CH254" i="17" s="1"/>
  <c r="CH255" i="17" s="1" a="1"/>
  <c r="CH255" i="17" s="1"/>
  <c r="CH256" i="17" s="1" a="1"/>
  <c r="CH256" i="17" s="1"/>
  <c r="CH257" i="17" s="1" a="1"/>
  <c r="CH257" i="17" s="1"/>
  <c r="CH258" i="17" s="1" a="1"/>
  <c r="CH258" i="17" s="1"/>
  <c r="CH259" i="17" s="1" a="1"/>
  <c r="CH259" i="17" s="1"/>
  <c r="CH260" i="17" s="1" a="1"/>
  <c r="CH260" i="17" s="1"/>
  <c r="CH261" i="17" s="1" a="1"/>
  <c r="CH261" i="17" s="1"/>
  <c r="CH262" i="17" s="1" a="1"/>
  <c r="CH262" i="17" s="1"/>
  <c r="CH263" i="17" s="1" a="1"/>
  <c r="CH263" i="17" s="1"/>
  <c r="CH264" i="17" s="1" a="1"/>
  <c r="CH264" i="17" s="1"/>
  <c r="CH265" i="17" s="1" a="1"/>
  <c r="CH265" i="17" s="1"/>
  <c r="CH266" i="17" s="1" a="1"/>
  <c r="CH266" i="17" s="1"/>
  <c r="CH267" i="17" s="1" a="1"/>
  <c r="CH267" i="17" s="1"/>
  <c r="CH268" i="17" s="1" a="1"/>
  <c r="CH268" i="17" s="1"/>
  <c r="CH269" i="17" s="1" a="1"/>
  <c r="CH269" i="17" s="1"/>
  <c r="CH270" i="17" s="1" a="1"/>
  <c r="CH270" i="17" s="1"/>
  <c r="CH271" i="17" s="1" a="1"/>
  <c r="CH271" i="17" s="1"/>
  <c r="CH272" i="17" s="1" a="1"/>
  <c r="CH272" i="17" s="1"/>
  <c r="CH273" i="17" s="1" a="1"/>
  <c r="CH273" i="17" s="1"/>
  <c r="CH274" i="17" s="1" a="1"/>
  <c r="CH274" i="17" s="1"/>
  <c r="CH275" i="17" s="1" a="1"/>
  <c r="CH275" i="17" s="1"/>
  <c r="CH276" i="17" s="1" a="1"/>
  <c r="CH276" i="17" s="1"/>
  <c r="CH277" i="17" s="1" a="1"/>
  <c r="CH277" i="17" s="1"/>
  <c r="CH278" i="17" s="1" a="1"/>
  <c r="CH278" i="17" s="1"/>
  <c r="CH279" i="17" s="1" a="1"/>
  <c r="CH279" i="17" s="1"/>
  <c r="CH280" i="17" s="1" a="1"/>
  <c r="CH280" i="17" s="1"/>
  <c r="CH281" i="17" s="1" a="1"/>
  <c r="CH281" i="17" s="1"/>
  <c r="CH282" i="17" s="1" a="1"/>
  <c r="CH282" i="17" s="1"/>
  <c r="CH283" i="17" s="1" a="1"/>
  <c r="CH283" i="17" s="1"/>
  <c r="CH284" i="17" s="1" a="1"/>
  <c r="CH284" i="17" s="1"/>
  <c r="CH285" i="17" s="1" a="1"/>
  <c r="CH285" i="17" s="1"/>
  <c r="CH286" i="17" s="1" a="1"/>
  <c r="CH286" i="17" s="1"/>
  <c r="AN254" i="17" a="1"/>
  <c r="AN254" i="17" s="1"/>
  <c r="AN255" i="17" s="1" a="1"/>
  <c r="AN255" i="17" s="1"/>
  <c r="AN256" i="17" s="1" a="1"/>
  <c r="AN256" i="17" s="1"/>
  <c r="AN257" i="17" s="1" a="1"/>
  <c r="AN257" i="17" s="1"/>
  <c r="AN258" i="17" s="1" a="1"/>
  <c r="AN258" i="17" s="1"/>
  <c r="AN259" i="17" s="1" a="1"/>
  <c r="AN259" i="17" s="1"/>
  <c r="AN260" i="17" s="1" a="1"/>
  <c r="AN260" i="17" s="1"/>
  <c r="AN261" i="17" s="1" a="1"/>
  <c r="AN261" i="17" s="1"/>
  <c r="AN262" i="17" s="1" a="1"/>
  <c r="AN262" i="17" s="1"/>
  <c r="AN263" i="17" s="1" a="1"/>
  <c r="AN263" i="17" s="1"/>
  <c r="AN264" i="17" s="1" a="1"/>
  <c r="AN264" i="17" s="1"/>
  <c r="AN265" i="17" s="1" a="1"/>
  <c r="AN265" i="17" s="1"/>
  <c r="AN266" i="17" s="1" a="1"/>
  <c r="AN266" i="17" s="1"/>
  <c r="AN267" i="17" s="1" a="1"/>
  <c r="AN267" i="17" s="1"/>
  <c r="AN268" i="17" s="1" a="1"/>
  <c r="AN268" i="17" s="1"/>
  <c r="AN269" i="17" s="1" a="1"/>
  <c r="AN269" i="17" s="1"/>
  <c r="AN270" i="17" s="1" a="1"/>
  <c r="AN270" i="17" s="1"/>
  <c r="AN271" i="17" s="1" a="1"/>
  <c r="AN271" i="17" s="1"/>
  <c r="AN272" i="17" s="1" a="1"/>
  <c r="AN272" i="17" s="1"/>
  <c r="AN273" i="17" s="1" a="1"/>
  <c r="AN273" i="17" s="1"/>
  <c r="AN274" i="17" s="1" a="1"/>
  <c r="AN274" i="17" s="1"/>
  <c r="AN275" i="17" s="1" a="1"/>
  <c r="AN275" i="17" s="1"/>
  <c r="AN276" i="17" s="1" a="1"/>
  <c r="AN276" i="17" s="1"/>
  <c r="AN277" i="17" s="1" a="1"/>
  <c r="AN277" i="17" s="1"/>
  <c r="AN278" i="17" s="1" a="1"/>
  <c r="AN278" i="17" s="1"/>
  <c r="AN279" i="17" s="1" a="1"/>
  <c r="AN279" i="17" s="1"/>
  <c r="AN280" i="17" s="1" a="1"/>
  <c r="AN280" i="17" s="1"/>
  <c r="AN281" i="17" s="1" a="1"/>
  <c r="AN281" i="17" s="1"/>
  <c r="AN282" i="17" s="1" a="1"/>
  <c r="AN282" i="17" s="1"/>
  <c r="AN283" i="17" s="1" a="1"/>
  <c r="AN283" i="17" s="1"/>
  <c r="AN284" i="17" s="1" a="1"/>
  <c r="AN284" i="17" s="1"/>
  <c r="AN285" i="17" s="1" a="1"/>
  <c r="AN285" i="17" s="1"/>
  <c r="AN286" i="17" s="1" a="1"/>
  <c r="AN286" i="17" s="1"/>
  <c r="BN254" i="17" a="1"/>
  <c r="BN254" i="17" s="1"/>
  <c r="BN255" i="17" s="1" a="1"/>
  <c r="BN255" i="17" s="1"/>
  <c r="BN256" i="17" s="1" a="1"/>
  <c r="BN256" i="17" s="1"/>
  <c r="BN257" i="17" s="1" a="1"/>
  <c r="BN257" i="17" s="1"/>
  <c r="BN258" i="17" s="1" a="1"/>
  <c r="BN258" i="17" s="1"/>
  <c r="BN259" i="17" s="1" a="1"/>
  <c r="BN259" i="17" s="1"/>
  <c r="BN260" i="17" s="1" a="1"/>
  <c r="BN260" i="17" s="1"/>
  <c r="BN261" i="17" s="1" a="1"/>
  <c r="BN261" i="17" s="1"/>
  <c r="BN262" i="17" s="1" a="1"/>
  <c r="BN262" i="17" s="1"/>
  <c r="BN263" i="17" s="1" a="1"/>
  <c r="BN263" i="17" s="1"/>
  <c r="BN264" i="17" s="1" a="1"/>
  <c r="BN264" i="17" s="1"/>
  <c r="BN265" i="17" s="1" a="1"/>
  <c r="BN265" i="17" s="1"/>
  <c r="BN266" i="17" s="1" a="1"/>
  <c r="BN266" i="17" s="1"/>
  <c r="BN267" i="17" s="1" a="1"/>
  <c r="BN267" i="17" s="1"/>
  <c r="BN268" i="17" s="1" a="1"/>
  <c r="BN268" i="17" s="1"/>
  <c r="BN269" i="17" s="1" a="1"/>
  <c r="BN269" i="17" s="1"/>
  <c r="BN270" i="17" s="1" a="1"/>
  <c r="BN270" i="17" s="1"/>
  <c r="BN271" i="17" s="1" a="1"/>
  <c r="BN271" i="17" s="1"/>
  <c r="BN272" i="17" s="1" a="1"/>
  <c r="BN272" i="17" s="1"/>
  <c r="BN273" i="17" s="1" a="1"/>
  <c r="BN273" i="17" s="1"/>
  <c r="BN274" i="17" s="1" a="1"/>
  <c r="BN274" i="17" s="1"/>
  <c r="BN275" i="17" s="1" a="1"/>
  <c r="BN275" i="17" s="1"/>
  <c r="BN276" i="17" s="1" a="1"/>
  <c r="BN276" i="17" s="1"/>
  <c r="BN277" i="17" s="1" a="1"/>
  <c r="BN277" i="17" s="1"/>
  <c r="BN278" i="17" s="1" a="1"/>
  <c r="BN278" i="17" s="1"/>
  <c r="BN279" i="17" s="1" a="1"/>
  <c r="BN279" i="17" s="1"/>
  <c r="BN280" i="17" s="1" a="1"/>
  <c r="BN280" i="17" s="1"/>
  <c r="BN281" i="17" s="1" a="1"/>
  <c r="BN281" i="17" s="1"/>
  <c r="BN282" i="17" s="1" a="1"/>
  <c r="BN282" i="17" s="1"/>
  <c r="BN283" i="17" s="1" a="1"/>
  <c r="BN283" i="17" s="1"/>
  <c r="BN284" i="17" s="1" a="1"/>
  <c r="BN284" i="17" s="1"/>
  <c r="BN285" i="17" s="1" a="1"/>
  <c r="BN285" i="17" s="1"/>
  <c r="BN286" i="17" s="1" a="1"/>
  <c r="BN286" i="17" s="1"/>
  <c r="G252" i="17" a="1"/>
  <c r="G252" i="17" s="1"/>
  <c r="G253" i="17" s="1" a="1"/>
  <c r="G253" i="17" s="1"/>
  <c r="G254" i="17" s="1" a="1"/>
  <c r="G254" i="17" s="1"/>
  <c r="G255" i="17" s="1" a="1"/>
  <c r="G255" i="17" s="1"/>
  <c r="G256" i="17" s="1" a="1"/>
  <c r="G256" i="17" s="1"/>
  <c r="G257" i="17" s="1" a="1"/>
  <c r="G257" i="17" s="1"/>
  <c r="G258" i="17" s="1" a="1"/>
  <c r="G258" i="17" s="1"/>
  <c r="G259" i="17" s="1" a="1"/>
  <c r="G259" i="17" s="1"/>
  <c r="G260" i="17" s="1" a="1"/>
  <c r="G260" i="17" s="1"/>
  <c r="G261" i="17" s="1" a="1"/>
  <c r="G261" i="17" s="1"/>
  <c r="G262" i="17" s="1" a="1"/>
  <c r="G262" i="17" s="1"/>
  <c r="G263" i="17" s="1" a="1"/>
  <c r="G263" i="17" s="1"/>
  <c r="G264" i="17" s="1" a="1"/>
  <c r="G264" i="17" s="1"/>
  <c r="G265" i="17" s="1" a="1"/>
  <c r="G265" i="17" s="1"/>
  <c r="G266" i="17" s="1" a="1"/>
  <c r="G266" i="17" s="1"/>
  <c r="G267" i="17" s="1" a="1"/>
  <c r="G267" i="17" s="1"/>
  <c r="G268" i="17" s="1" a="1"/>
  <c r="G268" i="17" s="1"/>
  <c r="G269" i="17" s="1" a="1"/>
  <c r="G269" i="17" s="1"/>
  <c r="G270" i="17" s="1" a="1"/>
  <c r="G270" i="17" s="1"/>
  <c r="G271" i="17" s="1" a="1"/>
  <c r="G271" i="17" s="1"/>
  <c r="G272" i="17" s="1" a="1"/>
  <c r="G272" i="17" s="1"/>
  <c r="G273" i="17" s="1" a="1"/>
  <c r="G273" i="17" s="1"/>
  <c r="G274" i="17" s="1" a="1"/>
  <c r="G274" i="17" s="1"/>
  <c r="G275" i="17" s="1" a="1"/>
  <c r="G275" i="17" s="1"/>
  <c r="G276" i="17" s="1" a="1"/>
  <c r="G276" i="17" s="1"/>
  <c r="G277" i="17" s="1" a="1"/>
  <c r="G277" i="17" s="1"/>
  <c r="G278" i="17" s="1" a="1"/>
  <c r="G278" i="17" s="1"/>
  <c r="G279" i="17" s="1" a="1"/>
  <c r="G279" i="17" s="1"/>
  <c r="G280" i="17" s="1" a="1"/>
  <c r="G280" i="17" s="1"/>
  <c r="G281" i="17" s="1" a="1"/>
  <c r="G281" i="17" s="1"/>
  <c r="G282" i="17" s="1" a="1"/>
  <c r="G282" i="17" s="1"/>
  <c r="G283" i="17" s="1" a="1"/>
  <c r="G283" i="17" s="1"/>
  <c r="G284" i="17" s="1" a="1"/>
  <c r="G284" i="17" s="1"/>
  <c r="G285" i="17" s="1" a="1"/>
  <c r="G285" i="17" s="1"/>
  <c r="G286" i="17" s="1" a="1"/>
  <c r="G286" i="17" s="1"/>
  <c r="AG252" i="17" a="1"/>
  <c r="AG252" i="17" s="1"/>
  <c r="AG253" i="17" s="1" a="1"/>
  <c r="AG253" i="17" s="1"/>
  <c r="AG254" i="17" s="1" a="1"/>
  <c r="AG254" i="17" s="1"/>
  <c r="AG255" i="17" s="1" a="1"/>
  <c r="AG255" i="17" s="1"/>
  <c r="AG256" i="17" s="1" a="1"/>
  <c r="AG256" i="17" s="1"/>
  <c r="AG257" i="17" s="1" a="1"/>
  <c r="AG257" i="17" s="1"/>
  <c r="AG258" i="17" s="1" a="1"/>
  <c r="AG258" i="17" s="1"/>
  <c r="AG259" i="17" s="1" a="1"/>
  <c r="AG259" i="17" s="1"/>
  <c r="AG260" i="17" s="1" a="1"/>
  <c r="AG260" i="17" s="1"/>
  <c r="AG261" i="17" s="1" a="1"/>
  <c r="AG261" i="17" s="1"/>
  <c r="AG262" i="17" s="1" a="1"/>
  <c r="AG262" i="17" s="1"/>
  <c r="AG263" i="17" s="1" a="1"/>
  <c r="AG263" i="17" s="1"/>
  <c r="AG264" i="17" s="1" a="1"/>
  <c r="AG264" i="17" s="1"/>
  <c r="AG265" i="17" s="1" a="1"/>
  <c r="AG265" i="17" s="1"/>
  <c r="AG266" i="17" s="1" a="1"/>
  <c r="AG266" i="17" s="1"/>
  <c r="AG267" i="17" s="1" a="1"/>
  <c r="AG267" i="17" s="1"/>
  <c r="AG268" i="17" s="1" a="1"/>
  <c r="AG268" i="17" s="1"/>
  <c r="AG269" i="17" s="1" a="1"/>
  <c r="AG269" i="17" s="1"/>
  <c r="AG270" i="17" s="1" a="1"/>
  <c r="AG270" i="17" s="1"/>
  <c r="AG271" i="17" s="1" a="1"/>
  <c r="AG271" i="17" s="1"/>
  <c r="AG272" i="17" s="1" a="1"/>
  <c r="AG272" i="17" s="1"/>
  <c r="AG273" i="17" s="1" a="1"/>
  <c r="AG273" i="17" s="1"/>
  <c r="AG274" i="17" s="1" a="1"/>
  <c r="AG274" i="17" s="1"/>
  <c r="AG275" i="17" s="1" a="1"/>
  <c r="AG275" i="17" s="1"/>
  <c r="AG276" i="17" s="1" a="1"/>
  <c r="AG276" i="17" s="1"/>
  <c r="AG277" i="17" s="1" a="1"/>
  <c r="AG277" i="17" s="1"/>
  <c r="AG278" i="17" s="1" a="1"/>
  <c r="AG278" i="17" s="1"/>
  <c r="AG279" i="17" s="1" a="1"/>
  <c r="AG279" i="17" s="1"/>
  <c r="AG280" i="17" s="1" a="1"/>
  <c r="AG280" i="17" s="1"/>
  <c r="AG281" i="17" s="1" a="1"/>
  <c r="AG281" i="17" s="1"/>
  <c r="AG282" i="17" s="1" a="1"/>
  <c r="AG282" i="17" s="1"/>
  <c r="AG283" i="17" s="1" a="1"/>
  <c r="AG283" i="17" s="1"/>
  <c r="AG284" i="17" s="1" a="1"/>
  <c r="AG284" i="17" s="1"/>
  <c r="AG285" i="17" s="1" a="1"/>
  <c r="AG285" i="17" s="1"/>
  <c r="AG286" i="17" s="1" a="1"/>
  <c r="AG286" i="17" s="1"/>
  <c r="BS252" i="17" a="1"/>
  <c r="BS252" i="17" s="1"/>
  <c r="BS253" i="17" s="1" a="1"/>
  <c r="BS253" i="17" s="1"/>
  <c r="BS254" i="17" s="1" a="1"/>
  <c r="BS254" i="17" s="1"/>
  <c r="BS255" i="17" s="1" a="1"/>
  <c r="BS255" i="17" s="1"/>
  <c r="BS256" i="17" s="1" a="1"/>
  <c r="BS256" i="17" s="1"/>
  <c r="BS257" i="17" s="1" a="1"/>
  <c r="BS257" i="17" s="1"/>
  <c r="BS258" i="17" s="1" a="1"/>
  <c r="BS258" i="17" s="1"/>
  <c r="BS259" i="17" s="1" a="1"/>
  <c r="BS259" i="17" s="1"/>
  <c r="BS260" i="17" s="1" a="1"/>
  <c r="BS260" i="17" s="1"/>
  <c r="BS261" i="17" s="1" a="1"/>
  <c r="BS261" i="17" s="1"/>
  <c r="BS262" i="17" s="1" a="1"/>
  <c r="BS262" i="17" s="1"/>
  <c r="BS263" i="17" s="1" a="1"/>
  <c r="BS263" i="17" s="1"/>
  <c r="BS264" i="17" s="1" a="1"/>
  <c r="BS264" i="17" s="1"/>
  <c r="BS265" i="17" s="1" a="1"/>
  <c r="BS265" i="17" s="1"/>
  <c r="BS266" i="17" s="1" a="1"/>
  <c r="BS266" i="17" s="1"/>
  <c r="BS267" i="17" s="1" a="1"/>
  <c r="BS267" i="17" s="1"/>
  <c r="BS268" i="17" s="1" a="1"/>
  <c r="BS268" i="17" s="1"/>
  <c r="BS269" i="17" s="1" a="1"/>
  <c r="BS269" i="17" s="1"/>
  <c r="BS270" i="17" s="1" a="1"/>
  <c r="BS270" i="17" s="1"/>
  <c r="BS271" i="17" s="1" a="1"/>
  <c r="BS271" i="17" s="1"/>
  <c r="BS272" i="17" s="1" a="1"/>
  <c r="BS272" i="17" s="1"/>
  <c r="BS273" i="17" s="1" a="1"/>
  <c r="BS273" i="17" s="1"/>
  <c r="BS274" i="17" s="1" a="1"/>
  <c r="BS274" i="17" s="1"/>
  <c r="BS275" i="17" s="1" a="1"/>
  <c r="BS275" i="17" s="1"/>
  <c r="BS276" i="17" s="1" a="1"/>
  <c r="BS276" i="17" s="1"/>
  <c r="BS277" i="17" s="1" a="1"/>
  <c r="BS277" i="17" s="1"/>
  <c r="BS278" i="17" s="1" a="1"/>
  <c r="BS278" i="17" s="1"/>
  <c r="BS279" i="17" s="1" a="1"/>
  <c r="BS279" i="17" s="1"/>
  <c r="BS280" i="17" s="1" a="1"/>
  <c r="BS280" i="17" s="1"/>
  <c r="BS281" i="17" s="1" a="1"/>
  <c r="BS281" i="17" s="1"/>
  <c r="BS282" i="17" s="1" a="1"/>
  <c r="BS282" i="17" s="1"/>
  <c r="BS283" i="17" s="1" a="1"/>
  <c r="BS283" i="17" s="1"/>
  <c r="BS284" i="17" s="1" a="1"/>
  <c r="BS284" i="17" s="1"/>
  <c r="BS285" i="17" s="1" a="1"/>
  <c r="BS285" i="17" s="1"/>
  <c r="BS286" i="17" s="1" a="1"/>
  <c r="BS286" i="17" s="1"/>
  <c r="CI253" i="17" a="1"/>
  <c r="CI253" i="17" s="1"/>
  <c r="CI254" i="17" s="1" a="1"/>
  <c r="CI254" i="17" s="1"/>
  <c r="CI255" i="17" s="1" a="1"/>
  <c r="CI255" i="17" s="1"/>
  <c r="CI256" i="17" s="1" a="1"/>
  <c r="CI256" i="17" s="1"/>
  <c r="CI257" i="17" s="1" a="1"/>
  <c r="CI257" i="17" s="1"/>
  <c r="CI258" i="17" s="1" a="1"/>
  <c r="CI258" i="17" s="1"/>
  <c r="CI259" i="17" s="1" a="1"/>
  <c r="CI259" i="17" s="1"/>
  <c r="CI260" i="17" s="1" a="1"/>
  <c r="CI260" i="17" s="1"/>
  <c r="CI261" i="17" s="1" a="1"/>
  <c r="CI261" i="17" s="1"/>
  <c r="CI262" i="17" s="1" a="1"/>
  <c r="CI262" i="17" s="1"/>
  <c r="CI263" i="17" s="1" a="1"/>
  <c r="CI263" i="17" s="1"/>
  <c r="CI264" i="17" s="1" a="1"/>
  <c r="CI264" i="17" s="1"/>
  <c r="CI265" i="17" s="1" a="1"/>
  <c r="CI265" i="17" s="1"/>
  <c r="CI266" i="17" s="1" a="1"/>
  <c r="CI266" i="17" s="1"/>
  <c r="CI267" i="17" s="1" a="1"/>
  <c r="CI267" i="17" s="1"/>
  <c r="CI268" i="17" s="1" a="1"/>
  <c r="CI268" i="17" s="1"/>
  <c r="CI269" i="17" s="1" a="1"/>
  <c r="CI269" i="17" s="1"/>
  <c r="CI270" i="17" s="1" a="1"/>
  <c r="CI270" i="17" s="1"/>
  <c r="CI271" i="17" s="1" a="1"/>
  <c r="CI271" i="17" s="1"/>
  <c r="CI272" i="17" s="1" a="1"/>
  <c r="CI272" i="17" s="1"/>
  <c r="CI273" i="17" s="1" a="1"/>
  <c r="CI273" i="17" s="1"/>
  <c r="CI274" i="17" s="1" a="1"/>
  <c r="CI274" i="17" s="1"/>
  <c r="CI275" i="17" s="1" a="1"/>
  <c r="CI275" i="17" s="1"/>
  <c r="CI276" i="17" s="1" a="1"/>
  <c r="CI276" i="17" s="1"/>
  <c r="CI277" i="17" s="1" a="1"/>
  <c r="CI277" i="17" s="1"/>
  <c r="CI278" i="17" s="1" a="1"/>
  <c r="CI278" i="17" s="1"/>
  <c r="CI279" i="17" s="1" a="1"/>
  <c r="CI279" i="17" s="1"/>
  <c r="CI280" i="17" s="1" a="1"/>
  <c r="CI280" i="17" s="1"/>
  <c r="CI281" i="17" s="1" a="1"/>
  <c r="CI281" i="17" s="1"/>
  <c r="CI282" i="17" s="1" a="1"/>
  <c r="CI282" i="17" s="1"/>
  <c r="CI283" i="17" s="1" a="1"/>
  <c r="CI283" i="17" s="1"/>
  <c r="CI284" i="17" s="1" a="1"/>
  <c r="CI284" i="17" s="1"/>
  <c r="CI285" i="17" s="1" a="1"/>
  <c r="CI285" i="17" s="1"/>
  <c r="CI286" i="17" s="1" a="1"/>
  <c r="CI286" i="17" s="1"/>
  <c r="P252" i="17" a="1"/>
  <c r="P252" i="17" s="1"/>
  <c r="P253" i="17" s="1" a="1"/>
  <c r="P253" i="17" s="1"/>
  <c r="P254" i="17" s="1" a="1"/>
  <c r="P254" i="17" s="1"/>
  <c r="P255" i="17" s="1" a="1"/>
  <c r="P255" i="17" s="1"/>
  <c r="P256" i="17" s="1" a="1"/>
  <c r="P256" i="17" s="1"/>
  <c r="P257" i="17" s="1" a="1"/>
  <c r="P257" i="17" s="1"/>
  <c r="P258" i="17" s="1" a="1"/>
  <c r="P258" i="17" s="1"/>
  <c r="P259" i="17" s="1" a="1"/>
  <c r="P259" i="17" s="1"/>
  <c r="P260" i="17" s="1" a="1"/>
  <c r="P260" i="17" s="1"/>
  <c r="P261" i="17" s="1" a="1"/>
  <c r="P261" i="17" s="1"/>
  <c r="P262" i="17" s="1" a="1"/>
  <c r="P262" i="17" s="1"/>
  <c r="P263" i="17" s="1" a="1"/>
  <c r="P263" i="17" s="1"/>
  <c r="P264" i="17" s="1" a="1"/>
  <c r="P264" i="17" s="1"/>
  <c r="P265" i="17" s="1" a="1"/>
  <c r="P265" i="17" s="1"/>
  <c r="P266" i="17" s="1" a="1"/>
  <c r="P266" i="17" s="1"/>
  <c r="P267" i="17" s="1" a="1"/>
  <c r="P267" i="17" s="1"/>
  <c r="P268" i="17" s="1" a="1"/>
  <c r="P268" i="17" s="1"/>
  <c r="P269" i="17" s="1" a="1"/>
  <c r="P269" i="17" s="1"/>
  <c r="P270" i="17" s="1" a="1"/>
  <c r="P270" i="17" s="1"/>
  <c r="P271" i="17" s="1" a="1"/>
  <c r="P271" i="17" s="1"/>
  <c r="P272" i="17" s="1" a="1"/>
  <c r="P272" i="17" s="1"/>
  <c r="P273" i="17" s="1" a="1"/>
  <c r="P273" i="17" s="1"/>
  <c r="P274" i="17" s="1" a="1"/>
  <c r="P274" i="17" s="1"/>
  <c r="P275" i="17" s="1" a="1"/>
  <c r="P275" i="17" s="1"/>
  <c r="P276" i="17" s="1" a="1"/>
  <c r="P276" i="17" s="1"/>
  <c r="P277" i="17" s="1" a="1"/>
  <c r="P277" i="17" s="1"/>
  <c r="P278" i="17" s="1" a="1"/>
  <c r="P278" i="17" s="1"/>
  <c r="P279" i="17" s="1" a="1"/>
  <c r="P279" i="17" s="1"/>
  <c r="P280" i="17" s="1" a="1"/>
  <c r="P280" i="17" s="1"/>
  <c r="P281" i="17" s="1" a="1"/>
  <c r="P281" i="17" s="1"/>
  <c r="P282" i="17" s="1" a="1"/>
  <c r="P282" i="17" s="1"/>
  <c r="P283" i="17" s="1" a="1"/>
  <c r="P283" i="17" s="1"/>
  <c r="P284" i="17" s="1" a="1"/>
  <c r="P284" i="17" s="1"/>
  <c r="P285" i="17" s="1" a="1"/>
  <c r="P285" i="17" s="1"/>
  <c r="P286" i="17" s="1" a="1"/>
  <c r="P286" i="17" s="1"/>
  <c r="BG252" i="17" a="1"/>
  <c r="BG252" i="17" s="1"/>
  <c r="BG253" i="17" s="1" a="1"/>
  <c r="BG253" i="17" s="1"/>
  <c r="BG254" i="17" s="1" a="1"/>
  <c r="BG254" i="17" s="1"/>
  <c r="BG255" i="17" s="1" a="1"/>
  <c r="BG255" i="17" s="1"/>
  <c r="BG256" i="17" s="1" a="1"/>
  <c r="BG256" i="17" s="1"/>
  <c r="BG257" i="17" s="1" a="1"/>
  <c r="BG257" i="17" s="1"/>
  <c r="BG258" i="17" s="1" a="1"/>
  <c r="BG258" i="17" s="1"/>
  <c r="BG259" i="17" s="1" a="1"/>
  <c r="BG259" i="17" s="1"/>
  <c r="BG260" i="17" s="1" a="1"/>
  <c r="BG260" i="17" s="1"/>
  <c r="BG261" i="17" s="1" a="1"/>
  <c r="BG261" i="17" s="1"/>
  <c r="BG262" i="17" s="1" a="1"/>
  <c r="BG262" i="17" s="1"/>
  <c r="BG263" i="17" s="1" a="1"/>
  <c r="BG263" i="17" s="1"/>
  <c r="BG264" i="17" s="1" a="1"/>
  <c r="BG264" i="17" s="1"/>
  <c r="BG265" i="17" s="1" a="1"/>
  <c r="BG265" i="17" s="1"/>
  <c r="BG266" i="17" s="1" a="1"/>
  <c r="BG266" i="17" s="1"/>
  <c r="BG267" i="17" s="1" a="1"/>
  <c r="BG267" i="17" s="1"/>
  <c r="BG268" i="17" s="1" a="1"/>
  <c r="BG268" i="17" s="1"/>
  <c r="BG269" i="17" s="1" a="1"/>
  <c r="BG269" i="17" s="1"/>
  <c r="BG270" i="17" s="1" a="1"/>
  <c r="BG270" i="17" s="1"/>
  <c r="BG271" i="17" s="1" a="1"/>
  <c r="BG271" i="17" s="1"/>
  <c r="BG272" i="17" s="1" a="1"/>
  <c r="BG272" i="17" s="1"/>
  <c r="BG273" i="17" s="1" a="1"/>
  <c r="BG273" i="17" s="1"/>
  <c r="BG274" i="17" s="1" a="1"/>
  <c r="BG274" i="17" s="1"/>
  <c r="BG275" i="17" s="1" a="1"/>
  <c r="BG275" i="17" s="1"/>
  <c r="BG276" i="17" s="1" a="1"/>
  <c r="BG276" i="17" s="1"/>
  <c r="BG277" i="17" s="1" a="1"/>
  <c r="BG277" i="17" s="1"/>
  <c r="BG278" i="17" s="1" a="1"/>
  <c r="BG278" i="17" s="1"/>
  <c r="BG279" i="17" s="1" a="1"/>
  <c r="BG279" i="17" s="1"/>
  <c r="BG280" i="17" s="1" a="1"/>
  <c r="BG280" i="17" s="1"/>
  <c r="BG281" i="17" s="1" a="1"/>
  <c r="BG281" i="17" s="1"/>
  <c r="BG282" i="17" s="1" a="1"/>
  <c r="BG282" i="17" s="1"/>
  <c r="BG283" i="17" s="1" a="1"/>
  <c r="BG283" i="17" s="1"/>
  <c r="BG284" i="17" s="1" a="1"/>
  <c r="BG284" i="17" s="1"/>
  <c r="BG285" i="17" s="1" a="1"/>
  <c r="BG285" i="17" s="1"/>
  <c r="BG286" i="17" s="1" a="1"/>
  <c r="BG286" i="17" s="1"/>
  <c r="CW252" i="17" a="1"/>
  <c r="CW252" i="17" s="1"/>
  <c r="CW253" i="17" s="1" a="1"/>
  <c r="CW253" i="17" s="1"/>
  <c r="CW254" i="17" s="1" a="1"/>
  <c r="CW254" i="17" s="1"/>
  <c r="CW255" i="17" s="1" a="1"/>
  <c r="CW255" i="17" s="1"/>
  <c r="CW256" i="17" s="1" a="1"/>
  <c r="CW256" i="17" s="1"/>
  <c r="CW257" i="17" s="1" a="1"/>
  <c r="CW257" i="17" s="1"/>
  <c r="CW258" i="17" s="1" a="1"/>
  <c r="CW258" i="17" s="1"/>
  <c r="CW259" i="17" s="1" a="1"/>
  <c r="CW259" i="17" s="1"/>
  <c r="CW260" i="17" s="1" a="1"/>
  <c r="CW260" i="17" s="1"/>
  <c r="CW261" i="17" s="1" a="1"/>
  <c r="CW261" i="17" s="1"/>
  <c r="CW262" i="17" s="1" a="1"/>
  <c r="CW262" i="17" s="1"/>
  <c r="CW263" i="17" s="1" a="1"/>
  <c r="CW263" i="17" s="1"/>
  <c r="CW264" i="17" s="1" a="1"/>
  <c r="CW264" i="17" s="1"/>
  <c r="CW265" i="17" s="1" a="1"/>
  <c r="CW265" i="17" s="1"/>
  <c r="CW266" i="17" s="1" a="1"/>
  <c r="CW266" i="17" s="1"/>
  <c r="CW267" i="17" s="1" a="1"/>
  <c r="CW267" i="17" s="1"/>
  <c r="CW268" i="17" s="1" a="1"/>
  <c r="CW268" i="17" s="1"/>
  <c r="CW269" i="17" s="1" a="1"/>
  <c r="CW269" i="17" s="1"/>
  <c r="CW270" i="17" s="1" a="1"/>
  <c r="CW270" i="17" s="1"/>
  <c r="CW271" i="17" s="1" a="1"/>
  <c r="CW271" i="17" s="1"/>
  <c r="CW272" i="17" s="1" a="1"/>
  <c r="CW272" i="17" s="1"/>
  <c r="CW273" i="17" s="1" a="1"/>
  <c r="CW273" i="17" s="1"/>
  <c r="CW274" i="17" s="1" a="1"/>
  <c r="CW274" i="17" s="1"/>
  <c r="CW275" i="17" s="1" a="1"/>
  <c r="CW275" i="17" s="1"/>
  <c r="CW276" i="17" s="1" a="1"/>
  <c r="CW276" i="17" s="1"/>
  <c r="CW277" i="17" s="1" a="1"/>
  <c r="CW277" i="17" s="1"/>
  <c r="CW278" i="17" s="1" a="1"/>
  <c r="CW278" i="17" s="1"/>
  <c r="CW279" i="17" s="1" a="1"/>
  <c r="CW279" i="17" s="1"/>
  <c r="CW280" i="17" s="1" a="1"/>
  <c r="CW280" i="17" s="1"/>
  <c r="CW281" i="17" s="1" a="1"/>
  <c r="CW281" i="17" s="1"/>
  <c r="CW282" i="17" s="1" a="1"/>
  <c r="CW282" i="17" s="1"/>
  <c r="CW283" i="17" s="1" a="1"/>
  <c r="CW283" i="17" s="1"/>
  <c r="CW284" i="17" s="1" a="1"/>
  <c r="CW284" i="17" s="1"/>
  <c r="CW285" i="17" s="1" a="1"/>
  <c r="CW285" i="17" s="1"/>
  <c r="CW286" i="17" s="1" a="1"/>
  <c r="CW286" i="17" s="1"/>
  <c r="V254" i="17" a="1"/>
  <c r="V254" i="17" s="1"/>
  <c r="V255" i="17" s="1" a="1"/>
  <c r="V255" i="17" s="1"/>
  <c r="V256" i="17" s="1" a="1"/>
  <c r="V256" i="17" s="1"/>
  <c r="V257" i="17" s="1" a="1"/>
  <c r="V257" i="17" s="1"/>
  <c r="V258" i="17" s="1" a="1"/>
  <c r="V258" i="17" s="1"/>
  <c r="V259" i="17" s="1" a="1"/>
  <c r="V259" i="17" s="1"/>
  <c r="V260" i="17" s="1" a="1"/>
  <c r="V260" i="17" s="1"/>
  <c r="V261" i="17" s="1" a="1"/>
  <c r="V261" i="17" s="1"/>
  <c r="V262" i="17" s="1" a="1"/>
  <c r="V262" i="17" s="1"/>
  <c r="V263" i="17" s="1" a="1"/>
  <c r="V263" i="17" s="1"/>
  <c r="V264" i="17" s="1" a="1"/>
  <c r="V264" i="17" s="1"/>
  <c r="V265" i="17" s="1" a="1"/>
  <c r="V265" i="17" s="1"/>
  <c r="V266" i="17" s="1" a="1"/>
  <c r="V266" i="17" s="1"/>
  <c r="V267" i="17" s="1" a="1"/>
  <c r="V267" i="17" s="1"/>
  <c r="V268" i="17" s="1" a="1"/>
  <c r="V268" i="17" s="1"/>
  <c r="V269" i="17" s="1" a="1"/>
  <c r="V269" i="17" s="1"/>
  <c r="V270" i="17" s="1" a="1"/>
  <c r="V270" i="17" s="1"/>
  <c r="V271" i="17" s="1" a="1"/>
  <c r="V271" i="17" s="1"/>
  <c r="V272" i="17" s="1" a="1"/>
  <c r="V272" i="17" s="1"/>
  <c r="V273" i="17" s="1" a="1"/>
  <c r="V273" i="17" s="1"/>
  <c r="V274" i="17" s="1" a="1"/>
  <c r="V274" i="17" s="1"/>
  <c r="V275" i="17" s="1" a="1"/>
  <c r="V275" i="17" s="1"/>
  <c r="V276" i="17" s="1" a="1"/>
  <c r="V276" i="17" s="1"/>
  <c r="V277" i="17" s="1" a="1"/>
  <c r="V277" i="17" s="1"/>
  <c r="V278" i="17" s="1" a="1"/>
  <c r="V278" i="17" s="1"/>
  <c r="V279" i="17" s="1" a="1"/>
  <c r="V279" i="17" s="1"/>
  <c r="V280" i="17" s="1" a="1"/>
  <c r="V280" i="17" s="1"/>
  <c r="V281" i="17" s="1" a="1"/>
  <c r="V281" i="17" s="1"/>
  <c r="V282" i="17" s="1" a="1"/>
  <c r="V282" i="17" s="1"/>
  <c r="V283" i="17" s="1" a="1"/>
  <c r="V283" i="17" s="1"/>
  <c r="V284" i="17" s="1" a="1"/>
  <c r="V284" i="17" s="1"/>
  <c r="V285" i="17" s="1" a="1"/>
  <c r="V285" i="17" s="1"/>
  <c r="V286" i="17" s="1" a="1"/>
  <c r="V286" i="17" s="1"/>
  <c r="BY252" i="17" a="1"/>
  <c r="BY252" i="17" s="1"/>
  <c r="BY253" i="17" s="1" a="1"/>
  <c r="BY253" i="17" s="1"/>
  <c r="BY254" i="17" s="1" a="1"/>
  <c r="BY254" i="17" s="1"/>
  <c r="BY255" i="17" s="1" a="1"/>
  <c r="BY255" i="17" s="1"/>
  <c r="BY256" i="17" s="1" a="1"/>
  <c r="BY256" i="17" s="1"/>
  <c r="BY257" i="17" s="1" a="1"/>
  <c r="BY257" i="17" s="1"/>
  <c r="BY258" i="17" s="1" a="1"/>
  <c r="BY258" i="17" s="1"/>
  <c r="BY259" i="17" s="1" a="1"/>
  <c r="BY259" i="17" s="1"/>
  <c r="BY260" i="17" s="1" a="1"/>
  <c r="BY260" i="17" s="1"/>
  <c r="BY261" i="17" s="1" a="1"/>
  <c r="BY261" i="17" s="1"/>
  <c r="BY262" i="17" s="1" a="1"/>
  <c r="BY262" i="17" s="1"/>
  <c r="BY263" i="17" s="1" a="1"/>
  <c r="BY263" i="17" s="1"/>
  <c r="BY264" i="17" s="1" a="1"/>
  <c r="BY264" i="17" s="1"/>
  <c r="BY265" i="17" s="1" a="1"/>
  <c r="BY265" i="17" s="1"/>
  <c r="BY266" i="17" s="1" a="1"/>
  <c r="BY266" i="17" s="1"/>
  <c r="BY267" i="17" s="1" a="1"/>
  <c r="BY267" i="17" s="1"/>
  <c r="BY268" i="17" s="1" a="1"/>
  <c r="BY268" i="17" s="1"/>
  <c r="BY269" i="17" s="1" a="1"/>
  <c r="BY269" i="17" s="1"/>
  <c r="BY270" i="17" s="1" a="1"/>
  <c r="BY270" i="17" s="1"/>
  <c r="BY271" i="17" s="1" a="1"/>
  <c r="BY271" i="17" s="1"/>
  <c r="BY272" i="17" s="1" a="1"/>
  <c r="BY272" i="17" s="1"/>
  <c r="BY273" i="17" s="1" a="1"/>
  <c r="BY273" i="17" s="1"/>
  <c r="BY274" i="17" s="1" a="1"/>
  <c r="BY274" i="17" s="1"/>
  <c r="BY275" i="17" s="1" a="1"/>
  <c r="BY275" i="17" s="1"/>
  <c r="BY276" i="17" s="1" a="1"/>
  <c r="BY276" i="17" s="1"/>
  <c r="BY277" i="17" s="1" a="1"/>
  <c r="BY277" i="17" s="1"/>
  <c r="BY278" i="17" s="1" a="1"/>
  <c r="BY278" i="17" s="1"/>
  <c r="BY279" i="17" s="1" a="1"/>
  <c r="BY279" i="17" s="1"/>
  <c r="BY280" i="17" s="1" a="1"/>
  <c r="BY280" i="17" s="1"/>
  <c r="BY281" i="17" s="1" a="1"/>
  <c r="BY281" i="17" s="1"/>
  <c r="BY282" i="17" s="1" a="1"/>
  <c r="BY282" i="17" s="1"/>
  <c r="BY283" i="17" s="1" a="1"/>
  <c r="BY283" i="17" s="1"/>
  <c r="BY284" i="17" s="1" a="1"/>
  <c r="BY284" i="17" s="1"/>
  <c r="BY285" i="17" s="1" a="1"/>
  <c r="BY285" i="17" s="1"/>
  <c r="BY286" i="17" s="1" a="1"/>
  <c r="BY286" i="17" s="1"/>
  <c r="AI253" i="17" a="1"/>
  <c r="AI253" i="17" s="1"/>
  <c r="AI254" i="17" s="1" a="1"/>
  <c r="AI254" i="17" s="1"/>
  <c r="AI255" i="17" s="1" a="1"/>
  <c r="AI255" i="17" s="1"/>
  <c r="AI256" i="17" s="1" a="1"/>
  <c r="AI256" i="17" s="1"/>
  <c r="AI257" i="17" s="1" a="1"/>
  <c r="AI257" i="17" s="1"/>
  <c r="AI258" i="17" s="1" a="1"/>
  <c r="AI258" i="17" s="1"/>
  <c r="AI259" i="17" s="1" a="1"/>
  <c r="AI259" i="17" s="1"/>
  <c r="AI260" i="17" s="1" a="1"/>
  <c r="AI260" i="17" s="1"/>
  <c r="AI261" i="17" s="1" a="1"/>
  <c r="AI261" i="17" s="1"/>
  <c r="AI262" i="17" s="1" a="1"/>
  <c r="AI262" i="17" s="1"/>
  <c r="AI263" i="17" s="1" a="1"/>
  <c r="AI263" i="17" s="1"/>
  <c r="AI264" i="17" s="1" a="1"/>
  <c r="AI264" i="17" s="1"/>
  <c r="AI265" i="17" s="1" a="1"/>
  <c r="AI265" i="17" s="1"/>
  <c r="AI266" i="17" s="1" a="1"/>
  <c r="AI266" i="17" s="1"/>
  <c r="AI267" i="17" s="1" a="1"/>
  <c r="AI267" i="17" s="1"/>
  <c r="AI268" i="17" s="1" a="1"/>
  <c r="AI268" i="17" s="1"/>
  <c r="AI269" i="17" s="1" a="1"/>
  <c r="AI269" i="17" s="1"/>
  <c r="AI270" i="17" s="1" a="1"/>
  <c r="AI270" i="17" s="1"/>
  <c r="AI271" i="17" s="1" a="1"/>
  <c r="AI271" i="17" s="1"/>
  <c r="AI272" i="17" s="1" a="1"/>
  <c r="AI272" i="17" s="1"/>
  <c r="AI273" i="17" s="1" a="1"/>
  <c r="AI273" i="17" s="1"/>
  <c r="AI274" i="17" s="1" a="1"/>
  <c r="AI274" i="17" s="1"/>
  <c r="AI275" i="17" s="1" a="1"/>
  <c r="AI275" i="17" s="1"/>
  <c r="AI276" i="17" s="1" a="1"/>
  <c r="AI276" i="17" s="1"/>
  <c r="AI277" i="17" s="1" a="1"/>
  <c r="AI277" i="17" s="1"/>
  <c r="AI278" i="17" s="1" a="1"/>
  <c r="AI278" i="17" s="1"/>
  <c r="AI279" i="17" s="1" a="1"/>
  <c r="AI279" i="17" s="1"/>
  <c r="AI280" i="17" s="1" a="1"/>
  <c r="AI280" i="17" s="1"/>
  <c r="AI281" i="17" s="1" a="1"/>
  <c r="AI281" i="17" s="1"/>
  <c r="AI282" i="17" s="1" a="1"/>
  <c r="AI282" i="17" s="1"/>
  <c r="AI283" i="17" s="1" a="1"/>
  <c r="AI283" i="17" s="1"/>
  <c r="AI284" i="17" s="1" a="1"/>
  <c r="AI284" i="17" s="1"/>
  <c r="AI285" i="17" s="1" a="1"/>
  <c r="AI285" i="17" s="1"/>
  <c r="AI286" i="17" s="1" a="1"/>
  <c r="AI286" i="17" s="1"/>
  <c r="Z6" i="16"/>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Y35" i="16" s="1"/>
  <c r="Y36" i="16" s="1"/>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64" i="16" s="1"/>
  <c r="Y65" i="16" s="1"/>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93" i="16" s="1"/>
  <c r="Y94" i="16" s="1"/>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122" i="16" s="1"/>
  <c r="Y123" i="16" s="1"/>
  <c r="Y124" i="16" s="1"/>
  <c r="Y125" i="16" s="1"/>
  <c r="D8" i="15"/>
  <c r="E7" i="15" s="1"/>
  <c r="D11" i="16"/>
  <c r="E10" i="16" s="1"/>
  <c r="C11" i="16"/>
  <c r="C8" i="15"/>
  <c r="F11" i="16"/>
  <c r="F9" i="4"/>
  <c r="D10" i="4" a="1"/>
  <c r="D10" i="4" s="1"/>
  <c r="E10" i="4" s="1"/>
  <c r="C11" i="4"/>
  <c r="C10" i="3"/>
  <c r="F9" i="3"/>
  <c r="AD252" i="17" a="1"/>
  <c r="CU252" i="17" a="1"/>
  <c r="CP252" i="17" a="1"/>
  <c r="AU254" i="17" a="1"/>
  <c r="CQ252" i="17" a="1"/>
  <c r="CB252" i="17" a="1"/>
  <c r="L252" i="17" a="1"/>
  <c r="U252" i="17" a="1"/>
  <c r="Y252" i="17" a="1"/>
  <c r="H254" i="17" a="1"/>
  <c r="CX252" i="17" a="1"/>
  <c r="CL252" i="17" a="1"/>
  <c r="CR252" i="17" a="1"/>
  <c r="CC253" i="17" a="1"/>
  <c r="AR252" i="17" a="1"/>
  <c r="AC252" i="17" a="1"/>
  <c r="BU252" i="17" a="1"/>
  <c r="BH252" i="17" a="1"/>
  <c r="BR252" i="17" a="1"/>
  <c r="AW254" i="17" a="1"/>
  <c r="K252" i="17" a="1"/>
  <c r="AE253" i="17" a="1"/>
  <c r="AV252" i="17" a="1"/>
  <c r="CA252" i="17" a="1"/>
  <c r="AS252" i="17" a="1"/>
  <c r="AM252" i="17" a="1"/>
  <c r="CV252" i="17" a="1"/>
  <c r="O252" i="17" a="1"/>
  <c r="S252" i="17" a="1"/>
  <c r="BO252" i="17" a="1"/>
  <c r="AX252" i="17" a="1"/>
  <c r="CT252" i="17" a="1"/>
  <c r="Q252" i="17" a="1"/>
  <c r="BJ252" i="17" a="1"/>
  <c r="W252" i="17" a="1"/>
  <c r="CK252" i="17" a="1"/>
  <c r="BK252" i="17" a="1"/>
  <c r="BC252" i="17" a="1"/>
  <c r="BA252" i="17" a="1"/>
  <c r="BL252" i="17" a="1"/>
  <c r="BI252" i="17" a="1"/>
  <c r="BQ252" i="17" a="1"/>
  <c r="CG252" i="17" a="1"/>
  <c r="AA252" i="17" a="1"/>
  <c r="BP252" i="17" a="1"/>
  <c r="AZ252" i="17" a="1"/>
  <c r="J252" i="17" a="1"/>
  <c r="AY252" i="17" a="1"/>
  <c r="CS252" i="17" a="1"/>
  <c r="BE252" i="17" a="1"/>
  <c r="I252" i="17" a="1"/>
  <c r="AF252" i="17" a="1"/>
  <c r="BZ252" i="17" a="1"/>
  <c r="M252" i="17" a="1"/>
  <c r="X252" i="17" a="1"/>
  <c r="BT252" i="17" a="1"/>
  <c r="AQ252" i="17" a="1"/>
  <c r="AB252" i="17" a="1"/>
  <c r="R252" i="17" a="1"/>
  <c r="CO252" i="17" a="1"/>
  <c r="AL252" i="17" a="1"/>
  <c r="BX252" i="17" a="1"/>
  <c r="BF252" i="17" a="1"/>
  <c r="CD252" i="17" a="1"/>
  <c r="BW252" i="17" a="1"/>
  <c r="N252" i="17" a="1"/>
  <c r="AJ252" i="17" a="1"/>
  <c r="AP252" i="17" a="1"/>
  <c r="BM252" i="17" a="1"/>
  <c r="CF252" i="17" a="1"/>
  <c r="BV252" i="17" a="1"/>
  <c r="CM252" i="17" a="1"/>
  <c r="CE252" i="17" a="1"/>
  <c r="BD252" i="17" a="1"/>
  <c r="CZ252" i="17" a="1"/>
  <c r="AH252" i="17" a="1"/>
  <c r="F252" i="17" a="1"/>
  <c r="CY252" i="17" a="1"/>
  <c r="E252" i="17" a="1"/>
  <c r="AV252" i="17" l="1"/>
  <c r="AE253" i="17"/>
  <c r="K252" i="17"/>
  <c r="AW254" i="17"/>
  <c r="AW255" i="17" s="1" a="1"/>
  <c r="AW255" i="17" s="1"/>
  <c r="AW256" i="17" s="1" a="1"/>
  <c r="AW256" i="17" s="1"/>
  <c r="AW257" i="17" s="1" a="1"/>
  <c r="AW257" i="17" s="1"/>
  <c r="AW258" i="17" s="1" a="1"/>
  <c r="AW258" i="17" s="1"/>
  <c r="AW259" i="17" s="1" a="1"/>
  <c r="AW259" i="17" s="1"/>
  <c r="AW260" i="17" s="1" a="1"/>
  <c r="AW260" i="17" s="1"/>
  <c r="AW261" i="17" s="1" a="1"/>
  <c r="AW261" i="17" s="1"/>
  <c r="AW262" i="17" s="1" a="1"/>
  <c r="AW262" i="17" s="1"/>
  <c r="AW263" i="17" s="1" a="1"/>
  <c r="AW263" i="17" s="1"/>
  <c r="AW264" i="17" s="1" a="1"/>
  <c r="AW264" i="17" s="1"/>
  <c r="AW265" i="17" s="1" a="1"/>
  <c r="AW265" i="17" s="1"/>
  <c r="AW266" i="17" s="1" a="1"/>
  <c r="AW266" i="17" s="1"/>
  <c r="AW267" i="17" s="1" a="1"/>
  <c r="AW267" i="17" s="1"/>
  <c r="AW268" i="17" s="1" a="1"/>
  <c r="AW268" i="17" s="1"/>
  <c r="AW269" i="17" s="1" a="1"/>
  <c r="AW269" i="17" s="1"/>
  <c r="AW270" i="17" s="1" a="1"/>
  <c r="AW270" i="17" s="1"/>
  <c r="AW271" i="17" s="1" a="1"/>
  <c r="AW271" i="17" s="1"/>
  <c r="AW272" i="17" s="1" a="1"/>
  <c r="AW272" i="17" s="1"/>
  <c r="AW273" i="17" s="1" a="1"/>
  <c r="AW273" i="17" s="1"/>
  <c r="AW274" i="17" s="1" a="1"/>
  <c r="AW274" i="17" s="1"/>
  <c r="AW275" i="17" s="1" a="1"/>
  <c r="AW275" i="17" s="1"/>
  <c r="AW276" i="17" s="1" a="1"/>
  <c r="AW276" i="17" s="1"/>
  <c r="AW277" i="17" s="1" a="1"/>
  <c r="AW277" i="17" s="1"/>
  <c r="AW278" i="17" s="1" a="1"/>
  <c r="AW278" i="17" s="1"/>
  <c r="AW279" i="17" s="1" a="1"/>
  <c r="AW279" i="17" s="1"/>
  <c r="AW280" i="17" s="1" a="1"/>
  <c r="AW280" i="17" s="1"/>
  <c r="AW281" i="17" s="1" a="1"/>
  <c r="AW281" i="17" s="1"/>
  <c r="AW282" i="17" s="1" a="1"/>
  <c r="AW282" i="17" s="1"/>
  <c r="AW283" i="17" s="1" a="1"/>
  <c r="AW283" i="17" s="1"/>
  <c r="AW284" i="17" s="1" a="1"/>
  <c r="AW284" i="17" s="1"/>
  <c r="AW285" i="17" s="1" a="1"/>
  <c r="AW285" i="17" s="1"/>
  <c r="AW286" i="17" s="1" a="1"/>
  <c r="AW286" i="17" s="1"/>
  <c r="BR252" i="17"/>
  <c r="BH252" i="17"/>
  <c r="BU252" i="17"/>
  <c r="AC252" i="17"/>
  <c r="AR252" i="17"/>
  <c r="AR253" i="17" s="1" a="1"/>
  <c r="AR253" i="17" s="1"/>
  <c r="AR254" i="17" s="1" a="1"/>
  <c r="AR254" i="17" s="1"/>
  <c r="AR255" i="17" s="1" a="1"/>
  <c r="AR255" i="17" s="1"/>
  <c r="AR256" i="17" s="1" a="1"/>
  <c r="AR256" i="17" s="1"/>
  <c r="AR257" i="17" s="1" a="1"/>
  <c r="AR257" i="17" s="1"/>
  <c r="AR258" i="17" s="1" a="1"/>
  <c r="AR258" i="17" s="1"/>
  <c r="AR259" i="17" s="1" a="1"/>
  <c r="AR259" i="17" s="1"/>
  <c r="AR260" i="17" s="1" a="1"/>
  <c r="AR260" i="17" s="1"/>
  <c r="AR261" i="17" s="1" a="1"/>
  <c r="AR261" i="17" s="1"/>
  <c r="AR262" i="17" s="1" a="1"/>
  <c r="AR262" i="17" s="1"/>
  <c r="AR263" i="17" s="1" a="1"/>
  <c r="AR263" i="17" s="1"/>
  <c r="AR264" i="17" s="1" a="1"/>
  <c r="AR264" i="17" s="1"/>
  <c r="AR265" i="17" s="1" a="1"/>
  <c r="AR265" i="17" s="1"/>
  <c r="AR266" i="17" s="1" a="1"/>
  <c r="AR266" i="17" s="1"/>
  <c r="AR267" i="17" s="1" a="1"/>
  <c r="AR267" i="17" s="1"/>
  <c r="AR268" i="17" s="1" a="1"/>
  <c r="AR268" i="17" s="1"/>
  <c r="AR269" i="17" s="1" a="1"/>
  <c r="AR269" i="17" s="1"/>
  <c r="AR270" i="17" s="1" a="1"/>
  <c r="AR270" i="17" s="1"/>
  <c r="AR271" i="17" s="1" a="1"/>
  <c r="AR271" i="17" s="1"/>
  <c r="AR272" i="17" s="1" a="1"/>
  <c r="AR272" i="17" s="1"/>
  <c r="AR273" i="17" s="1" a="1"/>
  <c r="AR273" i="17" s="1"/>
  <c r="AR274" i="17" s="1" a="1"/>
  <c r="AR274" i="17" s="1"/>
  <c r="AR275" i="17" s="1" a="1"/>
  <c r="AR275" i="17" s="1"/>
  <c r="AR276" i="17" s="1" a="1"/>
  <c r="AR276" i="17" s="1"/>
  <c r="AR277" i="17" s="1" a="1"/>
  <c r="AR277" i="17" s="1"/>
  <c r="AR278" i="17" s="1" a="1"/>
  <c r="AR278" i="17" s="1"/>
  <c r="AR279" i="17" s="1" a="1"/>
  <c r="AR279" i="17" s="1"/>
  <c r="AR280" i="17" s="1" a="1"/>
  <c r="AR280" i="17" s="1"/>
  <c r="AR281" i="17" s="1" a="1"/>
  <c r="AR281" i="17" s="1"/>
  <c r="AR282" i="17" s="1" a="1"/>
  <c r="AR282" i="17" s="1"/>
  <c r="AR283" i="17" s="1" a="1"/>
  <c r="AR283" i="17" s="1"/>
  <c r="AR284" i="17" s="1" a="1"/>
  <c r="AR284" i="17" s="1"/>
  <c r="AR285" i="17" s="1" a="1"/>
  <c r="AR285" i="17" s="1"/>
  <c r="AR286" i="17" s="1" a="1"/>
  <c r="AR286" i="17" s="1"/>
  <c r="CC253" i="17"/>
  <c r="CR252" i="17"/>
  <c r="CR253" i="17" s="1" a="1"/>
  <c r="CR253" i="17" s="1"/>
  <c r="CR254" i="17" s="1" a="1"/>
  <c r="CR254" i="17" s="1"/>
  <c r="CR255" i="17" s="1" a="1"/>
  <c r="CR255" i="17" s="1"/>
  <c r="CR256" i="17" s="1" a="1"/>
  <c r="CR256" i="17" s="1"/>
  <c r="CR257" i="17" s="1" a="1"/>
  <c r="CR257" i="17" s="1"/>
  <c r="CR258" i="17" s="1" a="1"/>
  <c r="CR258" i="17" s="1"/>
  <c r="CR259" i="17" s="1" a="1"/>
  <c r="CR259" i="17" s="1"/>
  <c r="CR260" i="17" s="1" a="1"/>
  <c r="CR260" i="17" s="1"/>
  <c r="CR261" i="17" s="1" a="1"/>
  <c r="CR261" i="17" s="1"/>
  <c r="CR262" i="17" s="1" a="1"/>
  <c r="CR262" i="17" s="1"/>
  <c r="CR263" i="17" s="1" a="1"/>
  <c r="CR263" i="17" s="1"/>
  <c r="CR264" i="17" s="1" a="1"/>
  <c r="CR264" i="17" s="1"/>
  <c r="CR265" i="17" s="1" a="1"/>
  <c r="CR265" i="17" s="1"/>
  <c r="CR266" i="17" s="1" a="1"/>
  <c r="CR266" i="17" s="1"/>
  <c r="CR267" i="17" s="1" a="1"/>
  <c r="CR267" i="17" s="1"/>
  <c r="CR268" i="17" s="1" a="1"/>
  <c r="CR268" i="17" s="1"/>
  <c r="CR269" i="17" s="1" a="1"/>
  <c r="CR269" i="17" s="1"/>
  <c r="CR270" i="17" s="1" a="1"/>
  <c r="CR270" i="17" s="1"/>
  <c r="CR271" i="17" s="1" a="1"/>
  <c r="CR271" i="17" s="1"/>
  <c r="CR272" i="17" s="1" a="1"/>
  <c r="CR272" i="17" s="1"/>
  <c r="CR273" i="17" s="1" a="1"/>
  <c r="CR273" i="17" s="1"/>
  <c r="CR274" i="17" s="1" a="1"/>
  <c r="CR274" i="17" s="1"/>
  <c r="CR275" i="17" s="1" a="1"/>
  <c r="CR275" i="17" s="1"/>
  <c r="CR276" i="17" s="1" a="1"/>
  <c r="CR276" i="17" s="1"/>
  <c r="CR277" i="17" s="1" a="1"/>
  <c r="CR277" i="17" s="1"/>
  <c r="CR278" i="17" s="1" a="1"/>
  <c r="CR278" i="17" s="1"/>
  <c r="CR279" i="17" s="1" a="1"/>
  <c r="CR279" i="17" s="1"/>
  <c r="CR280" i="17" s="1" a="1"/>
  <c r="CR280" i="17" s="1"/>
  <c r="CR281" i="17" s="1" a="1"/>
  <c r="CR281" i="17" s="1"/>
  <c r="CR282" i="17" s="1" a="1"/>
  <c r="CR282" i="17" s="1"/>
  <c r="CR283" i="17" s="1" a="1"/>
  <c r="CR283" i="17" s="1"/>
  <c r="CR284" i="17" s="1" a="1"/>
  <c r="CR284" i="17" s="1"/>
  <c r="CR285" i="17" s="1" a="1"/>
  <c r="CR285" i="17" s="1"/>
  <c r="CR286" i="17" s="1" a="1"/>
  <c r="CR286" i="17" s="1"/>
  <c r="CL252" i="17"/>
  <c r="CX252" i="17"/>
  <c r="H254" i="17"/>
  <c r="Y252" i="17"/>
  <c r="U252" i="17"/>
  <c r="L252" i="17"/>
  <c r="CB252" i="17"/>
  <c r="CQ252" i="17"/>
  <c r="AU254" i="17"/>
  <c r="AU255" i="17" s="1" a="1"/>
  <c r="AU255" i="17" s="1"/>
  <c r="AU256" i="17" s="1" a="1"/>
  <c r="AU256" i="17" s="1"/>
  <c r="AU257" i="17" s="1" a="1"/>
  <c r="AU257" i="17" s="1"/>
  <c r="AU258" i="17" s="1" a="1"/>
  <c r="AU258" i="17" s="1"/>
  <c r="AU259" i="17" s="1" a="1"/>
  <c r="AU259" i="17" s="1"/>
  <c r="AU260" i="17" s="1" a="1"/>
  <c r="AU260" i="17" s="1"/>
  <c r="AU261" i="17" s="1" a="1"/>
  <c r="AU261" i="17" s="1"/>
  <c r="AU262" i="17" s="1" a="1"/>
  <c r="AU262" i="17" s="1"/>
  <c r="AU263" i="17" s="1" a="1"/>
  <c r="AU263" i="17" s="1"/>
  <c r="AU264" i="17" s="1" a="1"/>
  <c r="AU264" i="17" s="1"/>
  <c r="AU265" i="17" s="1" a="1"/>
  <c r="AU265" i="17" s="1"/>
  <c r="AU266" i="17" s="1" a="1"/>
  <c r="AU266" i="17" s="1"/>
  <c r="AU267" i="17" s="1" a="1"/>
  <c r="AU267" i="17" s="1"/>
  <c r="AU268" i="17" s="1" a="1"/>
  <c r="AU268" i="17" s="1"/>
  <c r="AU269" i="17" s="1" a="1"/>
  <c r="AU269" i="17" s="1"/>
  <c r="AU270" i="17" s="1" a="1"/>
  <c r="AU270" i="17" s="1"/>
  <c r="AU271" i="17" s="1" a="1"/>
  <c r="AU271" i="17" s="1"/>
  <c r="AU272" i="17" s="1" a="1"/>
  <c r="AU272" i="17" s="1"/>
  <c r="AU273" i="17" s="1" a="1"/>
  <c r="AU273" i="17" s="1"/>
  <c r="AU274" i="17" s="1" a="1"/>
  <c r="AU274" i="17" s="1"/>
  <c r="AU275" i="17" s="1" a="1"/>
  <c r="AU275" i="17" s="1"/>
  <c r="AU276" i="17" s="1" a="1"/>
  <c r="AU276" i="17" s="1"/>
  <c r="AU277" i="17" s="1" a="1"/>
  <c r="AU277" i="17" s="1"/>
  <c r="AU278" i="17" s="1" a="1"/>
  <c r="AU278" i="17" s="1"/>
  <c r="AU279" i="17" s="1" a="1"/>
  <c r="AU279" i="17" s="1"/>
  <c r="AU280" i="17" s="1" a="1"/>
  <c r="AU280" i="17" s="1"/>
  <c r="AU281" i="17" s="1" a="1"/>
  <c r="AU281" i="17" s="1"/>
  <c r="AU282" i="17" s="1" a="1"/>
  <c r="AU282" i="17" s="1"/>
  <c r="AU283" i="17" s="1" a="1"/>
  <c r="AU283" i="17" s="1"/>
  <c r="AU284" i="17" s="1" a="1"/>
  <c r="AU284" i="17" s="1"/>
  <c r="AU285" i="17" s="1" a="1"/>
  <c r="AU285" i="17" s="1"/>
  <c r="AU286" i="17" s="1" a="1"/>
  <c r="AU286" i="17" s="1"/>
  <c r="CP252" i="17"/>
  <c r="CU252" i="17"/>
  <c r="AD252" i="17"/>
  <c r="AO253" i="17" a="1"/>
  <c r="AO253" i="17" s="1"/>
  <c r="AO254" i="17" s="1" a="1"/>
  <c r="AO254" i="17" s="1"/>
  <c r="AO255" i="17" s="1" a="1"/>
  <c r="AO255" i="17" s="1"/>
  <c r="AO256" i="17" s="1" a="1"/>
  <c r="AO256" i="17" s="1"/>
  <c r="AO257" i="17" s="1" a="1"/>
  <c r="AO257" i="17" s="1"/>
  <c r="AO258" i="17" s="1" a="1"/>
  <c r="AO258" i="17" s="1"/>
  <c r="AO259" i="17" s="1" a="1"/>
  <c r="AO259" i="17" s="1"/>
  <c r="AO260" i="17" s="1" a="1"/>
  <c r="AO260" i="17" s="1"/>
  <c r="AO261" i="17" s="1" a="1"/>
  <c r="AO261" i="17" s="1"/>
  <c r="AO262" i="17" s="1" a="1"/>
  <c r="AO262" i="17" s="1"/>
  <c r="AO263" i="17" s="1" a="1"/>
  <c r="AO263" i="17" s="1"/>
  <c r="AO264" i="17" s="1" a="1"/>
  <c r="AO264" i="17" s="1"/>
  <c r="AO265" i="17" s="1" a="1"/>
  <c r="AO265" i="17" s="1"/>
  <c r="AO266" i="17" s="1" a="1"/>
  <c r="AO266" i="17" s="1"/>
  <c r="AO267" i="17" s="1" a="1"/>
  <c r="AO267" i="17" s="1"/>
  <c r="AO268" i="17" s="1" a="1"/>
  <c r="AO268" i="17" s="1"/>
  <c r="AO269" i="17" s="1" a="1"/>
  <c r="AO269" i="17" s="1"/>
  <c r="AO270" i="17" s="1" a="1"/>
  <c r="AO270" i="17" s="1"/>
  <c r="AO271" i="17" s="1" a="1"/>
  <c r="AO271" i="17" s="1"/>
  <c r="AO272" i="17" s="1" a="1"/>
  <c r="AO272" i="17" s="1"/>
  <c r="AO273" i="17" s="1" a="1"/>
  <c r="AO273" i="17" s="1"/>
  <c r="AO274" i="17" s="1" a="1"/>
  <c r="AO274" i="17" s="1"/>
  <c r="AO275" i="17" s="1" a="1"/>
  <c r="AO275" i="17" s="1"/>
  <c r="AO276" i="17" s="1" a="1"/>
  <c r="AO276" i="17" s="1"/>
  <c r="AO277" i="17" s="1" a="1"/>
  <c r="AO277" i="17" s="1"/>
  <c r="AO278" i="17" s="1" a="1"/>
  <c r="AO278" i="17" s="1"/>
  <c r="AO279" i="17" s="1" a="1"/>
  <c r="AO279" i="17" s="1"/>
  <c r="AO280" i="17" s="1" a="1"/>
  <c r="AO280" i="17" s="1"/>
  <c r="AO281" i="17" s="1" a="1"/>
  <c r="AO281" i="17" s="1"/>
  <c r="AO282" i="17" s="1" a="1"/>
  <c r="AO282" i="17" s="1"/>
  <c r="AO283" i="17" s="1" a="1"/>
  <c r="AO283" i="17" s="1"/>
  <c r="AO284" i="17" s="1" a="1"/>
  <c r="AO284" i="17" s="1"/>
  <c r="AO285" i="17" s="1" a="1"/>
  <c r="AO285" i="17" s="1"/>
  <c r="AO286" i="17" s="1" a="1"/>
  <c r="AO286" i="17" s="1"/>
  <c r="T253" i="17" a="1"/>
  <c r="T253" i="17" s="1"/>
  <c r="CY252" i="17"/>
  <c r="F252" i="17"/>
  <c r="AH252" i="17"/>
  <c r="CZ252" i="17"/>
  <c r="BD252" i="17"/>
  <c r="CE252" i="17"/>
  <c r="CM252" i="17"/>
  <c r="BV252" i="17"/>
  <c r="CF252" i="17"/>
  <c r="CF253" i="17" s="1" a="1"/>
  <c r="CF253" i="17" s="1"/>
  <c r="CF254" i="17" s="1" a="1"/>
  <c r="CF254" i="17" s="1"/>
  <c r="CF255" i="17" s="1" a="1"/>
  <c r="CF255" i="17" s="1"/>
  <c r="CF256" i="17" s="1" a="1"/>
  <c r="CF256" i="17" s="1"/>
  <c r="CF257" i="17" s="1" a="1"/>
  <c r="CF257" i="17" s="1"/>
  <c r="CF258" i="17" s="1" a="1"/>
  <c r="CF258" i="17" s="1"/>
  <c r="CF259" i="17" s="1" a="1"/>
  <c r="CF259" i="17" s="1"/>
  <c r="CF260" i="17" s="1" a="1"/>
  <c r="CF260" i="17" s="1"/>
  <c r="CF261" i="17" s="1" a="1"/>
  <c r="CF261" i="17" s="1"/>
  <c r="CF262" i="17" s="1" a="1"/>
  <c r="CF262" i="17" s="1"/>
  <c r="CF263" i="17" s="1" a="1"/>
  <c r="CF263" i="17" s="1"/>
  <c r="CF264" i="17" s="1" a="1"/>
  <c r="CF264" i="17" s="1"/>
  <c r="CF265" i="17" s="1" a="1"/>
  <c r="CF265" i="17" s="1"/>
  <c r="CF266" i="17" s="1" a="1"/>
  <c r="CF266" i="17" s="1"/>
  <c r="CF267" i="17" s="1" a="1"/>
  <c r="CF267" i="17" s="1"/>
  <c r="CF268" i="17" s="1" a="1"/>
  <c r="CF268" i="17" s="1"/>
  <c r="CF269" i="17" s="1" a="1"/>
  <c r="CF269" i="17" s="1"/>
  <c r="CF270" i="17" s="1" a="1"/>
  <c r="CF270" i="17" s="1"/>
  <c r="CF271" i="17" s="1" a="1"/>
  <c r="CF271" i="17" s="1"/>
  <c r="CF272" i="17" s="1" a="1"/>
  <c r="CF272" i="17" s="1"/>
  <c r="CF273" i="17" s="1" a="1"/>
  <c r="CF273" i="17" s="1"/>
  <c r="CF274" i="17" s="1" a="1"/>
  <c r="CF274" i="17" s="1"/>
  <c r="CF275" i="17" s="1" a="1"/>
  <c r="CF275" i="17" s="1"/>
  <c r="CF276" i="17" s="1" a="1"/>
  <c r="CF276" i="17" s="1"/>
  <c r="CF277" i="17" s="1" a="1"/>
  <c r="CF277" i="17" s="1"/>
  <c r="CF278" i="17" s="1" a="1"/>
  <c r="CF278" i="17" s="1"/>
  <c r="CF279" i="17" s="1" a="1"/>
  <c r="CF279" i="17" s="1"/>
  <c r="CF280" i="17" s="1" a="1"/>
  <c r="CF280" i="17" s="1"/>
  <c r="CF281" i="17" s="1" a="1"/>
  <c r="CF281" i="17" s="1"/>
  <c r="CF282" i="17" s="1" a="1"/>
  <c r="CF282" i="17" s="1"/>
  <c r="CF283" i="17" s="1" a="1"/>
  <c r="CF283" i="17" s="1"/>
  <c r="CF284" i="17" s="1" a="1"/>
  <c r="CF284" i="17" s="1"/>
  <c r="CF285" i="17" s="1" a="1"/>
  <c r="CF285" i="17" s="1"/>
  <c r="CF286" i="17" s="1" a="1"/>
  <c r="CF286" i="17" s="1"/>
  <c r="BM252" i="17"/>
  <c r="AP252" i="17"/>
  <c r="AJ252" i="17"/>
  <c r="N252" i="17"/>
  <c r="N253" i="17" s="1" a="1"/>
  <c r="N253" i="17" s="1"/>
  <c r="N254" i="17" s="1" a="1"/>
  <c r="N254" i="17" s="1"/>
  <c r="N255" i="17" s="1" a="1"/>
  <c r="N255" i="17" s="1"/>
  <c r="N256" i="17" s="1" a="1"/>
  <c r="N256" i="17" s="1"/>
  <c r="N257" i="17" s="1" a="1"/>
  <c r="N257" i="17" s="1"/>
  <c r="N258" i="17" s="1" a="1"/>
  <c r="N258" i="17" s="1"/>
  <c r="N259" i="17" s="1" a="1"/>
  <c r="N259" i="17" s="1"/>
  <c r="N260" i="17" s="1" a="1"/>
  <c r="N260" i="17" s="1"/>
  <c r="N261" i="17" s="1" a="1"/>
  <c r="N261" i="17" s="1"/>
  <c r="N262" i="17" s="1" a="1"/>
  <c r="N262" i="17" s="1"/>
  <c r="N263" i="17" s="1" a="1"/>
  <c r="N263" i="17" s="1"/>
  <c r="N264" i="17" s="1" a="1"/>
  <c r="N264" i="17" s="1"/>
  <c r="N265" i="17" s="1" a="1"/>
  <c r="N265" i="17" s="1"/>
  <c r="N266" i="17" s="1" a="1"/>
  <c r="N266" i="17" s="1"/>
  <c r="N267" i="17" s="1" a="1"/>
  <c r="N267" i="17" s="1"/>
  <c r="N268" i="17" s="1" a="1"/>
  <c r="N268" i="17" s="1"/>
  <c r="N269" i="17" s="1" a="1"/>
  <c r="N269" i="17" s="1"/>
  <c r="N270" i="17" s="1" a="1"/>
  <c r="N270" i="17" s="1"/>
  <c r="N271" i="17" s="1" a="1"/>
  <c r="N271" i="17" s="1"/>
  <c r="N272" i="17" s="1" a="1"/>
  <c r="N272" i="17" s="1"/>
  <c r="N273" i="17" s="1" a="1"/>
  <c r="N273" i="17" s="1"/>
  <c r="N274" i="17" s="1" a="1"/>
  <c r="N274" i="17" s="1"/>
  <c r="N275" i="17" s="1" a="1"/>
  <c r="N275" i="17" s="1"/>
  <c r="N276" i="17" s="1" a="1"/>
  <c r="N276" i="17" s="1"/>
  <c r="N277" i="17" s="1" a="1"/>
  <c r="N277" i="17" s="1"/>
  <c r="N278" i="17" s="1" a="1"/>
  <c r="N278" i="17" s="1"/>
  <c r="N279" i="17" s="1" a="1"/>
  <c r="N279" i="17" s="1"/>
  <c r="N280" i="17" s="1" a="1"/>
  <c r="N280" i="17" s="1"/>
  <c r="N281" i="17" s="1" a="1"/>
  <c r="N281" i="17" s="1"/>
  <c r="N282" i="17" s="1" a="1"/>
  <c r="N282" i="17" s="1"/>
  <c r="N283" i="17" s="1" a="1"/>
  <c r="N283" i="17" s="1"/>
  <c r="N284" i="17" s="1" a="1"/>
  <c r="N284" i="17" s="1"/>
  <c r="N285" i="17" s="1" a="1"/>
  <c r="N285" i="17" s="1"/>
  <c r="N286" i="17" s="1" a="1"/>
  <c r="N286" i="17" s="1"/>
  <c r="BW252" i="17"/>
  <c r="BW253" i="17" s="1" a="1"/>
  <c r="BW253" i="17" s="1"/>
  <c r="BW254" i="17" s="1" a="1"/>
  <c r="BW254" i="17" s="1"/>
  <c r="BW255" i="17" s="1" a="1"/>
  <c r="BW255" i="17" s="1"/>
  <c r="BW256" i="17" s="1" a="1"/>
  <c r="BW256" i="17" s="1"/>
  <c r="BW257" i="17" s="1" a="1"/>
  <c r="BW257" i="17" s="1"/>
  <c r="BW258" i="17" s="1" a="1"/>
  <c r="BW258" i="17" s="1"/>
  <c r="BW259" i="17" s="1" a="1"/>
  <c r="BW259" i="17" s="1"/>
  <c r="BW260" i="17" s="1" a="1"/>
  <c r="BW260" i="17" s="1"/>
  <c r="BW261" i="17" s="1" a="1"/>
  <c r="BW261" i="17" s="1"/>
  <c r="BW262" i="17" s="1" a="1"/>
  <c r="BW262" i="17" s="1"/>
  <c r="BW263" i="17" s="1" a="1"/>
  <c r="BW263" i="17" s="1"/>
  <c r="BW264" i="17" s="1" a="1"/>
  <c r="BW264" i="17" s="1"/>
  <c r="BW265" i="17" s="1" a="1"/>
  <c r="BW265" i="17" s="1"/>
  <c r="BW266" i="17" s="1" a="1"/>
  <c r="BW266" i="17" s="1"/>
  <c r="BW267" i="17" s="1" a="1"/>
  <c r="BW267" i="17" s="1"/>
  <c r="BW268" i="17" s="1" a="1"/>
  <c r="BW268" i="17" s="1"/>
  <c r="BW269" i="17" s="1" a="1"/>
  <c r="BW269" i="17" s="1"/>
  <c r="BW270" i="17" s="1" a="1"/>
  <c r="BW270" i="17" s="1"/>
  <c r="BW271" i="17" s="1" a="1"/>
  <c r="BW271" i="17" s="1"/>
  <c r="BW272" i="17" s="1" a="1"/>
  <c r="BW272" i="17" s="1"/>
  <c r="BW273" i="17" s="1" a="1"/>
  <c r="BW273" i="17" s="1"/>
  <c r="BW274" i="17" s="1" a="1"/>
  <c r="BW274" i="17" s="1"/>
  <c r="BW275" i="17" s="1" a="1"/>
  <c r="BW275" i="17" s="1"/>
  <c r="BW276" i="17" s="1" a="1"/>
  <c r="BW276" i="17" s="1"/>
  <c r="BW277" i="17" s="1" a="1"/>
  <c r="BW277" i="17" s="1"/>
  <c r="BW278" i="17" s="1" a="1"/>
  <c r="BW278" i="17" s="1"/>
  <c r="BW279" i="17" s="1" a="1"/>
  <c r="BW279" i="17" s="1"/>
  <c r="BW280" i="17" s="1" a="1"/>
  <c r="BW280" i="17" s="1"/>
  <c r="BW281" i="17" s="1" a="1"/>
  <c r="BW281" i="17" s="1"/>
  <c r="BW282" i="17" s="1" a="1"/>
  <c r="BW282" i="17" s="1"/>
  <c r="BW283" i="17" s="1" a="1"/>
  <c r="BW283" i="17" s="1"/>
  <c r="BW284" i="17" s="1" a="1"/>
  <c r="BW284" i="17" s="1"/>
  <c r="BW285" i="17" s="1" a="1"/>
  <c r="BW285" i="17" s="1"/>
  <c r="BW286" i="17" s="1" a="1"/>
  <c r="BW286" i="17" s="1"/>
  <c r="CD252" i="17"/>
  <c r="CD253" i="17" s="1" a="1"/>
  <c r="CD253" i="17" s="1"/>
  <c r="CD254" i="17" s="1" a="1"/>
  <c r="CD254" i="17" s="1"/>
  <c r="CD255" i="17" s="1" a="1"/>
  <c r="CD255" i="17" s="1"/>
  <c r="CD256" i="17" s="1" a="1"/>
  <c r="CD256" i="17" s="1"/>
  <c r="CD257" i="17" s="1" a="1"/>
  <c r="CD257" i="17" s="1"/>
  <c r="CD258" i="17" s="1" a="1"/>
  <c r="CD258" i="17" s="1"/>
  <c r="CD259" i="17" s="1" a="1"/>
  <c r="CD259" i="17" s="1"/>
  <c r="CD260" i="17" s="1" a="1"/>
  <c r="CD260" i="17" s="1"/>
  <c r="CD261" i="17" s="1" a="1"/>
  <c r="CD261" i="17" s="1"/>
  <c r="CD262" i="17" s="1" a="1"/>
  <c r="CD262" i="17" s="1"/>
  <c r="CD263" i="17" s="1" a="1"/>
  <c r="CD263" i="17" s="1"/>
  <c r="CD264" i="17" s="1" a="1"/>
  <c r="CD264" i="17" s="1"/>
  <c r="CD265" i="17" s="1" a="1"/>
  <c r="CD265" i="17" s="1"/>
  <c r="CD266" i="17" s="1" a="1"/>
  <c r="CD266" i="17" s="1"/>
  <c r="CD267" i="17" s="1" a="1"/>
  <c r="CD267" i="17" s="1"/>
  <c r="CD268" i="17" s="1" a="1"/>
  <c r="CD268" i="17" s="1"/>
  <c r="CD269" i="17" s="1" a="1"/>
  <c r="CD269" i="17" s="1"/>
  <c r="CD270" i="17" s="1" a="1"/>
  <c r="CD270" i="17" s="1"/>
  <c r="CD271" i="17" s="1" a="1"/>
  <c r="CD271" i="17" s="1"/>
  <c r="CD272" i="17" s="1" a="1"/>
  <c r="CD272" i="17" s="1"/>
  <c r="CD273" i="17" s="1" a="1"/>
  <c r="CD273" i="17" s="1"/>
  <c r="CD274" i="17" s="1" a="1"/>
  <c r="CD274" i="17" s="1"/>
  <c r="CD275" i="17" s="1" a="1"/>
  <c r="CD275" i="17" s="1"/>
  <c r="CD276" i="17" s="1" a="1"/>
  <c r="CD276" i="17" s="1"/>
  <c r="CD277" i="17" s="1" a="1"/>
  <c r="CD277" i="17" s="1"/>
  <c r="CD278" i="17" s="1" a="1"/>
  <c r="CD278" i="17" s="1"/>
  <c r="CD279" i="17" s="1" a="1"/>
  <c r="CD279" i="17" s="1"/>
  <c r="CD280" i="17" s="1" a="1"/>
  <c r="CD280" i="17" s="1"/>
  <c r="CD281" i="17" s="1" a="1"/>
  <c r="CD281" i="17" s="1"/>
  <c r="CD282" i="17" s="1" a="1"/>
  <c r="CD282" i="17" s="1"/>
  <c r="CD283" i="17" s="1" a="1"/>
  <c r="CD283" i="17" s="1"/>
  <c r="CD284" i="17" s="1" a="1"/>
  <c r="CD284" i="17" s="1"/>
  <c r="CD285" i="17" s="1" a="1"/>
  <c r="CD285" i="17" s="1"/>
  <c r="CD286" i="17" s="1" a="1"/>
  <c r="CD286" i="17" s="1"/>
  <c r="BF252" i="17"/>
  <c r="BX252" i="17"/>
  <c r="AL252" i="17"/>
  <c r="CO252" i="17"/>
  <c r="R252" i="17"/>
  <c r="R253" i="17" s="1" a="1"/>
  <c r="R253" i="17" s="1"/>
  <c r="R254" i="17" s="1" a="1"/>
  <c r="R254" i="17" s="1"/>
  <c r="R255" i="17" s="1" a="1"/>
  <c r="R255" i="17" s="1"/>
  <c r="R256" i="17" s="1" a="1"/>
  <c r="R256" i="17" s="1"/>
  <c r="R257" i="17" s="1" a="1"/>
  <c r="R257" i="17" s="1"/>
  <c r="R258" i="17" s="1" a="1"/>
  <c r="R258" i="17" s="1"/>
  <c r="R259" i="17" s="1" a="1"/>
  <c r="R259" i="17" s="1"/>
  <c r="R260" i="17" s="1" a="1"/>
  <c r="R260" i="17" s="1"/>
  <c r="R261" i="17" s="1" a="1"/>
  <c r="R261" i="17" s="1"/>
  <c r="R262" i="17" s="1" a="1"/>
  <c r="R262" i="17" s="1"/>
  <c r="R263" i="17" s="1" a="1"/>
  <c r="R263" i="17" s="1"/>
  <c r="R264" i="17" s="1" a="1"/>
  <c r="R264" i="17" s="1"/>
  <c r="R265" i="17" s="1" a="1"/>
  <c r="R265" i="17" s="1"/>
  <c r="R266" i="17" s="1" a="1"/>
  <c r="R266" i="17" s="1"/>
  <c r="R267" i="17" s="1" a="1"/>
  <c r="R267" i="17" s="1"/>
  <c r="R268" i="17" s="1" a="1"/>
  <c r="R268" i="17" s="1"/>
  <c r="R269" i="17" s="1" a="1"/>
  <c r="R269" i="17" s="1"/>
  <c r="R270" i="17" s="1" a="1"/>
  <c r="R270" i="17" s="1"/>
  <c r="R271" i="17" s="1" a="1"/>
  <c r="R271" i="17" s="1"/>
  <c r="R272" i="17" s="1" a="1"/>
  <c r="R272" i="17" s="1"/>
  <c r="R273" i="17" s="1" a="1"/>
  <c r="R273" i="17" s="1"/>
  <c r="R274" i="17" s="1" a="1"/>
  <c r="R274" i="17" s="1"/>
  <c r="R275" i="17" s="1" a="1"/>
  <c r="R275" i="17" s="1"/>
  <c r="R276" i="17" s="1" a="1"/>
  <c r="R276" i="17" s="1"/>
  <c r="R277" i="17" s="1" a="1"/>
  <c r="R277" i="17" s="1"/>
  <c r="R278" i="17" s="1" a="1"/>
  <c r="R278" i="17" s="1"/>
  <c r="R279" i="17" s="1" a="1"/>
  <c r="R279" i="17" s="1"/>
  <c r="R280" i="17" s="1" a="1"/>
  <c r="R280" i="17" s="1"/>
  <c r="R281" i="17" s="1" a="1"/>
  <c r="R281" i="17" s="1"/>
  <c r="R282" i="17" s="1" a="1"/>
  <c r="R282" i="17" s="1"/>
  <c r="R283" i="17" s="1" a="1"/>
  <c r="R283" i="17" s="1"/>
  <c r="R284" i="17" s="1" a="1"/>
  <c r="R284" i="17" s="1"/>
  <c r="R285" i="17" s="1" a="1"/>
  <c r="R285" i="17" s="1"/>
  <c r="R286" i="17" s="1" a="1"/>
  <c r="R286" i="17" s="1"/>
  <c r="AB252" i="17"/>
  <c r="AB253" i="17" s="1" a="1"/>
  <c r="AB253" i="17" s="1"/>
  <c r="AB254" i="17" s="1" a="1"/>
  <c r="AB254" i="17" s="1"/>
  <c r="AB255" i="17" s="1" a="1"/>
  <c r="AB255" i="17" s="1"/>
  <c r="AB256" i="17" s="1" a="1"/>
  <c r="AB256" i="17" s="1"/>
  <c r="AB257" i="17" s="1" a="1"/>
  <c r="AB257" i="17" s="1"/>
  <c r="AB258" i="17" s="1" a="1"/>
  <c r="AB258" i="17" s="1"/>
  <c r="AB259" i="17" s="1" a="1"/>
  <c r="AB259" i="17" s="1"/>
  <c r="AB260" i="17" s="1" a="1"/>
  <c r="AB260" i="17" s="1"/>
  <c r="AB261" i="17" s="1" a="1"/>
  <c r="AB261" i="17" s="1"/>
  <c r="AB262" i="17" s="1" a="1"/>
  <c r="AB262" i="17" s="1"/>
  <c r="AB263" i="17" s="1" a="1"/>
  <c r="AB263" i="17" s="1"/>
  <c r="AB264" i="17" s="1" a="1"/>
  <c r="AB264" i="17" s="1"/>
  <c r="AB265" i="17" s="1" a="1"/>
  <c r="AB265" i="17" s="1"/>
  <c r="AB266" i="17" s="1" a="1"/>
  <c r="AB266" i="17" s="1"/>
  <c r="AB267" i="17" s="1" a="1"/>
  <c r="AB267" i="17" s="1"/>
  <c r="AB268" i="17" s="1" a="1"/>
  <c r="AB268" i="17" s="1"/>
  <c r="AB269" i="17" s="1" a="1"/>
  <c r="AB269" i="17" s="1"/>
  <c r="AB270" i="17" s="1" a="1"/>
  <c r="AB270" i="17" s="1"/>
  <c r="AB271" i="17" s="1" a="1"/>
  <c r="AB271" i="17" s="1"/>
  <c r="AB272" i="17" s="1" a="1"/>
  <c r="AB272" i="17" s="1"/>
  <c r="AB273" i="17" s="1" a="1"/>
  <c r="AB273" i="17" s="1"/>
  <c r="AB274" i="17" s="1" a="1"/>
  <c r="AB274" i="17" s="1"/>
  <c r="AB275" i="17" s="1" a="1"/>
  <c r="AB275" i="17" s="1"/>
  <c r="AB276" i="17" s="1" a="1"/>
  <c r="AB276" i="17" s="1"/>
  <c r="AB277" i="17" s="1" a="1"/>
  <c r="AB277" i="17" s="1"/>
  <c r="AB278" i="17" s="1" a="1"/>
  <c r="AB278" i="17" s="1"/>
  <c r="AB279" i="17" s="1" a="1"/>
  <c r="AB279" i="17" s="1"/>
  <c r="AB280" i="17" s="1" a="1"/>
  <c r="AB280" i="17" s="1"/>
  <c r="AB281" i="17" s="1" a="1"/>
  <c r="AB281" i="17" s="1"/>
  <c r="AB282" i="17" s="1" a="1"/>
  <c r="AB282" i="17" s="1"/>
  <c r="AB283" i="17" s="1" a="1"/>
  <c r="AB283" i="17" s="1"/>
  <c r="AB284" i="17" s="1" a="1"/>
  <c r="AB284" i="17" s="1"/>
  <c r="AB285" i="17" s="1" a="1"/>
  <c r="AB285" i="17" s="1"/>
  <c r="AB286" i="17" s="1" a="1"/>
  <c r="AB286" i="17" s="1"/>
  <c r="AQ252" i="17"/>
  <c r="BT252" i="17"/>
  <c r="X252" i="17"/>
  <c r="M252" i="17"/>
  <c r="BZ252" i="17"/>
  <c r="AF252" i="17"/>
  <c r="AF253" i="17" s="1" a="1"/>
  <c r="AF253" i="17" s="1"/>
  <c r="AF254" i="17" s="1" a="1"/>
  <c r="AF254" i="17" s="1"/>
  <c r="AF255" i="17" s="1" a="1"/>
  <c r="AF255" i="17" s="1"/>
  <c r="AF256" i="17" s="1" a="1"/>
  <c r="AF256" i="17" s="1"/>
  <c r="AF257" i="17" s="1" a="1"/>
  <c r="AF257" i="17" s="1"/>
  <c r="AF258" i="17" s="1" a="1"/>
  <c r="AF258" i="17" s="1"/>
  <c r="AF259" i="17" s="1" a="1"/>
  <c r="AF259" i="17" s="1"/>
  <c r="AF260" i="17" s="1" a="1"/>
  <c r="AF260" i="17" s="1"/>
  <c r="AF261" i="17" s="1" a="1"/>
  <c r="AF261" i="17" s="1"/>
  <c r="AF262" i="17" s="1" a="1"/>
  <c r="AF262" i="17" s="1"/>
  <c r="AF263" i="17" s="1" a="1"/>
  <c r="AF263" i="17" s="1"/>
  <c r="AF264" i="17" s="1" a="1"/>
  <c r="AF264" i="17" s="1"/>
  <c r="AF265" i="17" s="1" a="1"/>
  <c r="AF265" i="17" s="1"/>
  <c r="AF266" i="17" s="1" a="1"/>
  <c r="AF266" i="17" s="1"/>
  <c r="AF267" i="17" s="1" a="1"/>
  <c r="AF267" i="17" s="1"/>
  <c r="AF268" i="17" s="1" a="1"/>
  <c r="AF268" i="17" s="1"/>
  <c r="AF269" i="17" s="1" a="1"/>
  <c r="AF269" i="17" s="1"/>
  <c r="AF270" i="17" s="1" a="1"/>
  <c r="AF270" i="17" s="1"/>
  <c r="AF271" i="17" s="1" a="1"/>
  <c r="AF271" i="17" s="1"/>
  <c r="AF272" i="17" s="1" a="1"/>
  <c r="AF272" i="17" s="1"/>
  <c r="AF273" i="17" s="1" a="1"/>
  <c r="AF273" i="17" s="1"/>
  <c r="AF274" i="17" s="1" a="1"/>
  <c r="AF274" i="17" s="1"/>
  <c r="AF275" i="17" s="1" a="1"/>
  <c r="AF275" i="17" s="1"/>
  <c r="AF276" i="17" s="1" a="1"/>
  <c r="AF276" i="17" s="1"/>
  <c r="AF277" i="17" s="1" a="1"/>
  <c r="AF277" i="17" s="1"/>
  <c r="AF278" i="17" s="1" a="1"/>
  <c r="AF278" i="17" s="1"/>
  <c r="AF279" i="17" s="1" a="1"/>
  <c r="AF279" i="17" s="1"/>
  <c r="AF280" i="17" s="1" a="1"/>
  <c r="AF280" i="17" s="1"/>
  <c r="AF281" i="17" s="1" a="1"/>
  <c r="AF281" i="17" s="1"/>
  <c r="AF282" i="17" s="1" a="1"/>
  <c r="AF282" i="17" s="1"/>
  <c r="AF283" i="17" s="1" a="1"/>
  <c r="AF283" i="17" s="1"/>
  <c r="AF284" i="17" s="1" a="1"/>
  <c r="AF284" i="17" s="1"/>
  <c r="AF285" i="17" s="1" a="1"/>
  <c r="AF285" i="17" s="1"/>
  <c r="AF286" i="17" s="1" a="1"/>
  <c r="AF286" i="17" s="1"/>
  <c r="I252" i="17"/>
  <c r="BE252" i="17"/>
  <c r="CS252" i="17"/>
  <c r="AY252" i="17"/>
  <c r="J252" i="17"/>
  <c r="AZ252" i="17"/>
  <c r="BP252" i="17"/>
  <c r="BP253" i="17" s="1" a="1"/>
  <c r="BP253" i="17" s="1"/>
  <c r="BP254" i="17" s="1" a="1"/>
  <c r="BP254" i="17" s="1"/>
  <c r="BP255" i="17" s="1" a="1"/>
  <c r="BP255" i="17" s="1"/>
  <c r="BP256" i="17" s="1" a="1"/>
  <c r="BP256" i="17" s="1"/>
  <c r="BP257" i="17" s="1" a="1"/>
  <c r="BP257" i="17" s="1"/>
  <c r="BP258" i="17" s="1" a="1"/>
  <c r="BP258" i="17" s="1"/>
  <c r="BP259" i="17" s="1" a="1"/>
  <c r="BP259" i="17" s="1"/>
  <c r="BP260" i="17" s="1" a="1"/>
  <c r="BP260" i="17" s="1"/>
  <c r="BP261" i="17" s="1" a="1"/>
  <c r="BP261" i="17" s="1"/>
  <c r="BP262" i="17" s="1" a="1"/>
  <c r="BP262" i="17" s="1"/>
  <c r="BP263" i="17" s="1" a="1"/>
  <c r="BP263" i="17" s="1"/>
  <c r="BP264" i="17" s="1" a="1"/>
  <c r="BP264" i="17" s="1"/>
  <c r="BP265" i="17" s="1" a="1"/>
  <c r="BP265" i="17" s="1"/>
  <c r="BP266" i="17" s="1" a="1"/>
  <c r="BP266" i="17" s="1"/>
  <c r="BP267" i="17" s="1" a="1"/>
  <c r="BP267" i="17" s="1"/>
  <c r="BP268" i="17" s="1" a="1"/>
  <c r="BP268" i="17" s="1"/>
  <c r="BP269" i="17" s="1" a="1"/>
  <c r="BP269" i="17" s="1"/>
  <c r="BP270" i="17" s="1" a="1"/>
  <c r="BP270" i="17" s="1"/>
  <c r="BP271" i="17" s="1" a="1"/>
  <c r="BP271" i="17" s="1"/>
  <c r="BP272" i="17" s="1" a="1"/>
  <c r="BP272" i="17" s="1"/>
  <c r="BP273" i="17" s="1" a="1"/>
  <c r="BP273" i="17" s="1"/>
  <c r="BP274" i="17" s="1" a="1"/>
  <c r="BP274" i="17" s="1"/>
  <c r="BP275" i="17" s="1" a="1"/>
  <c r="BP275" i="17" s="1"/>
  <c r="BP276" i="17" s="1" a="1"/>
  <c r="BP276" i="17" s="1"/>
  <c r="BP277" i="17" s="1" a="1"/>
  <c r="BP277" i="17" s="1"/>
  <c r="BP278" i="17" s="1" a="1"/>
  <c r="BP278" i="17" s="1"/>
  <c r="BP279" i="17" s="1" a="1"/>
  <c r="BP279" i="17" s="1"/>
  <c r="BP280" i="17" s="1" a="1"/>
  <c r="BP280" i="17" s="1"/>
  <c r="BP281" i="17" s="1" a="1"/>
  <c r="BP281" i="17" s="1"/>
  <c r="BP282" i="17" s="1" a="1"/>
  <c r="BP282" i="17" s="1"/>
  <c r="BP283" i="17" s="1" a="1"/>
  <c r="BP283" i="17" s="1"/>
  <c r="BP284" i="17" s="1" a="1"/>
  <c r="BP284" i="17" s="1"/>
  <c r="BP285" i="17" s="1" a="1"/>
  <c r="BP285" i="17" s="1"/>
  <c r="BP286" i="17" s="1" a="1"/>
  <c r="BP286" i="17" s="1"/>
  <c r="AA252" i="17"/>
  <c r="CG252" i="17"/>
  <c r="BQ252" i="17"/>
  <c r="BI252" i="17"/>
  <c r="BL252" i="17"/>
  <c r="BA252" i="17"/>
  <c r="BC252" i="17"/>
  <c r="BK252" i="17"/>
  <c r="BK253" i="17" s="1" a="1"/>
  <c r="BK253" i="17" s="1"/>
  <c r="BK254" i="17" s="1" a="1"/>
  <c r="BK254" i="17" s="1"/>
  <c r="BK255" i="17" s="1" a="1"/>
  <c r="BK255" i="17" s="1"/>
  <c r="BK256" i="17" s="1" a="1"/>
  <c r="BK256" i="17" s="1"/>
  <c r="BK257" i="17" s="1" a="1"/>
  <c r="BK257" i="17" s="1"/>
  <c r="BK258" i="17" s="1" a="1"/>
  <c r="BK258" i="17" s="1"/>
  <c r="BK259" i="17" s="1" a="1"/>
  <c r="BK259" i="17" s="1"/>
  <c r="BK260" i="17" s="1" a="1"/>
  <c r="BK260" i="17" s="1"/>
  <c r="BK261" i="17" s="1" a="1"/>
  <c r="BK261" i="17" s="1"/>
  <c r="BK262" i="17" s="1" a="1"/>
  <c r="BK262" i="17" s="1"/>
  <c r="BK263" i="17" s="1" a="1"/>
  <c r="BK263" i="17" s="1"/>
  <c r="BK264" i="17" s="1" a="1"/>
  <c r="BK264" i="17" s="1"/>
  <c r="BK265" i="17" s="1" a="1"/>
  <c r="BK265" i="17" s="1"/>
  <c r="BK266" i="17" s="1" a="1"/>
  <c r="BK266" i="17" s="1"/>
  <c r="BK267" i="17" s="1" a="1"/>
  <c r="BK267" i="17" s="1"/>
  <c r="BK268" i="17" s="1" a="1"/>
  <c r="BK268" i="17" s="1"/>
  <c r="BK269" i="17" s="1" a="1"/>
  <c r="BK269" i="17" s="1"/>
  <c r="BK270" i="17" s="1" a="1"/>
  <c r="BK270" i="17" s="1"/>
  <c r="BK271" i="17" s="1" a="1"/>
  <c r="BK271" i="17" s="1"/>
  <c r="BK272" i="17" s="1" a="1"/>
  <c r="BK272" i="17" s="1"/>
  <c r="BK273" i="17" s="1" a="1"/>
  <c r="BK273" i="17" s="1"/>
  <c r="BK274" i="17" s="1" a="1"/>
  <c r="BK274" i="17" s="1"/>
  <c r="BK275" i="17" s="1" a="1"/>
  <c r="BK275" i="17" s="1"/>
  <c r="BK276" i="17" s="1" a="1"/>
  <c r="BK276" i="17" s="1"/>
  <c r="BK277" i="17" s="1" a="1"/>
  <c r="BK277" i="17" s="1"/>
  <c r="BK278" i="17" s="1" a="1"/>
  <c r="BK278" i="17" s="1"/>
  <c r="BK279" i="17" s="1" a="1"/>
  <c r="BK279" i="17" s="1"/>
  <c r="BK280" i="17" s="1" a="1"/>
  <c r="BK280" i="17" s="1"/>
  <c r="BK281" i="17" s="1" a="1"/>
  <c r="BK281" i="17" s="1"/>
  <c r="BK282" i="17" s="1" a="1"/>
  <c r="BK282" i="17" s="1"/>
  <c r="BK283" i="17" s="1" a="1"/>
  <c r="BK283" i="17" s="1"/>
  <c r="BK284" i="17" s="1" a="1"/>
  <c r="BK284" i="17" s="1"/>
  <c r="BK285" i="17" s="1" a="1"/>
  <c r="BK285" i="17" s="1"/>
  <c r="BK286" i="17" s="1" a="1"/>
  <c r="BK286" i="17" s="1"/>
  <c r="CK252" i="17"/>
  <c r="W252" i="17"/>
  <c r="BJ252" i="17"/>
  <c r="Q252" i="17"/>
  <c r="CT252" i="17"/>
  <c r="CT253" i="17" s="1" a="1"/>
  <c r="CT253" i="17" s="1"/>
  <c r="CT254" i="17" s="1" a="1"/>
  <c r="CT254" i="17" s="1"/>
  <c r="CT255" i="17" s="1" a="1"/>
  <c r="CT255" i="17" s="1"/>
  <c r="CT256" i="17" s="1" a="1"/>
  <c r="CT256" i="17" s="1"/>
  <c r="CT257" i="17" s="1" a="1"/>
  <c r="CT257" i="17" s="1"/>
  <c r="CT258" i="17" s="1" a="1"/>
  <c r="CT258" i="17" s="1"/>
  <c r="CT259" i="17" s="1" a="1"/>
  <c r="CT259" i="17" s="1"/>
  <c r="CT260" i="17" s="1" a="1"/>
  <c r="CT260" i="17" s="1"/>
  <c r="CT261" i="17" s="1" a="1"/>
  <c r="CT261" i="17" s="1"/>
  <c r="CT262" i="17" s="1" a="1"/>
  <c r="CT262" i="17" s="1"/>
  <c r="CT263" i="17" s="1" a="1"/>
  <c r="CT263" i="17" s="1"/>
  <c r="CT264" i="17" s="1" a="1"/>
  <c r="CT264" i="17" s="1"/>
  <c r="CT265" i="17" s="1" a="1"/>
  <c r="CT265" i="17" s="1"/>
  <c r="CT266" i="17" s="1" a="1"/>
  <c r="CT266" i="17" s="1"/>
  <c r="CT267" i="17" s="1" a="1"/>
  <c r="CT267" i="17" s="1"/>
  <c r="CT268" i="17" s="1" a="1"/>
  <c r="CT268" i="17" s="1"/>
  <c r="CT269" i="17" s="1" a="1"/>
  <c r="CT269" i="17" s="1"/>
  <c r="CT270" i="17" s="1" a="1"/>
  <c r="CT270" i="17" s="1"/>
  <c r="CT271" i="17" s="1" a="1"/>
  <c r="CT271" i="17" s="1"/>
  <c r="CT272" i="17" s="1" a="1"/>
  <c r="CT272" i="17" s="1"/>
  <c r="CT273" i="17" s="1" a="1"/>
  <c r="CT273" i="17" s="1"/>
  <c r="CT274" i="17" s="1" a="1"/>
  <c r="CT274" i="17" s="1"/>
  <c r="CT275" i="17" s="1" a="1"/>
  <c r="CT275" i="17" s="1"/>
  <c r="CT276" i="17" s="1" a="1"/>
  <c r="CT276" i="17" s="1"/>
  <c r="CT277" i="17" s="1" a="1"/>
  <c r="CT277" i="17" s="1"/>
  <c r="CT278" i="17" s="1" a="1"/>
  <c r="CT278" i="17" s="1"/>
  <c r="CT279" i="17" s="1" a="1"/>
  <c r="CT279" i="17" s="1"/>
  <c r="CT280" i="17" s="1" a="1"/>
  <c r="CT280" i="17" s="1"/>
  <c r="CT281" i="17" s="1" a="1"/>
  <c r="CT281" i="17" s="1"/>
  <c r="CT282" i="17" s="1" a="1"/>
  <c r="CT282" i="17" s="1"/>
  <c r="CT283" i="17" s="1" a="1"/>
  <c r="CT283" i="17" s="1"/>
  <c r="CT284" i="17" s="1" a="1"/>
  <c r="CT284" i="17" s="1"/>
  <c r="CT285" i="17" s="1" a="1"/>
  <c r="CT285" i="17" s="1"/>
  <c r="CT286" i="17" s="1" a="1"/>
  <c r="CT286" i="17" s="1"/>
  <c r="AX252" i="17"/>
  <c r="BO252" i="17"/>
  <c r="BO253" i="17" s="1" a="1"/>
  <c r="BO253" i="17" s="1"/>
  <c r="BO254" i="17" s="1" a="1"/>
  <c r="BO254" i="17" s="1"/>
  <c r="BO255" i="17" s="1" a="1"/>
  <c r="BO255" i="17" s="1"/>
  <c r="BO256" i="17" s="1" a="1"/>
  <c r="BO256" i="17" s="1"/>
  <c r="BO257" i="17" s="1" a="1"/>
  <c r="BO257" i="17" s="1"/>
  <c r="BO258" i="17" s="1" a="1"/>
  <c r="BO258" i="17" s="1"/>
  <c r="BO259" i="17" s="1" a="1"/>
  <c r="BO259" i="17" s="1"/>
  <c r="BO260" i="17" s="1" a="1"/>
  <c r="BO260" i="17" s="1"/>
  <c r="BO261" i="17" s="1" a="1"/>
  <c r="BO261" i="17" s="1"/>
  <c r="BO262" i="17" s="1" a="1"/>
  <c r="BO262" i="17" s="1"/>
  <c r="BO263" i="17" s="1" a="1"/>
  <c r="BO263" i="17" s="1"/>
  <c r="BO264" i="17" s="1" a="1"/>
  <c r="BO264" i="17" s="1"/>
  <c r="BO265" i="17" s="1" a="1"/>
  <c r="BO265" i="17" s="1"/>
  <c r="BO266" i="17" s="1" a="1"/>
  <c r="BO266" i="17" s="1"/>
  <c r="BO267" i="17" s="1" a="1"/>
  <c r="BO267" i="17" s="1"/>
  <c r="BO268" i="17" s="1" a="1"/>
  <c r="BO268" i="17" s="1"/>
  <c r="BO269" i="17" s="1" a="1"/>
  <c r="BO269" i="17" s="1"/>
  <c r="BO270" i="17" s="1" a="1"/>
  <c r="BO270" i="17" s="1"/>
  <c r="BO271" i="17" s="1" a="1"/>
  <c r="BO271" i="17" s="1"/>
  <c r="BO272" i="17" s="1" a="1"/>
  <c r="BO272" i="17" s="1"/>
  <c r="BO273" i="17" s="1" a="1"/>
  <c r="BO273" i="17" s="1"/>
  <c r="BO274" i="17" s="1" a="1"/>
  <c r="BO274" i="17" s="1"/>
  <c r="BO275" i="17" s="1" a="1"/>
  <c r="BO275" i="17" s="1"/>
  <c r="BO276" i="17" s="1" a="1"/>
  <c r="BO276" i="17" s="1"/>
  <c r="BO277" i="17" s="1" a="1"/>
  <c r="BO277" i="17" s="1"/>
  <c r="BO278" i="17" s="1" a="1"/>
  <c r="BO278" i="17" s="1"/>
  <c r="BO279" i="17" s="1" a="1"/>
  <c r="BO279" i="17" s="1"/>
  <c r="BO280" i="17" s="1" a="1"/>
  <c r="BO280" i="17" s="1"/>
  <c r="BO281" i="17" s="1" a="1"/>
  <c r="BO281" i="17" s="1"/>
  <c r="BO282" i="17" s="1" a="1"/>
  <c r="BO282" i="17" s="1"/>
  <c r="BO283" i="17" s="1" a="1"/>
  <c r="BO283" i="17" s="1"/>
  <c r="BO284" i="17" s="1" a="1"/>
  <c r="BO284" i="17" s="1"/>
  <c r="BO285" i="17" s="1" a="1"/>
  <c r="BO285" i="17" s="1"/>
  <c r="BO286" i="17" s="1" a="1"/>
  <c r="BO286" i="17" s="1"/>
  <c r="S252" i="17"/>
  <c r="O252" i="17"/>
  <c r="CV252" i="17"/>
  <c r="AM252" i="17"/>
  <c r="AS252" i="17"/>
  <c r="CA252" i="17"/>
  <c r="E252" i="17"/>
  <c r="AA6" i="16"/>
  <c r="Z7" i="16"/>
  <c r="Z8" i="16" s="1"/>
  <c r="Z9" i="16" s="1"/>
  <c r="Z10" i="16" s="1"/>
  <c r="Z11" i="16" s="1"/>
  <c r="Z12" i="16" s="1"/>
  <c r="Z13" i="16" s="1"/>
  <c r="Z14" i="16" s="1"/>
  <c r="Z15" i="16" s="1"/>
  <c r="Z16" i="16" s="1"/>
  <c r="Z17" i="16" s="1"/>
  <c r="Z18" i="16" s="1"/>
  <c r="Z19" i="16" s="1"/>
  <c r="Z20" i="16" s="1"/>
  <c r="Z21" i="16" s="1"/>
  <c r="Z22" i="16" s="1"/>
  <c r="Z23" i="16" s="1"/>
  <c r="Z24" i="16" s="1"/>
  <c r="Z25" i="16" s="1"/>
  <c r="Z26" i="16" s="1"/>
  <c r="Z27" i="16" s="1"/>
  <c r="Z28" i="16" s="1"/>
  <c r="Z29" i="16" s="1"/>
  <c r="Z30" i="16" s="1"/>
  <c r="Z31" i="16" s="1"/>
  <c r="Z32" i="16" s="1"/>
  <c r="Z33" i="16" s="1"/>
  <c r="Z34" i="16" s="1"/>
  <c r="Z35" i="16" s="1"/>
  <c r="Z36" i="16" s="1"/>
  <c r="Z37" i="16" s="1"/>
  <c r="Z38" i="16" s="1"/>
  <c r="Z39" i="16" s="1"/>
  <c r="Z40" i="16" s="1"/>
  <c r="Z41" i="16" s="1"/>
  <c r="Z42" i="16" s="1"/>
  <c r="Z43" i="16" s="1"/>
  <c r="Z44" i="16" s="1"/>
  <c r="Z45" i="16" s="1"/>
  <c r="Z46" i="16" s="1"/>
  <c r="Z47" i="16" s="1"/>
  <c r="Z48" i="16" s="1"/>
  <c r="Z49" i="16" s="1"/>
  <c r="Z50" i="16" s="1"/>
  <c r="Z51" i="16" s="1"/>
  <c r="Z52" i="16" s="1"/>
  <c r="Z53" i="16" s="1"/>
  <c r="Z54" i="16" s="1"/>
  <c r="Z55" i="16" s="1"/>
  <c r="Z56" i="16" s="1"/>
  <c r="Z57" i="16" s="1"/>
  <c r="Z58" i="16" s="1"/>
  <c r="Z59" i="16" s="1"/>
  <c r="Z60" i="16" s="1"/>
  <c r="Z61" i="16" s="1"/>
  <c r="Z62" i="16" s="1"/>
  <c r="Z63" i="16" s="1"/>
  <c r="Z64" i="16" s="1"/>
  <c r="Z65" i="16" s="1"/>
  <c r="Z66" i="16" s="1"/>
  <c r="Z67" i="16" s="1"/>
  <c r="Z68" i="16" s="1"/>
  <c r="Z69" i="16" s="1"/>
  <c r="Z70" i="16" s="1"/>
  <c r="Z71" i="16" s="1"/>
  <c r="Z72" i="16" s="1"/>
  <c r="Z73" i="16" s="1"/>
  <c r="Z74" i="16" s="1"/>
  <c r="Z75" i="16" s="1"/>
  <c r="Z76" i="16" s="1"/>
  <c r="Z77" i="16" s="1"/>
  <c r="Z78" i="16" s="1"/>
  <c r="Z79" i="16" s="1"/>
  <c r="Z80" i="16" s="1"/>
  <c r="Z81" i="16" s="1"/>
  <c r="Z82" i="16" s="1"/>
  <c r="Z83" i="16" s="1"/>
  <c r="Z84" i="16" s="1"/>
  <c r="Z85" i="16" s="1"/>
  <c r="Z86" i="16" s="1"/>
  <c r="Z87" i="16" s="1"/>
  <c r="Z88" i="16" s="1"/>
  <c r="Z89" i="16" s="1"/>
  <c r="Z90" i="16" s="1"/>
  <c r="Z91" i="16" s="1"/>
  <c r="Z92" i="16" s="1"/>
  <c r="Z93" i="16" s="1"/>
  <c r="Z94" i="16" s="1"/>
  <c r="Z95" i="16" s="1"/>
  <c r="Z96" i="16" s="1"/>
  <c r="Z97" i="16" s="1"/>
  <c r="Z98" i="16" s="1"/>
  <c r="Z99" i="16" s="1"/>
  <c r="Z100" i="16" s="1"/>
  <c r="Z101" i="16" s="1"/>
  <c r="Z102" i="16" s="1"/>
  <c r="Z103" i="16" s="1"/>
  <c r="Z104" i="16" s="1"/>
  <c r="Z105" i="16" s="1"/>
  <c r="Z106" i="16" s="1"/>
  <c r="Z107" i="16" s="1"/>
  <c r="Z108" i="16" s="1"/>
  <c r="Z109" i="16" s="1"/>
  <c r="Z110" i="16" s="1"/>
  <c r="Z111" i="16" s="1"/>
  <c r="Z112" i="16" s="1"/>
  <c r="Z113" i="16" s="1"/>
  <c r="Z114" i="16" s="1"/>
  <c r="Z115" i="16" s="1"/>
  <c r="Z116" i="16" s="1"/>
  <c r="Z117" i="16" s="1"/>
  <c r="Z118" i="16" s="1"/>
  <c r="Z119" i="16" s="1"/>
  <c r="Z120" i="16" s="1"/>
  <c r="Z121" i="16" s="1"/>
  <c r="Z122" i="16" s="1"/>
  <c r="Z123" i="16" s="1"/>
  <c r="Z124" i="16" s="1"/>
  <c r="Z125" i="16" s="1"/>
  <c r="D12" i="16"/>
  <c r="E11" i="16" s="1"/>
  <c r="D9" i="15"/>
  <c r="E8" i="15" s="1"/>
  <c r="C12" i="16"/>
  <c r="C9" i="15"/>
  <c r="F12" i="16"/>
  <c r="F10" i="4"/>
  <c r="D11" i="4" a="1"/>
  <c r="D11" i="4" s="1"/>
  <c r="E11" i="4" s="1"/>
  <c r="C12" i="4"/>
  <c r="C11" i="3"/>
  <c r="F10" i="3"/>
  <c r="H255" i="17" a="1"/>
  <c r="Y253" i="17" a="1"/>
  <c r="X253" i="17" a="1"/>
  <c r="L253" i="17" a="1"/>
  <c r="M253" i="17" a="1"/>
  <c r="BH253" i="17" a="1"/>
  <c r="CB253" i="17" a="1"/>
  <c r="CQ253" i="17" a="1"/>
  <c r="CU253" i="17" a="1"/>
  <c r="CE253" i="17" a="1"/>
  <c r="W253" i="17" a="1"/>
  <c r="AY253" i="17" a="1"/>
  <c r="E253" i="17" a="1"/>
  <c r="CY253" i="17" a="1"/>
  <c r="BQ253" i="17" a="1"/>
  <c r="Q253" i="17" a="1"/>
  <c r="AA253" i="17" a="1"/>
  <c r="F253" i="17" a="1"/>
  <c r="BZ253" i="17" a="1"/>
  <c r="BI253" i="17" a="1"/>
  <c r="S253" i="17" a="1"/>
  <c r="AQ253" i="17" a="1"/>
  <c r="AH253" i="17" a="1"/>
  <c r="BL253" i="17" a="1"/>
  <c r="O253" i="17" a="1"/>
  <c r="CZ253" i="17" a="1"/>
  <c r="BF253" i="17" a="1"/>
  <c r="I253" i="17" a="1"/>
  <c r="BA253" i="17" a="1"/>
  <c r="CV253" i="17" a="1"/>
  <c r="BD253" i="17" a="1"/>
  <c r="BX253" i="17" a="1"/>
  <c r="BE253" i="17" a="1"/>
  <c r="BC253" i="17" a="1"/>
  <c r="AM253" i="17" a="1"/>
  <c r="AL253" i="17" a="1"/>
  <c r="CS253" i="17" a="1"/>
  <c r="AS253" i="17" a="1"/>
  <c r="AZ253" i="17" a="1"/>
  <c r="CM253" i="17" a="1"/>
  <c r="CO253" i="17" a="1"/>
  <c r="CK253" i="17" a="1"/>
  <c r="CA253" i="17" a="1"/>
  <c r="BT253" i="17" a="1"/>
  <c r="BV253" i="17" a="1"/>
  <c r="J253" i="17" a="1"/>
  <c r="BJ253" i="17" a="1"/>
  <c r="AJ253" i="17" a="1"/>
  <c r="CG253" i="17" a="1"/>
  <c r="AX253" i="17" a="1"/>
  <c r="BM253" i="17" a="1"/>
  <c r="AP253" i="17" a="1"/>
  <c r="AY253" i="17" l="1"/>
  <c r="AY254" i="17" s="1" a="1"/>
  <c r="AY254" i="17" s="1"/>
  <c r="AY255" i="17" s="1" a="1"/>
  <c r="AY255" i="17" s="1"/>
  <c r="AY256" i="17" s="1" a="1"/>
  <c r="AY256" i="17" s="1"/>
  <c r="AY257" i="17" s="1" a="1"/>
  <c r="AY257" i="17" s="1"/>
  <c r="AY258" i="17" s="1" a="1"/>
  <c r="AY258" i="17" s="1"/>
  <c r="AY259" i="17" s="1" a="1"/>
  <c r="AY259" i="17" s="1"/>
  <c r="AY260" i="17" s="1" a="1"/>
  <c r="AY260" i="17" s="1"/>
  <c r="AY261" i="17" s="1" a="1"/>
  <c r="AY261" i="17" s="1"/>
  <c r="AY262" i="17" s="1" a="1"/>
  <c r="AY262" i="17" s="1"/>
  <c r="AY263" i="17" s="1" a="1"/>
  <c r="AY263" i="17" s="1"/>
  <c r="AY264" i="17" s="1" a="1"/>
  <c r="AY264" i="17" s="1"/>
  <c r="AY265" i="17" s="1" a="1"/>
  <c r="AY265" i="17" s="1"/>
  <c r="AY266" i="17" s="1" a="1"/>
  <c r="AY266" i="17" s="1"/>
  <c r="AY267" i="17" s="1" a="1"/>
  <c r="AY267" i="17" s="1"/>
  <c r="AY268" i="17" s="1" a="1"/>
  <c r="AY268" i="17" s="1"/>
  <c r="AY269" i="17" s="1" a="1"/>
  <c r="AY269" i="17" s="1"/>
  <c r="AY270" i="17" s="1" a="1"/>
  <c r="AY270" i="17" s="1"/>
  <c r="AY271" i="17" s="1" a="1"/>
  <c r="AY271" i="17" s="1"/>
  <c r="AY272" i="17" s="1" a="1"/>
  <c r="AY272" i="17" s="1"/>
  <c r="AY273" i="17" s="1" a="1"/>
  <c r="AY273" i="17" s="1"/>
  <c r="AY274" i="17" s="1" a="1"/>
  <c r="AY274" i="17" s="1"/>
  <c r="AY275" i="17" s="1" a="1"/>
  <c r="AY275" i="17" s="1"/>
  <c r="AY276" i="17" s="1" a="1"/>
  <c r="AY276" i="17" s="1"/>
  <c r="AY277" i="17" s="1" a="1"/>
  <c r="AY277" i="17" s="1"/>
  <c r="AY278" i="17" s="1" a="1"/>
  <c r="AY278" i="17" s="1"/>
  <c r="AY279" i="17" s="1" a="1"/>
  <c r="AY279" i="17" s="1"/>
  <c r="AY280" i="17" s="1" a="1"/>
  <c r="AY280" i="17" s="1"/>
  <c r="AY281" i="17" s="1" a="1"/>
  <c r="AY281" i="17" s="1"/>
  <c r="AY282" i="17" s="1" a="1"/>
  <c r="AY282" i="17" s="1"/>
  <c r="AY283" i="17" s="1" a="1"/>
  <c r="AY283" i="17" s="1"/>
  <c r="AY284" i="17" s="1" a="1"/>
  <c r="AY284" i="17" s="1"/>
  <c r="AY285" i="17" s="1" a="1"/>
  <c r="AY285" i="17" s="1"/>
  <c r="AY286" i="17" s="1" a="1"/>
  <c r="AY286" i="17" s="1"/>
  <c r="W253" i="17"/>
  <c r="CE253" i="17"/>
  <c r="CE254" i="17" s="1" a="1"/>
  <c r="CE254" i="17" s="1"/>
  <c r="CE255" i="17" s="1" a="1"/>
  <c r="CE255" i="17" s="1"/>
  <c r="CE256" i="17" s="1" a="1"/>
  <c r="CE256" i="17" s="1"/>
  <c r="CE257" i="17" s="1" a="1"/>
  <c r="CE257" i="17" s="1"/>
  <c r="CE258" i="17" s="1" a="1"/>
  <c r="CE258" i="17" s="1"/>
  <c r="CE259" i="17" s="1" a="1"/>
  <c r="CE259" i="17" s="1"/>
  <c r="CE260" i="17" s="1" a="1"/>
  <c r="CE260" i="17" s="1"/>
  <c r="CE261" i="17" s="1" a="1"/>
  <c r="CE261" i="17" s="1"/>
  <c r="CE262" i="17" s="1" a="1"/>
  <c r="CE262" i="17" s="1"/>
  <c r="CE263" i="17" s="1" a="1"/>
  <c r="CE263" i="17" s="1"/>
  <c r="CE264" i="17" s="1" a="1"/>
  <c r="CE264" i="17" s="1"/>
  <c r="CE265" i="17" s="1" a="1"/>
  <c r="CE265" i="17" s="1"/>
  <c r="CE266" i="17" s="1" a="1"/>
  <c r="CE266" i="17" s="1"/>
  <c r="CE267" i="17" s="1" a="1"/>
  <c r="CE267" i="17" s="1"/>
  <c r="CE268" i="17" s="1" a="1"/>
  <c r="CE268" i="17" s="1"/>
  <c r="CE269" i="17" s="1" a="1"/>
  <c r="CE269" i="17" s="1"/>
  <c r="CE270" i="17" s="1" a="1"/>
  <c r="CE270" i="17" s="1"/>
  <c r="CE271" i="17" s="1" a="1"/>
  <c r="CE271" i="17" s="1"/>
  <c r="CE272" i="17" s="1" a="1"/>
  <c r="CE272" i="17" s="1"/>
  <c r="CE273" i="17" s="1" a="1"/>
  <c r="CE273" i="17" s="1"/>
  <c r="CE274" i="17" s="1" a="1"/>
  <c r="CE274" i="17" s="1"/>
  <c r="CE275" i="17" s="1" a="1"/>
  <c r="CE275" i="17" s="1"/>
  <c r="CE276" i="17" s="1" a="1"/>
  <c r="CE276" i="17" s="1"/>
  <c r="CE277" i="17" s="1" a="1"/>
  <c r="CE277" i="17" s="1"/>
  <c r="CE278" i="17" s="1" a="1"/>
  <c r="CE278" i="17" s="1"/>
  <c r="CE279" i="17" s="1" a="1"/>
  <c r="CE279" i="17" s="1"/>
  <c r="CE280" i="17" s="1" a="1"/>
  <c r="CE280" i="17" s="1"/>
  <c r="CE281" i="17" s="1" a="1"/>
  <c r="CE281" i="17" s="1"/>
  <c r="CE282" i="17" s="1" a="1"/>
  <c r="CE282" i="17" s="1"/>
  <c r="CE283" i="17" s="1" a="1"/>
  <c r="CE283" i="17" s="1"/>
  <c r="CE284" i="17" s="1" a="1"/>
  <c r="CE284" i="17" s="1"/>
  <c r="CE285" i="17" s="1" a="1"/>
  <c r="CE285" i="17" s="1"/>
  <c r="CE286" i="17" s="1" a="1"/>
  <c r="CE286" i="17" s="1"/>
  <c r="CU253" i="17"/>
  <c r="CQ253" i="17"/>
  <c r="CB253" i="17"/>
  <c r="BH253" i="17"/>
  <c r="M253" i="17"/>
  <c r="M254" i="17" s="1" a="1"/>
  <c r="M254" i="17" s="1"/>
  <c r="M255" i="17" s="1" a="1"/>
  <c r="M255" i="17" s="1"/>
  <c r="M256" i="17" s="1" a="1"/>
  <c r="M256" i="17" s="1"/>
  <c r="M257" i="17" s="1" a="1"/>
  <c r="M257" i="17" s="1"/>
  <c r="M258" i="17" s="1" a="1"/>
  <c r="M258" i="17" s="1"/>
  <c r="M259" i="17" s="1" a="1"/>
  <c r="M259" i="17" s="1"/>
  <c r="M260" i="17" s="1" a="1"/>
  <c r="M260" i="17" s="1"/>
  <c r="M261" i="17" s="1" a="1"/>
  <c r="M261" i="17" s="1"/>
  <c r="M262" i="17" s="1" a="1"/>
  <c r="M262" i="17" s="1"/>
  <c r="M263" i="17" s="1" a="1"/>
  <c r="M263" i="17" s="1"/>
  <c r="M264" i="17" s="1" a="1"/>
  <c r="M264" i="17" s="1"/>
  <c r="M265" i="17" s="1" a="1"/>
  <c r="M265" i="17" s="1"/>
  <c r="M266" i="17" s="1" a="1"/>
  <c r="M266" i="17" s="1"/>
  <c r="M267" i="17" s="1" a="1"/>
  <c r="M267" i="17" s="1"/>
  <c r="M268" i="17" s="1" a="1"/>
  <c r="M268" i="17" s="1"/>
  <c r="M269" i="17" s="1" a="1"/>
  <c r="M269" i="17" s="1"/>
  <c r="M270" i="17" s="1" a="1"/>
  <c r="M270" i="17" s="1"/>
  <c r="M271" i="17" s="1" a="1"/>
  <c r="M271" i="17" s="1"/>
  <c r="M272" i="17" s="1" a="1"/>
  <c r="M272" i="17" s="1"/>
  <c r="M273" i="17" s="1" a="1"/>
  <c r="M273" i="17" s="1"/>
  <c r="M274" i="17" s="1" a="1"/>
  <c r="M274" i="17" s="1"/>
  <c r="M275" i="17" s="1" a="1"/>
  <c r="M275" i="17" s="1"/>
  <c r="M276" i="17" s="1" a="1"/>
  <c r="M276" i="17" s="1"/>
  <c r="M277" i="17" s="1" a="1"/>
  <c r="M277" i="17" s="1"/>
  <c r="M278" i="17" s="1" a="1"/>
  <c r="M278" i="17" s="1"/>
  <c r="M279" i="17" s="1" a="1"/>
  <c r="M279" i="17" s="1"/>
  <c r="M280" i="17" s="1" a="1"/>
  <c r="M280" i="17" s="1"/>
  <c r="M281" i="17" s="1" a="1"/>
  <c r="M281" i="17" s="1"/>
  <c r="M282" i="17" s="1" a="1"/>
  <c r="M282" i="17" s="1"/>
  <c r="M283" i="17" s="1" a="1"/>
  <c r="M283" i="17" s="1"/>
  <c r="M284" i="17" s="1" a="1"/>
  <c r="M284" i="17" s="1"/>
  <c r="M285" i="17" s="1" a="1"/>
  <c r="M285" i="17" s="1"/>
  <c r="M286" i="17" s="1" a="1"/>
  <c r="M286" i="17" s="1"/>
  <c r="L253" i="17"/>
  <c r="X253" i="17"/>
  <c r="X254" i="17" s="1" a="1"/>
  <c r="X254" i="17" s="1"/>
  <c r="X255" i="17" s="1" a="1"/>
  <c r="X255" i="17" s="1"/>
  <c r="X256" i="17" s="1" a="1"/>
  <c r="X256" i="17" s="1"/>
  <c r="X257" i="17" s="1" a="1"/>
  <c r="X257" i="17" s="1"/>
  <c r="X258" i="17" s="1" a="1"/>
  <c r="X258" i="17" s="1"/>
  <c r="X259" i="17" s="1" a="1"/>
  <c r="X259" i="17" s="1"/>
  <c r="X260" i="17" s="1" a="1"/>
  <c r="X260" i="17" s="1"/>
  <c r="X261" i="17" s="1" a="1"/>
  <c r="X261" i="17" s="1"/>
  <c r="X262" i="17" s="1" a="1"/>
  <c r="X262" i="17" s="1"/>
  <c r="X263" i="17" s="1" a="1"/>
  <c r="X263" i="17" s="1"/>
  <c r="X264" i="17" s="1" a="1"/>
  <c r="X264" i="17" s="1"/>
  <c r="X265" i="17" s="1" a="1"/>
  <c r="X265" i="17" s="1"/>
  <c r="X266" i="17" s="1" a="1"/>
  <c r="X266" i="17" s="1"/>
  <c r="X267" i="17" s="1" a="1"/>
  <c r="X267" i="17" s="1"/>
  <c r="X268" i="17" s="1" a="1"/>
  <c r="X268" i="17" s="1"/>
  <c r="X269" i="17" s="1" a="1"/>
  <c r="X269" i="17" s="1"/>
  <c r="X270" i="17" s="1" a="1"/>
  <c r="X270" i="17" s="1"/>
  <c r="X271" i="17" s="1" a="1"/>
  <c r="X271" i="17" s="1"/>
  <c r="X272" i="17" s="1" a="1"/>
  <c r="X272" i="17" s="1"/>
  <c r="X273" i="17" s="1" a="1"/>
  <c r="X273" i="17" s="1"/>
  <c r="X274" i="17" s="1" a="1"/>
  <c r="X274" i="17" s="1"/>
  <c r="X275" i="17" s="1" a="1"/>
  <c r="X275" i="17" s="1"/>
  <c r="X276" i="17" s="1" a="1"/>
  <c r="X276" i="17" s="1"/>
  <c r="X277" i="17" s="1" a="1"/>
  <c r="X277" i="17" s="1"/>
  <c r="X278" i="17" s="1" a="1"/>
  <c r="X278" i="17" s="1"/>
  <c r="X279" i="17" s="1" a="1"/>
  <c r="X279" i="17" s="1"/>
  <c r="X280" i="17" s="1" a="1"/>
  <c r="X280" i="17" s="1"/>
  <c r="X281" i="17" s="1" a="1"/>
  <c r="X281" i="17" s="1"/>
  <c r="X282" i="17" s="1" a="1"/>
  <c r="X282" i="17" s="1"/>
  <c r="X283" i="17" s="1" a="1"/>
  <c r="X283" i="17" s="1"/>
  <c r="X284" i="17" s="1" a="1"/>
  <c r="X284" i="17" s="1"/>
  <c r="X285" i="17" s="1" a="1"/>
  <c r="X285" i="17" s="1"/>
  <c r="X286" i="17" s="1" a="1"/>
  <c r="X286" i="17" s="1"/>
  <c r="Y253" i="17"/>
  <c r="H255" i="17"/>
  <c r="CP253" i="17" a="1"/>
  <c r="CP253" i="17" s="1"/>
  <c r="CL253" i="17" a="1"/>
  <c r="CL253" i="17" s="1"/>
  <c r="CL254" i="17" s="1" a="1"/>
  <c r="CL254" i="17" s="1"/>
  <c r="CL255" i="17" s="1" a="1"/>
  <c r="CL255" i="17" s="1"/>
  <c r="CL256" i="17" s="1" a="1"/>
  <c r="CL256" i="17" s="1"/>
  <c r="CL257" i="17" s="1" a="1"/>
  <c r="CL257" i="17" s="1"/>
  <c r="CL258" i="17" s="1" a="1"/>
  <c r="CL258" i="17" s="1"/>
  <c r="CL259" i="17" s="1" a="1"/>
  <c r="CL259" i="17" s="1"/>
  <c r="CL260" i="17" s="1" a="1"/>
  <c r="CL260" i="17" s="1"/>
  <c r="CL261" i="17" s="1" a="1"/>
  <c r="CL261" i="17" s="1"/>
  <c r="CL262" i="17" s="1" a="1"/>
  <c r="CL262" i="17" s="1"/>
  <c r="CL263" i="17" s="1" a="1"/>
  <c r="CL263" i="17" s="1"/>
  <c r="CL264" i="17" s="1" a="1"/>
  <c r="CL264" i="17" s="1"/>
  <c r="CL265" i="17" s="1" a="1"/>
  <c r="CL265" i="17" s="1"/>
  <c r="CL266" i="17" s="1" a="1"/>
  <c r="CL266" i="17" s="1"/>
  <c r="CL267" i="17" s="1" a="1"/>
  <c r="CL267" i="17" s="1"/>
  <c r="CL268" i="17" s="1" a="1"/>
  <c r="CL268" i="17" s="1"/>
  <c r="CL269" i="17" s="1" a="1"/>
  <c r="CL269" i="17" s="1"/>
  <c r="CL270" i="17" s="1" a="1"/>
  <c r="CL270" i="17" s="1"/>
  <c r="CL271" i="17" s="1" a="1"/>
  <c r="CL271" i="17" s="1"/>
  <c r="CL272" i="17" s="1" a="1"/>
  <c r="CL272" i="17" s="1"/>
  <c r="CL273" i="17" s="1" a="1"/>
  <c r="CL273" i="17" s="1"/>
  <c r="CL274" i="17" s="1" a="1"/>
  <c r="CL274" i="17" s="1"/>
  <c r="CL275" i="17" s="1" a="1"/>
  <c r="CL275" i="17" s="1"/>
  <c r="CL276" i="17" s="1" a="1"/>
  <c r="CL276" i="17" s="1"/>
  <c r="CL277" i="17" s="1" a="1"/>
  <c r="CL277" i="17" s="1"/>
  <c r="CL278" i="17" s="1" a="1"/>
  <c r="CL278" i="17" s="1"/>
  <c r="CL279" i="17" s="1" a="1"/>
  <c r="CL279" i="17" s="1"/>
  <c r="CL280" i="17" s="1" a="1"/>
  <c r="CL280" i="17" s="1"/>
  <c r="CL281" i="17" s="1" a="1"/>
  <c r="CL281" i="17" s="1"/>
  <c r="CL282" i="17" s="1" a="1"/>
  <c r="CL282" i="17" s="1"/>
  <c r="CL283" i="17" s="1" a="1"/>
  <c r="CL283" i="17" s="1"/>
  <c r="CL284" i="17" s="1" a="1"/>
  <c r="CL284" i="17" s="1"/>
  <c r="CL285" i="17" s="1" a="1"/>
  <c r="CL285" i="17" s="1"/>
  <c r="CL286" i="17" s="1" a="1"/>
  <c r="CL286" i="17" s="1"/>
  <c r="AC253" i="17" a="1"/>
  <c r="AC253" i="17" s="1"/>
  <c r="AC254" i="17" s="1" a="1"/>
  <c r="AC254" i="17" s="1"/>
  <c r="AC255" i="17" s="1" a="1"/>
  <c r="AC255" i="17" s="1"/>
  <c r="AC256" i="17" s="1" a="1"/>
  <c r="AC256" i="17" s="1"/>
  <c r="AC257" i="17" s="1" a="1"/>
  <c r="AC257" i="17" s="1"/>
  <c r="AC258" i="17" s="1" a="1"/>
  <c r="AC258" i="17" s="1"/>
  <c r="AC259" i="17" s="1" a="1"/>
  <c r="AC259" i="17" s="1"/>
  <c r="AC260" i="17" s="1" a="1"/>
  <c r="AC260" i="17" s="1"/>
  <c r="AC261" i="17" s="1" a="1"/>
  <c r="AC261" i="17" s="1"/>
  <c r="AC262" i="17" s="1" a="1"/>
  <c r="AC262" i="17" s="1"/>
  <c r="AC263" i="17" s="1" a="1"/>
  <c r="AC263" i="17" s="1"/>
  <c r="AC264" i="17" s="1" a="1"/>
  <c r="AC264" i="17" s="1"/>
  <c r="AC265" i="17" s="1" a="1"/>
  <c r="AC265" i="17" s="1"/>
  <c r="AC266" i="17" s="1" a="1"/>
  <c r="AC266" i="17" s="1"/>
  <c r="AC267" i="17" s="1" a="1"/>
  <c r="AC267" i="17" s="1"/>
  <c r="AC268" i="17" s="1" a="1"/>
  <c r="AC268" i="17" s="1"/>
  <c r="AC269" i="17" s="1" a="1"/>
  <c r="AC269" i="17" s="1"/>
  <c r="AC270" i="17" s="1" a="1"/>
  <c r="AC270" i="17" s="1"/>
  <c r="AC271" i="17" s="1" a="1"/>
  <c r="AC271" i="17" s="1"/>
  <c r="AC272" i="17" s="1" a="1"/>
  <c r="AC272" i="17" s="1"/>
  <c r="AC273" i="17" s="1" a="1"/>
  <c r="AC273" i="17" s="1"/>
  <c r="AC274" i="17" s="1" a="1"/>
  <c r="AC274" i="17" s="1"/>
  <c r="AC275" i="17" s="1" a="1"/>
  <c r="AC275" i="17" s="1"/>
  <c r="AC276" i="17" s="1" a="1"/>
  <c r="AC276" i="17" s="1"/>
  <c r="AC277" i="17" s="1" a="1"/>
  <c r="AC277" i="17" s="1"/>
  <c r="AC278" i="17" s="1" a="1"/>
  <c r="AC278" i="17" s="1"/>
  <c r="AC279" i="17" s="1" a="1"/>
  <c r="AC279" i="17" s="1"/>
  <c r="AC280" i="17" s="1" a="1"/>
  <c r="AC280" i="17" s="1"/>
  <c r="AC281" i="17" s="1" a="1"/>
  <c r="AC281" i="17" s="1"/>
  <c r="AC282" i="17" s="1" a="1"/>
  <c r="AC282" i="17" s="1"/>
  <c r="AC283" i="17" s="1" a="1"/>
  <c r="AC283" i="17" s="1"/>
  <c r="AC284" i="17" s="1" a="1"/>
  <c r="AC284" i="17" s="1"/>
  <c r="AC285" i="17" s="1" a="1"/>
  <c r="AC285" i="17" s="1"/>
  <c r="AC286" i="17" s="1" a="1"/>
  <c r="AC286" i="17" s="1"/>
  <c r="BU253" i="17" a="1"/>
  <c r="BU253" i="17" s="1"/>
  <c r="BU254" i="17" s="1" a="1"/>
  <c r="BU254" i="17" s="1"/>
  <c r="BU255" i="17" s="1" a="1"/>
  <c r="BU255" i="17" s="1"/>
  <c r="BU256" i="17" s="1" a="1"/>
  <c r="BU256" i="17" s="1"/>
  <c r="BU257" i="17" s="1" a="1"/>
  <c r="BU257" i="17" s="1"/>
  <c r="BU258" i="17" s="1" a="1"/>
  <c r="BU258" i="17" s="1"/>
  <c r="BU259" i="17" s="1" a="1"/>
  <c r="BU259" i="17" s="1"/>
  <c r="BU260" i="17" s="1" a="1"/>
  <c r="BU260" i="17" s="1"/>
  <c r="BU261" i="17" s="1" a="1"/>
  <c r="BU261" i="17" s="1"/>
  <c r="BU262" i="17" s="1" a="1"/>
  <c r="BU262" i="17" s="1"/>
  <c r="BU263" i="17" s="1" a="1"/>
  <c r="BU263" i="17" s="1"/>
  <c r="BU264" i="17" s="1" a="1"/>
  <c r="BU264" i="17" s="1"/>
  <c r="BU265" i="17" s="1" a="1"/>
  <c r="BU265" i="17" s="1"/>
  <c r="BU266" i="17" s="1" a="1"/>
  <c r="BU266" i="17" s="1"/>
  <c r="BU267" i="17" s="1" a="1"/>
  <c r="BU267" i="17" s="1"/>
  <c r="BU268" i="17" s="1" a="1"/>
  <c r="BU268" i="17" s="1"/>
  <c r="BU269" i="17" s="1" a="1"/>
  <c r="BU269" i="17" s="1"/>
  <c r="BU270" i="17" s="1" a="1"/>
  <c r="BU270" i="17" s="1"/>
  <c r="BU271" i="17" s="1" a="1"/>
  <c r="BU271" i="17" s="1"/>
  <c r="BU272" i="17" s="1" a="1"/>
  <c r="BU272" i="17" s="1"/>
  <c r="BU273" i="17" s="1" a="1"/>
  <c r="BU273" i="17" s="1"/>
  <c r="BU274" i="17" s="1" a="1"/>
  <c r="BU274" i="17" s="1"/>
  <c r="BU275" i="17" s="1" a="1"/>
  <c r="BU275" i="17" s="1"/>
  <c r="BU276" i="17" s="1" a="1"/>
  <c r="BU276" i="17" s="1"/>
  <c r="BU277" i="17" s="1" a="1"/>
  <c r="BU277" i="17" s="1"/>
  <c r="BU278" i="17" s="1" a="1"/>
  <c r="BU278" i="17" s="1"/>
  <c r="BU279" i="17" s="1" a="1"/>
  <c r="BU279" i="17" s="1"/>
  <c r="BU280" i="17" s="1" a="1"/>
  <c r="BU280" i="17" s="1"/>
  <c r="BU281" i="17" s="1" a="1"/>
  <c r="BU281" i="17" s="1"/>
  <c r="BU282" i="17" s="1" a="1"/>
  <c r="BU282" i="17" s="1"/>
  <c r="BU283" i="17" s="1" a="1"/>
  <c r="BU283" i="17" s="1"/>
  <c r="BU284" i="17" s="1" a="1"/>
  <c r="BU284" i="17" s="1"/>
  <c r="BU285" i="17" s="1" a="1"/>
  <c r="BU285" i="17" s="1"/>
  <c r="BU286" i="17" s="1" a="1"/>
  <c r="BU286" i="17" s="1"/>
  <c r="BR253" i="17" a="1"/>
  <c r="BR253" i="17" s="1"/>
  <c r="T254" i="17" a="1"/>
  <c r="T254" i="17" s="1"/>
  <c r="T255" i="17" s="1" a="1"/>
  <c r="T255" i="17" s="1"/>
  <c r="T256" i="17" s="1" a="1"/>
  <c r="T256" i="17" s="1"/>
  <c r="T257" i="17" s="1" a="1"/>
  <c r="T257" i="17" s="1"/>
  <c r="T258" i="17" s="1" a="1"/>
  <c r="T258" i="17" s="1"/>
  <c r="T259" i="17" s="1" a="1"/>
  <c r="T259" i="17" s="1"/>
  <c r="T260" i="17" s="1" a="1"/>
  <c r="T260" i="17" s="1"/>
  <c r="T261" i="17" s="1" a="1"/>
  <c r="T261" i="17" s="1"/>
  <c r="T262" i="17" s="1" a="1"/>
  <c r="T262" i="17" s="1"/>
  <c r="T263" i="17" s="1" a="1"/>
  <c r="T263" i="17" s="1"/>
  <c r="T264" i="17" s="1" a="1"/>
  <c r="T264" i="17" s="1"/>
  <c r="T265" i="17" s="1" a="1"/>
  <c r="T265" i="17" s="1"/>
  <c r="T266" i="17" s="1" a="1"/>
  <c r="T266" i="17" s="1"/>
  <c r="T267" i="17" s="1" a="1"/>
  <c r="T267" i="17" s="1"/>
  <c r="T268" i="17" s="1" a="1"/>
  <c r="T268" i="17" s="1"/>
  <c r="T269" i="17" s="1" a="1"/>
  <c r="T269" i="17" s="1"/>
  <c r="T270" i="17" s="1" a="1"/>
  <c r="T270" i="17" s="1"/>
  <c r="T271" i="17" s="1" a="1"/>
  <c r="T271" i="17" s="1"/>
  <c r="T272" i="17" s="1" a="1"/>
  <c r="T272" i="17" s="1"/>
  <c r="T273" i="17" s="1" a="1"/>
  <c r="T273" i="17" s="1"/>
  <c r="T274" i="17" s="1" a="1"/>
  <c r="T274" i="17" s="1"/>
  <c r="T275" i="17" s="1" a="1"/>
  <c r="T275" i="17" s="1"/>
  <c r="T276" i="17" s="1" a="1"/>
  <c r="T276" i="17" s="1"/>
  <c r="T277" i="17" s="1" a="1"/>
  <c r="T277" i="17" s="1"/>
  <c r="T278" i="17" s="1" a="1"/>
  <c r="T278" i="17" s="1"/>
  <c r="T279" i="17" s="1" a="1"/>
  <c r="T279" i="17" s="1"/>
  <c r="T280" i="17" s="1" a="1"/>
  <c r="T280" i="17" s="1"/>
  <c r="T281" i="17" s="1" a="1"/>
  <c r="T281" i="17" s="1"/>
  <c r="T282" i="17" s="1" a="1"/>
  <c r="T282" i="17" s="1"/>
  <c r="T283" i="17" s="1" a="1"/>
  <c r="T283" i="17" s="1"/>
  <c r="T284" i="17" s="1" a="1"/>
  <c r="T284" i="17" s="1"/>
  <c r="T285" i="17" s="1" a="1"/>
  <c r="T285" i="17" s="1"/>
  <c r="T286" i="17" s="1" a="1"/>
  <c r="T286" i="17" s="1"/>
  <c r="CX253" i="17" a="1"/>
  <c r="CX253" i="17" s="1"/>
  <c r="CX254" i="17" s="1" a="1"/>
  <c r="CX254" i="17" s="1"/>
  <c r="CX255" i="17" s="1" a="1"/>
  <c r="CX255" i="17" s="1"/>
  <c r="CX256" i="17" s="1" a="1"/>
  <c r="CX256" i="17" s="1"/>
  <c r="CX257" i="17" s="1" a="1"/>
  <c r="CX257" i="17" s="1"/>
  <c r="CX258" i="17" s="1" a="1"/>
  <c r="CX258" i="17" s="1"/>
  <c r="CX259" i="17" s="1" a="1"/>
  <c r="CX259" i="17" s="1"/>
  <c r="CX260" i="17" s="1" a="1"/>
  <c r="CX260" i="17" s="1"/>
  <c r="CX261" i="17" s="1" a="1"/>
  <c r="CX261" i="17" s="1"/>
  <c r="CX262" i="17" s="1" a="1"/>
  <c r="CX262" i="17" s="1"/>
  <c r="CX263" i="17" s="1" a="1"/>
  <c r="CX263" i="17" s="1"/>
  <c r="CX264" i="17" s="1" a="1"/>
  <c r="CX264" i="17" s="1"/>
  <c r="CX265" i="17" s="1" a="1"/>
  <c r="CX265" i="17" s="1"/>
  <c r="CX266" i="17" s="1" a="1"/>
  <c r="CX266" i="17" s="1"/>
  <c r="CX267" i="17" s="1" a="1"/>
  <c r="CX267" i="17" s="1"/>
  <c r="CX268" i="17" s="1" a="1"/>
  <c r="CX268" i="17" s="1"/>
  <c r="CX269" i="17" s="1" a="1"/>
  <c r="CX269" i="17" s="1"/>
  <c r="CX270" i="17" s="1" a="1"/>
  <c r="CX270" i="17" s="1"/>
  <c r="CX271" i="17" s="1" a="1"/>
  <c r="CX271" i="17" s="1"/>
  <c r="CX272" i="17" s="1" a="1"/>
  <c r="CX272" i="17" s="1"/>
  <c r="CX273" i="17" s="1" a="1"/>
  <c r="CX273" i="17" s="1"/>
  <c r="CX274" i="17" s="1" a="1"/>
  <c r="CX274" i="17" s="1"/>
  <c r="CX275" i="17" s="1" a="1"/>
  <c r="CX275" i="17" s="1"/>
  <c r="CX276" i="17" s="1" a="1"/>
  <c r="CX276" i="17" s="1"/>
  <c r="CX277" i="17" s="1" a="1"/>
  <c r="CX277" i="17" s="1"/>
  <c r="CX278" i="17" s="1" a="1"/>
  <c r="CX278" i="17" s="1"/>
  <c r="CX279" i="17" s="1" a="1"/>
  <c r="CX279" i="17" s="1"/>
  <c r="CX280" i="17" s="1" a="1"/>
  <c r="CX280" i="17" s="1"/>
  <c r="CX281" i="17" s="1" a="1"/>
  <c r="CX281" i="17" s="1"/>
  <c r="CX282" i="17" s="1" a="1"/>
  <c r="CX282" i="17" s="1"/>
  <c r="CX283" i="17" s="1" a="1"/>
  <c r="CX283" i="17" s="1"/>
  <c r="CX284" i="17" s="1" a="1"/>
  <c r="CX284" i="17" s="1"/>
  <c r="CX285" i="17" s="1" a="1"/>
  <c r="CX285" i="17" s="1"/>
  <c r="CX286" i="17" s="1" a="1"/>
  <c r="CX286" i="17" s="1"/>
  <c r="E253" i="17"/>
  <c r="AP253" i="17"/>
  <c r="BM253" i="17"/>
  <c r="AX253" i="17"/>
  <c r="CG253" i="17"/>
  <c r="CG254" i="17" s="1" a="1"/>
  <c r="CG254" i="17" s="1"/>
  <c r="CG255" i="17" s="1" a="1"/>
  <c r="CG255" i="17" s="1"/>
  <c r="CG256" i="17" s="1" a="1"/>
  <c r="CG256" i="17" s="1"/>
  <c r="CG257" i="17" s="1" a="1"/>
  <c r="CG257" i="17" s="1"/>
  <c r="CG258" i="17" s="1" a="1"/>
  <c r="CG258" i="17" s="1"/>
  <c r="CG259" i="17" s="1" a="1"/>
  <c r="CG259" i="17" s="1"/>
  <c r="CG260" i="17" s="1" a="1"/>
  <c r="CG260" i="17" s="1"/>
  <c r="CG261" i="17" s="1" a="1"/>
  <c r="CG261" i="17" s="1"/>
  <c r="CG262" i="17" s="1" a="1"/>
  <c r="CG262" i="17" s="1"/>
  <c r="CG263" i="17" s="1" a="1"/>
  <c r="CG263" i="17" s="1"/>
  <c r="CG264" i="17" s="1" a="1"/>
  <c r="CG264" i="17" s="1"/>
  <c r="CG265" i="17" s="1" a="1"/>
  <c r="CG265" i="17" s="1"/>
  <c r="CG266" i="17" s="1" a="1"/>
  <c r="CG266" i="17" s="1"/>
  <c r="CG267" i="17" s="1" a="1"/>
  <c r="CG267" i="17" s="1"/>
  <c r="CG268" i="17" s="1" a="1"/>
  <c r="CG268" i="17" s="1"/>
  <c r="CG269" i="17" s="1" a="1"/>
  <c r="CG269" i="17" s="1"/>
  <c r="CG270" i="17" s="1" a="1"/>
  <c r="CG270" i="17" s="1"/>
  <c r="CG271" i="17" s="1" a="1"/>
  <c r="CG271" i="17" s="1"/>
  <c r="CG272" i="17" s="1" a="1"/>
  <c r="CG272" i="17" s="1"/>
  <c r="CG273" i="17" s="1" a="1"/>
  <c r="CG273" i="17" s="1"/>
  <c r="CG274" i="17" s="1" a="1"/>
  <c r="CG274" i="17" s="1"/>
  <c r="CG275" i="17" s="1" a="1"/>
  <c r="CG275" i="17" s="1"/>
  <c r="CG276" i="17" s="1" a="1"/>
  <c r="CG276" i="17" s="1"/>
  <c r="CG277" i="17" s="1" a="1"/>
  <c r="CG277" i="17" s="1"/>
  <c r="CG278" i="17" s="1" a="1"/>
  <c r="CG278" i="17" s="1"/>
  <c r="CG279" i="17" s="1" a="1"/>
  <c r="CG279" i="17" s="1"/>
  <c r="CG280" i="17" s="1" a="1"/>
  <c r="CG280" i="17" s="1"/>
  <c r="CG281" i="17" s="1" a="1"/>
  <c r="CG281" i="17" s="1"/>
  <c r="CG282" i="17" s="1" a="1"/>
  <c r="CG282" i="17" s="1"/>
  <c r="CG283" i="17" s="1" a="1"/>
  <c r="CG283" i="17" s="1"/>
  <c r="CG284" i="17" s="1" a="1"/>
  <c r="CG284" i="17" s="1"/>
  <c r="CG285" i="17" s="1" a="1"/>
  <c r="CG285" i="17" s="1"/>
  <c r="CG286" i="17" s="1" a="1"/>
  <c r="CG286" i="17" s="1"/>
  <c r="AJ253" i="17"/>
  <c r="BJ253" i="17"/>
  <c r="J253" i="17"/>
  <c r="BV253" i="17"/>
  <c r="BT253" i="17"/>
  <c r="CA253" i="17"/>
  <c r="CA254" i="17" s="1" a="1"/>
  <c r="CA254" i="17" s="1"/>
  <c r="CA255" i="17" s="1" a="1"/>
  <c r="CA255" i="17" s="1"/>
  <c r="CA256" i="17" s="1" a="1"/>
  <c r="CA256" i="17" s="1"/>
  <c r="CA257" i="17" s="1" a="1"/>
  <c r="CA257" i="17" s="1"/>
  <c r="CA258" i="17" s="1" a="1"/>
  <c r="CA258" i="17" s="1"/>
  <c r="CA259" i="17" s="1" a="1"/>
  <c r="CA259" i="17" s="1"/>
  <c r="CA260" i="17" s="1" a="1"/>
  <c r="CA260" i="17" s="1"/>
  <c r="CA261" i="17" s="1" a="1"/>
  <c r="CA261" i="17" s="1"/>
  <c r="CA262" i="17" s="1" a="1"/>
  <c r="CA262" i="17" s="1"/>
  <c r="CA263" i="17" s="1" a="1"/>
  <c r="CA263" i="17" s="1"/>
  <c r="CA264" i="17" s="1" a="1"/>
  <c r="CA264" i="17" s="1"/>
  <c r="CA265" i="17" s="1" a="1"/>
  <c r="CA265" i="17" s="1"/>
  <c r="CA266" i="17" s="1" a="1"/>
  <c r="CA266" i="17" s="1"/>
  <c r="CA267" i="17" s="1" a="1"/>
  <c r="CA267" i="17" s="1"/>
  <c r="CA268" i="17" s="1" a="1"/>
  <c r="CA268" i="17" s="1"/>
  <c r="CA269" i="17" s="1" a="1"/>
  <c r="CA269" i="17" s="1"/>
  <c r="CA270" i="17" s="1" a="1"/>
  <c r="CA270" i="17" s="1"/>
  <c r="CA271" i="17" s="1" a="1"/>
  <c r="CA271" i="17" s="1"/>
  <c r="CA272" i="17" s="1" a="1"/>
  <c r="CA272" i="17" s="1"/>
  <c r="CA273" i="17" s="1" a="1"/>
  <c r="CA273" i="17" s="1"/>
  <c r="CA274" i="17" s="1" a="1"/>
  <c r="CA274" i="17" s="1"/>
  <c r="CA275" i="17" s="1" a="1"/>
  <c r="CA275" i="17" s="1"/>
  <c r="CA276" i="17" s="1" a="1"/>
  <c r="CA276" i="17" s="1"/>
  <c r="CA277" i="17" s="1" a="1"/>
  <c r="CA277" i="17" s="1"/>
  <c r="CA278" i="17" s="1" a="1"/>
  <c r="CA278" i="17" s="1"/>
  <c r="CA279" i="17" s="1" a="1"/>
  <c r="CA279" i="17" s="1"/>
  <c r="CA280" i="17" s="1" a="1"/>
  <c r="CA280" i="17" s="1"/>
  <c r="CA281" i="17" s="1" a="1"/>
  <c r="CA281" i="17" s="1"/>
  <c r="CA282" i="17" s="1" a="1"/>
  <c r="CA282" i="17" s="1"/>
  <c r="CA283" i="17" s="1" a="1"/>
  <c r="CA283" i="17" s="1"/>
  <c r="CA284" i="17" s="1" a="1"/>
  <c r="CA284" i="17" s="1"/>
  <c r="CA285" i="17" s="1" a="1"/>
  <c r="CA285" i="17" s="1"/>
  <c r="CA286" i="17" s="1" a="1"/>
  <c r="CA286" i="17" s="1"/>
  <c r="CK253" i="17"/>
  <c r="CO253" i="17"/>
  <c r="CM253" i="17"/>
  <c r="CM254" i="17" s="1" a="1"/>
  <c r="CM254" i="17" s="1"/>
  <c r="CM255" i="17" s="1" a="1"/>
  <c r="CM255" i="17" s="1"/>
  <c r="CM256" i="17" s="1" a="1"/>
  <c r="CM256" i="17" s="1"/>
  <c r="CM257" i="17" s="1" a="1"/>
  <c r="CM257" i="17" s="1"/>
  <c r="CM258" i="17" s="1" a="1"/>
  <c r="CM258" i="17" s="1"/>
  <c r="CM259" i="17" s="1" a="1"/>
  <c r="CM259" i="17" s="1"/>
  <c r="CM260" i="17" s="1" a="1"/>
  <c r="CM260" i="17" s="1"/>
  <c r="CM261" i="17" s="1" a="1"/>
  <c r="CM261" i="17" s="1"/>
  <c r="CM262" i="17" s="1" a="1"/>
  <c r="CM262" i="17" s="1"/>
  <c r="CM263" i="17" s="1" a="1"/>
  <c r="CM263" i="17" s="1"/>
  <c r="CM264" i="17" s="1" a="1"/>
  <c r="CM264" i="17" s="1"/>
  <c r="CM265" i="17" s="1" a="1"/>
  <c r="CM265" i="17" s="1"/>
  <c r="CM266" i="17" s="1" a="1"/>
  <c r="CM266" i="17" s="1"/>
  <c r="CM267" i="17" s="1" a="1"/>
  <c r="CM267" i="17" s="1"/>
  <c r="CM268" i="17" s="1" a="1"/>
  <c r="CM268" i="17" s="1"/>
  <c r="CM269" i="17" s="1" a="1"/>
  <c r="CM269" i="17" s="1"/>
  <c r="CM270" i="17" s="1" a="1"/>
  <c r="CM270" i="17" s="1"/>
  <c r="CM271" i="17" s="1" a="1"/>
  <c r="CM271" i="17" s="1"/>
  <c r="CM272" i="17" s="1" a="1"/>
  <c r="CM272" i="17" s="1"/>
  <c r="CM273" i="17" s="1" a="1"/>
  <c r="CM273" i="17" s="1"/>
  <c r="CM274" i="17" s="1" a="1"/>
  <c r="CM274" i="17" s="1"/>
  <c r="CM275" i="17" s="1" a="1"/>
  <c r="CM275" i="17" s="1"/>
  <c r="CM276" i="17" s="1" a="1"/>
  <c r="CM276" i="17" s="1"/>
  <c r="CM277" i="17" s="1" a="1"/>
  <c r="CM277" i="17" s="1"/>
  <c r="CM278" i="17" s="1" a="1"/>
  <c r="CM278" i="17" s="1"/>
  <c r="CM279" i="17" s="1" a="1"/>
  <c r="CM279" i="17" s="1"/>
  <c r="CM280" i="17" s="1" a="1"/>
  <c r="CM280" i="17" s="1"/>
  <c r="CM281" i="17" s="1" a="1"/>
  <c r="CM281" i="17" s="1"/>
  <c r="CM282" i="17" s="1" a="1"/>
  <c r="CM282" i="17" s="1"/>
  <c r="CM283" i="17" s="1" a="1"/>
  <c r="CM283" i="17" s="1"/>
  <c r="CM284" i="17" s="1" a="1"/>
  <c r="CM284" i="17" s="1"/>
  <c r="CM285" i="17" s="1" a="1"/>
  <c r="CM285" i="17" s="1"/>
  <c r="CM286" i="17" s="1" a="1"/>
  <c r="CM286" i="17" s="1"/>
  <c r="AZ253" i="17"/>
  <c r="AS253" i="17"/>
  <c r="CS253" i="17"/>
  <c r="CS254" i="17" s="1" a="1"/>
  <c r="CS254" i="17" s="1"/>
  <c r="CS255" i="17" s="1" a="1"/>
  <c r="CS255" i="17" s="1"/>
  <c r="CS256" i="17" s="1" a="1"/>
  <c r="CS256" i="17" s="1"/>
  <c r="CS257" i="17" s="1" a="1"/>
  <c r="CS257" i="17" s="1"/>
  <c r="CS258" i="17" s="1" a="1"/>
  <c r="CS258" i="17" s="1"/>
  <c r="CS259" i="17" s="1" a="1"/>
  <c r="CS259" i="17" s="1"/>
  <c r="CS260" i="17" s="1" a="1"/>
  <c r="CS260" i="17" s="1"/>
  <c r="CS261" i="17" s="1" a="1"/>
  <c r="CS261" i="17" s="1"/>
  <c r="CS262" i="17" s="1" a="1"/>
  <c r="CS262" i="17" s="1"/>
  <c r="CS263" i="17" s="1" a="1"/>
  <c r="CS263" i="17" s="1"/>
  <c r="CS264" i="17" s="1" a="1"/>
  <c r="CS264" i="17" s="1"/>
  <c r="CS265" i="17" s="1" a="1"/>
  <c r="CS265" i="17" s="1"/>
  <c r="CS266" i="17" s="1" a="1"/>
  <c r="CS266" i="17" s="1"/>
  <c r="CS267" i="17" s="1" a="1"/>
  <c r="CS267" i="17" s="1"/>
  <c r="CS268" i="17" s="1" a="1"/>
  <c r="CS268" i="17" s="1"/>
  <c r="CS269" i="17" s="1" a="1"/>
  <c r="CS269" i="17" s="1"/>
  <c r="CS270" i="17" s="1" a="1"/>
  <c r="CS270" i="17" s="1"/>
  <c r="CS271" i="17" s="1" a="1"/>
  <c r="CS271" i="17" s="1"/>
  <c r="CS272" i="17" s="1" a="1"/>
  <c r="CS272" i="17" s="1"/>
  <c r="CS273" i="17" s="1" a="1"/>
  <c r="CS273" i="17" s="1"/>
  <c r="CS274" i="17" s="1" a="1"/>
  <c r="CS274" i="17" s="1"/>
  <c r="CS275" i="17" s="1" a="1"/>
  <c r="CS275" i="17" s="1"/>
  <c r="CS276" i="17" s="1" a="1"/>
  <c r="CS276" i="17" s="1"/>
  <c r="CS277" i="17" s="1" a="1"/>
  <c r="CS277" i="17" s="1"/>
  <c r="CS278" i="17" s="1" a="1"/>
  <c r="CS278" i="17" s="1"/>
  <c r="CS279" i="17" s="1" a="1"/>
  <c r="CS279" i="17" s="1"/>
  <c r="CS280" i="17" s="1" a="1"/>
  <c r="CS280" i="17" s="1"/>
  <c r="CS281" i="17" s="1" a="1"/>
  <c r="CS281" i="17" s="1"/>
  <c r="CS282" i="17" s="1" a="1"/>
  <c r="CS282" i="17" s="1"/>
  <c r="CS283" i="17" s="1" a="1"/>
  <c r="CS283" i="17" s="1"/>
  <c r="CS284" i="17" s="1" a="1"/>
  <c r="CS284" i="17" s="1"/>
  <c r="CS285" i="17" s="1" a="1"/>
  <c r="CS285" i="17" s="1"/>
  <c r="CS286" i="17" s="1" a="1"/>
  <c r="CS286" i="17" s="1"/>
  <c r="AL253" i="17"/>
  <c r="AM253" i="17"/>
  <c r="BC253" i="17"/>
  <c r="BE253" i="17"/>
  <c r="BE254" i="17" s="1" a="1"/>
  <c r="BE254" i="17" s="1"/>
  <c r="BE255" i="17" s="1" a="1"/>
  <c r="BE255" i="17" s="1"/>
  <c r="BE256" i="17" s="1" a="1"/>
  <c r="BE256" i="17" s="1"/>
  <c r="BE257" i="17" s="1" a="1"/>
  <c r="BE257" i="17" s="1"/>
  <c r="BE258" i="17" s="1" a="1"/>
  <c r="BE258" i="17" s="1"/>
  <c r="BE259" i="17" s="1" a="1"/>
  <c r="BE259" i="17" s="1"/>
  <c r="BE260" i="17" s="1" a="1"/>
  <c r="BE260" i="17" s="1"/>
  <c r="BE261" i="17" s="1" a="1"/>
  <c r="BE261" i="17" s="1"/>
  <c r="BE262" i="17" s="1" a="1"/>
  <c r="BE262" i="17" s="1"/>
  <c r="BE263" i="17" s="1" a="1"/>
  <c r="BE263" i="17" s="1"/>
  <c r="BE264" i="17" s="1" a="1"/>
  <c r="BE264" i="17" s="1"/>
  <c r="BE265" i="17" s="1" a="1"/>
  <c r="BE265" i="17" s="1"/>
  <c r="BE266" i="17" s="1" a="1"/>
  <c r="BE266" i="17" s="1"/>
  <c r="BE267" i="17" s="1" a="1"/>
  <c r="BE267" i="17" s="1"/>
  <c r="BE268" i="17" s="1" a="1"/>
  <c r="BE268" i="17" s="1"/>
  <c r="BE269" i="17" s="1" a="1"/>
  <c r="BE269" i="17" s="1"/>
  <c r="BE270" i="17" s="1" a="1"/>
  <c r="BE270" i="17" s="1"/>
  <c r="BE271" i="17" s="1" a="1"/>
  <c r="BE271" i="17" s="1"/>
  <c r="BE272" i="17" s="1" a="1"/>
  <c r="BE272" i="17" s="1"/>
  <c r="BE273" i="17" s="1" a="1"/>
  <c r="BE273" i="17" s="1"/>
  <c r="BE274" i="17" s="1" a="1"/>
  <c r="BE274" i="17" s="1"/>
  <c r="BE275" i="17" s="1" a="1"/>
  <c r="BE275" i="17" s="1"/>
  <c r="BE276" i="17" s="1" a="1"/>
  <c r="BE276" i="17" s="1"/>
  <c r="BE277" i="17" s="1" a="1"/>
  <c r="BE277" i="17" s="1"/>
  <c r="BE278" i="17" s="1" a="1"/>
  <c r="BE278" i="17" s="1"/>
  <c r="BE279" i="17" s="1" a="1"/>
  <c r="BE279" i="17" s="1"/>
  <c r="BE280" i="17" s="1" a="1"/>
  <c r="BE280" i="17" s="1"/>
  <c r="BE281" i="17" s="1" a="1"/>
  <c r="BE281" i="17" s="1"/>
  <c r="BE282" i="17" s="1" a="1"/>
  <c r="BE282" i="17" s="1"/>
  <c r="BE283" i="17" s="1" a="1"/>
  <c r="BE283" i="17" s="1"/>
  <c r="BE284" i="17" s="1" a="1"/>
  <c r="BE284" i="17" s="1"/>
  <c r="BE285" i="17" s="1" a="1"/>
  <c r="BE285" i="17" s="1"/>
  <c r="BE286" i="17" s="1" a="1"/>
  <c r="BE286" i="17" s="1"/>
  <c r="BX253" i="17"/>
  <c r="BD253" i="17"/>
  <c r="BD254" i="17" s="1" a="1"/>
  <c r="BD254" i="17" s="1"/>
  <c r="BD255" i="17" s="1" a="1"/>
  <c r="BD255" i="17" s="1"/>
  <c r="BD256" i="17" s="1" a="1"/>
  <c r="BD256" i="17" s="1"/>
  <c r="BD257" i="17" s="1" a="1"/>
  <c r="BD257" i="17" s="1"/>
  <c r="BD258" i="17" s="1" a="1"/>
  <c r="BD258" i="17" s="1"/>
  <c r="BD259" i="17" s="1" a="1"/>
  <c r="BD259" i="17" s="1"/>
  <c r="BD260" i="17" s="1" a="1"/>
  <c r="BD260" i="17" s="1"/>
  <c r="BD261" i="17" s="1" a="1"/>
  <c r="BD261" i="17" s="1"/>
  <c r="BD262" i="17" s="1" a="1"/>
  <c r="BD262" i="17" s="1"/>
  <c r="BD263" i="17" s="1" a="1"/>
  <c r="BD263" i="17" s="1"/>
  <c r="BD264" i="17" s="1" a="1"/>
  <c r="BD264" i="17" s="1"/>
  <c r="BD265" i="17" s="1" a="1"/>
  <c r="BD265" i="17" s="1"/>
  <c r="BD266" i="17" s="1" a="1"/>
  <c r="BD266" i="17" s="1"/>
  <c r="BD267" i="17" s="1" a="1"/>
  <c r="BD267" i="17" s="1"/>
  <c r="BD268" i="17" s="1" a="1"/>
  <c r="BD268" i="17" s="1"/>
  <c r="BD269" i="17" s="1" a="1"/>
  <c r="BD269" i="17" s="1"/>
  <c r="BD270" i="17" s="1" a="1"/>
  <c r="BD270" i="17" s="1"/>
  <c r="BD271" i="17" s="1" a="1"/>
  <c r="BD271" i="17" s="1"/>
  <c r="BD272" i="17" s="1" a="1"/>
  <c r="BD272" i="17" s="1"/>
  <c r="BD273" i="17" s="1" a="1"/>
  <c r="BD273" i="17" s="1"/>
  <c r="BD274" i="17" s="1" a="1"/>
  <c r="BD274" i="17" s="1"/>
  <c r="BD275" i="17" s="1" a="1"/>
  <c r="BD275" i="17" s="1"/>
  <c r="BD276" i="17" s="1" a="1"/>
  <c r="BD276" i="17" s="1"/>
  <c r="BD277" i="17" s="1" a="1"/>
  <c r="BD277" i="17" s="1"/>
  <c r="BD278" i="17" s="1" a="1"/>
  <c r="BD278" i="17" s="1"/>
  <c r="BD279" i="17" s="1" a="1"/>
  <c r="BD279" i="17" s="1"/>
  <c r="BD280" i="17" s="1" a="1"/>
  <c r="BD280" i="17" s="1"/>
  <c r="BD281" i="17" s="1" a="1"/>
  <c r="BD281" i="17" s="1"/>
  <c r="BD282" i="17" s="1" a="1"/>
  <c r="BD282" i="17" s="1"/>
  <c r="BD283" i="17" s="1" a="1"/>
  <c r="BD283" i="17" s="1"/>
  <c r="BD284" i="17" s="1" a="1"/>
  <c r="BD284" i="17" s="1"/>
  <c r="BD285" i="17" s="1" a="1"/>
  <c r="BD285" i="17" s="1"/>
  <c r="BD286" i="17" s="1" a="1"/>
  <c r="BD286" i="17" s="1"/>
  <c r="CV253" i="17"/>
  <c r="BA253" i="17"/>
  <c r="I253" i="17"/>
  <c r="I254" i="17" s="1" a="1"/>
  <c r="I254" i="17" s="1"/>
  <c r="I255" i="17" s="1" a="1"/>
  <c r="I255" i="17" s="1"/>
  <c r="I256" i="17" s="1" a="1"/>
  <c r="I256" i="17" s="1"/>
  <c r="I257" i="17" s="1" a="1"/>
  <c r="I257" i="17" s="1"/>
  <c r="I258" i="17" s="1" a="1"/>
  <c r="I258" i="17" s="1"/>
  <c r="I259" i="17" s="1" a="1"/>
  <c r="I259" i="17" s="1"/>
  <c r="I260" i="17" s="1" a="1"/>
  <c r="I260" i="17" s="1"/>
  <c r="I261" i="17" s="1" a="1"/>
  <c r="I261" i="17" s="1"/>
  <c r="I262" i="17" s="1" a="1"/>
  <c r="I262" i="17" s="1"/>
  <c r="I263" i="17" s="1" a="1"/>
  <c r="I263" i="17" s="1"/>
  <c r="I264" i="17" s="1" a="1"/>
  <c r="I264" i="17" s="1"/>
  <c r="I265" i="17" s="1" a="1"/>
  <c r="I265" i="17" s="1"/>
  <c r="I266" i="17" s="1" a="1"/>
  <c r="I266" i="17" s="1"/>
  <c r="I267" i="17" s="1" a="1"/>
  <c r="I267" i="17" s="1"/>
  <c r="I268" i="17" s="1" a="1"/>
  <c r="I268" i="17" s="1"/>
  <c r="I269" i="17" s="1" a="1"/>
  <c r="I269" i="17" s="1"/>
  <c r="I270" i="17" s="1" a="1"/>
  <c r="I270" i="17" s="1"/>
  <c r="I271" i="17" s="1" a="1"/>
  <c r="I271" i="17" s="1"/>
  <c r="I272" i="17" s="1" a="1"/>
  <c r="I272" i="17" s="1"/>
  <c r="I273" i="17" s="1" a="1"/>
  <c r="I273" i="17" s="1"/>
  <c r="I274" i="17" s="1" a="1"/>
  <c r="I274" i="17" s="1"/>
  <c r="I275" i="17" s="1" a="1"/>
  <c r="I275" i="17" s="1"/>
  <c r="I276" i="17" s="1" a="1"/>
  <c r="I276" i="17" s="1"/>
  <c r="I277" i="17" s="1" a="1"/>
  <c r="I277" i="17" s="1"/>
  <c r="I278" i="17" s="1" a="1"/>
  <c r="I278" i="17" s="1"/>
  <c r="I279" i="17" s="1" a="1"/>
  <c r="I279" i="17" s="1"/>
  <c r="I280" i="17" s="1" a="1"/>
  <c r="I280" i="17" s="1"/>
  <c r="I281" i="17" s="1" a="1"/>
  <c r="I281" i="17" s="1"/>
  <c r="I282" i="17" s="1" a="1"/>
  <c r="I282" i="17" s="1"/>
  <c r="I283" i="17" s="1" a="1"/>
  <c r="I283" i="17" s="1"/>
  <c r="I284" i="17" s="1" a="1"/>
  <c r="I284" i="17" s="1"/>
  <c r="I285" i="17" s="1" a="1"/>
  <c r="I285" i="17" s="1"/>
  <c r="I286" i="17" s="1" a="1"/>
  <c r="I286" i="17" s="1"/>
  <c r="BF253" i="17"/>
  <c r="CZ253" i="17"/>
  <c r="O253" i="17"/>
  <c r="O254" i="17" s="1" a="1"/>
  <c r="O254" i="17" s="1"/>
  <c r="O255" i="17" s="1" a="1"/>
  <c r="O255" i="17" s="1"/>
  <c r="O256" i="17" s="1" a="1"/>
  <c r="O256" i="17" s="1"/>
  <c r="O257" i="17" s="1" a="1"/>
  <c r="O257" i="17" s="1"/>
  <c r="O258" i="17" s="1" a="1"/>
  <c r="O258" i="17" s="1"/>
  <c r="O259" i="17" s="1" a="1"/>
  <c r="O259" i="17" s="1"/>
  <c r="O260" i="17" s="1" a="1"/>
  <c r="O260" i="17" s="1"/>
  <c r="O261" i="17" s="1" a="1"/>
  <c r="O261" i="17" s="1"/>
  <c r="O262" i="17" s="1" a="1"/>
  <c r="O262" i="17" s="1"/>
  <c r="O263" i="17" s="1" a="1"/>
  <c r="O263" i="17" s="1"/>
  <c r="O264" i="17" s="1" a="1"/>
  <c r="O264" i="17" s="1"/>
  <c r="O265" i="17" s="1" a="1"/>
  <c r="O265" i="17" s="1"/>
  <c r="O266" i="17" s="1" a="1"/>
  <c r="O266" i="17" s="1"/>
  <c r="O267" i="17" s="1" a="1"/>
  <c r="O267" i="17" s="1"/>
  <c r="O268" i="17" s="1" a="1"/>
  <c r="O268" i="17" s="1"/>
  <c r="O269" i="17" s="1" a="1"/>
  <c r="O269" i="17" s="1"/>
  <c r="O270" i="17" s="1" a="1"/>
  <c r="O270" i="17" s="1"/>
  <c r="O271" i="17" s="1" a="1"/>
  <c r="O271" i="17" s="1"/>
  <c r="O272" i="17" s="1" a="1"/>
  <c r="O272" i="17" s="1"/>
  <c r="O273" i="17" s="1" a="1"/>
  <c r="O273" i="17" s="1"/>
  <c r="O274" i="17" s="1" a="1"/>
  <c r="O274" i="17" s="1"/>
  <c r="O275" i="17" s="1" a="1"/>
  <c r="O275" i="17" s="1"/>
  <c r="O276" i="17" s="1" a="1"/>
  <c r="O276" i="17" s="1"/>
  <c r="O277" i="17" s="1" a="1"/>
  <c r="O277" i="17" s="1"/>
  <c r="O278" i="17" s="1" a="1"/>
  <c r="O278" i="17" s="1"/>
  <c r="O279" i="17" s="1" a="1"/>
  <c r="O279" i="17" s="1"/>
  <c r="O280" i="17" s="1" a="1"/>
  <c r="O280" i="17" s="1"/>
  <c r="O281" i="17" s="1" a="1"/>
  <c r="O281" i="17" s="1"/>
  <c r="O282" i="17" s="1" a="1"/>
  <c r="O282" i="17" s="1"/>
  <c r="O283" i="17" s="1" a="1"/>
  <c r="O283" i="17" s="1"/>
  <c r="O284" i="17" s="1" a="1"/>
  <c r="O284" i="17" s="1"/>
  <c r="O285" i="17" s="1" a="1"/>
  <c r="O285" i="17" s="1"/>
  <c r="O286" i="17" s="1" a="1"/>
  <c r="O286" i="17" s="1"/>
  <c r="BL253" i="17"/>
  <c r="AH253" i="17"/>
  <c r="AQ253" i="17"/>
  <c r="S253" i="17"/>
  <c r="BI253" i="17"/>
  <c r="BZ253" i="17"/>
  <c r="F253" i="17"/>
  <c r="AA253" i="17"/>
  <c r="AA254" i="17" s="1" a="1"/>
  <c r="AA254" i="17" s="1"/>
  <c r="AA255" i="17" s="1" a="1"/>
  <c r="AA255" i="17" s="1"/>
  <c r="AA256" i="17" s="1" a="1"/>
  <c r="AA256" i="17" s="1"/>
  <c r="AA257" i="17" s="1" a="1"/>
  <c r="AA257" i="17" s="1"/>
  <c r="AA258" i="17" s="1" a="1"/>
  <c r="AA258" i="17" s="1"/>
  <c r="AA259" i="17" s="1" a="1"/>
  <c r="AA259" i="17" s="1"/>
  <c r="AA260" i="17" s="1" a="1"/>
  <c r="AA260" i="17" s="1"/>
  <c r="AA261" i="17" s="1" a="1"/>
  <c r="AA261" i="17" s="1"/>
  <c r="AA262" i="17" s="1" a="1"/>
  <c r="AA262" i="17" s="1"/>
  <c r="AA263" i="17" s="1" a="1"/>
  <c r="AA263" i="17" s="1"/>
  <c r="AA264" i="17" s="1" a="1"/>
  <c r="AA264" i="17" s="1"/>
  <c r="AA265" i="17" s="1" a="1"/>
  <c r="AA265" i="17" s="1"/>
  <c r="AA266" i="17" s="1" a="1"/>
  <c r="AA266" i="17" s="1"/>
  <c r="AA267" i="17" s="1" a="1"/>
  <c r="AA267" i="17" s="1"/>
  <c r="AA268" i="17" s="1" a="1"/>
  <c r="AA268" i="17" s="1"/>
  <c r="AA269" i="17" s="1" a="1"/>
  <c r="AA269" i="17" s="1"/>
  <c r="AA270" i="17" s="1" a="1"/>
  <c r="AA270" i="17" s="1"/>
  <c r="AA271" i="17" s="1" a="1"/>
  <c r="AA271" i="17" s="1"/>
  <c r="AA272" i="17" s="1" a="1"/>
  <c r="AA272" i="17" s="1"/>
  <c r="AA273" i="17" s="1" a="1"/>
  <c r="AA273" i="17" s="1"/>
  <c r="AA274" i="17" s="1" a="1"/>
  <c r="AA274" i="17" s="1"/>
  <c r="AA275" i="17" s="1" a="1"/>
  <c r="AA275" i="17" s="1"/>
  <c r="AA276" i="17" s="1" a="1"/>
  <c r="AA276" i="17" s="1"/>
  <c r="AA277" i="17" s="1" a="1"/>
  <c r="AA277" i="17" s="1"/>
  <c r="AA278" i="17" s="1" a="1"/>
  <c r="AA278" i="17" s="1"/>
  <c r="AA279" i="17" s="1" a="1"/>
  <c r="AA279" i="17" s="1"/>
  <c r="AA280" i="17" s="1" a="1"/>
  <c r="AA280" i="17" s="1"/>
  <c r="AA281" i="17" s="1" a="1"/>
  <c r="AA281" i="17" s="1"/>
  <c r="AA282" i="17" s="1" a="1"/>
  <c r="AA282" i="17" s="1"/>
  <c r="AA283" i="17" s="1" a="1"/>
  <c r="AA283" i="17" s="1"/>
  <c r="AA284" i="17" s="1" a="1"/>
  <c r="AA284" i="17" s="1"/>
  <c r="AA285" i="17" s="1" a="1"/>
  <c r="AA285" i="17" s="1"/>
  <c r="AA286" i="17" s="1" a="1"/>
  <c r="AA286" i="17" s="1"/>
  <c r="Q253" i="17"/>
  <c r="BQ253" i="17"/>
  <c r="BQ254" i="17" s="1" a="1"/>
  <c r="BQ254" i="17" s="1"/>
  <c r="BQ255" i="17" s="1" a="1"/>
  <c r="BQ255" i="17" s="1"/>
  <c r="BQ256" i="17" s="1" a="1"/>
  <c r="BQ256" i="17" s="1"/>
  <c r="BQ257" i="17" s="1" a="1"/>
  <c r="BQ257" i="17" s="1"/>
  <c r="BQ258" i="17" s="1" a="1"/>
  <c r="BQ258" i="17" s="1"/>
  <c r="BQ259" i="17" s="1" a="1"/>
  <c r="BQ259" i="17" s="1"/>
  <c r="BQ260" i="17" s="1" a="1"/>
  <c r="BQ260" i="17" s="1"/>
  <c r="BQ261" i="17" s="1" a="1"/>
  <c r="BQ261" i="17" s="1"/>
  <c r="BQ262" i="17" s="1" a="1"/>
  <c r="BQ262" i="17" s="1"/>
  <c r="BQ263" i="17" s="1" a="1"/>
  <c r="BQ263" i="17" s="1"/>
  <c r="BQ264" i="17" s="1" a="1"/>
  <c r="BQ264" i="17" s="1"/>
  <c r="BQ265" i="17" s="1" a="1"/>
  <c r="BQ265" i="17" s="1"/>
  <c r="BQ266" i="17" s="1" a="1"/>
  <c r="BQ266" i="17" s="1"/>
  <c r="BQ267" i="17" s="1" a="1"/>
  <c r="BQ267" i="17" s="1"/>
  <c r="BQ268" i="17" s="1" a="1"/>
  <c r="BQ268" i="17" s="1"/>
  <c r="BQ269" i="17" s="1" a="1"/>
  <c r="BQ269" i="17" s="1"/>
  <c r="BQ270" i="17" s="1" a="1"/>
  <c r="BQ270" i="17" s="1"/>
  <c r="BQ271" i="17" s="1" a="1"/>
  <c r="BQ271" i="17" s="1"/>
  <c r="BQ272" i="17" s="1" a="1"/>
  <c r="BQ272" i="17" s="1"/>
  <c r="BQ273" i="17" s="1" a="1"/>
  <c r="BQ273" i="17" s="1"/>
  <c r="BQ274" i="17" s="1" a="1"/>
  <c r="BQ274" i="17" s="1"/>
  <c r="BQ275" i="17" s="1" a="1"/>
  <c r="BQ275" i="17" s="1"/>
  <c r="BQ276" i="17" s="1" a="1"/>
  <c r="BQ276" i="17" s="1"/>
  <c r="BQ277" i="17" s="1" a="1"/>
  <c r="BQ277" i="17" s="1"/>
  <c r="BQ278" i="17" s="1" a="1"/>
  <c r="BQ278" i="17" s="1"/>
  <c r="BQ279" i="17" s="1" a="1"/>
  <c r="BQ279" i="17" s="1"/>
  <c r="BQ280" i="17" s="1" a="1"/>
  <c r="BQ280" i="17" s="1"/>
  <c r="BQ281" i="17" s="1" a="1"/>
  <c r="BQ281" i="17" s="1"/>
  <c r="BQ282" i="17" s="1" a="1"/>
  <c r="BQ282" i="17" s="1"/>
  <c r="BQ283" i="17" s="1" a="1"/>
  <c r="BQ283" i="17" s="1"/>
  <c r="BQ284" i="17" s="1" a="1"/>
  <c r="BQ284" i="17" s="1"/>
  <c r="BQ285" i="17" s="1" a="1"/>
  <c r="BQ285" i="17" s="1"/>
  <c r="BQ286" i="17" s="1" a="1"/>
  <c r="BQ286" i="17" s="1"/>
  <c r="CY253" i="17"/>
  <c r="CY254" i="17" s="1" a="1"/>
  <c r="CY254" i="17" s="1"/>
  <c r="CY255" i="17" s="1" a="1"/>
  <c r="CY255" i="17" s="1"/>
  <c r="CY256" i="17" s="1" a="1"/>
  <c r="CY256" i="17" s="1"/>
  <c r="CY257" i="17" s="1" a="1"/>
  <c r="CY257" i="17" s="1"/>
  <c r="CY258" i="17" s="1" a="1"/>
  <c r="CY258" i="17" s="1"/>
  <c r="CY259" i="17" s="1" a="1"/>
  <c r="CY259" i="17" s="1"/>
  <c r="CY260" i="17" s="1" a="1"/>
  <c r="CY260" i="17" s="1"/>
  <c r="CY261" i="17" s="1" a="1"/>
  <c r="CY261" i="17" s="1"/>
  <c r="CY262" i="17" s="1" a="1"/>
  <c r="CY262" i="17" s="1"/>
  <c r="CY263" i="17" s="1" a="1"/>
  <c r="CY263" i="17" s="1"/>
  <c r="CY264" i="17" s="1" a="1"/>
  <c r="CY264" i="17" s="1"/>
  <c r="CY265" i="17" s="1" a="1"/>
  <c r="CY265" i="17" s="1"/>
  <c r="CY266" i="17" s="1" a="1"/>
  <c r="CY266" i="17" s="1"/>
  <c r="CY267" i="17" s="1" a="1"/>
  <c r="CY267" i="17" s="1"/>
  <c r="CY268" i="17" s="1" a="1"/>
  <c r="CY268" i="17" s="1"/>
  <c r="CY269" i="17" s="1" a="1"/>
  <c r="CY269" i="17" s="1"/>
  <c r="CY270" i="17" s="1" a="1"/>
  <c r="CY270" i="17" s="1"/>
  <c r="CY271" i="17" s="1" a="1"/>
  <c r="CY271" i="17" s="1"/>
  <c r="CY272" i="17" s="1" a="1"/>
  <c r="CY272" i="17" s="1"/>
  <c r="CY273" i="17" s="1" a="1"/>
  <c r="CY273" i="17" s="1"/>
  <c r="CY274" i="17" s="1" a="1"/>
  <c r="CY274" i="17" s="1"/>
  <c r="CY275" i="17" s="1" a="1"/>
  <c r="CY275" i="17" s="1"/>
  <c r="CY276" i="17" s="1" a="1"/>
  <c r="CY276" i="17" s="1"/>
  <c r="CY277" i="17" s="1" a="1"/>
  <c r="CY277" i="17" s="1"/>
  <c r="CY278" i="17" s="1" a="1"/>
  <c r="CY278" i="17" s="1"/>
  <c r="CY279" i="17" s="1" a="1"/>
  <c r="CY279" i="17" s="1"/>
  <c r="CY280" i="17" s="1" a="1"/>
  <c r="CY280" i="17" s="1"/>
  <c r="CY281" i="17" s="1" a="1"/>
  <c r="CY281" i="17" s="1"/>
  <c r="CY282" i="17" s="1" a="1"/>
  <c r="CY282" i="17" s="1"/>
  <c r="CY283" i="17" s="1" a="1"/>
  <c r="CY283" i="17" s="1"/>
  <c r="CY284" i="17" s="1" a="1"/>
  <c r="CY284" i="17" s="1"/>
  <c r="CY285" i="17" s="1" a="1"/>
  <c r="CY285" i="17" s="1"/>
  <c r="CY286" i="17" s="1" a="1"/>
  <c r="CY286" i="17" s="1"/>
  <c r="AA7" i="16"/>
  <c r="AA8" i="16" s="1"/>
  <c r="AA9" i="16" s="1"/>
  <c r="AA10" i="16" s="1"/>
  <c r="AA11" i="16" s="1"/>
  <c r="AA12" i="16" s="1"/>
  <c r="AA13" i="16" s="1"/>
  <c r="AA14" i="16" s="1"/>
  <c r="AA15" i="16" s="1"/>
  <c r="AA16" i="16" s="1"/>
  <c r="AA17" i="16" s="1"/>
  <c r="AA18" i="16" s="1"/>
  <c r="AA19" i="16" s="1"/>
  <c r="AA20" i="16" s="1"/>
  <c r="AA21" i="16" s="1"/>
  <c r="AA22" i="16" s="1"/>
  <c r="AA23" i="16" s="1"/>
  <c r="AA24" i="16" s="1"/>
  <c r="AA25" i="16" s="1"/>
  <c r="AA26" i="16" s="1"/>
  <c r="AA27" i="16" s="1"/>
  <c r="AA28" i="16" s="1"/>
  <c r="AA29" i="16" s="1"/>
  <c r="AA30" i="16" s="1"/>
  <c r="AA31" i="16" s="1"/>
  <c r="AA32" i="16" s="1"/>
  <c r="AA33" i="16" s="1"/>
  <c r="AA34" i="16" s="1"/>
  <c r="AA35" i="16" s="1"/>
  <c r="AA36" i="16" s="1"/>
  <c r="AA37" i="16" s="1"/>
  <c r="AA38" i="16" s="1"/>
  <c r="AA39" i="16" s="1"/>
  <c r="AA40" i="16" s="1"/>
  <c r="AA41" i="16" s="1"/>
  <c r="AA42" i="16" s="1"/>
  <c r="AA43" i="16" s="1"/>
  <c r="AA44" i="16" s="1"/>
  <c r="AA45" i="16" s="1"/>
  <c r="AA46" i="16" s="1"/>
  <c r="AA47" i="16" s="1"/>
  <c r="AA48" i="16" s="1"/>
  <c r="AA49" i="16" s="1"/>
  <c r="AA50" i="16" s="1"/>
  <c r="AA51" i="16" s="1"/>
  <c r="AA52" i="16" s="1"/>
  <c r="AA53" i="16" s="1"/>
  <c r="AA54" i="16" s="1"/>
  <c r="AA55" i="16" s="1"/>
  <c r="AA56" i="16" s="1"/>
  <c r="AA57" i="16" s="1"/>
  <c r="AA58" i="16" s="1"/>
  <c r="AA59" i="16" s="1"/>
  <c r="AA60" i="16" s="1"/>
  <c r="AA61" i="16" s="1"/>
  <c r="AA62" i="16" s="1"/>
  <c r="AA63" i="16" s="1"/>
  <c r="AA64" i="16" s="1"/>
  <c r="AA65" i="16" s="1"/>
  <c r="AA66" i="16" s="1"/>
  <c r="AA67" i="16" s="1"/>
  <c r="AA68" i="16" s="1"/>
  <c r="AA69" i="16" s="1"/>
  <c r="AA70" i="16" s="1"/>
  <c r="AA71" i="16" s="1"/>
  <c r="AA72" i="16" s="1"/>
  <c r="AA73" i="16" s="1"/>
  <c r="AA74" i="16" s="1"/>
  <c r="AA75" i="16" s="1"/>
  <c r="AA76" i="16" s="1"/>
  <c r="AA77" i="16" s="1"/>
  <c r="AA78" i="16" s="1"/>
  <c r="AA79" i="16" s="1"/>
  <c r="AA80" i="16" s="1"/>
  <c r="AA81" i="16" s="1"/>
  <c r="AA82" i="16" s="1"/>
  <c r="AA83" i="16" s="1"/>
  <c r="AA84" i="16" s="1"/>
  <c r="AA85" i="16" s="1"/>
  <c r="AA86" i="16" s="1"/>
  <c r="AA87" i="16" s="1"/>
  <c r="AA88" i="16" s="1"/>
  <c r="AA89" i="16" s="1"/>
  <c r="AA90" i="16" s="1"/>
  <c r="AA91" i="16" s="1"/>
  <c r="AA92" i="16" s="1"/>
  <c r="AA93" i="16" s="1"/>
  <c r="AA94" i="16" s="1"/>
  <c r="AA95" i="16" s="1"/>
  <c r="AA96" i="16" s="1"/>
  <c r="AA97" i="16" s="1"/>
  <c r="AA98" i="16" s="1"/>
  <c r="AA99" i="16" s="1"/>
  <c r="AA100" i="16" s="1"/>
  <c r="AA101" i="16" s="1"/>
  <c r="AA102" i="16" s="1"/>
  <c r="AA103" i="16" s="1"/>
  <c r="AA104" i="16" s="1"/>
  <c r="AA105" i="16" s="1"/>
  <c r="AA106" i="16" s="1"/>
  <c r="AA107" i="16" s="1"/>
  <c r="AA108" i="16" s="1"/>
  <c r="AA109" i="16" s="1"/>
  <c r="AA110" i="16" s="1"/>
  <c r="AA111" i="16" s="1"/>
  <c r="AA112" i="16" s="1"/>
  <c r="AA113" i="16" s="1"/>
  <c r="AA114" i="16" s="1"/>
  <c r="AA115" i="16" s="1"/>
  <c r="AA116" i="16" s="1"/>
  <c r="AA117" i="16" s="1"/>
  <c r="AA118" i="16" s="1"/>
  <c r="AA119" i="16" s="1"/>
  <c r="AA120" i="16" s="1"/>
  <c r="AA121" i="16" s="1"/>
  <c r="AA122" i="16" s="1"/>
  <c r="AA123" i="16" s="1"/>
  <c r="AA124" i="16" s="1"/>
  <c r="AA125" i="16" s="1"/>
  <c r="AB6" i="16"/>
  <c r="D13" i="16"/>
  <c r="E12" i="16" s="1"/>
  <c r="D10" i="15"/>
  <c r="E9" i="15"/>
  <c r="F13" i="16"/>
  <c r="C13" i="16"/>
  <c r="C10" i="15"/>
  <c r="F11" i="4"/>
  <c r="D12" i="4" a="1"/>
  <c r="D12" i="4" s="1"/>
  <c r="E12" i="4" s="1"/>
  <c r="C13" i="4"/>
  <c r="C12" i="3"/>
  <c r="F11" i="3"/>
  <c r="W254" i="17" a="1"/>
  <c r="K253" i="17" a="1"/>
  <c r="AD253" i="17" a="1"/>
  <c r="AV253" i="17" a="1"/>
  <c r="U253" i="17" a="1"/>
  <c r="CO254" i="17" a="1"/>
  <c r="AE254" i="17" a="1"/>
  <c r="CC254" i="17" a="1"/>
  <c r="E254" i="17" a="1"/>
  <c r="AP254" i="17" a="1"/>
  <c r="Q254" i="17" a="1"/>
  <c r="BM254" i="17" a="1"/>
  <c r="AZ254" i="17" a="1"/>
  <c r="BF254" i="17" a="1"/>
  <c r="AH254" i="17" a="1"/>
  <c r="AX254" i="17" a="1"/>
  <c r="AS254" i="17" a="1"/>
  <c r="CZ254" i="17" a="1"/>
  <c r="AL254" i="17" a="1"/>
  <c r="BL254" i="17" a="1"/>
  <c r="AJ254" i="17" a="1"/>
  <c r="AM254" i="17" a="1"/>
  <c r="J254" i="17" a="1"/>
  <c r="BC254" i="17" a="1"/>
  <c r="AQ254" i="17" a="1"/>
  <c r="CV254" i="17" a="1"/>
  <c r="BV254" i="17" a="1"/>
  <c r="S254" i="17" a="1"/>
  <c r="CK254" i="17" a="1"/>
  <c r="BT254" i="17" a="1"/>
  <c r="BX254" i="17" a="1"/>
  <c r="BI254" i="17" a="1"/>
  <c r="BZ254" i="17" a="1"/>
  <c r="F254" i="17" a="1"/>
  <c r="BA254" i="17" a="1"/>
  <c r="BJ254" i="17" a="1"/>
  <c r="CC254" i="17" l="1"/>
  <c r="AE254" i="17"/>
  <c r="CO254" i="17"/>
  <c r="U253" i="17"/>
  <c r="AV253" i="17"/>
  <c r="AD253" i="17"/>
  <c r="K253" i="17"/>
  <c r="W254" i="17"/>
  <c r="BR254" i="17" a="1"/>
  <c r="BR254" i="17" s="1"/>
  <c r="L254" i="17" a="1"/>
  <c r="L254" i="17" s="1"/>
  <c r="L255" i="17" s="1" a="1"/>
  <c r="L255" i="17" s="1"/>
  <c r="L256" i="17" s="1" a="1"/>
  <c r="L256" i="17" s="1"/>
  <c r="L257" i="17" s="1" a="1"/>
  <c r="L257" i="17" s="1"/>
  <c r="L258" i="17" s="1" a="1"/>
  <c r="L258" i="17" s="1"/>
  <c r="L259" i="17" s="1" a="1"/>
  <c r="L259" i="17" s="1"/>
  <c r="L260" i="17" s="1" a="1"/>
  <c r="L260" i="17" s="1"/>
  <c r="L261" i="17" s="1" a="1"/>
  <c r="L261" i="17" s="1"/>
  <c r="L262" i="17" s="1" a="1"/>
  <c r="L262" i="17" s="1"/>
  <c r="L263" i="17" s="1" a="1"/>
  <c r="L263" i="17" s="1"/>
  <c r="L264" i="17" s="1" a="1"/>
  <c r="L264" i="17" s="1"/>
  <c r="L265" i="17" s="1" a="1"/>
  <c r="L265" i="17" s="1"/>
  <c r="L266" i="17" s="1" a="1"/>
  <c r="L266" i="17" s="1"/>
  <c r="L267" i="17" s="1" a="1"/>
  <c r="L267" i="17" s="1"/>
  <c r="L268" i="17" s="1" a="1"/>
  <c r="L268" i="17" s="1"/>
  <c r="L269" i="17" s="1" a="1"/>
  <c r="L269" i="17" s="1"/>
  <c r="L270" i="17" s="1" a="1"/>
  <c r="L270" i="17" s="1"/>
  <c r="L271" i="17" s="1" a="1"/>
  <c r="L271" i="17" s="1"/>
  <c r="L272" i="17" s="1" a="1"/>
  <c r="L272" i="17" s="1"/>
  <c r="L273" i="17" s="1" a="1"/>
  <c r="L273" i="17" s="1"/>
  <c r="L274" i="17" s="1" a="1"/>
  <c r="L274" i="17" s="1"/>
  <c r="L275" i="17" s="1" a="1"/>
  <c r="L275" i="17" s="1"/>
  <c r="L276" i="17" s="1" a="1"/>
  <c r="L276" i="17" s="1"/>
  <c r="L277" i="17" s="1" a="1"/>
  <c r="L277" i="17" s="1"/>
  <c r="L278" i="17" s="1" a="1"/>
  <c r="L278" i="17" s="1"/>
  <c r="L279" i="17" s="1" a="1"/>
  <c r="L279" i="17" s="1"/>
  <c r="L280" i="17" s="1" a="1"/>
  <c r="L280" i="17" s="1"/>
  <c r="L281" i="17" s="1" a="1"/>
  <c r="L281" i="17" s="1"/>
  <c r="L282" i="17" s="1" a="1"/>
  <c r="L282" i="17" s="1"/>
  <c r="L283" i="17" s="1" a="1"/>
  <c r="L283" i="17" s="1"/>
  <c r="L284" i="17" s="1" a="1"/>
  <c r="L284" i="17" s="1"/>
  <c r="L285" i="17" s="1" a="1"/>
  <c r="L285" i="17" s="1"/>
  <c r="L286" i="17" s="1" a="1"/>
  <c r="L286" i="17" s="1"/>
  <c r="BH254" i="17" a="1"/>
  <c r="BH254" i="17" s="1"/>
  <c r="CP254" i="17" a="1"/>
  <c r="CP254" i="17" s="1"/>
  <c r="CP255" i="17" s="1" a="1"/>
  <c r="CP255" i="17" s="1"/>
  <c r="CP256" i="17" s="1" a="1"/>
  <c r="CP256" i="17" s="1"/>
  <c r="CP257" i="17" s="1" a="1"/>
  <c r="CP257" i="17" s="1"/>
  <c r="CP258" i="17" s="1" a="1"/>
  <c r="CP258" i="17" s="1"/>
  <c r="CP259" i="17" s="1" a="1"/>
  <c r="CP259" i="17" s="1"/>
  <c r="CP260" i="17" s="1" a="1"/>
  <c r="CP260" i="17" s="1"/>
  <c r="CP261" i="17" s="1" a="1"/>
  <c r="CP261" i="17" s="1"/>
  <c r="CP262" i="17" s="1" a="1"/>
  <c r="CP262" i="17" s="1"/>
  <c r="CP263" i="17" s="1" a="1"/>
  <c r="CP263" i="17" s="1"/>
  <c r="CP264" i="17" s="1" a="1"/>
  <c r="CP264" i="17" s="1"/>
  <c r="CP265" i="17" s="1" a="1"/>
  <c r="CP265" i="17" s="1"/>
  <c r="CP266" i="17" s="1" a="1"/>
  <c r="CP266" i="17" s="1"/>
  <c r="CP267" i="17" s="1" a="1"/>
  <c r="CP267" i="17" s="1"/>
  <c r="CP268" i="17" s="1" a="1"/>
  <c r="CP268" i="17" s="1"/>
  <c r="CP269" i="17" s="1" a="1"/>
  <c r="CP269" i="17" s="1"/>
  <c r="CP270" i="17" s="1" a="1"/>
  <c r="CP270" i="17" s="1"/>
  <c r="CP271" i="17" s="1" a="1"/>
  <c r="CP271" i="17" s="1"/>
  <c r="CP272" i="17" s="1" a="1"/>
  <c r="CP272" i="17" s="1"/>
  <c r="CP273" i="17" s="1" a="1"/>
  <c r="CP273" i="17" s="1"/>
  <c r="CP274" i="17" s="1" a="1"/>
  <c r="CP274" i="17" s="1"/>
  <c r="CP275" i="17" s="1" a="1"/>
  <c r="CP275" i="17" s="1"/>
  <c r="CP276" i="17" s="1" a="1"/>
  <c r="CP276" i="17" s="1"/>
  <c r="CP277" i="17" s="1" a="1"/>
  <c r="CP277" i="17" s="1"/>
  <c r="CP278" i="17" s="1" a="1"/>
  <c r="CP278" i="17" s="1"/>
  <c r="CP279" i="17" s="1" a="1"/>
  <c r="CP279" i="17" s="1"/>
  <c r="CP280" i="17" s="1" a="1"/>
  <c r="CP280" i="17" s="1"/>
  <c r="CP281" i="17" s="1" a="1"/>
  <c r="CP281" i="17" s="1"/>
  <c r="CP282" i="17" s="1" a="1"/>
  <c r="CP282" i="17" s="1"/>
  <c r="CP283" i="17" s="1" a="1"/>
  <c r="CP283" i="17" s="1"/>
  <c r="CP284" i="17" s="1" a="1"/>
  <c r="CP284" i="17" s="1"/>
  <c r="CP285" i="17" s="1" a="1"/>
  <c r="CP285" i="17" s="1"/>
  <c r="CP286" i="17" s="1" a="1"/>
  <c r="CP286" i="17" s="1"/>
  <c r="CQ254" i="17" a="1"/>
  <c r="CQ254" i="17" s="1"/>
  <c r="CQ255" i="17" s="1" a="1"/>
  <c r="CQ255" i="17" s="1"/>
  <c r="CQ256" i="17" s="1" a="1"/>
  <c r="CQ256" i="17" s="1"/>
  <c r="CQ257" i="17" s="1" a="1"/>
  <c r="CQ257" i="17" s="1"/>
  <c r="CQ258" i="17" s="1" a="1"/>
  <c r="CQ258" i="17" s="1"/>
  <c r="CQ259" i="17" s="1" a="1"/>
  <c r="CQ259" i="17" s="1"/>
  <c r="CQ260" i="17" s="1" a="1"/>
  <c r="CQ260" i="17" s="1"/>
  <c r="CQ261" i="17" s="1" a="1"/>
  <c r="CQ261" i="17" s="1"/>
  <c r="CQ262" i="17" s="1" a="1"/>
  <c r="CQ262" i="17" s="1"/>
  <c r="CQ263" i="17" s="1" a="1"/>
  <c r="CQ263" i="17" s="1"/>
  <c r="CQ264" i="17" s="1" a="1"/>
  <c r="CQ264" i="17" s="1"/>
  <c r="CQ265" i="17" s="1" a="1"/>
  <c r="CQ265" i="17" s="1"/>
  <c r="CQ266" i="17" s="1" a="1"/>
  <c r="CQ266" i="17" s="1"/>
  <c r="CQ267" i="17" s="1" a="1"/>
  <c r="CQ267" i="17" s="1"/>
  <c r="CQ268" i="17" s="1" a="1"/>
  <c r="CQ268" i="17" s="1"/>
  <c r="CQ269" i="17" s="1" a="1"/>
  <c r="CQ269" i="17" s="1"/>
  <c r="CQ270" i="17" s="1" a="1"/>
  <c r="CQ270" i="17" s="1"/>
  <c r="CQ271" i="17" s="1" a="1"/>
  <c r="CQ271" i="17" s="1"/>
  <c r="CQ272" i="17" s="1" a="1"/>
  <c r="CQ272" i="17" s="1"/>
  <c r="CQ273" i="17" s="1" a="1"/>
  <c r="CQ273" i="17" s="1"/>
  <c r="CQ274" i="17" s="1" a="1"/>
  <c r="CQ274" i="17" s="1"/>
  <c r="CQ275" i="17" s="1" a="1"/>
  <c r="CQ275" i="17" s="1"/>
  <c r="CQ276" i="17" s="1" a="1"/>
  <c r="CQ276" i="17" s="1"/>
  <c r="CQ277" i="17" s="1" a="1"/>
  <c r="CQ277" i="17" s="1"/>
  <c r="CQ278" i="17" s="1" a="1"/>
  <c r="CQ278" i="17" s="1"/>
  <c r="CQ279" i="17" s="1" a="1"/>
  <c r="CQ279" i="17" s="1"/>
  <c r="CQ280" i="17" s="1" a="1"/>
  <c r="CQ280" i="17" s="1"/>
  <c r="CQ281" i="17" s="1" a="1"/>
  <c r="CQ281" i="17" s="1"/>
  <c r="CQ282" i="17" s="1" a="1"/>
  <c r="CQ282" i="17" s="1"/>
  <c r="CQ283" i="17" s="1" a="1"/>
  <c r="CQ283" i="17" s="1"/>
  <c r="CQ284" i="17" s="1" a="1"/>
  <c r="CQ284" i="17" s="1"/>
  <c r="CQ285" i="17" s="1" a="1"/>
  <c r="CQ285" i="17" s="1"/>
  <c r="CQ286" i="17" s="1" a="1"/>
  <c r="CQ286" i="17" s="1"/>
  <c r="E254" i="17"/>
  <c r="BJ254" i="17"/>
  <c r="BJ255" i="17" s="1" a="1"/>
  <c r="BJ255" i="17" s="1"/>
  <c r="BJ256" i="17" s="1" a="1"/>
  <c r="BJ256" i="17" s="1"/>
  <c r="BJ257" i="17" s="1" a="1"/>
  <c r="BJ257" i="17" s="1"/>
  <c r="BJ258" i="17" s="1" a="1"/>
  <c r="BJ258" i="17" s="1"/>
  <c r="BJ259" i="17" s="1" a="1"/>
  <c r="BJ259" i="17" s="1"/>
  <c r="BJ260" i="17" s="1" a="1"/>
  <c r="BJ260" i="17" s="1"/>
  <c r="BJ261" i="17" s="1" a="1"/>
  <c r="BJ261" i="17" s="1"/>
  <c r="BJ262" i="17" s="1" a="1"/>
  <c r="BJ262" i="17" s="1"/>
  <c r="BJ263" i="17" s="1" a="1"/>
  <c r="BJ263" i="17" s="1"/>
  <c r="BJ264" i="17" s="1" a="1"/>
  <c r="BJ264" i="17" s="1"/>
  <c r="BJ265" i="17" s="1" a="1"/>
  <c r="BJ265" i="17" s="1"/>
  <c r="BJ266" i="17" s="1" a="1"/>
  <c r="BJ266" i="17" s="1"/>
  <c r="BJ267" i="17" s="1" a="1"/>
  <c r="BJ267" i="17" s="1"/>
  <c r="BJ268" i="17" s="1" a="1"/>
  <c r="BJ268" i="17" s="1"/>
  <c r="BJ269" i="17" s="1" a="1"/>
  <c r="BJ269" i="17" s="1"/>
  <c r="BJ270" i="17" s="1" a="1"/>
  <c r="BJ270" i="17" s="1"/>
  <c r="BJ271" i="17" s="1" a="1"/>
  <c r="BJ271" i="17" s="1"/>
  <c r="BJ272" i="17" s="1" a="1"/>
  <c r="BJ272" i="17" s="1"/>
  <c r="BJ273" i="17" s="1" a="1"/>
  <c r="BJ273" i="17" s="1"/>
  <c r="BJ274" i="17" s="1" a="1"/>
  <c r="BJ274" i="17" s="1"/>
  <c r="BJ275" i="17" s="1" a="1"/>
  <c r="BJ275" i="17" s="1"/>
  <c r="BJ276" i="17" s="1" a="1"/>
  <c r="BJ276" i="17" s="1"/>
  <c r="BJ277" i="17" s="1" a="1"/>
  <c r="BJ277" i="17" s="1"/>
  <c r="BJ278" i="17" s="1" a="1"/>
  <c r="BJ278" i="17" s="1"/>
  <c r="BJ279" i="17" s="1" a="1"/>
  <c r="BJ279" i="17" s="1"/>
  <c r="BJ280" i="17" s="1" a="1"/>
  <c r="BJ280" i="17" s="1"/>
  <c r="BJ281" i="17" s="1" a="1"/>
  <c r="BJ281" i="17" s="1"/>
  <c r="BJ282" i="17" s="1" a="1"/>
  <c r="BJ282" i="17" s="1"/>
  <c r="BJ283" i="17" s="1" a="1"/>
  <c r="BJ283" i="17" s="1"/>
  <c r="BJ284" i="17" s="1" a="1"/>
  <c r="BJ284" i="17" s="1"/>
  <c r="BJ285" i="17" s="1" a="1"/>
  <c r="BJ285" i="17" s="1"/>
  <c r="BJ286" i="17" s="1" a="1"/>
  <c r="BJ286" i="17" s="1"/>
  <c r="BA254" i="17"/>
  <c r="BA255" i="17" s="1" a="1"/>
  <c r="BA255" i="17" s="1"/>
  <c r="BA256" i="17" s="1" a="1"/>
  <c r="BA256" i="17" s="1"/>
  <c r="BA257" i="17" s="1" a="1"/>
  <c r="BA257" i="17" s="1"/>
  <c r="BA258" i="17" s="1" a="1"/>
  <c r="BA258" i="17" s="1"/>
  <c r="BA259" i="17" s="1" a="1"/>
  <c r="BA259" i="17" s="1"/>
  <c r="BA260" i="17" s="1" a="1"/>
  <c r="BA260" i="17" s="1"/>
  <c r="BA261" i="17" s="1" a="1"/>
  <c r="BA261" i="17" s="1"/>
  <c r="BA262" i="17" s="1" a="1"/>
  <c r="BA262" i="17" s="1"/>
  <c r="BA263" i="17" s="1" a="1"/>
  <c r="BA263" i="17" s="1"/>
  <c r="BA264" i="17" s="1" a="1"/>
  <c r="BA264" i="17" s="1"/>
  <c r="BA265" i="17" s="1" a="1"/>
  <c r="BA265" i="17" s="1"/>
  <c r="BA266" i="17" s="1" a="1"/>
  <c r="BA266" i="17" s="1"/>
  <c r="BA267" i="17" s="1" a="1"/>
  <c r="BA267" i="17" s="1"/>
  <c r="BA268" i="17" s="1" a="1"/>
  <c r="BA268" i="17" s="1"/>
  <c r="BA269" i="17" s="1" a="1"/>
  <c r="BA269" i="17" s="1"/>
  <c r="BA270" i="17" s="1" a="1"/>
  <c r="BA270" i="17" s="1"/>
  <c r="BA271" i="17" s="1" a="1"/>
  <c r="BA271" i="17" s="1"/>
  <c r="BA272" i="17" s="1" a="1"/>
  <c r="BA272" i="17" s="1"/>
  <c r="BA273" i="17" s="1" a="1"/>
  <c r="BA273" i="17" s="1"/>
  <c r="BA274" i="17" s="1" a="1"/>
  <c r="BA274" i="17" s="1"/>
  <c r="BA275" i="17" s="1" a="1"/>
  <c r="BA275" i="17" s="1"/>
  <c r="BA276" i="17" s="1" a="1"/>
  <c r="BA276" i="17" s="1"/>
  <c r="BA277" i="17" s="1" a="1"/>
  <c r="BA277" i="17" s="1"/>
  <c r="BA278" i="17" s="1" a="1"/>
  <c r="BA278" i="17" s="1"/>
  <c r="BA279" i="17" s="1" a="1"/>
  <c r="BA279" i="17" s="1"/>
  <c r="BA280" i="17" s="1" a="1"/>
  <c r="BA280" i="17" s="1"/>
  <c r="BA281" i="17" s="1" a="1"/>
  <c r="BA281" i="17" s="1"/>
  <c r="BA282" i="17" s="1" a="1"/>
  <c r="BA282" i="17" s="1"/>
  <c r="BA283" i="17" s="1" a="1"/>
  <c r="BA283" i="17" s="1"/>
  <c r="BA284" i="17" s="1" a="1"/>
  <c r="BA284" i="17" s="1"/>
  <c r="BA285" i="17" s="1" a="1"/>
  <c r="BA285" i="17" s="1"/>
  <c r="BA286" i="17" s="1" a="1"/>
  <c r="BA286" i="17" s="1"/>
  <c r="F254" i="17"/>
  <c r="BZ254" i="17"/>
  <c r="BI254" i="17"/>
  <c r="BX254" i="17"/>
  <c r="BT254" i="17"/>
  <c r="CK254" i="17"/>
  <c r="CK255" i="17" s="1" a="1"/>
  <c r="CK255" i="17" s="1"/>
  <c r="CK256" i="17" s="1" a="1"/>
  <c r="CK256" i="17" s="1"/>
  <c r="CK257" i="17" s="1" a="1"/>
  <c r="CK257" i="17" s="1"/>
  <c r="CK258" i="17" s="1" a="1"/>
  <c r="CK258" i="17" s="1"/>
  <c r="CK259" i="17" s="1" a="1"/>
  <c r="CK259" i="17" s="1"/>
  <c r="CK260" i="17" s="1" a="1"/>
  <c r="CK260" i="17" s="1"/>
  <c r="CK261" i="17" s="1" a="1"/>
  <c r="CK261" i="17" s="1"/>
  <c r="CK262" i="17" s="1" a="1"/>
  <c r="CK262" i="17" s="1"/>
  <c r="CK263" i="17" s="1" a="1"/>
  <c r="CK263" i="17" s="1"/>
  <c r="CK264" i="17" s="1" a="1"/>
  <c r="CK264" i="17" s="1"/>
  <c r="CK265" i="17" s="1" a="1"/>
  <c r="CK265" i="17" s="1"/>
  <c r="CK266" i="17" s="1" a="1"/>
  <c r="CK266" i="17" s="1"/>
  <c r="CK267" i="17" s="1" a="1"/>
  <c r="CK267" i="17" s="1"/>
  <c r="CK268" i="17" s="1" a="1"/>
  <c r="CK268" i="17" s="1"/>
  <c r="CK269" i="17" s="1" a="1"/>
  <c r="CK269" i="17" s="1"/>
  <c r="CK270" i="17" s="1" a="1"/>
  <c r="CK270" i="17" s="1"/>
  <c r="CK271" i="17" s="1" a="1"/>
  <c r="CK271" i="17" s="1"/>
  <c r="CK272" i="17" s="1" a="1"/>
  <c r="CK272" i="17" s="1"/>
  <c r="CK273" i="17" s="1" a="1"/>
  <c r="CK273" i="17" s="1"/>
  <c r="CK274" i="17" s="1" a="1"/>
  <c r="CK274" i="17" s="1"/>
  <c r="CK275" i="17" s="1" a="1"/>
  <c r="CK275" i="17" s="1"/>
  <c r="CK276" i="17" s="1" a="1"/>
  <c r="CK276" i="17" s="1"/>
  <c r="CK277" i="17" s="1" a="1"/>
  <c r="CK277" i="17" s="1"/>
  <c r="CK278" i="17" s="1" a="1"/>
  <c r="CK278" i="17" s="1"/>
  <c r="CK279" i="17" s="1" a="1"/>
  <c r="CK279" i="17" s="1"/>
  <c r="CK280" i="17" s="1" a="1"/>
  <c r="CK280" i="17" s="1"/>
  <c r="CK281" i="17" s="1" a="1"/>
  <c r="CK281" i="17" s="1"/>
  <c r="CK282" i="17" s="1" a="1"/>
  <c r="CK282" i="17" s="1"/>
  <c r="CK283" i="17" s="1" a="1"/>
  <c r="CK283" i="17" s="1"/>
  <c r="CK284" i="17" s="1" a="1"/>
  <c r="CK284" i="17" s="1"/>
  <c r="CK285" i="17" s="1" a="1"/>
  <c r="CK285" i="17" s="1"/>
  <c r="CK286" i="17" s="1" a="1"/>
  <c r="CK286" i="17" s="1"/>
  <c r="S254" i="17"/>
  <c r="S255" i="17" s="1" a="1"/>
  <c r="S255" i="17" s="1"/>
  <c r="S256" i="17" s="1" a="1"/>
  <c r="S256" i="17" s="1"/>
  <c r="S257" i="17" s="1" a="1"/>
  <c r="S257" i="17" s="1"/>
  <c r="S258" i="17" s="1" a="1"/>
  <c r="S258" i="17" s="1"/>
  <c r="S259" i="17" s="1" a="1"/>
  <c r="S259" i="17" s="1"/>
  <c r="S260" i="17" s="1" a="1"/>
  <c r="S260" i="17" s="1"/>
  <c r="S261" i="17" s="1" a="1"/>
  <c r="S261" i="17" s="1"/>
  <c r="S262" i="17" s="1" a="1"/>
  <c r="S262" i="17" s="1"/>
  <c r="S263" i="17" s="1" a="1"/>
  <c r="S263" i="17" s="1"/>
  <c r="S264" i="17" s="1" a="1"/>
  <c r="S264" i="17" s="1"/>
  <c r="S265" i="17" s="1" a="1"/>
  <c r="S265" i="17" s="1"/>
  <c r="S266" i="17" s="1" a="1"/>
  <c r="S266" i="17" s="1"/>
  <c r="S267" i="17" s="1" a="1"/>
  <c r="S267" i="17" s="1"/>
  <c r="S268" i="17" s="1" a="1"/>
  <c r="S268" i="17" s="1"/>
  <c r="S269" i="17" s="1" a="1"/>
  <c r="S269" i="17" s="1"/>
  <c r="S270" i="17" s="1" a="1"/>
  <c r="S270" i="17" s="1"/>
  <c r="S271" i="17" s="1" a="1"/>
  <c r="S271" i="17" s="1"/>
  <c r="S272" i="17" s="1" a="1"/>
  <c r="S272" i="17" s="1"/>
  <c r="S273" i="17" s="1" a="1"/>
  <c r="S273" i="17" s="1"/>
  <c r="S274" i="17" s="1" a="1"/>
  <c r="S274" i="17" s="1"/>
  <c r="S275" i="17" s="1" a="1"/>
  <c r="S275" i="17" s="1"/>
  <c r="S276" i="17" s="1" a="1"/>
  <c r="S276" i="17" s="1"/>
  <c r="S277" i="17" s="1" a="1"/>
  <c r="S277" i="17" s="1"/>
  <c r="S278" i="17" s="1" a="1"/>
  <c r="S278" i="17" s="1"/>
  <c r="S279" i="17" s="1" a="1"/>
  <c r="S279" i="17" s="1"/>
  <c r="S280" i="17" s="1" a="1"/>
  <c r="S280" i="17" s="1"/>
  <c r="S281" i="17" s="1" a="1"/>
  <c r="S281" i="17" s="1"/>
  <c r="S282" i="17" s="1" a="1"/>
  <c r="S282" i="17" s="1"/>
  <c r="S283" i="17" s="1" a="1"/>
  <c r="S283" i="17" s="1"/>
  <c r="S284" i="17" s="1" a="1"/>
  <c r="S284" i="17" s="1"/>
  <c r="S285" i="17" s="1" a="1"/>
  <c r="S285" i="17" s="1"/>
  <c r="S286" i="17" s="1" a="1"/>
  <c r="S286" i="17" s="1"/>
  <c r="BV254" i="17"/>
  <c r="CV254" i="17"/>
  <c r="CV255" i="17" s="1" a="1"/>
  <c r="CV255" i="17" s="1"/>
  <c r="CV256" i="17" s="1" a="1"/>
  <c r="CV256" i="17" s="1"/>
  <c r="CV257" i="17" s="1" a="1"/>
  <c r="CV257" i="17" s="1"/>
  <c r="CV258" i="17" s="1" a="1"/>
  <c r="CV258" i="17" s="1"/>
  <c r="CV259" i="17" s="1" a="1"/>
  <c r="CV259" i="17" s="1"/>
  <c r="CV260" i="17" s="1" a="1"/>
  <c r="CV260" i="17" s="1"/>
  <c r="CV261" i="17" s="1" a="1"/>
  <c r="CV261" i="17" s="1"/>
  <c r="CV262" i="17" s="1" a="1"/>
  <c r="CV262" i="17" s="1"/>
  <c r="CV263" i="17" s="1" a="1"/>
  <c r="CV263" i="17" s="1"/>
  <c r="CV264" i="17" s="1" a="1"/>
  <c r="CV264" i="17" s="1"/>
  <c r="CV265" i="17" s="1" a="1"/>
  <c r="CV265" i="17" s="1"/>
  <c r="CV266" i="17" s="1" a="1"/>
  <c r="CV266" i="17" s="1"/>
  <c r="CV267" i="17" s="1" a="1"/>
  <c r="CV267" i="17" s="1"/>
  <c r="CV268" i="17" s="1" a="1"/>
  <c r="CV268" i="17" s="1"/>
  <c r="CV269" i="17" s="1" a="1"/>
  <c r="CV269" i="17" s="1"/>
  <c r="CV270" i="17" s="1" a="1"/>
  <c r="CV270" i="17" s="1"/>
  <c r="CV271" i="17" s="1" a="1"/>
  <c r="CV271" i="17" s="1"/>
  <c r="CV272" i="17" s="1" a="1"/>
  <c r="CV272" i="17" s="1"/>
  <c r="CV273" i="17" s="1" a="1"/>
  <c r="CV273" i="17" s="1"/>
  <c r="CV274" i="17" s="1" a="1"/>
  <c r="CV274" i="17" s="1"/>
  <c r="CV275" i="17" s="1" a="1"/>
  <c r="CV275" i="17" s="1"/>
  <c r="CV276" i="17" s="1" a="1"/>
  <c r="CV276" i="17" s="1"/>
  <c r="CV277" i="17" s="1" a="1"/>
  <c r="CV277" i="17" s="1"/>
  <c r="CV278" i="17" s="1" a="1"/>
  <c r="CV278" i="17" s="1"/>
  <c r="CV279" i="17" s="1" a="1"/>
  <c r="CV279" i="17" s="1"/>
  <c r="CV280" i="17" s="1" a="1"/>
  <c r="CV280" i="17" s="1"/>
  <c r="CV281" i="17" s="1" a="1"/>
  <c r="CV281" i="17" s="1"/>
  <c r="CV282" i="17" s="1" a="1"/>
  <c r="CV282" i="17" s="1"/>
  <c r="CV283" i="17" s="1" a="1"/>
  <c r="CV283" i="17" s="1"/>
  <c r="CV284" i="17" s="1" a="1"/>
  <c r="CV284" i="17" s="1"/>
  <c r="CV285" i="17" s="1" a="1"/>
  <c r="CV285" i="17" s="1"/>
  <c r="CV286" i="17" s="1" a="1"/>
  <c r="CV286" i="17" s="1"/>
  <c r="AQ254" i="17"/>
  <c r="AQ255" i="17" s="1" a="1"/>
  <c r="AQ255" i="17" s="1"/>
  <c r="AQ256" i="17" s="1" a="1"/>
  <c r="AQ256" i="17" s="1"/>
  <c r="AQ257" i="17" s="1" a="1"/>
  <c r="AQ257" i="17" s="1"/>
  <c r="AQ258" i="17" s="1" a="1"/>
  <c r="AQ258" i="17" s="1"/>
  <c r="AQ259" i="17" s="1" a="1"/>
  <c r="AQ259" i="17" s="1"/>
  <c r="AQ260" i="17" s="1" a="1"/>
  <c r="AQ260" i="17" s="1"/>
  <c r="AQ261" i="17" s="1" a="1"/>
  <c r="AQ261" i="17" s="1"/>
  <c r="AQ262" i="17" s="1" a="1"/>
  <c r="AQ262" i="17" s="1"/>
  <c r="AQ263" i="17" s="1" a="1"/>
  <c r="AQ263" i="17" s="1"/>
  <c r="AQ264" i="17" s="1" a="1"/>
  <c r="AQ264" i="17" s="1"/>
  <c r="AQ265" i="17" s="1" a="1"/>
  <c r="AQ265" i="17" s="1"/>
  <c r="AQ266" i="17" s="1" a="1"/>
  <c r="AQ266" i="17" s="1"/>
  <c r="AQ267" i="17" s="1" a="1"/>
  <c r="AQ267" i="17" s="1"/>
  <c r="AQ268" i="17" s="1" a="1"/>
  <c r="AQ268" i="17" s="1"/>
  <c r="AQ269" i="17" s="1" a="1"/>
  <c r="AQ269" i="17" s="1"/>
  <c r="AQ270" i="17" s="1" a="1"/>
  <c r="AQ270" i="17" s="1"/>
  <c r="AQ271" i="17" s="1" a="1"/>
  <c r="AQ271" i="17" s="1"/>
  <c r="AQ272" i="17" s="1" a="1"/>
  <c r="AQ272" i="17" s="1"/>
  <c r="AQ273" i="17" s="1" a="1"/>
  <c r="AQ273" i="17" s="1"/>
  <c r="AQ274" i="17" s="1" a="1"/>
  <c r="AQ274" i="17" s="1"/>
  <c r="AQ275" i="17" s="1" a="1"/>
  <c r="AQ275" i="17" s="1"/>
  <c r="AQ276" i="17" s="1" a="1"/>
  <c r="AQ276" i="17" s="1"/>
  <c r="AQ277" i="17" s="1" a="1"/>
  <c r="AQ277" i="17" s="1"/>
  <c r="AQ278" i="17" s="1" a="1"/>
  <c r="AQ278" i="17" s="1"/>
  <c r="AQ279" i="17" s="1" a="1"/>
  <c r="AQ279" i="17" s="1"/>
  <c r="AQ280" i="17" s="1" a="1"/>
  <c r="AQ280" i="17" s="1"/>
  <c r="AQ281" i="17" s="1" a="1"/>
  <c r="AQ281" i="17" s="1"/>
  <c r="AQ282" i="17" s="1" a="1"/>
  <c r="AQ282" i="17" s="1"/>
  <c r="AQ283" i="17" s="1" a="1"/>
  <c r="AQ283" i="17" s="1"/>
  <c r="AQ284" i="17" s="1" a="1"/>
  <c r="AQ284" i="17" s="1"/>
  <c r="AQ285" i="17" s="1" a="1"/>
  <c r="AQ285" i="17" s="1"/>
  <c r="AQ286" i="17" s="1" a="1"/>
  <c r="AQ286" i="17" s="1"/>
  <c r="BC254" i="17"/>
  <c r="BC255" i="17" s="1" a="1"/>
  <c r="BC255" i="17" s="1"/>
  <c r="BC256" i="17" s="1" a="1"/>
  <c r="BC256" i="17" s="1"/>
  <c r="BC257" i="17" s="1" a="1"/>
  <c r="BC257" i="17" s="1"/>
  <c r="BC258" i="17" s="1" a="1"/>
  <c r="BC258" i="17" s="1"/>
  <c r="BC259" i="17" s="1" a="1"/>
  <c r="BC259" i="17" s="1"/>
  <c r="BC260" i="17" s="1" a="1"/>
  <c r="BC260" i="17" s="1"/>
  <c r="BC261" i="17" s="1" a="1"/>
  <c r="BC261" i="17" s="1"/>
  <c r="BC262" i="17" s="1" a="1"/>
  <c r="BC262" i="17" s="1"/>
  <c r="BC263" i="17" s="1" a="1"/>
  <c r="BC263" i="17" s="1"/>
  <c r="BC264" i="17" s="1" a="1"/>
  <c r="BC264" i="17" s="1"/>
  <c r="BC265" i="17" s="1" a="1"/>
  <c r="BC265" i="17" s="1"/>
  <c r="BC266" i="17" s="1" a="1"/>
  <c r="BC266" i="17" s="1"/>
  <c r="BC267" i="17" s="1" a="1"/>
  <c r="BC267" i="17" s="1"/>
  <c r="BC268" i="17" s="1" a="1"/>
  <c r="BC268" i="17" s="1"/>
  <c r="BC269" i="17" s="1" a="1"/>
  <c r="BC269" i="17" s="1"/>
  <c r="BC270" i="17" s="1" a="1"/>
  <c r="BC270" i="17" s="1"/>
  <c r="BC271" i="17" s="1" a="1"/>
  <c r="BC271" i="17" s="1"/>
  <c r="BC272" i="17" s="1" a="1"/>
  <c r="BC272" i="17" s="1"/>
  <c r="BC273" i="17" s="1" a="1"/>
  <c r="BC273" i="17" s="1"/>
  <c r="BC274" i="17" s="1" a="1"/>
  <c r="BC274" i="17" s="1"/>
  <c r="BC275" i="17" s="1" a="1"/>
  <c r="BC275" i="17" s="1"/>
  <c r="BC276" i="17" s="1" a="1"/>
  <c r="BC276" i="17" s="1"/>
  <c r="BC277" i="17" s="1" a="1"/>
  <c r="BC277" i="17" s="1"/>
  <c r="BC278" i="17" s="1" a="1"/>
  <c r="BC278" i="17" s="1"/>
  <c r="BC279" i="17" s="1" a="1"/>
  <c r="BC279" i="17" s="1"/>
  <c r="BC280" i="17" s="1" a="1"/>
  <c r="BC280" i="17" s="1"/>
  <c r="BC281" i="17" s="1" a="1"/>
  <c r="BC281" i="17" s="1"/>
  <c r="BC282" i="17" s="1" a="1"/>
  <c r="BC282" i="17" s="1"/>
  <c r="BC283" i="17" s="1" a="1"/>
  <c r="BC283" i="17" s="1"/>
  <c r="BC284" i="17" s="1" a="1"/>
  <c r="BC284" i="17" s="1"/>
  <c r="BC285" i="17" s="1" a="1"/>
  <c r="BC285" i="17" s="1"/>
  <c r="BC286" i="17" s="1" a="1"/>
  <c r="BC286" i="17" s="1"/>
  <c r="J254" i="17"/>
  <c r="J255" i="17" s="1" a="1"/>
  <c r="J255" i="17" s="1"/>
  <c r="J256" i="17" s="1" a="1"/>
  <c r="J256" i="17" s="1"/>
  <c r="J257" i="17" s="1" a="1"/>
  <c r="J257" i="17" s="1"/>
  <c r="J258" i="17" s="1" a="1"/>
  <c r="J258" i="17" s="1"/>
  <c r="J259" i="17" s="1" a="1"/>
  <c r="J259" i="17" s="1"/>
  <c r="J260" i="17" s="1" a="1"/>
  <c r="J260" i="17" s="1"/>
  <c r="J261" i="17" s="1" a="1"/>
  <c r="J261" i="17" s="1"/>
  <c r="J262" i="17" s="1" a="1"/>
  <c r="J262" i="17" s="1"/>
  <c r="J263" i="17" s="1" a="1"/>
  <c r="J263" i="17" s="1"/>
  <c r="J264" i="17" s="1" a="1"/>
  <c r="J264" i="17" s="1"/>
  <c r="J265" i="17" s="1" a="1"/>
  <c r="J265" i="17" s="1"/>
  <c r="J266" i="17" s="1" a="1"/>
  <c r="J266" i="17" s="1"/>
  <c r="J267" i="17" s="1" a="1"/>
  <c r="J267" i="17" s="1"/>
  <c r="J268" i="17" s="1" a="1"/>
  <c r="J268" i="17" s="1"/>
  <c r="J269" i="17" s="1" a="1"/>
  <c r="J269" i="17" s="1"/>
  <c r="J270" i="17" s="1" a="1"/>
  <c r="J270" i="17" s="1"/>
  <c r="J271" i="17" s="1" a="1"/>
  <c r="J271" i="17" s="1"/>
  <c r="J272" i="17" s="1" a="1"/>
  <c r="J272" i="17" s="1"/>
  <c r="J273" i="17" s="1" a="1"/>
  <c r="J273" i="17" s="1"/>
  <c r="J274" i="17" s="1" a="1"/>
  <c r="J274" i="17" s="1"/>
  <c r="J275" i="17" s="1" a="1"/>
  <c r="J275" i="17" s="1"/>
  <c r="J276" i="17" s="1" a="1"/>
  <c r="J276" i="17" s="1"/>
  <c r="J277" i="17" s="1" a="1"/>
  <c r="J277" i="17" s="1"/>
  <c r="J278" i="17" s="1" a="1"/>
  <c r="J278" i="17" s="1"/>
  <c r="J279" i="17" s="1" a="1"/>
  <c r="J279" i="17" s="1"/>
  <c r="J280" i="17" s="1" a="1"/>
  <c r="J280" i="17" s="1"/>
  <c r="J281" i="17" s="1" a="1"/>
  <c r="J281" i="17" s="1"/>
  <c r="J282" i="17" s="1" a="1"/>
  <c r="J282" i="17" s="1"/>
  <c r="J283" i="17" s="1" a="1"/>
  <c r="J283" i="17" s="1"/>
  <c r="J284" i="17" s="1" a="1"/>
  <c r="J284" i="17" s="1"/>
  <c r="J285" i="17" s="1" a="1"/>
  <c r="J285" i="17" s="1"/>
  <c r="J286" i="17" s="1" a="1"/>
  <c r="J286" i="17" s="1"/>
  <c r="AM254" i="17"/>
  <c r="AJ254" i="17"/>
  <c r="BL254" i="17"/>
  <c r="BL255" i="17" s="1" a="1"/>
  <c r="BL255" i="17" s="1"/>
  <c r="BL256" i="17" s="1" a="1"/>
  <c r="BL256" i="17" s="1"/>
  <c r="BL257" i="17" s="1" a="1"/>
  <c r="BL257" i="17" s="1"/>
  <c r="BL258" i="17" s="1" a="1"/>
  <c r="BL258" i="17" s="1"/>
  <c r="BL259" i="17" s="1" a="1"/>
  <c r="BL259" i="17" s="1"/>
  <c r="BL260" i="17" s="1" a="1"/>
  <c r="BL260" i="17" s="1"/>
  <c r="BL261" i="17" s="1" a="1"/>
  <c r="BL261" i="17" s="1"/>
  <c r="BL262" i="17" s="1" a="1"/>
  <c r="BL262" i="17" s="1"/>
  <c r="BL263" i="17" s="1" a="1"/>
  <c r="BL263" i="17" s="1"/>
  <c r="BL264" i="17" s="1" a="1"/>
  <c r="BL264" i="17" s="1"/>
  <c r="BL265" i="17" s="1" a="1"/>
  <c r="BL265" i="17" s="1"/>
  <c r="BL266" i="17" s="1" a="1"/>
  <c r="BL266" i="17" s="1"/>
  <c r="BL267" i="17" s="1" a="1"/>
  <c r="BL267" i="17" s="1"/>
  <c r="BL268" i="17" s="1" a="1"/>
  <c r="BL268" i="17" s="1"/>
  <c r="BL269" i="17" s="1" a="1"/>
  <c r="BL269" i="17" s="1"/>
  <c r="BL270" i="17" s="1" a="1"/>
  <c r="BL270" i="17" s="1"/>
  <c r="BL271" i="17" s="1" a="1"/>
  <c r="BL271" i="17" s="1"/>
  <c r="BL272" i="17" s="1" a="1"/>
  <c r="BL272" i="17" s="1"/>
  <c r="BL273" i="17" s="1" a="1"/>
  <c r="BL273" i="17" s="1"/>
  <c r="BL274" i="17" s="1" a="1"/>
  <c r="BL274" i="17" s="1"/>
  <c r="BL275" i="17" s="1" a="1"/>
  <c r="BL275" i="17" s="1"/>
  <c r="BL276" i="17" s="1" a="1"/>
  <c r="BL276" i="17" s="1"/>
  <c r="BL277" i="17" s="1" a="1"/>
  <c r="BL277" i="17" s="1"/>
  <c r="BL278" i="17" s="1" a="1"/>
  <c r="BL278" i="17" s="1"/>
  <c r="BL279" i="17" s="1" a="1"/>
  <c r="BL279" i="17" s="1"/>
  <c r="BL280" i="17" s="1" a="1"/>
  <c r="BL280" i="17" s="1"/>
  <c r="BL281" i="17" s="1" a="1"/>
  <c r="BL281" i="17" s="1"/>
  <c r="BL282" i="17" s="1" a="1"/>
  <c r="BL282" i="17" s="1"/>
  <c r="BL283" i="17" s="1" a="1"/>
  <c r="BL283" i="17" s="1"/>
  <c r="BL284" i="17" s="1" a="1"/>
  <c r="BL284" i="17" s="1"/>
  <c r="BL285" i="17" s="1" a="1"/>
  <c r="BL285" i="17" s="1"/>
  <c r="BL286" i="17" s="1" a="1"/>
  <c r="BL286" i="17" s="1"/>
  <c r="AL254" i="17"/>
  <c r="CZ254" i="17"/>
  <c r="AS254" i="17"/>
  <c r="AX254" i="17"/>
  <c r="AH254" i="17"/>
  <c r="BF254" i="17"/>
  <c r="BF255" i="17" s="1" a="1"/>
  <c r="BF255" i="17" s="1"/>
  <c r="BF256" i="17" s="1" a="1"/>
  <c r="BF256" i="17" s="1"/>
  <c r="BF257" i="17" s="1" a="1"/>
  <c r="BF257" i="17" s="1"/>
  <c r="BF258" i="17" s="1" a="1"/>
  <c r="BF258" i="17" s="1"/>
  <c r="BF259" i="17" s="1" a="1"/>
  <c r="BF259" i="17" s="1"/>
  <c r="BF260" i="17" s="1" a="1"/>
  <c r="BF260" i="17" s="1"/>
  <c r="BF261" i="17" s="1" a="1"/>
  <c r="BF261" i="17" s="1"/>
  <c r="BF262" i="17" s="1" a="1"/>
  <c r="BF262" i="17" s="1"/>
  <c r="BF263" i="17" s="1" a="1"/>
  <c r="BF263" i="17" s="1"/>
  <c r="BF264" i="17" s="1" a="1"/>
  <c r="BF264" i="17" s="1"/>
  <c r="BF265" i="17" s="1" a="1"/>
  <c r="BF265" i="17" s="1"/>
  <c r="BF266" i="17" s="1" a="1"/>
  <c r="BF266" i="17" s="1"/>
  <c r="BF267" i="17" s="1" a="1"/>
  <c r="BF267" i="17" s="1"/>
  <c r="BF268" i="17" s="1" a="1"/>
  <c r="BF268" i="17" s="1"/>
  <c r="BF269" i="17" s="1" a="1"/>
  <c r="BF269" i="17" s="1"/>
  <c r="BF270" i="17" s="1" a="1"/>
  <c r="BF270" i="17" s="1"/>
  <c r="BF271" i="17" s="1" a="1"/>
  <c r="BF271" i="17" s="1"/>
  <c r="BF272" i="17" s="1" a="1"/>
  <c r="BF272" i="17" s="1"/>
  <c r="BF273" i="17" s="1" a="1"/>
  <c r="BF273" i="17" s="1"/>
  <c r="BF274" i="17" s="1" a="1"/>
  <c r="BF274" i="17" s="1"/>
  <c r="BF275" i="17" s="1" a="1"/>
  <c r="BF275" i="17" s="1"/>
  <c r="BF276" i="17" s="1" a="1"/>
  <c r="BF276" i="17" s="1"/>
  <c r="BF277" i="17" s="1" a="1"/>
  <c r="BF277" i="17" s="1"/>
  <c r="BF278" i="17" s="1" a="1"/>
  <c r="BF278" i="17" s="1"/>
  <c r="BF279" i="17" s="1" a="1"/>
  <c r="BF279" i="17" s="1"/>
  <c r="BF280" i="17" s="1" a="1"/>
  <c r="BF280" i="17" s="1"/>
  <c r="BF281" i="17" s="1" a="1"/>
  <c r="BF281" i="17" s="1"/>
  <c r="BF282" i="17" s="1" a="1"/>
  <c r="BF282" i="17" s="1"/>
  <c r="BF283" i="17" s="1" a="1"/>
  <c r="BF283" i="17" s="1"/>
  <c r="BF284" i="17" s="1" a="1"/>
  <c r="BF284" i="17" s="1"/>
  <c r="BF285" i="17" s="1" a="1"/>
  <c r="BF285" i="17" s="1"/>
  <c r="BF286" i="17" s="1" a="1"/>
  <c r="BF286" i="17" s="1"/>
  <c r="AZ254" i="17"/>
  <c r="BM254" i="17"/>
  <c r="Q254" i="17"/>
  <c r="AP254" i="17"/>
  <c r="AB7" i="16"/>
  <c r="AB8" i="16" s="1"/>
  <c r="AB9" i="16" s="1"/>
  <c r="AB10" i="16" s="1"/>
  <c r="AB11" i="16" s="1"/>
  <c r="AB12" i="16" s="1"/>
  <c r="AB13" i="16" s="1"/>
  <c r="AB14" i="16" s="1"/>
  <c r="AB15" i="16" s="1"/>
  <c r="AB16" i="16" s="1"/>
  <c r="AB17" i="16" s="1"/>
  <c r="AB18" i="16" s="1"/>
  <c r="AB19" i="16" s="1"/>
  <c r="AB20" i="16" s="1"/>
  <c r="AB21" i="16" s="1"/>
  <c r="AB22" i="16" s="1"/>
  <c r="AB23" i="16" s="1"/>
  <c r="AB24" i="16" s="1"/>
  <c r="AB25" i="16" s="1"/>
  <c r="AB26" i="16" s="1"/>
  <c r="AB27" i="16" s="1"/>
  <c r="AB28" i="16" s="1"/>
  <c r="AB29" i="16" s="1"/>
  <c r="AB30" i="16" s="1"/>
  <c r="AB31" i="16" s="1"/>
  <c r="AB32" i="16" s="1"/>
  <c r="AB33" i="16" s="1"/>
  <c r="AB34" i="16" s="1"/>
  <c r="AB35" i="16" s="1"/>
  <c r="AB36" i="16" s="1"/>
  <c r="AB37" i="16" s="1"/>
  <c r="AB38" i="16" s="1"/>
  <c r="AB39" i="16" s="1"/>
  <c r="AB40" i="16" s="1"/>
  <c r="AB41" i="16" s="1"/>
  <c r="AB42" i="16" s="1"/>
  <c r="AB43" i="16" s="1"/>
  <c r="AB44" i="16" s="1"/>
  <c r="AB45" i="16" s="1"/>
  <c r="AB46" i="16" s="1"/>
  <c r="AB47" i="16" s="1"/>
  <c r="AB48" i="16" s="1"/>
  <c r="AB49" i="16" s="1"/>
  <c r="AB50" i="16" s="1"/>
  <c r="AB51" i="16" s="1"/>
  <c r="AB52" i="16" s="1"/>
  <c r="AB53" i="16" s="1"/>
  <c r="AB54" i="16" s="1"/>
  <c r="AB55" i="16" s="1"/>
  <c r="AB56" i="16" s="1"/>
  <c r="AB57" i="16" s="1"/>
  <c r="AB58" i="16" s="1"/>
  <c r="AB59" i="16" s="1"/>
  <c r="AB60" i="16" s="1"/>
  <c r="AB61" i="16" s="1"/>
  <c r="AB62" i="16" s="1"/>
  <c r="AB63" i="16" s="1"/>
  <c r="AB64" i="16" s="1"/>
  <c r="AB65" i="16" s="1"/>
  <c r="AB66" i="16" s="1"/>
  <c r="AB67" i="16" s="1"/>
  <c r="AB68" i="16" s="1"/>
  <c r="AB69" i="16" s="1"/>
  <c r="AB70" i="16" s="1"/>
  <c r="AB71" i="16" s="1"/>
  <c r="AB72" i="16" s="1"/>
  <c r="AB73" i="16" s="1"/>
  <c r="AB74" i="16" s="1"/>
  <c r="AB75" i="16" s="1"/>
  <c r="AB76" i="16" s="1"/>
  <c r="AB77" i="16" s="1"/>
  <c r="AB78" i="16" s="1"/>
  <c r="AB79" i="16" s="1"/>
  <c r="AB80" i="16" s="1"/>
  <c r="AB81" i="16" s="1"/>
  <c r="AB82" i="16" s="1"/>
  <c r="AB83" i="16" s="1"/>
  <c r="AB84" i="16" s="1"/>
  <c r="AB85" i="16" s="1"/>
  <c r="AB86" i="16" s="1"/>
  <c r="AB87" i="16" s="1"/>
  <c r="AB88" i="16" s="1"/>
  <c r="AB89" i="16" s="1"/>
  <c r="AB90" i="16" s="1"/>
  <c r="AB91" i="16" s="1"/>
  <c r="AB92" i="16" s="1"/>
  <c r="AB93" i="16" s="1"/>
  <c r="AB94" i="16" s="1"/>
  <c r="AB95" i="16" s="1"/>
  <c r="AB96" i="16" s="1"/>
  <c r="AB97" i="16" s="1"/>
  <c r="AB98" i="16" s="1"/>
  <c r="AB99" i="16" s="1"/>
  <c r="AB100" i="16" s="1"/>
  <c r="AB101" i="16" s="1"/>
  <c r="AB102" i="16" s="1"/>
  <c r="AB103" i="16" s="1"/>
  <c r="AB104" i="16" s="1"/>
  <c r="AB105" i="16" s="1"/>
  <c r="AB106" i="16" s="1"/>
  <c r="AB107" i="16" s="1"/>
  <c r="AB108" i="16" s="1"/>
  <c r="AB109" i="16" s="1"/>
  <c r="AB110" i="16" s="1"/>
  <c r="AB111" i="16" s="1"/>
  <c r="AB112" i="16" s="1"/>
  <c r="AB113" i="16" s="1"/>
  <c r="AB114" i="16" s="1"/>
  <c r="AB115" i="16" s="1"/>
  <c r="AB116" i="16" s="1"/>
  <c r="AB117" i="16" s="1"/>
  <c r="AB118" i="16" s="1"/>
  <c r="AB119" i="16" s="1"/>
  <c r="AB120" i="16" s="1"/>
  <c r="AB121" i="16" s="1"/>
  <c r="AB122" i="16" s="1"/>
  <c r="AB123" i="16" s="1"/>
  <c r="AB124" i="16" s="1"/>
  <c r="AB125" i="16" s="1"/>
  <c r="AC6" i="16"/>
  <c r="D14" i="16"/>
  <c r="E13" i="16" s="1"/>
  <c r="D11" i="15"/>
  <c r="E10" i="15"/>
  <c r="F14" i="16"/>
  <c r="C14" i="16"/>
  <c r="C11" i="15"/>
  <c r="F12" i="4"/>
  <c r="D13" i="4" a="1"/>
  <c r="D13" i="4" s="1"/>
  <c r="E13" i="4" s="1"/>
  <c r="C14" i="4"/>
  <c r="C13" i="3"/>
  <c r="F12" i="3"/>
  <c r="CO255" i="17" a="1"/>
  <c r="Y254" i="17" a="1"/>
  <c r="CB254" i="17" a="1"/>
  <c r="E255" i="17" a="1"/>
  <c r="H256" i="17" a="1"/>
  <c r="AJ255" i="17" a="1"/>
  <c r="CU254" i="17" a="1"/>
  <c r="F255" i="17" a="1"/>
  <c r="BM255" i="17" a="1"/>
  <c r="Q255" i="17" a="1"/>
  <c r="AM255" i="17" a="1"/>
  <c r="AP255" i="17" a="1"/>
  <c r="BZ255" i="17" a="1"/>
  <c r="CZ255" i="17" a="1"/>
  <c r="BI255" i="17" a="1"/>
  <c r="BT255" i="17" a="1"/>
  <c r="BX255" i="17" a="1"/>
  <c r="AL255" i="17" a="1"/>
  <c r="AS255" i="17" a="1"/>
  <c r="AH255" i="17" a="1"/>
  <c r="AZ255" i="17" a="1"/>
  <c r="AX255" i="17" a="1"/>
  <c r="BV255" i="17" a="1"/>
  <c r="CU254" i="17" l="1"/>
  <c r="AJ255" i="17"/>
  <c r="AJ256" i="17" s="1" a="1"/>
  <c r="AJ256" i="17" s="1"/>
  <c r="AJ257" i="17" s="1" a="1"/>
  <c r="AJ257" i="17" s="1"/>
  <c r="AJ258" i="17" s="1" a="1"/>
  <c r="AJ258" i="17" s="1"/>
  <c r="AJ259" i="17" s="1" a="1"/>
  <c r="AJ259" i="17" s="1"/>
  <c r="AJ260" i="17" s="1" a="1"/>
  <c r="AJ260" i="17" s="1"/>
  <c r="AJ261" i="17" s="1" a="1"/>
  <c r="AJ261" i="17" s="1"/>
  <c r="AJ262" i="17" s="1" a="1"/>
  <c r="AJ262" i="17" s="1"/>
  <c r="AJ263" i="17" s="1" a="1"/>
  <c r="AJ263" i="17" s="1"/>
  <c r="AJ264" i="17" s="1" a="1"/>
  <c r="AJ264" i="17" s="1"/>
  <c r="AJ265" i="17" s="1" a="1"/>
  <c r="AJ265" i="17" s="1"/>
  <c r="AJ266" i="17" s="1" a="1"/>
  <c r="AJ266" i="17" s="1"/>
  <c r="AJ267" i="17" s="1" a="1"/>
  <c r="AJ267" i="17" s="1"/>
  <c r="AJ268" i="17" s="1" a="1"/>
  <c r="AJ268" i="17" s="1"/>
  <c r="AJ269" i="17" s="1" a="1"/>
  <c r="AJ269" i="17" s="1"/>
  <c r="AJ270" i="17" s="1" a="1"/>
  <c r="AJ270" i="17" s="1"/>
  <c r="AJ271" i="17" s="1" a="1"/>
  <c r="AJ271" i="17" s="1"/>
  <c r="AJ272" i="17" s="1" a="1"/>
  <c r="AJ272" i="17" s="1"/>
  <c r="AJ273" i="17" s="1" a="1"/>
  <c r="AJ273" i="17" s="1"/>
  <c r="AJ274" i="17" s="1" a="1"/>
  <c r="AJ274" i="17" s="1"/>
  <c r="AJ275" i="17" s="1" a="1"/>
  <c r="AJ275" i="17" s="1"/>
  <c r="AJ276" i="17" s="1" a="1"/>
  <c r="AJ276" i="17" s="1"/>
  <c r="AJ277" i="17" s="1" a="1"/>
  <c r="AJ277" i="17" s="1"/>
  <c r="AJ278" i="17" s="1" a="1"/>
  <c r="AJ278" i="17" s="1"/>
  <c r="AJ279" i="17" s="1" a="1"/>
  <c r="AJ279" i="17" s="1"/>
  <c r="AJ280" i="17" s="1" a="1"/>
  <c r="AJ280" i="17" s="1"/>
  <c r="AJ281" i="17" s="1" a="1"/>
  <c r="AJ281" i="17" s="1"/>
  <c r="AJ282" i="17" s="1" a="1"/>
  <c r="AJ282" i="17" s="1"/>
  <c r="AJ283" i="17" s="1" a="1"/>
  <c r="AJ283" i="17" s="1"/>
  <c r="AJ284" i="17" s="1" a="1"/>
  <c r="AJ284" i="17" s="1"/>
  <c r="AJ285" i="17" s="1" a="1"/>
  <c r="AJ285" i="17" s="1"/>
  <c r="AJ286" i="17" s="1" a="1"/>
  <c r="AJ286" i="17" s="1"/>
  <c r="H256" i="17"/>
  <c r="E255" i="17"/>
  <c r="CB254" i="17"/>
  <c r="Y254" i="17"/>
  <c r="CO255" i="17"/>
  <c r="W255" i="17" a="1"/>
  <c r="W255" i="17" s="1"/>
  <c r="W256" i="17" s="1" a="1"/>
  <c r="W256" i="17" s="1"/>
  <c r="W257" i="17" s="1" a="1"/>
  <c r="W257" i="17" s="1"/>
  <c r="W258" i="17" s="1" a="1"/>
  <c r="W258" i="17" s="1"/>
  <c r="W259" i="17" s="1" a="1"/>
  <c r="W259" i="17" s="1"/>
  <c r="W260" i="17" s="1" a="1"/>
  <c r="W260" i="17" s="1"/>
  <c r="W261" i="17" s="1" a="1"/>
  <c r="W261" i="17" s="1"/>
  <c r="W262" i="17" s="1" a="1"/>
  <c r="W262" i="17" s="1"/>
  <c r="W263" i="17" s="1" a="1"/>
  <c r="W263" i="17" s="1"/>
  <c r="W264" i="17" s="1" a="1"/>
  <c r="W264" i="17" s="1"/>
  <c r="W265" i="17" s="1" a="1"/>
  <c r="W265" i="17" s="1"/>
  <c r="W266" i="17" s="1" a="1"/>
  <c r="W266" i="17" s="1"/>
  <c r="W267" i="17" s="1" a="1"/>
  <c r="W267" i="17" s="1"/>
  <c r="W268" i="17" s="1" a="1"/>
  <c r="W268" i="17" s="1"/>
  <c r="W269" i="17" s="1" a="1"/>
  <c r="W269" i="17" s="1"/>
  <c r="W270" i="17" s="1" a="1"/>
  <c r="W270" i="17" s="1"/>
  <c r="W271" i="17" s="1" a="1"/>
  <c r="W271" i="17" s="1"/>
  <c r="W272" i="17" s="1" a="1"/>
  <c r="W272" i="17" s="1"/>
  <c r="W273" i="17" s="1" a="1"/>
  <c r="W273" i="17" s="1"/>
  <c r="W274" i="17" s="1" a="1"/>
  <c r="W274" i="17" s="1"/>
  <c r="W275" i="17" s="1" a="1"/>
  <c r="W275" i="17" s="1"/>
  <c r="W276" i="17" s="1" a="1"/>
  <c r="W276" i="17" s="1"/>
  <c r="W277" i="17" s="1" a="1"/>
  <c r="W277" i="17" s="1"/>
  <c r="W278" i="17" s="1" a="1"/>
  <c r="W278" i="17" s="1"/>
  <c r="W279" i="17" s="1" a="1"/>
  <c r="W279" i="17" s="1"/>
  <c r="W280" i="17" s="1" a="1"/>
  <c r="W280" i="17" s="1"/>
  <c r="W281" i="17" s="1" a="1"/>
  <c r="W281" i="17" s="1"/>
  <c r="W282" i="17" s="1" a="1"/>
  <c r="W282" i="17" s="1"/>
  <c r="W283" i="17" s="1" a="1"/>
  <c r="W283" i="17" s="1"/>
  <c r="W284" i="17" s="1" a="1"/>
  <c r="W284" i="17" s="1"/>
  <c r="W285" i="17" s="1" a="1"/>
  <c r="W285" i="17" s="1"/>
  <c r="W286" i="17" s="1" a="1"/>
  <c r="W286" i="17" s="1"/>
  <c r="AV254" i="17" a="1"/>
  <c r="AV254" i="17" s="1"/>
  <c r="AV255" i="17" s="1" a="1"/>
  <c r="AV255" i="17" s="1"/>
  <c r="AV256" i="17" s="1" a="1"/>
  <c r="AV256" i="17" s="1"/>
  <c r="AV257" i="17" s="1" a="1"/>
  <c r="AV257" i="17" s="1"/>
  <c r="AV258" i="17" s="1" a="1"/>
  <c r="AV258" i="17" s="1"/>
  <c r="AV259" i="17" s="1" a="1"/>
  <c r="AV259" i="17" s="1"/>
  <c r="AV260" i="17" s="1" a="1"/>
  <c r="AV260" i="17" s="1"/>
  <c r="AV261" i="17" s="1" a="1"/>
  <c r="AV261" i="17" s="1"/>
  <c r="AV262" i="17" s="1" a="1"/>
  <c r="AV262" i="17" s="1"/>
  <c r="AV263" i="17" s="1" a="1"/>
  <c r="AV263" i="17" s="1"/>
  <c r="AV264" i="17" s="1" a="1"/>
  <c r="AV264" i="17" s="1"/>
  <c r="AV265" i="17" s="1" a="1"/>
  <c r="AV265" i="17" s="1"/>
  <c r="AV266" i="17" s="1" a="1"/>
  <c r="AV266" i="17" s="1"/>
  <c r="AV267" i="17" s="1" a="1"/>
  <c r="AV267" i="17" s="1"/>
  <c r="AV268" i="17" s="1" a="1"/>
  <c r="AV268" i="17" s="1"/>
  <c r="AV269" i="17" s="1" a="1"/>
  <c r="AV269" i="17" s="1"/>
  <c r="AV270" i="17" s="1" a="1"/>
  <c r="AV270" i="17" s="1"/>
  <c r="AV271" i="17" s="1" a="1"/>
  <c r="AV271" i="17" s="1"/>
  <c r="AV272" i="17" s="1" a="1"/>
  <c r="AV272" i="17" s="1"/>
  <c r="AV273" i="17" s="1" a="1"/>
  <c r="AV273" i="17" s="1"/>
  <c r="AV274" i="17" s="1" a="1"/>
  <c r="AV274" i="17" s="1"/>
  <c r="AV275" i="17" s="1" a="1"/>
  <c r="AV275" i="17" s="1"/>
  <c r="AV276" i="17" s="1" a="1"/>
  <c r="AV276" i="17" s="1"/>
  <c r="AV277" i="17" s="1" a="1"/>
  <c r="AV277" i="17" s="1"/>
  <c r="AV278" i="17" s="1" a="1"/>
  <c r="AV278" i="17" s="1"/>
  <c r="AV279" i="17" s="1" a="1"/>
  <c r="AV279" i="17" s="1"/>
  <c r="AV280" i="17" s="1" a="1"/>
  <c r="AV280" i="17" s="1"/>
  <c r="AV281" i="17" s="1" a="1"/>
  <c r="AV281" i="17" s="1"/>
  <c r="AV282" i="17" s="1" a="1"/>
  <c r="AV282" i="17" s="1"/>
  <c r="AV283" i="17" s="1" a="1"/>
  <c r="AV283" i="17" s="1"/>
  <c r="AV284" i="17" s="1" a="1"/>
  <c r="AV284" i="17" s="1"/>
  <c r="AV285" i="17" s="1" a="1"/>
  <c r="AV285" i="17" s="1"/>
  <c r="AV286" i="17" s="1" a="1"/>
  <c r="AV286" i="17" s="1"/>
  <c r="U254" i="17" a="1"/>
  <c r="U254" i="17" s="1"/>
  <c r="U255" i="17" s="1" a="1"/>
  <c r="U255" i="17" s="1"/>
  <c r="U256" i="17" s="1" a="1"/>
  <c r="U256" i="17" s="1"/>
  <c r="U257" i="17" s="1" a="1"/>
  <c r="U257" i="17" s="1"/>
  <c r="U258" i="17" s="1" a="1"/>
  <c r="U258" i="17" s="1"/>
  <c r="U259" i="17" s="1" a="1"/>
  <c r="U259" i="17" s="1"/>
  <c r="U260" i="17" s="1" a="1"/>
  <c r="U260" i="17" s="1"/>
  <c r="U261" i="17" s="1" a="1"/>
  <c r="U261" i="17" s="1"/>
  <c r="U262" i="17" s="1" a="1"/>
  <c r="U262" i="17" s="1"/>
  <c r="U263" i="17" s="1" a="1"/>
  <c r="U263" i="17" s="1"/>
  <c r="U264" i="17" s="1" a="1"/>
  <c r="U264" i="17" s="1"/>
  <c r="U265" i="17" s="1" a="1"/>
  <c r="U265" i="17" s="1"/>
  <c r="U266" i="17" s="1" a="1"/>
  <c r="U266" i="17" s="1"/>
  <c r="U267" i="17" s="1" a="1"/>
  <c r="U267" i="17" s="1"/>
  <c r="U268" i="17" s="1" a="1"/>
  <c r="U268" i="17" s="1"/>
  <c r="U269" i="17" s="1" a="1"/>
  <c r="U269" i="17" s="1"/>
  <c r="U270" i="17" s="1" a="1"/>
  <c r="U270" i="17" s="1"/>
  <c r="U271" i="17" s="1" a="1"/>
  <c r="U271" i="17" s="1"/>
  <c r="U272" i="17" s="1" a="1"/>
  <c r="U272" i="17" s="1"/>
  <c r="U273" i="17" s="1" a="1"/>
  <c r="U273" i="17" s="1"/>
  <c r="U274" i="17" s="1" a="1"/>
  <c r="U274" i="17" s="1"/>
  <c r="U275" i="17" s="1" a="1"/>
  <c r="U275" i="17" s="1"/>
  <c r="U276" i="17" s="1" a="1"/>
  <c r="U276" i="17" s="1"/>
  <c r="U277" i="17" s="1" a="1"/>
  <c r="U277" i="17" s="1"/>
  <c r="U278" i="17" s="1" a="1"/>
  <c r="U278" i="17" s="1"/>
  <c r="U279" i="17" s="1" a="1"/>
  <c r="U279" i="17" s="1"/>
  <c r="U280" i="17" s="1" a="1"/>
  <c r="U280" i="17" s="1"/>
  <c r="U281" i="17" s="1" a="1"/>
  <c r="U281" i="17" s="1"/>
  <c r="U282" i="17" s="1" a="1"/>
  <c r="U282" i="17" s="1"/>
  <c r="U283" i="17" s="1" a="1"/>
  <c r="U283" i="17" s="1"/>
  <c r="U284" i="17" s="1" a="1"/>
  <c r="U284" i="17" s="1"/>
  <c r="U285" i="17" s="1" a="1"/>
  <c r="U285" i="17" s="1"/>
  <c r="U286" i="17" s="1" a="1"/>
  <c r="U286" i="17" s="1"/>
  <c r="BH255" i="17" a="1"/>
  <c r="BH255" i="17" s="1"/>
  <c r="BH256" i="17" s="1" a="1"/>
  <c r="BH256" i="17" s="1"/>
  <c r="BH257" i="17" s="1" a="1"/>
  <c r="BH257" i="17" s="1"/>
  <c r="BH258" i="17" s="1" a="1"/>
  <c r="BH258" i="17" s="1"/>
  <c r="BH259" i="17" s="1" a="1"/>
  <c r="BH259" i="17" s="1"/>
  <c r="BH260" i="17" s="1" a="1"/>
  <c r="BH260" i="17" s="1"/>
  <c r="BH261" i="17" s="1" a="1"/>
  <c r="BH261" i="17" s="1"/>
  <c r="BH262" i="17" s="1" a="1"/>
  <c r="BH262" i="17" s="1"/>
  <c r="BH263" i="17" s="1" a="1"/>
  <c r="BH263" i="17" s="1"/>
  <c r="BH264" i="17" s="1" a="1"/>
  <c r="BH264" i="17" s="1"/>
  <c r="BH265" i="17" s="1" a="1"/>
  <c r="BH265" i="17" s="1"/>
  <c r="BH266" i="17" s="1" a="1"/>
  <c r="BH266" i="17" s="1"/>
  <c r="BH267" i="17" s="1" a="1"/>
  <c r="BH267" i="17" s="1"/>
  <c r="BH268" i="17" s="1" a="1"/>
  <c r="BH268" i="17" s="1"/>
  <c r="BH269" i="17" s="1" a="1"/>
  <c r="BH269" i="17" s="1"/>
  <c r="BH270" i="17" s="1" a="1"/>
  <c r="BH270" i="17" s="1"/>
  <c r="BH271" i="17" s="1" a="1"/>
  <c r="BH271" i="17" s="1"/>
  <c r="BH272" i="17" s="1" a="1"/>
  <c r="BH272" i="17" s="1"/>
  <c r="BH273" i="17" s="1" a="1"/>
  <c r="BH273" i="17" s="1"/>
  <c r="BH274" i="17" s="1" a="1"/>
  <c r="BH274" i="17" s="1"/>
  <c r="BH275" i="17" s="1" a="1"/>
  <c r="BH275" i="17" s="1"/>
  <c r="BH276" i="17" s="1" a="1"/>
  <c r="BH276" i="17" s="1"/>
  <c r="BH277" i="17" s="1" a="1"/>
  <c r="BH277" i="17" s="1"/>
  <c r="BH278" i="17" s="1" a="1"/>
  <c r="BH278" i="17" s="1"/>
  <c r="BH279" i="17" s="1" a="1"/>
  <c r="BH279" i="17" s="1"/>
  <c r="BH280" i="17" s="1" a="1"/>
  <c r="BH280" i="17" s="1"/>
  <c r="BH281" i="17" s="1" a="1"/>
  <c r="BH281" i="17" s="1"/>
  <c r="BH282" i="17" s="1" a="1"/>
  <c r="BH282" i="17" s="1"/>
  <c r="BH283" i="17" s="1" a="1"/>
  <c r="BH283" i="17" s="1"/>
  <c r="BH284" i="17" s="1" a="1"/>
  <c r="BH284" i="17" s="1"/>
  <c r="BH285" i="17" s="1" a="1"/>
  <c r="BH285" i="17" s="1"/>
  <c r="BH286" i="17" s="1" a="1"/>
  <c r="BH286" i="17" s="1"/>
  <c r="AE255" i="17" a="1"/>
  <c r="AE255" i="17" s="1"/>
  <c r="AE256" i="17" s="1" a="1"/>
  <c r="AE256" i="17" s="1"/>
  <c r="AE257" i="17" s="1" a="1"/>
  <c r="AE257" i="17" s="1"/>
  <c r="AE258" i="17" s="1" a="1"/>
  <c r="AE258" i="17" s="1"/>
  <c r="AE259" i="17" s="1" a="1"/>
  <c r="AE259" i="17" s="1"/>
  <c r="AE260" i="17" s="1" a="1"/>
  <c r="AE260" i="17" s="1"/>
  <c r="AE261" i="17" s="1" a="1"/>
  <c r="AE261" i="17" s="1"/>
  <c r="AE262" i="17" s="1" a="1"/>
  <c r="AE262" i="17" s="1"/>
  <c r="AE263" i="17" s="1" a="1"/>
  <c r="AE263" i="17" s="1"/>
  <c r="AE264" i="17" s="1" a="1"/>
  <c r="AE264" i="17" s="1"/>
  <c r="AE265" i="17" s="1" a="1"/>
  <c r="AE265" i="17" s="1"/>
  <c r="AE266" i="17" s="1" a="1"/>
  <c r="AE266" i="17" s="1"/>
  <c r="AE267" i="17" s="1" a="1"/>
  <c r="AE267" i="17" s="1"/>
  <c r="AE268" i="17" s="1" a="1"/>
  <c r="AE268" i="17" s="1"/>
  <c r="AE269" i="17" s="1" a="1"/>
  <c r="AE269" i="17" s="1"/>
  <c r="AE270" i="17" s="1" a="1"/>
  <c r="AE270" i="17" s="1"/>
  <c r="AE271" i="17" s="1" a="1"/>
  <c r="AE271" i="17" s="1"/>
  <c r="AE272" i="17" s="1" a="1"/>
  <c r="AE272" i="17" s="1"/>
  <c r="AE273" i="17" s="1" a="1"/>
  <c r="AE273" i="17" s="1"/>
  <c r="AE274" i="17" s="1" a="1"/>
  <c r="AE274" i="17" s="1"/>
  <c r="AE275" i="17" s="1" a="1"/>
  <c r="AE275" i="17" s="1"/>
  <c r="AE276" i="17" s="1" a="1"/>
  <c r="AE276" i="17" s="1"/>
  <c r="AE277" i="17" s="1" a="1"/>
  <c r="AE277" i="17" s="1"/>
  <c r="AE278" i="17" s="1" a="1"/>
  <c r="AE278" i="17" s="1"/>
  <c r="AE279" i="17" s="1" a="1"/>
  <c r="AE279" i="17" s="1"/>
  <c r="AE280" i="17" s="1" a="1"/>
  <c r="AE280" i="17" s="1"/>
  <c r="AE281" i="17" s="1" a="1"/>
  <c r="AE281" i="17" s="1"/>
  <c r="AE282" i="17" s="1" a="1"/>
  <c r="AE282" i="17" s="1"/>
  <c r="AE283" i="17" s="1" a="1"/>
  <c r="AE283" i="17" s="1"/>
  <c r="AE284" i="17" s="1" a="1"/>
  <c r="AE284" i="17" s="1"/>
  <c r="AE285" i="17" s="1" a="1"/>
  <c r="AE285" i="17" s="1"/>
  <c r="AE286" i="17" s="1" a="1"/>
  <c r="AE286" i="17" s="1"/>
  <c r="BR255" i="17" a="1"/>
  <c r="BR255" i="17" s="1"/>
  <c r="CC255" i="17" a="1"/>
  <c r="CC255" i="17" s="1"/>
  <c r="CC256" i="17" s="1" a="1"/>
  <c r="CC256" i="17" s="1"/>
  <c r="CC257" i="17" s="1" a="1"/>
  <c r="CC257" i="17" s="1"/>
  <c r="CC258" i="17" s="1" a="1"/>
  <c r="CC258" i="17" s="1"/>
  <c r="CC259" i="17" s="1" a="1"/>
  <c r="CC259" i="17" s="1"/>
  <c r="CC260" i="17" s="1" a="1"/>
  <c r="CC260" i="17" s="1"/>
  <c r="CC261" i="17" s="1" a="1"/>
  <c r="CC261" i="17" s="1"/>
  <c r="CC262" i="17" s="1" a="1"/>
  <c r="CC262" i="17" s="1"/>
  <c r="CC263" i="17" s="1" a="1"/>
  <c r="CC263" i="17" s="1"/>
  <c r="CC264" i="17" s="1" a="1"/>
  <c r="CC264" i="17" s="1"/>
  <c r="CC265" i="17" s="1" a="1"/>
  <c r="CC265" i="17" s="1"/>
  <c r="CC266" i="17" s="1" a="1"/>
  <c r="CC266" i="17" s="1"/>
  <c r="CC267" i="17" s="1" a="1"/>
  <c r="CC267" i="17" s="1"/>
  <c r="CC268" i="17" s="1" a="1"/>
  <c r="CC268" i="17" s="1"/>
  <c r="CC269" i="17" s="1" a="1"/>
  <c r="CC269" i="17" s="1"/>
  <c r="CC270" i="17" s="1" a="1"/>
  <c r="CC270" i="17" s="1"/>
  <c r="CC271" i="17" s="1" a="1"/>
  <c r="CC271" i="17" s="1"/>
  <c r="CC272" i="17" s="1" a="1"/>
  <c r="CC272" i="17" s="1"/>
  <c r="CC273" i="17" s="1" a="1"/>
  <c r="CC273" i="17" s="1"/>
  <c r="CC274" i="17" s="1" a="1"/>
  <c r="CC274" i="17" s="1"/>
  <c r="CC275" i="17" s="1" a="1"/>
  <c r="CC275" i="17" s="1"/>
  <c r="CC276" i="17" s="1" a="1"/>
  <c r="CC276" i="17" s="1"/>
  <c r="CC277" i="17" s="1" a="1"/>
  <c r="CC277" i="17" s="1"/>
  <c r="CC278" i="17" s="1" a="1"/>
  <c r="CC278" i="17" s="1"/>
  <c r="CC279" i="17" s="1" a="1"/>
  <c r="CC279" i="17" s="1"/>
  <c r="CC280" i="17" s="1" a="1"/>
  <c r="CC280" i="17" s="1"/>
  <c r="CC281" i="17" s="1" a="1"/>
  <c r="CC281" i="17" s="1"/>
  <c r="CC282" i="17" s="1" a="1"/>
  <c r="CC282" i="17" s="1"/>
  <c r="CC283" i="17" s="1" a="1"/>
  <c r="CC283" i="17" s="1"/>
  <c r="CC284" i="17" s="1" a="1"/>
  <c r="CC284" i="17" s="1"/>
  <c r="CC285" i="17" s="1" a="1"/>
  <c r="CC285" i="17" s="1"/>
  <c r="CC286" i="17" s="1" a="1"/>
  <c r="CC286" i="17" s="1"/>
  <c r="F255" i="17"/>
  <c r="BV255" i="17"/>
  <c r="BV256" i="17" s="1" a="1"/>
  <c r="BV256" i="17" s="1"/>
  <c r="BV257" i="17" s="1" a="1"/>
  <c r="BV257" i="17" s="1"/>
  <c r="BV258" i="17" s="1" a="1"/>
  <c r="BV258" i="17" s="1"/>
  <c r="BV259" i="17" s="1" a="1"/>
  <c r="BV259" i="17" s="1"/>
  <c r="BV260" i="17" s="1" a="1"/>
  <c r="BV260" i="17" s="1"/>
  <c r="BV261" i="17" s="1" a="1"/>
  <c r="BV261" i="17" s="1"/>
  <c r="BV262" i="17" s="1" a="1"/>
  <c r="BV262" i="17" s="1"/>
  <c r="BV263" i="17" s="1" a="1"/>
  <c r="BV263" i="17" s="1"/>
  <c r="BV264" i="17" s="1" a="1"/>
  <c r="BV264" i="17" s="1"/>
  <c r="BV265" i="17" s="1" a="1"/>
  <c r="BV265" i="17" s="1"/>
  <c r="BV266" i="17" s="1" a="1"/>
  <c r="BV266" i="17" s="1"/>
  <c r="BV267" i="17" s="1" a="1"/>
  <c r="BV267" i="17" s="1"/>
  <c r="BV268" i="17" s="1" a="1"/>
  <c r="BV268" i="17" s="1"/>
  <c r="BV269" i="17" s="1" a="1"/>
  <c r="BV269" i="17" s="1"/>
  <c r="BV270" i="17" s="1" a="1"/>
  <c r="BV270" i="17" s="1"/>
  <c r="BV271" i="17" s="1" a="1"/>
  <c r="BV271" i="17" s="1"/>
  <c r="BV272" i="17" s="1" a="1"/>
  <c r="BV272" i="17" s="1"/>
  <c r="BV273" i="17" s="1" a="1"/>
  <c r="BV273" i="17" s="1"/>
  <c r="BV274" i="17" s="1" a="1"/>
  <c r="BV274" i="17" s="1"/>
  <c r="BV275" i="17" s="1" a="1"/>
  <c r="BV275" i="17" s="1"/>
  <c r="BV276" i="17" s="1" a="1"/>
  <c r="BV276" i="17" s="1"/>
  <c r="BV277" i="17" s="1" a="1"/>
  <c r="BV277" i="17" s="1"/>
  <c r="BV278" i="17" s="1" a="1"/>
  <c r="BV278" i="17" s="1"/>
  <c r="BV279" i="17" s="1" a="1"/>
  <c r="BV279" i="17" s="1"/>
  <c r="BV280" i="17" s="1" a="1"/>
  <c r="BV280" i="17" s="1"/>
  <c r="BV281" i="17" s="1" a="1"/>
  <c r="BV281" i="17" s="1"/>
  <c r="BV282" i="17" s="1" a="1"/>
  <c r="BV282" i="17" s="1"/>
  <c r="BV283" i="17" s="1" a="1"/>
  <c r="BV283" i="17" s="1"/>
  <c r="BV284" i="17" s="1" a="1"/>
  <c r="BV284" i="17" s="1"/>
  <c r="BV285" i="17" s="1" a="1"/>
  <c r="BV285" i="17" s="1"/>
  <c r="BV286" i="17" s="1" a="1"/>
  <c r="BV286" i="17" s="1"/>
  <c r="AX255" i="17"/>
  <c r="AX256" i="17" s="1" a="1"/>
  <c r="AX256" i="17" s="1"/>
  <c r="AX257" i="17" s="1" a="1"/>
  <c r="AX257" i="17" s="1"/>
  <c r="AX258" i="17" s="1" a="1"/>
  <c r="AX258" i="17" s="1"/>
  <c r="AX259" i="17" s="1" a="1"/>
  <c r="AX259" i="17" s="1"/>
  <c r="AX260" i="17" s="1" a="1"/>
  <c r="AX260" i="17" s="1"/>
  <c r="AX261" i="17" s="1" a="1"/>
  <c r="AX261" i="17" s="1"/>
  <c r="AX262" i="17" s="1" a="1"/>
  <c r="AX262" i="17" s="1"/>
  <c r="AX263" i="17" s="1" a="1"/>
  <c r="AX263" i="17" s="1"/>
  <c r="AX264" i="17" s="1" a="1"/>
  <c r="AX264" i="17" s="1"/>
  <c r="AX265" i="17" s="1" a="1"/>
  <c r="AX265" i="17" s="1"/>
  <c r="AX266" i="17" s="1" a="1"/>
  <c r="AX266" i="17" s="1"/>
  <c r="AX267" i="17" s="1" a="1"/>
  <c r="AX267" i="17" s="1"/>
  <c r="AX268" i="17" s="1" a="1"/>
  <c r="AX268" i="17" s="1"/>
  <c r="AX269" i="17" s="1" a="1"/>
  <c r="AX269" i="17" s="1"/>
  <c r="AX270" i="17" s="1" a="1"/>
  <c r="AX270" i="17" s="1"/>
  <c r="AX271" i="17" s="1" a="1"/>
  <c r="AX271" i="17" s="1"/>
  <c r="AX272" i="17" s="1" a="1"/>
  <c r="AX272" i="17" s="1"/>
  <c r="AX273" i="17" s="1" a="1"/>
  <c r="AX273" i="17" s="1"/>
  <c r="AX274" i="17" s="1" a="1"/>
  <c r="AX274" i="17" s="1"/>
  <c r="AX275" i="17" s="1" a="1"/>
  <c r="AX275" i="17" s="1"/>
  <c r="AX276" i="17" s="1" a="1"/>
  <c r="AX276" i="17" s="1"/>
  <c r="AX277" i="17" s="1" a="1"/>
  <c r="AX277" i="17" s="1"/>
  <c r="AX278" i="17" s="1" a="1"/>
  <c r="AX278" i="17" s="1"/>
  <c r="AX279" i="17" s="1" a="1"/>
  <c r="AX279" i="17" s="1"/>
  <c r="AX280" i="17" s="1" a="1"/>
  <c r="AX280" i="17" s="1"/>
  <c r="AX281" i="17" s="1" a="1"/>
  <c r="AX281" i="17" s="1"/>
  <c r="AX282" i="17" s="1" a="1"/>
  <c r="AX282" i="17" s="1"/>
  <c r="AX283" i="17" s="1" a="1"/>
  <c r="AX283" i="17" s="1"/>
  <c r="AX284" i="17" s="1" a="1"/>
  <c r="AX284" i="17" s="1"/>
  <c r="AX285" i="17" s="1" a="1"/>
  <c r="AX285" i="17" s="1"/>
  <c r="AX286" i="17" s="1" a="1"/>
  <c r="AX286" i="17" s="1"/>
  <c r="AZ255" i="17"/>
  <c r="AZ256" i="17" s="1" a="1"/>
  <c r="AZ256" i="17" s="1"/>
  <c r="AZ257" i="17" s="1" a="1"/>
  <c r="AZ257" i="17" s="1"/>
  <c r="AZ258" i="17" s="1" a="1"/>
  <c r="AZ258" i="17" s="1"/>
  <c r="AZ259" i="17" s="1" a="1"/>
  <c r="AZ259" i="17" s="1"/>
  <c r="AZ260" i="17" s="1" a="1"/>
  <c r="AZ260" i="17" s="1"/>
  <c r="AZ261" i="17" s="1" a="1"/>
  <c r="AZ261" i="17" s="1"/>
  <c r="AZ262" i="17" s="1" a="1"/>
  <c r="AZ262" i="17" s="1"/>
  <c r="AZ263" i="17" s="1" a="1"/>
  <c r="AZ263" i="17" s="1"/>
  <c r="AZ264" i="17" s="1" a="1"/>
  <c r="AZ264" i="17" s="1"/>
  <c r="AZ265" i="17" s="1" a="1"/>
  <c r="AZ265" i="17" s="1"/>
  <c r="AZ266" i="17" s="1" a="1"/>
  <c r="AZ266" i="17" s="1"/>
  <c r="AZ267" i="17" s="1" a="1"/>
  <c r="AZ267" i="17" s="1"/>
  <c r="AZ268" i="17" s="1" a="1"/>
  <c r="AZ268" i="17" s="1"/>
  <c r="AZ269" i="17" s="1" a="1"/>
  <c r="AZ269" i="17" s="1"/>
  <c r="AZ270" i="17" s="1" a="1"/>
  <c r="AZ270" i="17" s="1"/>
  <c r="AZ271" i="17" s="1" a="1"/>
  <c r="AZ271" i="17" s="1"/>
  <c r="AZ272" i="17" s="1" a="1"/>
  <c r="AZ272" i="17" s="1"/>
  <c r="AZ273" i="17" s="1" a="1"/>
  <c r="AZ273" i="17" s="1"/>
  <c r="AZ274" i="17" s="1" a="1"/>
  <c r="AZ274" i="17" s="1"/>
  <c r="AZ275" i="17" s="1" a="1"/>
  <c r="AZ275" i="17" s="1"/>
  <c r="AZ276" i="17" s="1" a="1"/>
  <c r="AZ276" i="17" s="1"/>
  <c r="AZ277" i="17" s="1" a="1"/>
  <c r="AZ277" i="17" s="1"/>
  <c r="AZ278" i="17" s="1" a="1"/>
  <c r="AZ278" i="17" s="1"/>
  <c r="AZ279" i="17" s="1" a="1"/>
  <c r="AZ279" i="17" s="1"/>
  <c r="AZ280" i="17" s="1" a="1"/>
  <c r="AZ280" i="17" s="1"/>
  <c r="AZ281" i="17" s="1" a="1"/>
  <c r="AZ281" i="17" s="1"/>
  <c r="AZ282" i="17" s="1" a="1"/>
  <c r="AZ282" i="17" s="1"/>
  <c r="AZ283" i="17" s="1" a="1"/>
  <c r="AZ283" i="17" s="1"/>
  <c r="AZ284" i="17" s="1" a="1"/>
  <c r="AZ284" i="17" s="1"/>
  <c r="AZ285" i="17" s="1" a="1"/>
  <c r="AZ285" i="17" s="1"/>
  <c r="AZ286" i="17" s="1" a="1"/>
  <c r="AZ286" i="17" s="1"/>
  <c r="AH255" i="17"/>
  <c r="AH256" i="17" s="1" a="1"/>
  <c r="AH256" i="17" s="1"/>
  <c r="AH257" i="17" s="1" a="1"/>
  <c r="AH257" i="17" s="1"/>
  <c r="AH258" i="17" s="1" a="1"/>
  <c r="AH258" i="17" s="1"/>
  <c r="AH259" i="17" s="1" a="1"/>
  <c r="AH259" i="17" s="1"/>
  <c r="AH260" i="17" s="1" a="1"/>
  <c r="AH260" i="17" s="1"/>
  <c r="AH261" i="17" s="1" a="1"/>
  <c r="AH261" i="17" s="1"/>
  <c r="AH262" i="17" s="1" a="1"/>
  <c r="AH262" i="17" s="1"/>
  <c r="AH263" i="17" s="1" a="1"/>
  <c r="AH263" i="17" s="1"/>
  <c r="AH264" i="17" s="1" a="1"/>
  <c r="AH264" i="17" s="1"/>
  <c r="AH265" i="17" s="1" a="1"/>
  <c r="AH265" i="17" s="1"/>
  <c r="AH266" i="17" s="1" a="1"/>
  <c r="AH266" i="17" s="1"/>
  <c r="AH267" i="17" s="1" a="1"/>
  <c r="AH267" i="17" s="1"/>
  <c r="AH268" i="17" s="1" a="1"/>
  <c r="AH268" i="17" s="1"/>
  <c r="AH269" i="17" s="1" a="1"/>
  <c r="AH269" i="17" s="1"/>
  <c r="AH270" i="17" s="1" a="1"/>
  <c r="AH270" i="17" s="1"/>
  <c r="AH271" i="17" s="1" a="1"/>
  <c r="AH271" i="17" s="1"/>
  <c r="AH272" i="17" s="1" a="1"/>
  <c r="AH272" i="17" s="1"/>
  <c r="AH273" i="17" s="1" a="1"/>
  <c r="AH273" i="17" s="1"/>
  <c r="AH274" i="17" s="1" a="1"/>
  <c r="AH274" i="17" s="1"/>
  <c r="AH275" i="17" s="1" a="1"/>
  <c r="AH275" i="17" s="1"/>
  <c r="AH276" i="17" s="1" a="1"/>
  <c r="AH276" i="17" s="1"/>
  <c r="AH277" i="17" s="1" a="1"/>
  <c r="AH277" i="17" s="1"/>
  <c r="AH278" i="17" s="1" a="1"/>
  <c r="AH278" i="17" s="1"/>
  <c r="AH279" i="17" s="1" a="1"/>
  <c r="AH279" i="17" s="1"/>
  <c r="AH280" i="17" s="1" a="1"/>
  <c r="AH280" i="17" s="1"/>
  <c r="AH281" i="17" s="1" a="1"/>
  <c r="AH281" i="17" s="1"/>
  <c r="AH282" i="17" s="1" a="1"/>
  <c r="AH282" i="17" s="1"/>
  <c r="AH283" i="17" s="1" a="1"/>
  <c r="AH283" i="17" s="1"/>
  <c r="AH284" i="17" s="1" a="1"/>
  <c r="AH284" i="17" s="1"/>
  <c r="AH285" i="17" s="1" a="1"/>
  <c r="AH285" i="17" s="1"/>
  <c r="AH286" i="17" s="1" a="1"/>
  <c r="AH286" i="17" s="1"/>
  <c r="AS255" i="17"/>
  <c r="AL255" i="17"/>
  <c r="BX255" i="17"/>
  <c r="BT255" i="17"/>
  <c r="BT256" i="17" s="1" a="1"/>
  <c r="BT256" i="17" s="1"/>
  <c r="BT257" i="17" s="1" a="1"/>
  <c r="BT257" i="17" s="1"/>
  <c r="BT258" i="17" s="1" a="1"/>
  <c r="BT258" i="17" s="1"/>
  <c r="BT259" i="17" s="1" a="1"/>
  <c r="BT259" i="17" s="1"/>
  <c r="BT260" i="17" s="1" a="1"/>
  <c r="BT260" i="17" s="1"/>
  <c r="BT261" i="17" s="1" a="1"/>
  <c r="BT261" i="17" s="1"/>
  <c r="BT262" i="17" s="1" a="1"/>
  <c r="BT262" i="17" s="1"/>
  <c r="BT263" i="17" s="1" a="1"/>
  <c r="BT263" i="17" s="1"/>
  <c r="BT264" i="17" s="1" a="1"/>
  <c r="BT264" i="17" s="1"/>
  <c r="BT265" i="17" s="1" a="1"/>
  <c r="BT265" i="17" s="1"/>
  <c r="BT266" i="17" s="1" a="1"/>
  <c r="BT266" i="17" s="1"/>
  <c r="BT267" i="17" s="1" a="1"/>
  <c r="BT267" i="17" s="1"/>
  <c r="BT268" i="17" s="1" a="1"/>
  <c r="BT268" i="17" s="1"/>
  <c r="BT269" i="17" s="1" a="1"/>
  <c r="BT269" i="17" s="1"/>
  <c r="BT270" i="17" s="1" a="1"/>
  <c r="BT270" i="17" s="1"/>
  <c r="BT271" i="17" s="1" a="1"/>
  <c r="BT271" i="17" s="1"/>
  <c r="BT272" i="17" s="1" a="1"/>
  <c r="BT272" i="17" s="1"/>
  <c r="BT273" i="17" s="1" a="1"/>
  <c r="BT273" i="17" s="1"/>
  <c r="BT274" i="17" s="1" a="1"/>
  <c r="BT274" i="17" s="1"/>
  <c r="BT275" i="17" s="1" a="1"/>
  <c r="BT275" i="17" s="1"/>
  <c r="BT276" i="17" s="1" a="1"/>
  <c r="BT276" i="17" s="1"/>
  <c r="BT277" i="17" s="1" a="1"/>
  <c r="BT277" i="17" s="1"/>
  <c r="BT278" i="17" s="1" a="1"/>
  <c r="BT278" i="17" s="1"/>
  <c r="BT279" i="17" s="1" a="1"/>
  <c r="BT279" i="17" s="1"/>
  <c r="BT280" i="17" s="1" a="1"/>
  <c r="BT280" i="17" s="1"/>
  <c r="BT281" i="17" s="1" a="1"/>
  <c r="BT281" i="17" s="1"/>
  <c r="BT282" i="17" s="1" a="1"/>
  <c r="BT282" i="17" s="1"/>
  <c r="BT283" i="17" s="1" a="1"/>
  <c r="BT283" i="17" s="1"/>
  <c r="BT284" i="17" s="1" a="1"/>
  <c r="BT284" i="17" s="1"/>
  <c r="BT285" i="17" s="1" a="1"/>
  <c r="BT285" i="17" s="1"/>
  <c r="BT286" i="17" s="1" a="1"/>
  <c r="BT286" i="17" s="1"/>
  <c r="BI255" i="17"/>
  <c r="BI256" i="17" s="1" a="1"/>
  <c r="BI256" i="17" s="1"/>
  <c r="BI257" i="17" s="1" a="1"/>
  <c r="BI257" i="17" s="1"/>
  <c r="BI258" i="17" s="1" a="1"/>
  <c r="BI258" i="17" s="1"/>
  <c r="BI259" i="17" s="1" a="1"/>
  <c r="BI259" i="17" s="1"/>
  <c r="BI260" i="17" s="1" a="1"/>
  <c r="BI260" i="17" s="1"/>
  <c r="BI261" i="17" s="1" a="1"/>
  <c r="BI261" i="17" s="1"/>
  <c r="BI262" i="17" s="1" a="1"/>
  <c r="BI262" i="17" s="1"/>
  <c r="BI263" i="17" s="1" a="1"/>
  <c r="BI263" i="17" s="1"/>
  <c r="BI264" i="17" s="1" a="1"/>
  <c r="BI264" i="17" s="1"/>
  <c r="BI265" i="17" s="1" a="1"/>
  <c r="BI265" i="17" s="1"/>
  <c r="BI266" i="17" s="1" a="1"/>
  <c r="BI266" i="17" s="1"/>
  <c r="BI267" i="17" s="1" a="1"/>
  <c r="BI267" i="17" s="1"/>
  <c r="BI268" i="17" s="1" a="1"/>
  <c r="BI268" i="17" s="1"/>
  <c r="BI269" i="17" s="1" a="1"/>
  <c r="BI269" i="17" s="1"/>
  <c r="BI270" i="17" s="1" a="1"/>
  <c r="BI270" i="17" s="1"/>
  <c r="BI271" i="17" s="1" a="1"/>
  <c r="BI271" i="17" s="1"/>
  <c r="BI272" i="17" s="1" a="1"/>
  <c r="BI272" i="17" s="1"/>
  <c r="BI273" i="17" s="1" a="1"/>
  <c r="BI273" i="17" s="1"/>
  <c r="BI274" i="17" s="1" a="1"/>
  <c r="BI274" i="17" s="1"/>
  <c r="BI275" i="17" s="1" a="1"/>
  <c r="BI275" i="17" s="1"/>
  <c r="BI276" i="17" s="1" a="1"/>
  <c r="BI276" i="17" s="1"/>
  <c r="BI277" i="17" s="1" a="1"/>
  <c r="BI277" i="17" s="1"/>
  <c r="BI278" i="17" s="1" a="1"/>
  <c r="BI278" i="17" s="1"/>
  <c r="BI279" i="17" s="1" a="1"/>
  <c r="BI279" i="17" s="1"/>
  <c r="BI280" i="17" s="1" a="1"/>
  <c r="BI280" i="17" s="1"/>
  <c r="BI281" i="17" s="1" a="1"/>
  <c r="BI281" i="17" s="1"/>
  <c r="BI282" i="17" s="1" a="1"/>
  <c r="BI282" i="17" s="1"/>
  <c r="BI283" i="17" s="1" a="1"/>
  <c r="BI283" i="17" s="1"/>
  <c r="BI284" i="17" s="1" a="1"/>
  <c r="BI284" i="17" s="1"/>
  <c r="BI285" i="17" s="1" a="1"/>
  <c r="BI285" i="17" s="1"/>
  <c r="BI286" i="17" s="1" a="1"/>
  <c r="BI286" i="17" s="1"/>
  <c r="CZ255" i="17"/>
  <c r="CZ256" i="17" s="1" a="1"/>
  <c r="CZ256" i="17" s="1"/>
  <c r="CZ257" i="17" s="1" a="1"/>
  <c r="CZ257" i="17" s="1"/>
  <c r="CZ258" i="17" s="1" a="1"/>
  <c r="CZ258" i="17" s="1"/>
  <c r="CZ259" i="17" s="1" a="1"/>
  <c r="CZ259" i="17" s="1"/>
  <c r="CZ260" i="17" s="1" a="1"/>
  <c r="CZ260" i="17" s="1"/>
  <c r="CZ261" i="17" s="1" a="1"/>
  <c r="CZ261" i="17" s="1"/>
  <c r="CZ262" i="17" s="1" a="1"/>
  <c r="CZ262" i="17" s="1"/>
  <c r="CZ263" i="17" s="1" a="1"/>
  <c r="CZ263" i="17" s="1"/>
  <c r="CZ264" i="17" s="1" a="1"/>
  <c r="CZ264" i="17" s="1"/>
  <c r="CZ265" i="17" s="1" a="1"/>
  <c r="CZ265" i="17" s="1"/>
  <c r="CZ266" i="17" s="1" a="1"/>
  <c r="CZ266" i="17" s="1"/>
  <c r="CZ267" i="17" s="1" a="1"/>
  <c r="CZ267" i="17" s="1"/>
  <c r="CZ268" i="17" s="1" a="1"/>
  <c r="CZ268" i="17" s="1"/>
  <c r="CZ269" i="17" s="1" a="1"/>
  <c r="CZ269" i="17" s="1"/>
  <c r="CZ270" i="17" s="1" a="1"/>
  <c r="CZ270" i="17" s="1"/>
  <c r="CZ271" i="17" s="1" a="1"/>
  <c r="CZ271" i="17" s="1"/>
  <c r="CZ272" i="17" s="1" a="1"/>
  <c r="CZ272" i="17" s="1"/>
  <c r="CZ273" i="17" s="1" a="1"/>
  <c r="CZ273" i="17" s="1"/>
  <c r="CZ274" i="17" s="1" a="1"/>
  <c r="CZ274" i="17" s="1"/>
  <c r="CZ275" i="17" s="1" a="1"/>
  <c r="CZ275" i="17" s="1"/>
  <c r="CZ276" i="17" s="1" a="1"/>
  <c r="CZ276" i="17" s="1"/>
  <c r="CZ277" i="17" s="1" a="1"/>
  <c r="CZ277" i="17" s="1"/>
  <c r="CZ278" i="17" s="1" a="1"/>
  <c r="CZ278" i="17" s="1"/>
  <c r="CZ279" i="17" s="1" a="1"/>
  <c r="CZ279" i="17" s="1"/>
  <c r="CZ280" i="17" s="1" a="1"/>
  <c r="CZ280" i="17" s="1"/>
  <c r="CZ281" i="17" s="1" a="1"/>
  <c r="CZ281" i="17" s="1"/>
  <c r="CZ282" i="17" s="1" a="1"/>
  <c r="CZ282" i="17" s="1"/>
  <c r="CZ283" i="17" s="1" a="1"/>
  <c r="CZ283" i="17" s="1"/>
  <c r="CZ284" i="17" s="1" a="1"/>
  <c r="CZ284" i="17" s="1"/>
  <c r="CZ285" i="17" s="1" a="1"/>
  <c r="CZ285" i="17" s="1"/>
  <c r="CZ286" i="17" s="1" a="1"/>
  <c r="CZ286" i="17" s="1"/>
  <c r="BZ255" i="17"/>
  <c r="BZ256" i="17" s="1" a="1"/>
  <c r="BZ256" i="17" s="1"/>
  <c r="BZ257" i="17" s="1" a="1"/>
  <c r="BZ257" i="17" s="1"/>
  <c r="BZ258" i="17" s="1" a="1"/>
  <c r="BZ258" i="17" s="1"/>
  <c r="BZ259" i="17" s="1" a="1"/>
  <c r="BZ259" i="17" s="1"/>
  <c r="BZ260" i="17" s="1" a="1"/>
  <c r="BZ260" i="17" s="1"/>
  <c r="BZ261" i="17" s="1" a="1"/>
  <c r="BZ261" i="17" s="1"/>
  <c r="BZ262" i="17" s="1" a="1"/>
  <c r="BZ262" i="17" s="1"/>
  <c r="BZ263" i="17" s="1" a="1"/>
  <c r="BZ263" i="17" s="1"/>
  <c r="BZ264" i="17" s="1" a="1"/>
  <c r="BZ264" i="17" s="1"/>
  <c r="BZ265" i="17" s="1" a="1"/>
  <c r="BZ265" i="17" s="1"/>
  <c r="BZ266" i="17" s="1" a="1"/>
  <c r="BZ266" i="17" s="1"/>
  <c r="BZ267" i="17" s="1" a="1"/>
  <c r="BZ267" i="17" s="1"/>
  <c r="BZ268" i="17" s="1" a="1"/>
  <c r="BZ268" i="17" s="1"/>
  <c r="BZ269" i="17" s="1" a="1"/>
  <c r="BZ269" i="17" s="1"/>
  <c r="BZ270" i="17" s="1" a="1"/>
  <c r="BZ270" i="17" s="1"/>
  <c r="BZ271" i="17" s="1" a="1"/>
  <c r="BZ271" i="17" s="1"/>
  <c r="BZ272" i="17" s="1" a="1"/>
  <c r="BZ272" i="17" s="1"/>
  <c r="BZ273" i="17" s="1" a="1"/>
  <c r="BZ273" i="17" s="1"/>
  <c r="BZ274" i="17" s="1" a="1"/>
  <c r="BZ274" i="17" s="1"/>
  <c r="BZ275" i="17" s="1" a="1"/>
  <c r="BZ275" i="17" s="1"/>
  <c r="BZ276" i="17" s="1" a="1"/>
  <c r="BZ276" i="17" s="1"/>
  <c r="BZ277" i="17" s="1" a="1"/>
  <c r="BZ277" i="17" s="1"/>
  <c r="BZ278" i="17" s="1" a="1"/>
  <c r="BZ278" i="17" s="1"/>
  <c r="BZ279" i="17" s="1" a="1"/>
  <c r="BZ279" i="17" s="1"/>
  <c r="BZ280" i="17" s="1" a="1"/>
  <c r="BZ280" i="17" s="1"/>
  <c r="BZ281" i="17" s="1" a="1"/>
  <c r="BZ281" i="17" s="1"/>
  <c r="BZ282" i="17" s="1" a="1"/>
  <c r="BZ282" i="17" s="1"/>
  <c r="BZ283" i="17" s="1" a="1"/>
  <c r="BZ283" i="17" s="1"/>
  <c r="BZ284" i="17" s="1" a="1"/>
  <c r="BZ284" i="17" s="1"/>
  <c r="BZ285" i="17" s="1" a="1"/>
  <c r="BZ285" i="17" s="1"/>
  <c r="BZ286" i="17" s="1" a="1"/>
  <c r="BZ286" i="17" s="1"/>
  <c r="AP255" i="17"/>
  <c r="AM255" i="17"/>
  <c r="AM256" i="17" s="1" a="1"/>
  <c r="AM256" i="17" s="1"/>
  <c r="AM257" i="17" s="1" a="1"/>
  <c r="AM257" i="17" s="1"/>
  <c r="AM258" i="17" s="1" a="1"/>
  <c r="AM258" i="17" s="1"/>
  <c r="AM259" i="17" s="1" a="1"/>
  <c r="AM259" i="17" s="1"/>
  <c r="AM260" i="17" s="1" a="1"/>
  <c r="AM260" i="17" s="1"/>
  <c r="AM261" i="17" s="1" a="1"/>
  <c r="AM261" i="17" s="1"/>
  <c r="AM262" i="17" s="1" a="1"/>
  <c r="AM262" i="17" s="1"/>
  <c r="AM263" i="17" s="1" a="1"/>
  <c r="AM263" i="17" s="1"/>
  <c r="AM264" i="17" s="1" a="1"/>
  <c r="AM264" i="17" s="1"/>
  <c r="AM265" i="17" s="1" a="1"/>
  <c r="AM265" i="17" s="1"/>
  <c r="AM266" i="17" s="1" a="1"/>
  <c r="AM266" i="17" s="1"/>
  <c r="AM267" i="17" s="1" a="1"/>
  <c r="AM267" i="17" s="1"/>
  <c r="AM268" i="17" s="1" a="1"/>
  <c r="AM268" i="17" s="1"/>
  <c r="AM269" i="17" s="1" a="1"/>
  <c r="AM269" i="17" s="1"/>
  <c r="AM270" i="17" s="1" a="1"/>
  <c r="AM270" i="17" s="1"/>
  <c r="AM271" i="17" s="1" a="1"/>
  <c r="AM271" i="17" s="1"/>
  <c r="AM272" i="17" s="1" a="1"/>
  <c r="AM272" i="17" s="1"/>
  <c r="AM273" i="17" s="1" a="1"/>
  <c r="AM273" i="17" s="1"/>
  <c r="AM274" i="17" s="1" a="1"/>
  <c r="AM274" i="17" s="1"/>
  <c r="AM275" i="17" s="1" a="1"/>
  <c r="AM275" i="17" s="1"/>
  <c r="AM276" i="17" s="1" a="1"/>
  <c r="AM276" i="17" s="1"/>
  <c r="AM277" i="17" s="1" a="1"/>
  <c r="AM277" i="17" s="1"/>
  <c r="AM278" i="17" s="1" a="1"/>
  <c r="AM278" i="17" s="1"/>
  <c r="AM279" i="17" s="1" a="1"/>
  <c r="AM279" i="17" s="1"/>
  <c r="AM280" i="17" s="1" a="1"/>
  <c r="AM280" i="17" s="1"/>
  <c r="AM281" i="17" s="1" a="1"/>
  <c r="AM281" i="17" s="1"/>
  <c r="AM282" i="17" s="1" a="1"/>
  <c r="AM282" i="17" s="1"/>
  <c r="AM283" i="17" s="1" a="1"/>
  <c r="AM283" i="17" s="1"/>
  <c r="AM284" i="17" s="1" a="1"/>
  <c r="AM284" i="17" s="1"/>
  <c r="AM285" i="17" s="1" a="1"/>
  <c r="AM285" i="17" s="1"/>
  <c r="AM286" i="17" s="1" a="1"/>
  <c r="AM286" i="17" s="1"/>
  <c r="Q255" i="17"/>
  <c r="Q256" i="17" s="1" a="1"/>
  <c r="Q256" i="17" s="1"/>
  <c r="Q257" i="17" s="1" a="1"/>
  <c r="Q257" i="17" s="1"/>
  <c r="Q258" i="17" s="1" a="1"/>
  <c r="Q258" i="17" s="1"/>
  <c r="Q259" i="17" s="1" a="1"/>
  <c r="Q259" i="17" s="1"/>
  <c r="Q260" i="17" s="1" a="1"/>
  <c r="Q260" i="17" s="1"/>
  <c r="Q261" i="17" s="1" a="1"/>
  <c r="Q261" i="17" s="1"/>
  <c r="Q262" i="17" s="1" a="1"/>
  <c r="Q262" i="17" s="1"/>
  <c r="Q263" i="17" s="1" a="1"/>
  <c r="Q263" i="17" s="1"/>
  <c r="Q264" i="17" s="1" a="1"/>
  <c r="Q264" i="17" s="1"/>
  <c r="Q265" i="17" s="1" a="1"/>
  <c r="Q265" i="17" s="1"/>
  <c r="Q266" i="17" s="1" a="1"/>
  <c r="Q266" i="17" s="1"/>
  <c r="Q267" i="17" s="1" a="1"/>
  <c r="Q267" i="17" s="1"/>
  <c r="Q268" i="17" s="1" a="1"/>
  <c r="Q268" i="17" s="1"/>
  <c r="Q269" i="17" s="1" a="1"/>
  <c r="Q269" i="17" s="1"/>
  <c r="Q270" i="17" s="1" a="1"/>
  <c r="Q270" i="17" s="1"/>
  <c r="Q271" i="17" s="1" a="1"/>
  <c r="Q271" i="17" s="1"/>
  <c r="Q272" i="17" s="1" a="1"/>
  <c r="Q272" i="17" s="1"/>
  <c r="Q273" i="17" s="1" a="1"/>
  <c r="Q273" i="17" s="1"/>
  <c r="Q274" i="17" s="1" a="1"/>
  <c r="Q274" i="17" s="1"/>
  <c r="Q275" i="17" s="1" a="1"/>
  <c r="Q275" i="17" s="1"/>
  <c r="Q276" i="17" s="1" a="1"/>
  <c r="Q276" i="17" s="1"/>
  <c r="Q277" i="17" s="1" a="1"/>
  <c r="Q277" i="17" s="1"/>
  <c r="Q278" i="17" s="1" a="1"/>
  <c r="Q278" i="17" s="1"/>
  <c r="Q279" i="17" s="1" a="1"/>
  <c r="Q279" i="17" s="1"/>
  <c r="Q280" i="17" s="1" a="1"/>
  <c r="Q280" i="17" s="1"/>
  <c r="Q281" i="17" s="1" a="1"/>
  <c r="Q281" i="17" s="1"/>
  <c r="Q282" i="17" s="1" a="1"/>
  <c r="Q282" i="17" s="1"/>
  <c r="Q283" i="17" s="1" a="1"/>
  <c r="Q283" i="17" s="1"/>
  <c r="Q284" i="17" s="1" a="1"/>
  <c r="Q284" i="17" s="1"/>
  <c r="Q285" i="17" s="1" a="1"/>
  <c r="Q285" i="17" s="1"/>
  <c r="Q286" i="17" s="1" a="1"/>
  <c r="Q286" i="17" s="1"/>
  <c r="BM255" i="17"/>
  <c r="BM256" i="17" s="1" a="1"/>
  <c r="BM256" i="17" s="1"/>
  <c r="BM257" i="17" s="1" a="1"/>
  <c r="BM257" i="17" s="1"/>
  <c r="BM258" i="17" s="1" a="1"/>
  <c r="BM258" i="17" s="1"/>
  <c r="BM259" i="17" s="1" a="1"/>
  <c r="BM259" i="17" s="1"/>
  <c r="BM260" i="17" s="1" a="1"/>
  <c r="BM260" i="17" s="1"/>
  <c r="BM261" i="17" s="1" a="1"/>
  <c r="BM261" i="17" s="1"/>
  <c r="BM262" i="17" s="1" a="1"/>
  <c r="BM262" i="17" s="1"/>
  <c r="BM263" i="17" s="1" a="1"/>
  <c r="BM263" i="17" s="1"/>
  <c r="BM264" i="17" s="1" a="1"/>
  <c r="BM264" i="17" s="1"/>
  <c r="BM265" i="17" s="1" a="1"/>
  <c r="BM265" i="17" s="1"/>
  <c r="BM266" i="17" s="1" a="1"/>
  <c r="BM266" i="17" s="1"/>
  <c r="BM267" i="17" s="1" a="1"/>
  <c r="BM267" i="17" s="1"/>
  <c r="BM268" i="17" s="1" a="1"/>
  <c r="BM268" i="17" s="1"/>
  <c r="BM269" i="17" s="1" a="1"/>
  <c r="BM269" i="17" s="1"/>
  <c r="BM270" i="17" s="1" a="1"/>
  <c r="BM270" i="17" s="1"/>
  <c r="BM271" i="17" s="1" a="1"/>
  <c r="BM271" i="17" s="1"/>
  <c r="BM272" i="17" s="1" a="1"/>
  <c r="BM272" i="17" s="1"/>
  <c r="BM273" i="17" s="1" a="1"/>
  <c r="BM273" i="17" s="1"/>
  <c r="BM274" i="17" s="1" a="1"/>
  <c r="BM274" i="17" s="1"/>
  <c r="BM275" i="17" s="1" a="1"/>
  <c r="BM275" i="17" s="1"/>
  <c r="BM276" i="17" s="1" a="1"/>
  <c r="BM276" i="17" s="1"/>
  <c r="BM277" i="17" s="1" a="1"/>
  <c r="BM277" i="17" s="1"/>
  <c r="BM278" i="17" s="1" a="1"/>
  <c r="BM278" i="17" s="1"/>
  <c r="BM279" i="17" s="1" a="1"/>
  <c r="BM279" i="17" s="1"/>
  <c r="BM280" i="17" s="1" a="1"/>
  <c r="BM280" i="17" s="1"/>
  <c r="BM281" i="17" s="1" a="1"/>
  <c r="BM281" i="17" s="1"/>
  <c r="BM282" i="17" s="1" a="1"/>
  <c r="BM282" i="17" s="1"/>
  <c r="BM283" i="17" s="1" a="1"/>
  <c r="BM283" i="17" s="1"/>
  <c r="BM284" i="17" s="1" a="1"/>
  <c r="BM284" i="17" s="1"/>
  <c r="BM285" i="17" s="1" a="1"/>
  <c r="BM285" i="17" s="1"/>
  <c r="BM286" i="17" s="1" a="1"/>
  <c r="BM286" i="17" s="1"/>
  <c r="AC7" i="16"/>
  <c r="AC8" i="16" s="1"/>
  <c r="AC9" i="16" s="1"/>
  <c r="AC10" i="16" s="1"/>
  <c r="AC11" i="16" s="1"/>
  <c r="AC12" i="16" s="1"/>
  <c r="AC13" i="16" s="1"/>
  <c r="AC14" i="16" s="1"/>
  <c r="AC15" i="16" s="1"/>
  <c r="AC16" i="16" s="1"/>
  <c r="AC17" i="16" s="1"/>
  <c r="AC18" i="16" s="1"/>
  <c r="AC19" i="16" s="1"/>
  <c r="AC20" i="16" s="1"/>
  <c r="AC21" i="16" s="1"/>
  <c r="AC22" i="16" s="1"/>
  <c r="AC23" i="16" s="1"/>
  <c r="AC24" i="16" s="1"/>
  <c r="AC25" i="16" s="1"/>
  <c r="AC26" i="16" s="1"/>
  <c r="AC27" i="16" s="1"/>
  <c r="AC28" i="16" s="1"/>
  <c r="AC29" i="16" s="1"/>
  <c r="AC30" i="16" s="1"/>
  <c r="AC31" i="16" s="1"/>
  <c r="AC32" i="16" s="1"/>
  <c r="AC33" i="16" s="1"/>
  <c r="AC34" i="16" s="1"/>
  <c r="AC35" i="16" s="1"/>
  <c r="AC36" i="16" s="1"/>
  <c r="AC37" i="16" s="1"/>
  <c r="AC38" i="16" s="1"/>
  <c r="AC39" i="16" s="1"/>
  <c r="AC40" i="16" s="1"/>
  <c r="AC41" i="16" s="1"/>
  <c r="AC42" i="16" s="1"/>
  <c r="AC43" i="16" s="1"/>
  <c r="AC44" i="16" s="1"/>
  <c r="AC45" i="16" s="1"/>
  <c r="AC46" i="16" s="1"/>
  <c r="AC47" i="16" s="1"/>
  <c r="AC48" i="16" s="1"/>
  <c r="AC49" i="16" s="1"/>
  <c r="AC50" i="16" s="1"/>
  <c r="AC51" i="16" s="1"/>
  <c r="AC52" i="16" s="1"/>
  <c r="AC53" i="16" s="1"/>
  <c r="AC54" i="16" s="1"/>
  <c r="AC55" i="16" s="1"/>
  <c r="AC56" i="16" s="1"/>
  <c r="AC57" i="16" s="1"/>
  <c r="AC58" i="16" s="1"/>
  <c r="AC59" i="16" s="1"/>
  <c r="AC60" i="16" s="1"/>
  <c r="AC61" i="16" s="1"/>
  <c r="AC62" i="16" s="1"/>
  <c r="AC63" i="16" s="1"/>
  <c r="AC64" i="16" s="1"/>
  <c r="AC65" i="16" s="1"/>
  <c r="AC66" i="16" s="1"/>
  <c r="AC67" i="16" s="1"/>
  <c r="AC68" i="16" s="1"/>
  <c r="AC69" i="16" s="1"/>
  <c r="AC70" i="16" s="1"/>
  <c r="AC71" i="16" s="1"/>
  <c r="AC72" i="16" s="1"/>
  <c r="AC73" i="16" s="1"/>
  <c r="AC74" i="16" s="1"/>
  <c r="AC75" i="16" s="1"/>
  <c r="AC76" i="16" s="1"/>
  <c r="AC77" i="16" s="1"/>
  <c r="AC78" i="16" s="1"/>
  <c r="AC79" i="16" s="1"/>
  <c r="AC80" i="16" s="1"/>
  <c r="AC81" i="16" s="1"/>
  <c r="AC82" i="16" s="1"/>
  <c r="AC83" i="16" s="1"/>
  <c r="AC84" i="16" s="1"/>
  <c r="AC85" i="16" s="1"/>
  <c r="AC86" i="16" s="1"/>
  <c r="AC87" i="16" s="1"/>
  <c r="AC88" i="16" s="1"/>
  <c r="AC89" i="16" s="1"/>
  <c r="AC90" i="16" s="1"/>
  <c r="AC91" i="16" s="1"/>
  <c r="AC92" i="16" s="1"/>
  <c r="AC93" i="16" s="1"/>
  <c r="AC94" i="16" s="1"/>
  <c r="AC95" i="16" s="1"/>
  <c r="AC96" i="16" s="1"/>
  <c r="AC97" i="16" s="1"/>
  <c r="AC98" i="16" s="1"/>
  <c r="AC99" i="16" s="1"/>
  <c r="AC100" i="16" s="1"/>
  <c r="AC101" i="16" s="1"/>
  <c r="AC102" i="16" s="1"/>
  <c r="AC103" i="16" s="1"/>
  <c r="AC104" i="16" s="1"/>
  <c r="AC105" i="16" s="1"/>
  <c r="AC106" i="16" s="1"/>
  <c r="AC107" i="16" s="1"/>
  <c r="AC108" i="16" s="1"/>
  <c r="AC109" i="16" s="1"/>
  <c r="AC110" i="16" s="1"/>
  <c r="AC111" i="16" s="1"/>
  <c r="AC112" i="16" s="1"/>
  <c r="AC113" i="16" s="1"/>
  <c r="AC114" i="16" s="1"/>
  <c r="AC115" i="16" s="1"/>
  <c r="AC116" i="16" s="1"/>
  <c r="AC117" i="16" s="1"/>
  <c r="AC118" i="16" s="1"/>
  <c r="AC119" i="16" s="1"/>
  <c r="AC120" i="16" s="1"/>
  <c r="AC121" i="16" s="1"/>
  <c r="AC122" i="16" s="1"/>
  <c r="AC123" i="16" s="1"/>
  <c r="AC124" i="16" s="1"/>
  <c r="AC125" i="16" s="1"/>
  <c r="AD6" i="16"/>
  <c r="D12" i="15"/>
  <c r="E11" i="15" s="1"/>
  <c r="D15" i="16"/>
  <c r="E14" i="16" s="1"/>
  <c r="C15" i="16"/>
  <c r="F15" i="16"/>
  <c r="C12" i="15"/>
  <c r="F13" i="4"/>
  <c r="D14" i="4" a="1"/>
  <c r="D14" i="4" s="1"/>
  <c r="E14" i="4" s="1"/>
  <c r="C15" i="4"/>
  <c r="C14" i="3"/>
  <c r="F13" i="3"/>
  <c r="E256" i="17" a="1"/>
  <c r="AD254" i="17" a="1"/>
  <c r="K254" i="17" a="1"/>
  <c r="F256" i="17" a="1"/>
  <c r="AP256" i="17" a="1"/>
  <c r="AS256" i="17" a="1"/>
  <c r="AL256" i="17" a="1"/>
  <c r="BX256" i="17" a="1"/>
  <c r="K254" i="17" l="1"/>
  <c r="AD254" i="17"/>
  <c r="E256" i="17"/>
  <c r="BR256" i="17" a="1"/>
  <c r="BR256" i="17" s="1"/>
  <c r="CU255" i="17" a="1"/>
  <c r="CU255" i="17" s="1"/>
  <c r="CU256" i="17" s="1" a="1"/>
  <c r="CU256" i="17" s="1"/>
  <c r="CU257" i="17" s="1" a="1"/>
  <c r="CU257" i="17" s="1"/>
  <c r="CU258" i="17" s="1" a="1"/>
  <c r="CU258" i="17" s="1"/>
  <c r="CU259" i="17" s="1" a="1"/>
  <c r="CU259" i="17" s="1"/>
  <c r="CU260" i="17" s="1" a="1"/>
  <c r="CU260" i="17" s="1"/>
  <c r="CU261" i="17" s="1" a="1"/>
  <c r="CU261" i="17" s="1"/>
  <c r="CU262" i="17" s="1" a="1"/>
  <c r="CU262" i="17" s="1"/>
  <c r="CU263" i="17" s="1" a="1"/>
  <c r="CU263" i="17" s="1"/>
  <c r="CU264" i="17" s="1" a="1"/>
  <c r="CU264" i="17" s="1"/>
  <c r="CU265" i="17" s="1" a="1"/>
  <c r="CU265" i="17" s="1"/>
  <c r="CU266" i="17" s="1" a="1"/>
  <c r="CU266" i="17" s="1"/>
  <c r="CU267" i="17" s="1" a="1"/>
  <c r="CU267" i="17" s="1"/>
  <c r="CU268" i="17" s="1" a="1"/>
  <c r="CU268" i="17" s="1"/>
  <c r="CU269" i="17" s="1" a="1"/>
  <c r="CU269" i="17" s="1"/>
  <c r="CU270" i="17" s="1" a="1"/>
  <c r="CU270" i="17" s="1"/>
  <c r="CU271" i="17" s="1" a="1"/>
  <c r="CU271" i="17" s="1"/>
  <c r="CU272" i="17" s="1" a="1"/>
  <c r="CU272" i="17" s="1"/>
  <c r="CU273" i="17" s="1" a="1"/>
  <c r="CU273" i="17" s="1"/>
  <c r="CU274" i="17" s="1" a="1"/>
  <c r="CU274" i="17" s="1"/>
  <c r="CU275" i="17" s="1" a="1"/>
  <c r="CU275" i="17" s="1"/>
  <c r="CU276" i="17" s="1" a="1"/>
  <c r="CU276" i="17" s="1"/>
  <c r="CU277" i="17" s="1" a="1"/>
  <c r="CU277" i="17" s="1"/>
  <c r="CU278" i="17" s="1" a="1"/>
  <c r="CU278" i="17" s="1"/>
  <c r="CU279" i="17" s="1" a="1"/>
  <c r="CU279" i="17" s="1"/>
  <c r="CU280" i="17" s="1" a="1"/>
  <c r="CU280" i="17" s="1"/>
  <c r="CU281" i="17" s="1" a="1"/>
  <c r="CU281" i="17" s="1"/>
  <c r="CU282" i="17" s="1" a="1"/>
  <c r="CU282" i="17" s="1"/>
  <c r="CU283" i="17" s="1" a="1"/>
  <c r="CU283" i="17" s="1"/>
  <c r="CU284" i="17" s="1" a="1"/>
  <c r="CU284" i="17" s="1"/>
  <c r="CU285" i="17" s="1" a="1"/>
  <c r="CU285" i="17" s="1"/>
  <c r="CU286" i="17" s="1" a="1"/>
  <c r="CU286" i="17" s="1"/>
  <c r="CO256" i="17" a="1"/>
  <c r="CO256" i="17" s="1"/>
  <c r="CO257" i="17" s="1" a="1"/>
  <c r="CO257" i="17" s="1"/>
  <c r="CO258" i="17" s="1" a="1"/>
  <c r="CO258" i="17" s="1"/>
  <c r="CO259" i="17" s="1" a="1"/>
  <c r="CO259" i="17" s="1"/>
  <c r="CO260" i="17" s="1" a="1"/>
  <c r="CO260" i="17" s="1"/>
  <c r="CO261" i="17" s="1" a="1"/>
  <c r="CO261" i="17" s="1"/>
  <c r="CO262" i="17" s="1" a="1"/>
  <c r="CO262" i="17" s="1"/>
  <c r="CO263" i="17" s="1" a="1"/>
  <c r="CO263" i="17" s="1"/>
  <c r="CO264" i="17" s="1" a="1"/>
  <c r="CO264" i="17" s="1"/>
  <c r="CO265" i="17" s="1" a="1"/>
  <c r="CO265" i="17" s="1"/>
  <c r="CO266" i="17" s="1" a="1"/>
  <c r="CO266" i="17" s="1"/>
  <c r="CO267" i="17" s="1" a="1"/>
  <c r="CO267" i="17" s="1"/>
  <c r="CO268" i="17" s="1" a="1"/>
  <c r="CO268" i="17" s="1"/>
  <c r="CO269" i="17" s="1" a="1"/>
  <c r="CO269" i="17" s="1"/>
  <c r="CO270" i="17" s="1" a="1"/>
  <c r="CO270" i="17" s="1"/>
  <c r="CO271" i="17" s="1" a="1"/>
  <c r="CO271" i="17" s="1"/>
  <c r="CO272" i="17" s="1" a="1"/>
  <c r="CO272" i="17" s="1"/>
  <c r="CO273" i="17" s="1" a="1"/>
  <c r="CO273" i="17" s="1"/>
  <c r="CO274" i="17" s="1" a="1"/>
  <c r="CO274" i="17" s="1"/>
  <c r="CO275" i="17" s="1" a="1"/>
  <c r="CO275" i="17" s="1"/>
  <c r="CO276" i="17" s="1" a="1"/>
  <c r="CO276" i="17" s="1"/>
  <c r="CO277" i="17" s="1" a="1"/>
  <c r="CO277" i="17" s="1"/>
  <c r="CO278" i="17" s="1" a="1"/>
  <c r="CO278" i="17" s="1"/>
  <c r="CO279" i="17" s="1" a="1"/>
  <c r="CO279" i="17" s="1"/>
  <c r="CO280" i="17" s="1" a="1"/>
  <c r="CO280" i="17" s="1"/>
  <c r="CO281" i="17" s="1" a="1"/>
  <c r="CO281" i="17" s="1"/>
  <c r="CO282" i="17" s="1" a="1"/>
  <c r="CO282" i="17" s="1"/>
  <c r="CO283" i="17" s="1" a="1"/>
  <c r="CO283" i="17" s="1"/>
  <c r="CO284" i="17" s="1" a="1"/>
  <c r="CO284" i="17" s="1"/>
  <c r="CO285" i="17" s="1" a="1"/>
  <c r="CO285" i="17" s="1"/>
  <c r="CO286" i="17" s="1" a="1"/>
  <c r="CO286" i="17" s="1"/>
  <c r="Y255" i="17" a="1"/>
  <c r="Y255" i="17" s="1"/>
  <c r="Y256" i="17" s="1" a="1"/>
  <c r="Y256" i="17" s="1"/>
  <c r="Y257" i="17" s="1" a="1"/>
  <c r="Y257" i="17" s="1"/>
  <c r="Y258" i="17" s="1" a="1"/>
  <c r="Y258" i="17" s="1"/>
  <c r="Y259" i="17" s="1" a="1"/>
  <c r="Y259" i="17" s="1"/>
  <c r="Y260" i="17" s="1" a="1"/>
  <c r="Y260" i="17" s="1"/>
  <c r="Y261" i="17" s="1" a="1"/>
  <c r="Y261" i="17" s="1"/>
  <c r="Y262" i="17" s="1" a="1"/>
  <c r="Y262" i="17" s="1"/>
  <c r="Y263" i="17" s="1" a="1"/>
  <c r="Y263" i="17" s="1"/>
  <c r="Y264" i="17" s="1" a="1"/>
  <c r="Y264" i="17" s="1"/>
  <c r="Y265" i="17" s="1" a="1"/>
  <c r="Y265" i="17" s="1"/>
  <c r="Y266" i="17" s="1" a="1"/>
  <c r="Y266" i="17" s="1"/>
  <c r="Y267" i="17" s="1" a="1"/>
  <c r="Y267" i="17" s="1"/>
  <c r="Y268" i="17" s="1" a="1"/>
  <c r="Y268" i="17" s="1"/>
  <c r="Y269" i="17" s="1" a="1"/>
  <c r="Y269" i="17" s="1"/>
  <c r="Y270" i="17" s="1" a="1"/>
  <c r="Y270" i="17" s="1"/>
  <c r="Y271" i="17" s="1" a="1"/>
  <c r="Y271" i="17" s="1"/>
  <c r="Y272" i="17" s="1" a="1"/>
  <c r="Y272" i="17" s="1"/>
  <c r="Y273" i="17" s="1" a="1"/>
  <c r="Y273" i="17" s="1"/>
  <c r="Y274" i="17" s="1" a="1"/>
  <c r="Y274" i="17" s="1"/>
  <c r="Y275" i="17" s="1" a="1"/>
  <c r="Y275" i="17" s="1"/>
  <c r="Y276" i="17" s="1" a="1"/>
  <c r="Y276" i="17" s="1"/>
  <c r="Y277" i="17" s="1" a="1"/>
  <c r="Y277" i="17" s="1"/>
  <c r="Y278" i="17" s="1" a="1"/>
  <c r="Y278" i="17" s="1"/>
  <c r="Y279" i="17" s="1" a="1"/>
  <c r="Y279" i="17" s="1"/>
  <c r="Y280" i="17" s="1" a="1"/>
  <c r="Y280" i="17" s="1"/>
  <c r="Y281" i="17" s="1" a="1"/>
  <c r="Y281" i="17" s="1"/>
  <c r="Y282" i="17" s="1" a="1"/>
  <c r="Y282" i="17" s="1"/>
  <c r="Y283" i="17" s="1" a="1"/>
  <c r="Y283" i="17" s="1"/>
  <c r="Y284" i="17" s="1" a="1"/>
  <c r="Y284" i="17" s="1"/>
  <c r="Y285" i="17" s="1" a="1"/>
  <c r="Y285" i="17" s="1"/>
  <c r="Y286" i="17" s="1" a="1"/>
  <c r="Y286" i="17" s="1"/>
  <c r="H257" i="17" a="1"/>
  <c r="H257" i="17" s="1"/>
  <c r="H258" i="17" s="1" a="1"/>
  <c r="H258" i="17" s="1"/>
  <c r="H259" i="17" s="1" a="1"/>
  <c r="H259" i="17" s="1"/>
  <c r="H260" i="17" s="1" a="1"/>
  <c r="H260" i="17" s="1"/>
  <c r="H261" i="17" s="1" a="1"/>
  <c r="H261" i="17" s="1"/>
  <c r="H262" i="17" s="1" a="1"/>
  <c r="H262" i="17" s="1"/>
  <c r="H263" i="17" s="1" a="1"/>
  <c r="H263" i="17" s="1"/>
  <c r="H264" i="17" s="1" a="1"/>
  <c r="H264" i="17" s="1"/>
  <c r="H265" i="17" s="1" a="1"/>
  <c r="H265" i="17" s="1"/>
  <c r="H266" i="17" s="1" a="1"/>
  <c r="H266" i="17" s="1"/>
  <c r="H267" i="17" s="1" a="1"/>
  <c r="H267" i="17" s="1"/>
  <c r="H268" i="17" s="1" a="1"/>
  <c r="H268" i="17" s="1"/>
  <c r="H269" i="17" s="1" a="1"/>
  <c r="H269" i="17" s="1"/>
  <c r="H270" i="17" s="1" a="1"/>
  <c r="H270" i="17" s="1"/>
  <c r="H271" i="17" s="1" a="1"/>
  <c r="H271" i="17" s="1"/>
  <c r="H272" i="17" s="1" a="1"/>
  <c r="H272" i="17" s="1"/>
  <c r="H273" i="17" s="1" a="1"/>
  <c r="H273" i="17" s="1"/>
  <c r="H274" i="17" s="1" a="1"/>
  <c r="H274" i="17" s="1"/>
  <c r="H275" i="17" s="1" a="1"/>
  <c r="H275" i="17" s="1"/>
  <c r="H276" i="17" s="1" a="1"/>
  <c r="H276" i="17" s="1"/>
  <c r="H277" i="17" s="1" a="1"/>
  <c r="H277" i="17" s="1"/>
  <c r="H278" i="17" s="1" a="1"/>
  <c r="H278" i="17" s="1"/>
  <c r="H279" i="17" s="1" a="1"/>
  <c r="H279" i="17" s="1"/>
  <c r="H280" i="17" s="1" a="1"/>
  <c r="H280" i="17" s="1"/>
  <c r="H281" i="17" s="1" a="1"/>
  <c r="H281" i="17" s="1"/>
  <c r="H282" i="17" s="1" a="1"/>
  <c r="H282" i="17" s="1"/>
  <c r="H283" i="17" s="1" a="1"/>
  <c r="H283" i="17" s="1"/>
  <c r="H284" i="17" s="1" a="1"/>
  <c r="H284" i="17" s="1"/>
  <c r="H285" i="17" s="1" a="1"/>
  <c r="H285" i="17" s="1"/>
  <c r="H286" i="17" s="1" a="1"/>
  <c r="H286" i="17" s="1"/>
  <c r="F256" i="17"/>
  <c r="BX256" i="17"/>
  <c r="AL256" i="17"/>
  <c r="AS256" i="17"/>
  <c r="AP256" i="17"/>
  <c r="AD7" i="16"/>
  <c r="AD8" i="16" s="1"/>
  <c r="AD9" i="16" s="1"/>
  <c r="AD10" i="16" s="1"/>
  <c r="AD11" i="16" s="1"/>
  <c r="AD12" i="16" s="1"/>
  <c r="AD13" i="16" s="1"/>
  <c r="AD14" i="16" s="1"/>
  <c r="AD15" i="16" s="1"/>
  <c r="AD16" i="16" s="1"/>
  <c r="AD17" i="16" s="1"/>
  <c r="AD18" i="16" s="1"/>
  <c r="AD19" i="16" s="1"/>
  <c r="AD20" i="16" s="1"/>
  <c r="AD21" i="16" s="1"/>
  <c r="AD22" i="16" s="1"/>
  <c r="AD23" i="16" s="1"/>
  <c r="AD24" i="16" s="1"/>
  <c r="AD25" i="16" s="1"/>
  <c r="AD26" i="16" s="1"/>
  <c r="AD27" i="16" s="1"/>
  <c r="AD28" i="16" s="1"/>
  <c r="AD29" i="16" s="1"/>
  <c r="AD30" i="16" s="1"/>
  <c r="AD31" i="16" s="1"/>
  <c r="AD32" i="16" s="1"/>
  <c r="AD33" i="16" s="1"/>
  <c r="AD34" i="16" s="1"/>
  <c r="AD35" i="16" s="1"/>
  <c r="AD36" i="16" s="1"/>
  <c r="AD37" i="16" s="1"/>
  <c r="AD38" i="16" s="1"/>
  <c r="AD39" i="16" s="1"/>
  <c r="AD40" i="16" s="1"/>
  <c r="AD41" i="16" s="1"/>
  <c r="AD42" i="16" s="1"/>
  <c r="AD43" i="16" s="1"/>
  <c r="AD44" i="16" s="1"/>
  <c r="AD45" i="16" s="1"/>
  <c r="AD46" i="16" s="1"/>
  <c r="AD47" i="16" s="1"/>
  <c r="AD48" i="16" s="1"/>
  <c r="AD49" i="16" s="1"/>
  <c r="AD50" i="16" s="1"/>
  <c r="AD51" i="16" s="1"/>
  <c r="AD52" i="16" s="1"/>
  <c r="AD53" i="16" s="1"/>
  <c r="AD54" i="16" s="1"/>
  <c r="AD55" i="16" s="1"/>
  <c r="AD56" i="16" s="1"/>
  <c r="AD57" i="16" s="1"/>
  <c r="AD58" i="16" s="1"/>
  <c r="AD59" i="16" s="1"/>
  <c r="AD60" i="16" s="1"/>
  <c r="AD61" i="16" s="1"/>
  <c r="AD62" i="16" s="1"/>
  <c r="AD63" i="16" s="1"/>
  <c r="AD64" i="16" s="1"/>
  <c r="AD65" i="16" s="1"/>
  <c r="AD66" i="16" s="1"/>
  <c r="AD67" i="16" s="1"/>
  <c r="AD68" i="16" s="1"/>
  <c r="AD69" i="16" s="1"/>
  <c r="AD70" i="16" s="1"/>
  <c r="AD71" i="16" s="1"/>
  <c r="AD72" i="16" s="1"/>
  <c r="AD73" i="16" s="1"/>
  <c r="AD74" i="16" s="1"/>
  <c r="AD75" i="16" s="1"/>
  <c r="AD76" i="16" s="1"/>
  <c r="AD77" i="16" s="1"/>
  <c r="AD78" i="16" s="1"/>
  <c r="AD79" i="16" s="1"/>
  <c r="AD80" i="16" s="1"/>
  <c r="AD81" i="16" s="1"/>
  <c r="AD82" i="16" s="1"/>
  <c r="AD83" i="16" s="1"/>
  <c r="AD84" i="16" s="1"/>
  <c r="AD85" i="16" s="1"/>
  <c r="AD86" i="16" s="1"/>
  <c r="AD87" i="16" s="1"/>
  <c r="AD88" i="16" s="1"/>
  <c r="AD89" i="16" s="1"/>
  <c r="AD90" i="16" s="1"/>
  <c r="AD91" i="16" s="1"/>
  <c r="AD92" i="16" s="1"/>
  <c r="AD93" i="16" s="1"/>
  <c r="AD94" i="16" s="1"/>
  <c r="AD95" i="16" s="1"/>
  <c r="AD96" i="16" s="1"/>
  <c r="AD97" i="16" s="1"/>
  <c r="AD98" i="16" s="1"/>
  <c r="AD99" i="16" s="1"/>
  <c r="AD100" i="16" s="1"/>
  <c r="AD101" i="16" s="1"/>
  <c r="AD102" i="16" s="1"/>
  <c r="AD103" i="16" s="1"/>
  <c r="AD104" i="16" s="1"/>
  <c r="AD105" i="16" s="1"/>
  <c r="AD106" i="16" s="1"/>
  <c r="AD107" i="16" s="1"/>
  <c r="AD108" i="16" s="1"/>
  <c r="AD109" i="16" s="1"/>
  <c r="AD110" i="16" s="1"/>
  <c r="AD111" i="16" s="1"/>
  <c r="AD112" i="16" s="1"/>
  <c r="AD113" i="16" s="1"/>
  <c r="AD114" i="16" s="1"/>
  <c r="AD115" i="16" s="1"/>
  <c r="AD116" i="16" s="1"/>
  <c r="AD117" i="16" s="1"/>
  <c r="AD118" i="16" s="1"/>
  <c r="AD119" i="16" s="1"/>
  <c r="AD120" i="16" s="1"/>
  <c r="AD121" i="16" s="1"/>
  <c r="AD122" i="16" s="1"/>
  <c r="AD123" i="16" s="1"/>
  <c r="AD124" i="16" s="1"/>
  <c r="AD125" i="16" s="1"/>
  <c r="AE6" i="16"/>
  <c r="D16" i="16"/>
  <c r="E15" i="16" s="1"/>
  <c r="D13" i="15"/>
  <c r="E12" i="15" s="1"/>
  <c r="C13" i="15"/>
  <c r="F16" i="16"/>
  <c r="C16" i="16"/>
  <c r="F14" i="4"/>
  <c r="D15" i="4" a="1"/>
  <c r="D15" i="4" s="1"/>
  <c r="E15" i="4" s="1"/>
  <c r="C16" i="4"/>
  <c r="C15" i="3"/>
  <c r="F14" i="3"/>
  <c r="E257" i="17" a="1"/>
  <c r="CB255" i="17" a="1"/>
  <c r="F257" i="17" a="1"/>
  <c r="BX257" i="17" a="1"/>
  <c r="AL257" i="17" a="1"/>
  <c r="AS257" i="17" a="1"/>
  <c r="AP257" i="17" a="1"/>
  <c r="CB255" i="17" l="1"/>
  <c r="E257" i="17"/>
  <c r="BR257" i="17" a="1"/>
  <c r="BR257" i="17" s="1"/>
  <c r="AD255" i="17" a="1"/>
  <c r="AD255" i="17" s="1"/>
  <c r="AD256" i="17" s="1" a="1"/>
  <c r="AD256" i="17" s="1"/>
  <c r="AD257" i="17" s="1" a="1"/>
  <c r="AD257" i="17" s="1"/>
  <c r="AD258" i="17" s="1" a="1"/>
  <c r="AD258" i="17" s="1"/>
  <c r="AD259" i="17" s="1" a="1"/>
  <c r="AD259" i="17" s="1"/>
  <c r="AD260" i="17" s="1" a="1"/>
  <c r="AD260" i="17" s="1"/>
  <c r="AD261" i="17" s="1" a="1"/>
  <c r="AD261" i="17" s="1"/>
  <c r="AD262" i="17" s="1" a="1"/>
  <c r="AD262" i="17" s="1"/>
  <c r="AD263" i="17" s="1" a="1"/>
  <c r="AD263" i="17" s="1"/>
  <c r="AD264" i="17" s="1" a="1"/>
  <c r="AD264" i="17" s="1"/>
  <c r="AD265" i="17" s="1" a="1"/>
  <c r="AD265" i="17" s="1"/>
  <c r="AD266" i="17" s="1" a="1"/>
  <c r="AD266" i="17" s="1"/>
  <c r="AD267" i="17" s="1" a="1"/>
  <c r="AD267" i="17" s="1"/>
  <c r="AD268" i="17" s="1" a="1"/>
  <c r="AD268" i="17" s="1"/>
  <c r="AD269" i="17" s="1" a="1"/>
  <c r="AD269" i="17" s="1"/>
  <c r="AD270" i="17" s="1" a="1"/>
  <c r="AD270" i="17" s="1"/>
  <c r="AD271" i="17" s="1" a="1"/>
  <c r="AD271" i="17" s="1"/>
  <c r="AD272" i="17" s="1" a="1"/>
  <c r="AD272" i="17" s="1"/>
  <c r="AD273" i="17" s="1" a="1"/>
  <c r="AD273" i="17" s="1"/>
  <c r="AD274" i="17" s="1" a="1"/>
  <c r="AD274" i="17" s="1"/>
  <c r="AD275" i="17" s="1" a="1"/>
  <c r="AD275" i="17" s="1"/>
  <c r="AD276" i="17" s="1" a="1"/>
  <c r="AD276" i="17" s="1"/>
  <c r="AD277" i="17" s="1" a="1"/>
  <c r="AD277" i="17" s="1"/>
  <c r="AD278" i="17" s="1" a="1"/>
  <c r="AD278" i="17" s="1"/>
  <c r="AD279" i="17" s="1" a="1"/>
  <c r="AD279" i="17" s="1"/>
  <c r="AD280" i="17" s="1" a="1"/>
  <c r="AD280" i="17" s="1"/>
  <c r="AD281" i="17" s="1" a="1"/>
  <c r="AD281" i="17" s="1"/>
  <c r="AD282" i="17" s="1" a="1"/>
  <c r="AD282" i="17" s="1"/>
  <c r="AD283" i="17" s="1" a="1"/>
  <c r="AD283" i="17" s="1"/>
  <c r="AD284" i="17" s="1" a="1"/>
  <c r="AD284" i="17" s="1"/>
  <c r="AD285" i="17" s="1" a="1"/>
  <c r="AD285" i="17" s="1"/>
  <c r="AD286" i="17" s="1" a="1"/>
  <c r="AD286" i="17" s="1"/>
  <c r="K255" i="17" a="1"/>
  <c r="K255" i="17" s="1"/>
  <c r="K256" i="17" s="1" a="1"/>
  <c r="K256" i="17" s="1"/>
  <c r="K257" i="17" s="1" a="1"/>
  <c r="K257" i="17" s="1"/>
  <c r="K258" i="17" s="1" a="1"/>
  <c r="K258" i="17" s="1"/>
  <c r="K259" i="17" s="1" a="1"/>
  <c r="K259" i="17" s="1"/>
  <c r="K260" i="17" s="1" a="1"/>
  <c r="K260" i="17" s="1"/>
  <c r="K261" i="17" s="1" a="1"/>
  <c r="K261" i="17" s="1"/>
  <c r="K262" i="17" s="1" a="1"/>
  <c r="K262" i="17" s="1"/>
  <c r="K263" i="17" s="1" a="1"/>
  <c r="K263" i="17" s="1"/>
  <c r="K264" i="17" s="1" a="1"/>
  <c r="K264" i="17" s="1"/>
  <c r="K265" i="17" s="1" a="1"/>
  <c r="K265" i="17" s="1"/>
  <c r="K266" i="17" s="1" a="1"/>
  <c r="K266" i="17" s="1"/>
  <c r="K267" i="17" s="1" a="1"/>
  <c r="K267" i="17" s="1"/>
  <c r="K268" i="17" s="1" a="1"/>
  <c r="K268" i="17" s="1"/>
  <c r="K269" i="17" s="1" a="1"/>
  <c r="K269" i="17" s="1"/>
  <c r="K270" i="17" s="1" a="1"/>
  <c r="K270" i="17" s="1"/>
  <c r="K271" i="17" s="1" a="1"/>
  <c r="K271" i="17" s="1"/>
  <c r="K272" i="17" s="1" a="1"/>
  <c r="K272" i="17" s="1"/>
  <c r="K273" i="17" s="1" a="1"/>
  <c r="K273" i="17" s="1"/>
  <c r="K274" i="17" s="1" a="1"/>
  <c r="K274" i="17" s="1"/>
  <c r="K275" i="17" s="1" a="1"/>
  <c r="K275" i="17" s="1"/>
  <c r="K276" i="17" s="1" a="1"/>
  <c r="K276" i="17" s="1"/>
  <c r="K277" i="17" s="1" a="1"/>
  <c r="K277" i="17" s="1"/>
  <c r="K278" i="17" s="1" a="1"/>
  <c r="K278" i="17" s="1"/>
  <c r="K279" i="17" s="1" a="1"/>
  <c r="K279" i="17" s="1"/>
  <c r="K280" i="17" s="1" a="1"/>
  <c r="K280" i="17" s="1"/>
  <c r="K281" i="17" s="1" a="1"/>
  <c r="K281" i="17" s="1"/>
  <c r="K282" i="17" s="1" a="1"/>
  <c r="K282" i="17" s="1"/>
  <c r="K283" i="17" s="1" a="1"/>
  <c r="K283" i="17" s="1"/>
  <c r="K284" i="17" s="1" a="1"/>
  <c r="K284" i="17" s="1"/>
  <c r="K285" i="17" s="1" a="1"/>
  <c r="K285" i="17" s="1"/>
  <c r="K286" i="17" s="1" a="1"/>
  <c r="K286" i="17" s="1"/>
  <c r="F257" i="17"/>
  <c r="F258" i="17" s="1" a="1"/>
  <c r="F258" i="17" s="1"/>
  <c r="F259" i="17" s="1" a="1"/>
  <c r="F259" i="17" s="1"/>
  <c r="F260" i="17" s="1" a="1"/>
  <c r="F260" i="17" s="1"/>
  <c r="F261" i="17" s="1" a="1"/>
  <c r="F261" i="17" s="1"/>
  <c r="F262" i="17" s="1" a="1"/>
  <c r="F262" i="17" s="1"/>
  <c r="F263" i="17" s="1" a="1"/>
  <c r="F263" i="17" s="1"/>
  <c r="F264" i="17" s="1" a="1"/>
  <c r="F264" i="17" s="1"/>
  <c r="F265" i="17" s="1" a="1"/>
  <c r="F265" i="17" s="1"/>
  <c r="F266" i="17" s="1" a="1"/>
  <c r="F266" i="17" s="1"/>
  <c r="F267" i="17" s="1" a="1"/>
  <c r="F267" i="17" s="1"/>
  <c r="F268" i="17" s="1" a="1"/>
  <c r="F268" i="17" s="1"/>
  <c r="F269" i="17" s="1" a="1"/>
  <c r="F269" i="17" s="1"/>
  <c r="F270" i="17" s="1" a="1"/>
  <c r="F270" i="17" s="1"/>
  <c r="F271" i="17" s="1" a="1"/>
  <c r="F271" i="17" s="1"/>
  <c r="F272" i="17" s="1" a="1"/>
  <c r="F272" i="17" s="1"/>
  <c r="F273" i="17" s="1" a="1"/>
  <c r="F273" i="17" s="1"/>
  <c r="F274" i="17" s="1" a="1"/>
  <c r="F274" i="17" s="1"/>
  <c r="F275" i="17" s="1" a="1"/>
  <c r="F275" i="17" s="1"/>
  <c r="F276" i="17" s="1" a="1"/>
  <c r="F276" i="17" s="1"/>
  <c r="F277" i="17" s="1" a="1"/>
  <c r="F277" i="17" s="1"/>
  <c r="F278" i="17" s="1" a="1"/>
  <c r="F278" i="17" s="1"/>
  <c r="F279" i="17" s="1" a="1"/>
  <c r="F279" i="17" s="1"/>
  <c r="F280" i="17" s="1" a="1"/>
  <c r="F280" i="17" s="1"/>
  <c r="F281" i="17" s="1" a="1"/>
  <c r="F281" i="17" s="1"/>
  <c r="F282" i="17" s="1" a="1"/>
  <c r="F282" i="17" s="1"/>
  <c r="F283" i="17" s="1" a="1"/>
  <c r="F283" i="17" s="1"/>
  <c r="F284" i="17" s="1" a="1"/>
  <c r="F284" i="17" s="1"/>
  <c r="F285" i="17" s="1" a="1"/>
  <c r="F285" i="17" s="1"/>
  <c r="F286" i="17" s="1" a="1"/>
  <c r="F286" i="17" s="1"/>
  <c r="AP257" i="17"/>
  <c r="AS257" i="17"/>
  <c r="AL257" i="17"/>
  <c r="BX257" i="17"/>
  <c r="AF6" i="16"/>
  <c r="AE7" i="16"/>
  <c r="AE8" i="16" s="1"/>
  <c r="AE9" i="16" s="1"/>
  <c r="AE10" i="16" s="1"/>
  <c r="AE11" i="16" s="1"/>
  <c r="AE12" i="16" s="1"/>
  <c r="AE13" i="16" s="1"/>
  <c r="AE14" i="16" s="1"/>
  <c r="AE15" i="16" s="1"/>
  <c r="AE16" i="16" s="1"/>
  <c r="AE17" i="16" s="1"/>
  <c r="AE18" i="16" s="1"/>
  <c r="AE19" i="16" s="1"/>
  <c r="AE20" i="16" s="1"/>
  <c r="AE21" i="16" s="1"/>
  <c r="AE22" i="16" s="1"/>
  <c r="AE23" i="16" s="1"/>
  <c r="AE24" i="16" s="1"/>
  <c r="AE25" i="16" s="1"/>
  <c r="AE26" i="16" s="1"/>
  <c r="AE27" i="16" s="1"/>
  <c r="AE28" i="16" s="1"/>
  <c r="AE29" i="16" s="1"/>
  <c r="AE30" i="16" s="1"/>
  <c r="AE31" i="16" s="1"/>
  <c r="AE32" i="16" s="1"/>
  <c r="AE33" i="16" s="1"/>
  <c r="AE34" i="16" s="1"/>
  <c r="AE35" i="16" s="1"/>
  <c r="AE36" i="16" s="1"/>
  <c r="AE37" i="16" s="1"/>
  <c r="AE38" i="16" s="1"/>
  <c r="AE39" i="16" s="1"/>
  <c r="AE40" i="16" s="1"/>
  <c r="AE41" i="16" s="1"/>
  <c r="AE42" i="16" s="1"/>
  <c r="AE43" i="16" s="1"/>
  <c r="AE44" i="16" s="1"/>
  <c r="AE45" i="16" s="1"/>
  <c r="AE46" i="16" s="1"/>
  <c r="AE47" i="16" s="1"/>
  <c r="AE48" i="16" s="1"/>
  <c r="AE49" i="16" s="1"/>
  <c r="AE50" i="16" s="1"/>
  <c r="AE51" i="16" s="1"/>
  <c r="AE52" i="16" s="1"/>
  <c r="AE53" i="16" s="1"/>
  <c r="AE54" i="16" s="1"/>
  <c r="AE55" i="16" s="1"/>
  <c r="AE56" i="16" s="1"/>
  <c r="AE57" i="16" s="1"/>
  <c r="AE58" i="16" s="1"/>
  <c r="AE59" i="16" s="1"/>
  <c r="AE60" i="16" s="1"/>
  <c r="AE61" i="16" s="1"/>
  <c r="AE62" i="16" s="1"/>
  <c r="AE63" i="16" s="1"/>
  <c r="AE64" i="16" s="1"/>
  <c r="AE65" i="16" s="1"/>
  <c r="AE66" i="16" s="1"/>
  <c r="AE67" i="16" s="1"/>
  <c r="AE68" i="16" s="1"/>
  <c r="AE69" i="16" s="1"/>
  <c r="AE70" i="16" s="1"/>
  <c r="AE71" i="16" s="1"/>
  <c r="AE72" i="16" s="1"/>
  <c r="AE73" i="16" s="1"/>
  <c r="AE74" i="16" s="1"/>
  <c r="AE75" i="16" s="1"/>
  <c r="AE76" i="16" s="1"/>
  <c r="AE77" i="16" s="1"/>
  <c r="AE78" i="16" s="1"/>
  <c r="AE79" i="16" s="1"/>
  <c r="AE80" i="16" s="1"/>
  <c r="AE81" i="16" s="1"/>
  <c r="AE82" i="16" s="1"/>
  <c r="AE83" i="16" s="1"/>
  <c r="AE84" i="16" s="1"/>
  <c r="AE85" i="16" s="1"/>
  <c r="AE86" i="16" s="1"/>
  <c r="AE87" i="16" s="1"/>
  <c r="AE88" i="16" s="1"/>
  <c r="AE89" i="16" s="1"/>
  <c r="AE90" i="16" s="1"/>
  <c r="AE91" i="16" s="1"/>
  <c r="AE92" i="16" s="1"/>
  <c r="AE93" i="16" s="1"/>
  <c r="AE94" i="16" s="1"/>
  <c r="AE95" i="16" s="1"/>
  <c r="AE96" i="16" s="1"/>
  <c r="AE97" i="16" s="1"/>
  <c r="AE98" i="16" s="1"/>
  <c r="AE99" i="16" s="1"/>
  <c r="AE100" i="16" s="1"/>
  <c r="AE101" i="16" s="1"/>
  <c r="AE102" i="16" s="1"/>
  <c r="AE103" i="16" s="1"/>
  <c r="AE104" i="16" s="1"/>
  <c r="AE105" i="16" s="1"/>
  <c r="AE106" i="16" s="1"/>
  <c r="AE107" i="16" s="1"/>
  <c r="AE108" i="16" s="1"/>
  <c r="AE109" i="16" s="1"/>
  <c r="AE110" i="16" s="1"/>
  <c r="AE111" i="16" s="1"/>
  <c r="AE112" i="16" s="1"/>
  <c r="AE113" i="16" s="1"/>
  <c r="AE114" i="16" s="1"/>
  <c r="AE115" i="16" s="1"/>
  <c r="AE116" i="16" s="1"/>
  <c r="AE117" i="16" s="1"/>
  <c r="AE118" i="16" s="1"/>
  <c r="AE119" i="16" s="1"/>
  <c r="AE120" i="16" s="1"/>
  <c r="AE121" i="16" s="1"/>
  <c r="AE122" i="16" s="1"/>
  <c r="AE123" i="16" s="1"/>
  <c r="AE124" i="16" s="1"/>
  <c r="AE125" i="16" s="1"/>
  <c r="D17" i="16"/>
  <c r="E16" i="16" s="1"/>
  <c r="D14" i="15"/>
  <c r="E13" i="15" s="1"/>
  <c r="C14" i="15"/>
  <c r="F17" i="16"/>
  <c r="C17" i="16"/>
  <c r="F15" i="4"/>
  <c r="D16" i="4" a="1"/>
  <c r="D16" i="4" s="1"/>
  <c r="E16" i="4" s="1"/>
  <c r="C17" i="4"/>
  <c r="C16" i="3"/>
  <c r="F15" i="3"/>
  <c r="AP258" i="17" a="1"/>
  <c r="AS258" i="17" a="1"/>
  <c r="AL258" i="17" a="1"/>
  <c r="BX258" i="17" a="1"/>
  <c r="AP258" i="17" l="1"/>
  <c r="BR258" i="17" a="1"/>
  <c r="BR258" i="17" s="1"/>
  <c r="CB256" i="17" a="1"/>
  <c r="CB256" i="17" s="1"/>
  <c r="CB257" i="17" s="1" a="1"/>
  <c r="CB257" i="17" s="1"/>
  <c r="CB258" i="17" s="1" a="1"/>
  <c r="CB258" i="17" s="1"/>
  <c r="CB259" i="17" s="1" a="1"/>
  <c r="CB259" i="17" s="1"/>
  <c r="CB260" i="17" s="1" a="1"/>
  <c r="CB260" i="17" s="1"/>
  <c r="CB261" i="17" s="1" a="1"/>
  <c r="CB261" i="17" s="1"/>
  <c r="CB262" i="17" s="1" a="1"/>
  <c r="CB262" i="17" s="1"/>
  <c r="CB263" i="17" s="1" a="1"/>
  <c r="CB263" i="17" s="1"/>
  <c r="CB264" i="17" s="1" a="1"/>
  <c r="CB264" i="17" s="1"/>
  <c r="CB265" i="17" s="1" a="1"/>
  <c r="CB265" i="17" s="1"/>
  <c r="CB266" i="17" s="1" a="1"/>
  <c r="CB266" i="17" s="1"/>
  <c r="CB267" i="17" s="1" a="1"/>
  <c r="CB267" i="17" s="1"/>
  <c r="CB268" i="17" s="1" a="1"/>
  <c r="CB268" i="17" s="1"/>
  <c r="CB269" i="17" s="1" a="1"/>
  <c r="CB269" i="17" s="1"/>
  <c r="CB270" i="17" s="1" a="1"/>
  <c r="CB270" i="17" s="1"/>
  <c r="CB271" i="17" s="1" a="1"/>
  <c r="CB271" i="17" s="1"/>
  <c r="CB272" i="17" s="1" a="1"/>
  <c r="CB272" i="17" s="1"/>
  <c r="CB273" i="17" s="1" a="1"/>
  <c r="CB273" i="17" s="1"/>
  <c r="CB274" i="17" s="1" a="1"/>
  <c r="CB274" i="17" s="1"/>
  <c r="CB275" i="17" s="1" a="1"/>
  <c r="CB275" i="17" s="1"/>
  <c r="CB276" i="17" s="1" a="1"/>
  <c r="CB276" i="17" s="1"/>
  <c r="CB277" i="17" s="1" a="1"/>
  <c r="CB277" i="17" s="1"/>
  <c r="CB278" i="17" s="1" a="1"/>
  <c r="CB278" i="17" s="1"/>
  <c r="CB279" i="17" s="1" a="1"/>
  <c r="CB279" i="17" s="1"/>
  <c r="CB280" i="17" s="1" a="1"/>
  <c r="CB280" i="17" s="1"/>
  <c r="CB281" i="17" s="1" a="1"/>
  <c r="CB281" i="17" s="1"/>
  <c r="CB282" i="17" s="1" a="1"/>
  <c r="CB282" i="17" s="1"/>
  <c r="CB283" i="17" s="1" a="1"/>
  <c r="CB283" i="17" s="1"/>
  <c r="CB284" i="17" s="1" a="1"/>
  <c r="CB284" i="17" s="1"/>
  <c r="CB285" i="17" s="1" a="1"/>
  <c r="CB285" i="17" s="1"/>
  <c r="CB286" i="17" s="1" a="1"/>
  <c r="CB286" i="17" s="1"/>
  <c r="BX258" i="17"/>
  <c r="BX259" i="17" s="1" a="1"/>
  <c r="BX259" i="17" s="1"/>
  <c r="BX260" i="17" s="1" a="1"/>
  <c r="BX260" i="17" s="1"/>
  <c r="BX261" i="17" s="1" a="1"/>
  <c r="BX261" i="17" s="1"/>
  <c r="BX262" i="17" s="1" a="1"/>
  <c r="BX262" i="17" s="1"/>
  <c r="BX263" i="17" s="1" a="1"/>
  <c r="BX263" i="17" s="1"/>
  <c r="BX264" i="17" s="1" a="1"/>
  <c r="BX264" i="17" s="1"/>
  <c r="BX265" i="17" s="1" a="1"/>
  <c r="BX265" i="17" s="1"/>
  <c r="BX266" i="17" s="1" a="1"/>
  <c r="BX266" i="17" s="1"/>
  <c r="BX267" i="17" s="1" a="1"/>
  <c r="BX267" i="17" s="1"/>
  <c r="BX268" i="17" s="1" a="1"/>
  <c r="BX268" i="17" s="1"/>
  <c r="BX269" i="17" s="1" a="1"/>
  <c r="BX269" i="17" s="1"/>
  <c r="BX270" i="17" s="1" a="1"/>
  <c r="BX270" i="17" s="1"/>
  <c r="BX271" i="17" s="1" a="1"/>
  <c r="BX271" i="17" s="1"/>
  <c r="BX272" i="17" s="1" a="1"/>
  <c r="BX272" i="17" s="1"/>
  <c r="BX273" i="17" s="1" a="1"/>
  <c r="BX273" i="17" s="1"/>
  <c r="BX274" i="17" s="1" a="1"/>
  <c r="BX274" i="17" s="1"/>
  <c r="BX275" i="17" s="1" a="1"/>
  <c r="BX275" i="17" s="1"/>
  <c r="BX276" i="17" s="1" a="1"/>
  <c r="BX276" i="17" s="1"/>
  <c r="BX277" i="17" s="1" a="1"/>
  <c r="BX277" i="17" s="1"/>
  <c r="BX278" i="17" s="1" a="1"/>
  <c r="BX278" i="17" s="1"/>
  <c r="BX279" i="17" s="1" a="1"/>
  <c r="BX279" i="17" s="1"/>
  <c r="BX280" i="17" s="1" a="1"/>
  <c r="BX280" i="17" s="1"/>
  <c r="BX281" i="17" s="1" a="1"/>
  <c r="BX281" i="17" s="1"/>
  <c r="BX282" i="17" s="1" a="1"/>
  <c r="BX282" i="17" s="1"/>
  <c r="BX283" i="17" s="1" a="1"/>
  <c r="BX283" i="17" s="1"/>
  <c r="BX284" i="17" s="1" a="1"/>
  <c r="BX284" i="17" s="1"/>
  <c r="BX285" i="17" s="1" a="1"/>
  <c r="BX285" i="17" s="1"/>
  <c r="BX286" i="17" s="1" a="1"/>
  <c r="BX286" i="17" s="1"/>
  <c r="AL258" i="17"/>
  <c r="AL259" i="17" s="1" a="1"/>
  <c r="AL259" i="17" s="1"/>
  <c r="AL260" i="17" s="1" a="1"/>
  <c r="AL260" i="17" s="1"/>
  <c r="AL261" i="17" s="1" a="1"/>
  <c r="AL261" i="17" s="1"/>
  <c r="AL262" i="17" s="1" a="1"/>
  <c r="AL262" i="17" s="1"/>
  <c r="AL263" i="17" s="1" a="1"/>
  <c r="AL263" i="17" s="1"/>
  <c r="AL264" i="17" s="1" a="1"/>
  <c r="AL264" i="17" s="1"/>
  <c r="AL265" i="17" s="1" a="1"/>
  <c r="AL265" i="17" s="1"/>
  <c r="AL266" i="17" s="1" a="1"/>
  <c r="AL266" i="17" s="1"/>
  <c r="AL267" i="17" s="1" a="1"/>
  <c r="AL267" i="17" s="1"/>
  <c r="AL268" i="17" s="1" a="1"/>
  <c r="AL268" i="17" s="1"/>
  <c r="AL269" i="17" s="1" a="1"/>
  <c r="AL269" i="17" s="1"/>
  <c r="AL270" i="17" s="1" a="1"/>
  <c r="AL270" i="17" s="1"/>
  <c r="AL271" i="17" s="1" a="1"/>
  <c r="AL271" i="17" s="1"/>
  <c r="AL272" i="17" s="1" a="1"/>
  <c r="AL272" i="17" s="1"/>
  <c r="AL273" i="17" s="1" a="1"/>
  <c r="AL273" i="17" s="1"/>
  <c r="AL274" i="17" s="1" a="1"/>
  <c r="AL274" i="17" s="1"/>
  <c r="AL275" i="17" s="1" a="1"/>
  <c r="AL275" i="17" s="1"/>
  <c r="AL276" i="17" s="1" a="1"/>
  <c r="AL276" i="17" s="1"/>
  <c r="AL277" i="17" s="1" a="1"/>
  <c r="AL277" i="17" s="1"/>
  <c r="AL278" i="17" s="1" a="1"/>
  <c r="AL278" i="17" s="1"/>
  <c r="AL279" i="17" s="1" a="1"/>
  <c r="AL279" i="17" s="1"/>
  <c r="AL280" i="17" s="1" a="1"/>
  <c r="AL280" i="17" s="1"/>
  <c r="AL281" i="17" s="1" a="1"/>
  <c r="AL281" i="17" s="1"/>
  <c r="AL282" i="17" s="1" a="1"/>
  <c r="AL282" i="17" s="1"/>
  <c r="AL283" i="17" s="1" a="1"/>
  <c r="AL283" i="17" s="1"/>
  <c r="AL284" i="17" s="1" a="1"/>
  <c r="AL284" i="17" s="1"/>
  <c r="AL285" i="17" s="1" a="1"/>
  <c r="AL285" i="17" s="1"/>
  <c r="AL286" i="17" s="1" a="1"/>
  <c r="AL286" i="17" s="1"/>
  <c r="AS258" i="17"/>
  <c r="AS259" i="17" s="1" a="1"/>
  <c r="AS259" i="17" s="1"/>
  <c r="AS260" i="17" s="1" a="1"/>
  <c r="AS260" i="17" s="1"/>
  <c r="AS261" i="17" s="1" a="1"/>
  <c r="AS261" i="17" s="1"/>
  <c r="AS262" i="17" s="1" a="1"/>
  <c r="AS262" i="17" s="1"/>
  <c r="AS263" i="17" s="1" a="1"/>
  <c r="AS263" i="17" s="1"/>
  <c r="AS264" i="17" s="1" a="1"/>
  <c r="AS264" i="17" s="1"/>
  <c r="AS265" i="17" s="1" a="1"/>
  <c r="AS265" i="17" s="1"/>
  <c r="AS266" i="17" s="1" a="1"/>
  <c r="AS266" i="17" s="1"/>
  <c r="AS267" i="17" s="1" a="1"/>
  <c r="AS267" i="17" s="1"/>
  <c r="AS268" i="17" s="1" a="1"/>
  <c r="AS268" i="17" s="1"/>
  <c r="AS269" i="17" s="1" a="1"/>
  <c r="AS269" i="17" s="1"/>
  <c r="AS270" i="17" s="1" a="1"/>
  <c r="AS270" i="17" s="1"/>
  <c r="AS271" i="17" s="1" a="1"/>
  <c r="AS271" i="17" s="1"/>
  <c r="AS272" i="17" s="1" a="1"/>
  <c r="AS272" i="17" s="1"/>
  <c r="AS273" i="17" s="1" a="1"/>
  <c r="AS273" i="17" s="1"/>
  <c r="AS274" i="17" s="1" a="1"/>
  <c r="AS274" i="17" s="1"/>
  <c r="AS275" i="17" s="1" a="1"/>
  <c r="AS275" i="17" s="1"/>
  <c r="AS276" i="17" s="1" a="1"/>
  <c r="AS276" i="17" s="1"/>
  <c r="AS277" i="17" s="1" a="1"/>
  <c r="AS277" i="17" s="1"/>
  <c r="AS278" i="17" s="1" a="1"/>
  <c r="AS278" i="17" s="1"/>
  <c r="AS279" i="17" s="1" a="1"/>
  <c r="AS279" i="17" s="1"/>
  <c r="AS280" i="17" s="1" a="1"/>
  <c r="AS280" i="17" s="1"/>
  <c r="AS281" i="17" s="1" a="1"/>
  <c r="AS281" i="17" s="1"/>
  <c r="AS282" i="17" s="1" a="1"/>
  <c r="AS282" i="17" s="1"/>
  <c r="AS283" i="17" s="1" a="1"/>
  <c r="AS283" i="17" s="1"/>
  <c r="AS284" i="17" s="1" a="1"/>
  <c r="AS284" i="17" s="1"/>
  <c r="AS285" i="17" s="1" a="1"/>
  <c r="AS285" i="17" s="1"/>
  <c r="AS286" i="17" s="1" a="1"/>
  <c r="AS286" i="17" s="1"/>
  <c r="AG6" i="16"/>
  <c r="AF7" i="16"/>
  <c r="AF8" i="16" s="1"/>
  <c r="AF9" i="16" s="1"/>
  <c r="AF10" i="16" s="1"/>
  <c r="AF11" i="16" s="1"/>
  <c r="AF12" i="16" s="1"/>
  <c r="AF13" i="16" s="1"/>
  <c r="AF14" i="16" s="1"/>
  <c r="AF15" i="16" s="1"/>
  <c r="AF16" i="16" s="1"/>
  <c r="AF17" i="16" s="1"/>
  <c r="AF18" i="16" s="1"/>
  <c r="AF19" i="16" s="1"/>
  <c r="AF20" i="16" s="1"/>
  <c r="AF21" i="16" s="1"/>
  <c r="AF22" i="16" s="1"/>
  <c r="AF23" i="16" s="1"/>
  <c r="AF24" i="16" s="1"/>
  <c r="AF25" i="16" s="1"/>
  <c r="AF26" i="16" s="1"/>
  <c r="AF27" i="16" s="1"/>
  <c r="AF28" i="16" s="1"/>
  <c r="AF29" i="16" s="1"/>
  <c r="AF30" i="16" s="1"/>
  <c r="AF31" i="16" s="1"/>
  <c r="AF32" i="16" s="1"/>
  <c r="AF33" i="16" s="1"/>
  <c r="AF34" i="16" s="1"/>
  <c r="AF35" i="16" s="1"/>
  <c r="AF36" i="16" s="1"/>
  <c r="AF37" i="16" s="1"/>
  <c r="AF38" i="16" s="1"/>
  <c r="AF39" i="16" s="1"/>
  <c r="AF40" i="16" s="1"/>
  <c r="AF41" i="16" s="1"/>
  <c r="AF42" i="16" s="1"/>
  <c r="AF43" i="16" s="1"/>
  <c r="AF44" i="16" s="1"/>
  <c r="AF45" i="16" s="1"/>
  <c r="AF46" i="16" s="1"/>
  <c r="AF47" i="16" s="1"/>
  <c r="AF48" i="16" s="1"/>
  <c r="AF49" i="16" s="1"/>
  <c r="AF50" i="16" s="1"/>
  <c r="AF51" i="16" s="1"/>
  <c r="AF52" i="16" s="1"/>
  <c r="AF53" i="16" s="1"/>
  <c r="AF54" i="16" s="1"/>
  <c r="AF55" i="16" s="1"/>
  <c r="AF56" i="16" s="1"/>
  <c r="AF57" i="16" s="1"/>
  <c r="AF58" i="16" s="1"/>
  <c r="AF59" i="16" s="1"/>
  <c r="AF60" i="16" s="1"/>
  <c r="AF61" i="16" s="1"/>
  <c r="AF62" i="16" s="1"/>
  <c r="AF63" i="16" s="1"/>
  <c r="AF64" i="16" s="1"/>
  <c r="AF65" i="16" s="1"/>
  <c r="AF66" i="16" s="1"/>
  <c r="AF67" i="16" s="1"/>
  <c r="AF68" i="16" s="1"/>
  <c r="AF69" i="16" s="1"/>
  <c r="AF70" i="16" s="1"/>
  <c r="AF71" i="16" s="1"/>
  <c r="AF72" i="16" s="1"/>
  <c r="AF73" i="16" s="1"/>
  <c r="AF74" i="16" s="1"/>
  <c r="AF75" i="16" s="1"/>
  <c r="AF76" i="16" s="1"/>
  <c r="AF77" i="16" s="1"/>
  <c r="AF78" i="16" s="1"/>
  <c r="AF79" i="16" s="1"/>
  <c r="AF80" i="16" s="1"/>
  <c r="AF81" i="16" s="1"/>
  <c r="AF82" i="16" s="1"/>
  <c r="AF83" i="16" s="1"/>
  <c r="AF84" i="16" s="1"/>
  <c r="AF85" i="16" s="1"/>
  <c r="AF86" i="16" s="1"/>
  <c r="AF87" i="16" s="1"/>
  <c r="AF88" i="16" s="1"/>
  <c r="AF89" i="16" s="1"/>
  <c r="AF90" i="16" s="1"/>
  <c r="AF91" i="16" s="1"/>
  <c r="AF92" i="16" s="1"/>
  <c r="AF93" i="16" s="1"/>
  <c r="AF94" i="16" s="1"/>
  <c r="AF95" i="16" s="1"/>
  <c r="AF96" i="16" s="1"/>
  <c r="AF97" i="16" s="1"/>
  <c r="AF98" i="16" s="1"/>
  <c r="AF99" i="16" s="1"/>
  <c r="AF100" i="16" s="1"/>
  <c r="AF101" i="16" s="1"/>
  <c r="AF102" i="16" s="1"/>
  <c r="AF103" i="16" s="1"/>
  <c r="AF104" i="16" s="1"/>
  <c r="AF105" i="16" s="1"/>
  <c r="AF106" i="16" s="1"/>
  <c r="AF107" i="16" s="1"/>
  <c r="AF108" i="16" s="1"/>
  <c r="AF109" i="16" s="1"/>
  <c r="AF110" i="16" s="1"/>
  <c r="AF111" i="16" s="1"/>
  <c r="AF112" i="16" s="1"/>
  <c r="AF113" i="16" s="1"/>
  <c r="AF114" i="16" s="1"/>
  <c r="AF115" i="16" s="1"/>
  <c r="AF116" i="16" s="1"/>
  <c r="AF117" i="16" s="1"/>
  <c r="AF118" i="16" s="1"/>
  <c r="AF119" i="16" s="1"/>
  <c r="AF120" i="16" s="1"/>
  <c r="AF121" i="16" s="1"/>
  <c r="AF122" i="16" s="1"/>
  <c r="AF123" i="16" s="1"/>
  <c r="AF124" i="16" s="1"/>
  <c r="AF125" i="16" s="1"/>
  <c r="D18" i="16"/>
  <c r="E17" i="16" s="1"/>
  <c r="D15" i="15"/>
  <c r="E14" i="15" s="1"/>
  <c r="C15" i="15"/>
  <c r="F18" i="16"/>
  <c r="C18" i="16"/>
  <c r="F16" i="4"/>
  <c r="D17" i="4" a="1"/>
  <c r="D17" i="4" s="1"/>
  <c r="E17" i="4" s="1"/>
  <c r="C18" i="4"/>
  <c r="C17" i="3"/>
  <c r="F16" i="3"/>
  <c r="AP259" i="17" a="1"/>
  <c r="E258" i="17" a="1"/>
  <c r="E258" i="17" l="1"/>
  <c r="AP259" i="17"/>
  <c r="BR259" i="17" a="1"/>
  <c r="BR259" i="17" s="1"/>
  <c r="AH6" i="16"/>
  <c r="AG7" i="16"/>
  <c r="AG8" i="16" s="1"/>
  <c r="AG9" i="16" s="1"/>
  <c r="AG10" i="16" s="1"/>
  <c r="AG11" i="16" s="1"/>
  <c r="AG12" i="16" s="1"/>
  <c r="AG13" i="16" s="1"/>
  <c r="AG14" i="16" s="1"/>
  <c r="AG15" i="16" s="1"/>
  <c r="AG16" i="16" s="1"/>
  <c r="AG17" i="16" s="1"/>
  <c r="AG18" i="16" s="1"/>
  <c r="AG19" i="16" s="1"/>
  <c r="AG20" i="16" s="1"/>
  <c r="AG21" i="16" s="1"/>
  <c r="AG22" i="16" s="1"/>
  <c r="AG23" i="16" s="1"/>
  <c r="AG24" i="16" s="1"/>
  <c r="AG25" i="16" s="1"/>
  <c r="AG26" i="16" s="1"/>
  <c r="AG27" i="16" s="1"/>
  <c r="AG28" i="16" s="1"/>
  <c r="AG29" i="16" s="1"/>
  <c r="AG30" i="16" s="1"/>
  <c r="AG31" i="16" s="1"/>
  <c r="AG32" i="16" s="1"/>
  <c r="AG33" i="16" s="1"/>
  <c r="AG34" i="16" s="1"/>
  <c r="AG35" i="16" s="1"/>
  <c r="AG36" i="16" s="1"/>
  <c r="AG37" i="16" s="1"/>
  <c r="AG38" i="16" s="1"/>
  <c r="AG39" i="16" s="1"/>
  <c r="AG40" i="16" s="1"/>
  <c r="AG41" i="16" s="1"/>
  <c r="AG42" i="16" s="1"/>
  <c r="AG43" i="16" s="1"/>
  <c r="AG44" i="16" s="1"/>
  <c r="AG45" i="16" s="1"/>
  <c r="AG46" i="16" s="1"/>
  <c r="AG47" i="16" s="1"/>
  <c r="AG48" i="16" s="1"/>
  <c r="AG49" i="16" s="1"/>
  <c r="AG50" i="16" s="1"/>
  <c r="AG51" i="16" s="1"/>
  <c r="AG52" i="16" s="1"/>
  <c r="AG53" i="16" s="1"/>
  <c r="AG54" i="16" s="1"/>
  <c r="AG55" i="16" s="1"/>
  <c r="AG56" i="16" s="1"/>
  <c r="AG57" i="16" s="1"/>
  <c r="AG58" i="16" s="1"/>
  <c r="AG59" i="16" s="1"/>
  <c r="AG60" i="16" s="1"/>
  <c r="AG61" i="16" s="1"/>
  <c r="AG62" i="16" s="1"/>
  <c r="AG63" i="16" s="1"/>
  <c r="AG64" i="16" s="1"/>
  <c r="AG65" i="16" s="1"/>
  <c r="AG66" i="16" s="1"/>
  <c r="AG67" i="16" s="1"/>
  <c r="AG68" i="16" s="1"/>
  <c r="AG69" i="16" s="1"/>
  <c r="AG70" i="16" s="1"/>
  <c r="AG71" i="16" s="1"/>
  <c r="AG72" i="16" s="1"/>
  <c r="AG73" i="16" s="1"/>
  <c r="AG74" i="16" s="1"/>
  <c r="AG75" i="16" s="1"/>
  <c r="AG76" i="16" s="1"/>
  <c r="AG77" i="16" s="1"/>
  <c r="AG78" i="16" s="1"/>
  <c r="AG79" i="16" s="1"/>
  <c r="AG80" i="16" s="1"/>
  <c r="AG81" i="16" s="1"/>
  <c r="AG82" i="16" s="1"/>
  <c r="AG83" i="16" s="1"/>
  <c r="AG84" i="16" s="1"/>
  <c r="AG85" i="16" s="1"/>
  <c r="AG86" i="16" s="1"/>
  <c r="AG87" i="16" s="1"/>
  <c r="AG88" i="16" s="1"/>
  <c r="AG89" i="16" s="1"/>
  <c r="AG90" i="16" s="1"/>
  <c r="AG91" i="16" s="1"/>
  <c r="AG92" i="16" s="1"/>
  <c r="AG93" i="16" s="1"/>
  <c r="AG94" i="16" s="1"/>
  <c r="AG95" i="16" s="1"/>
  <c r="AG96" i="16" s="1"/>
  <c r="AG97" i="16" s="1"/>
  <c r="AG98" i="16" s="1"/>
  <c r="AG99" i="16" s="1"/>
  <c r="AG100" i="16" s="1"/>
  <c r="AG101" i="16" s="1"/>
  <c r="AG102" i="16" s="1"/>
  <c r="AG103" i="16" s="1"/>
  <c r="AG104" i="16" s="1"/>
  <c r="AG105" i="16" s="1"/>
  <c r="AG106" i="16" s="1"/>
  <c r="AG107" i="16" s="1"/>
  <c r="AG108" i="16" s="1"/>
  <c r="AG109" i="16" s="1"/>
  <c r="AG110" i="16" s="1"/>
  <c r="AG111" i="16" s="1"/>
  <c r="AG112" i="16" s="1"/>
  <c r="AG113" i="16" s="1"/>
  <c r="AG114" i="16" s="1"/>
  <c r="AG115" i="16" s="1"/>
  <c r="AG116" i="16" s="1"/>
  <c r="AG117" i="16" s="1"/>
  <c r="AG118" i="16" s="1"/>
  <c r="AG119" i="16" s="1"/>
  <c r="AG120" i="16" s="1"/>
  <c r="AG121" i="16" s="1"/>
  <c r="AG122" i="16" s="1"/>
  <c r="AG123" i="16" s="1"/>
  <c r="AG124" i="16" s="1"/>
  <c r="AG125" i="16" s="1"/>
  <c r="D19" i="16"/>
  <c r="E18" i="16" s="1"/>
  <c r="D16" i="15"/>
  <c r="E15" i="15" s="1"/>
  <c r="C16" i="15"/>
  <c r="F19" i="16"/>
  <c r="C19" i="16"/>
  <c r="F17" i="4"/>
  <c r="D18" i="4" a="1"/>
  <c r="D18" i="4" s="1"/>
  <c r="E18" i="4" s="1"/>
  <c r="C19" i="4"/>
  <c r="C18" i="3"/>
  <c r="F17" i="3"/>
  <c r="BR260" i="17" l="1" a="1"/>
  <c r="BR260" i="17" s="1"/>
  <c r="BR261" i="17" s="1" a="1"/>
  <c r="BR261" i="17" s="1"/>
  <c r="BR262" i="17" s="1" a="1"/>
  <c r="BR262" i="17" s="1"/>
  <c r="BR263" i="17" s="1" a="1"/>
  <c r="BR263" i="17" s="1"/>
  <c r="BR264" i="17" s="1" a="1"/>
  <c r="BR264" i="17" s="1"/>
  <c r="BR265" i="17" s="1" a="1"/>
  <c r="BR265" i="17" s="1"/>
  <c r="BR266" i="17" s="1" a="1"/>
  <c r="BR266" i="17" s="1"/>
  <c r="BR267" i="17" s="1" a="1"/>
  <c r="BR267" i="17" s="1"/>
  <c r="BR268" i="17" s="1" a="1"/>
  <c r="BR268" i="17" s="1"/>
  <c r="BR269" i="17" s="1" a="1"/>
  <c r="BR269" i="17" s="1"/>
  <c r="BR270" i="17" s="1" a="1"/>
  <c r="BR270" i="17" s="1"/>
  <c r="BR271" i="17" s="1" a="1"/>
  <c r="BR271" i="17" s="1"/>
  <c r="BR272" i="17" s="1" a="1"/>
  <c r="BR272" i="17" s="1"/>
  <c r="BR273" i="17" s="1" a="1"/>
  <c r="BR273" i="17" s="1"/>
  <c r="BR274" i="17" s="1" a="1"/>
  <c r="BR274" i="17" s="1"/>
  <c r="BR275" i="17" s="1" a="1"/>
  <c r="BR275" i="17" s="1"/>
  <c r="BR276" i="17" s="1" a="1"/>
  <c r="BR276" i="17" s="1"/>
  <c r="BR277" i="17" s="1" a="1"/>
  <c r="BR277" i="17" s="1"/>
  <c r="BR278" i="17" s="1" a="1"/>
  <c r="BR278" i="17" s="1"/>
  <c r="BR279" i="17" s="1" a="1"/>
  <c r="BR279" i="17" s="1"/>
  <c r="BR280" i="17" s="1" a="1"/>
  <c r="BR280" i="17" s="1"/>
  <c r="BR281" i="17" s="1" a="1"/>
  <c r="BR281" i="17" s="1"/>
  <c r="BR282" i="17" s="1" a="1"/>
  <c r="BR282" i="17" s="1"/>
  <c r="BR283" i="17" s="1" a="1"/>
  <c r="BR283" i="17" s="1"/>
  <c r="BR284" i="17" s="1" a="1"/>
  <c r="BR284" i="17" s="1"/>
  <c r="BR285" i="17" s="1" a="1"/>
  <c r="BR285" i="17" s="1"/>
  <c r="BR286" i="17" s="1" a="1"/>
  <c r="BR286" i="17" s="1"/>
  <c r="AP260" i="17" a="1"/>
  <c r="AP260" i="17" s="1"/>
  <c r="AP261" i="17" s="1" a="1"/>
  <c r="AP261" i="17" s="1"/>
  <c r="AP262" i="17" s="1" a="1"/>
  <c r="AP262" i="17" s="1"/>
  <c r="AP263" i="17" s="1" a="1"/>
  <c r="AP263" i="17" s="1"/>
  <c r="AP264" i="17" s="1" a="1"/>
  <c r="AP264" i="17" s="1"/>
  <c r="AP265" i="17" s="1" a="1"/>
  <c r="AP265" i="17" s="1"/>
  <c r="AP266" i="17" s="1" a="1"/>
  <c r="AP266" i="17" s="1"/>
  <c r="AP267" i="17" s="1" a="1"/>
  <c r="AP267" i="17" s="1"/>
  <c r="AP268" i="17" s="1" a="1"/>
  <c r="AP268" i="17" s="1"/>
  <c r="AP269" i="17" s="1" a="1"/>
  <c r="AP269" i="17" s="1"/>
  <c r="AP270" i="17" s="1" a="1"/>
  <c r="AP270" i="17" s="1"/>
  <c r="AP271" i="17" s="1" a="1"/>
  <c r="AP271" i="17" s="1"/>
  <c r="AP272" i="17" s="1" a="1"/>
  <c r="AP272" i="17" s="1"/>
  <c r="AP273" i="17" s="1" a="1"/>
  <c r="AP273" i="17" s="1"/>
  <c r="AP274" i="17" s="1" a="1"/>
  <c r="AP274" i="17" s="1"/>
  <c r="AP275" i="17" s="1" a="1"/>
  <c r="AP275" i="17" s="1"/>
  <c r="AP276" i="17" s="1" a="1"/>
  <c r="AP276" i="17" s="1"/>
  <c r="AP277" i="17" s="1" a="1"/>
  <c r="AP277" i="17" s="1"/>
  <c r="AP278" i="17" s="1" a="1"/>
  <c r="AP278" i="17" s="1"/>
  <c r="AP279" i="17" s="1" a="1"/>
  <c r="AP279" i="17" s="1"/>
  <c r="AP280" i="17" s="1" a="1"/>
  <c r="AP280" i="17" s="1"/>
  <c r="AP281" i="17" s="1" a="1"/>
  <c r="AP281" i="17" s="1"/>
  <c r="AP282" i="17" s="1" a="1"/>
  <c r="AP282" i="17" s="1"/>
  <c r="AP283" i="17" s="1" a="1"/>
  <c r="AP283" i="17" s="1"/>
  <c r="AP284" i="17" s="1" a="1"/>
  <c r="AP284" i="17" s="1"/>
  <c r="AP285" i="17" s="1" a="1"/>
  <c r="AP285" i="17" s="1"/>
  <c r="AP286" i="17" s="1" a="1"/>
  <c r="AP286" i="17" s="1"/>
  <c r="E259" i="17" a="1"/>
  <c r="E259" i="17" s="1"/>
  <c r="E260" i="17" s="1" a="1"/>
  <c r="E260" i="17" s="1"/>
  <c r="E261" i="17" s="1" a="1"/>
  <c r="E261" i="17" s="1"/>
  <c r="E262" i="17" s="1" a="1"/>
  <c r="E262" i="17" s="1"/>
  <c r="E263" i="17" s="1" a="1"/>
  <c r="E263" i="17" s="1"/>
  <c r="E264" i="17" s="1" a="1"/>
  <c r="E264" i="17" s="1"/>
  <c r="E265" i="17" s="1" a="1"/>
  <c r="E265" i="17" s="1"/>
  <c r="E266" i="17" s="1" a="1"/>
  <c r="E266" i="17" s="1"/>
  <c r="E267" i="17" s="1" a="1"/>
  <c r="E267" i="17" s="1"/>
  <c r="E268" i="17" s="1" a="1"/>
  <c r="E268" i="17" s="1"/>
  <c r="E269" i="17" s="1" a="1"/>
  <c r="E269" i="17" s="1"/>
  <c r="E270" i="17" s="1" a="1"/>
  <c r="E270" i="17" s="1"/>
  <c r="E271" i="17" s="1" a="1"/>
  <c r="E271" i="17" s="1"/>
  <c r="E272" i="17" s="1" a="1"/>
  <c r="E272" i="17" s="1"/>
  <c r="E273" i="17" s="1" a="1"/>
  <c r="E273" i="17" s="1"/>
  <c r="E274" i="17" s="1" a="1"/>
  <c r="E274" i="17" s="1"/>
  <c r="E275" i="17" s="1" a="1"/>
  <c r="E275" i="17" s="1"/>
  <c r="E276" i="17" s="1" a="1"/>
  <c r="E276" i="17" s="1"/>
  <c r="E277" i="17" s="1" a="1"/>
  <c r="E277" i="17" s="1"/>
  <c r="E278" i="17" s="1" a="1"/>
  <c r="E278" i="17" s="1"/>
  <c r="E279" i="17" s="1" a="1"/>
  <c r="E279" i="17" s="1"/>
  <c r="E280" i="17" s="1" a="1"/>
  <c r="E280" i="17" s="1"/>
  <c r="E281" i="17" s="1" a="1"/>
  <c r="E281" i="17" s="1"/>
  <c r="E282" i="17" s="1" a="1"/>
  <c r="E282" i="17" s="1"/>
  <c r="E283" i="17" s="1" a="1"/>
  <c r="E283" i="17" s="1"/>
  <c r="E284" i="17" s="1" a="1"/>
  <c r="E284" i="17" s="1"/>
  <c r="E285" i="17" s="1" a="1"/>
  <c r="E285" i="17" s="1"/>
  <c r="E286" i="17" s="1" a="1"/>
  <c r="E286" i="17" s="1"/>
  <c r="AI6" i="16"/>
  <c r="AH7" i="16"/>
  <c r="AH8" i="16" s="1"/>
  <c r="AH9" i="16" s="1"/>
  <c r="AH10" i="16" s="1"/>
  <c r="AH11" i="16" s="1"/>
  <c r="AH12" i="16" s="1"/>
  <c r="AH13" i="16" s="1"/>
  <c r="AH14" i="16" s="1"/>
  <c r="AH15" i="16" s="1"/>
  <c r="AH16" i="16" s="1"/>
  <c r="AH17" i="16" s="1"/>
  <c r="AH18" i="16" s="1"/>
  <c r="AH19" i="16" s="1"/>
  <c r="AH20" i="16" s="1"/>
  <c r="AH21" i="16" s="1"/>
  <c r="AH22" i="16" s="1"/>
  <c r="AH23" i="16" s="1"/>
  <c r="AH24" i="16" s="1"/>
  <c r="AH25" i="16" s="1"/>
  <c r="AH26" i="16" s="1"/>
  <c r="AH27" i="16" s="1"/>
  <c r="AH28" i="16" s="1"/>
  <c r="AH29" i="16" s="1"/>
  <c r="AH30" i="16" s="1"/>
  <c r="AH31" i="16" s="1"/>
  <c r="AH32" i="16" s="1"/>
  <c r="AH33" i="16" s="1"/>
  <c r="AH34" i="16" s="1"/>
  <c r="AH35" i="16" s="1"/>
  <c r="AH36" i="16" s="1"/>
  <c r="AH37" i="16" s="1"/>
  <c r="AH38" i="16" s="1"/>
  <c r="AH39" i="16" s="1"/>
  <c r="AH40" i="16" s="1"/>
  <c r="AH41" i="16" s="1"/>
  <c r="AH42" i="16" s="1"/>
  <c r="AH43" i="16" s="1"/>
  <c r="AH44" i="16" s="1"/>
  <c r="AH45" i="16" s="1"/>
  <c r="AH46" i="16" s="1"/>
  <c r="AH47" i="16" s="1"/>
  <c r="AH48" i="16" s="1"/>
  <c r="AH49" i="16" s="1"/>
  <c r="AH50" i="16" s="1"/>
  <c r="AH51" i="16" s="1"/>
  <c r="AH52" i="16" s="1"/>
  <c r="AH53" i="16" s="1"/>
  <c r="AH54" i="16" s="1"/>
  <c r="AH55" i="16" s="1"/>
  <c r="AH56" i="16" s="1"/>
  <c r="AH57" i="16" s="1"/>
  <c r="AH58" i="16" s="1"/>
  <c r="AH59" i="16" s="1"/>
  <c r="AH60" i="16" s="1"/>
  <c r="AH61" i="16" s="1"/>
  <c r="AH62" i="16" s="1"/>
  <c r="AH63" i="16" s="1"/>
  <c r="AH64" i="16" s="1"/>
  <c r="AH65" i="16" s="1"/>
  <c r="AH66" i="16" s="1"/>
  <c r="AH67" i="16" s="1"/>
  <c r="AH68" i="16" s="1"/>
  <c r="AH69" i="16" s="1"/>
  <c r="AH70" i="16" s="1"/>
  <c r="AH71" i="16" s="1"/>
  <c r="AH72" i="16" s="1"/>
  <c r="AH73" i="16" s="1"/>
  <c r="AH74" i="16" s="1"/>
  <c r="AH75" i="16" s="1"/>
  <c r="AH76" i="16" s="1"/>
  <c r="AH77" i="16" s="1"/>
  <c r="AH78" i="16" s="1"/>
  <c r="AH79" i="16" s="1"/>
  <c r="AH80" i="16" s="1"/>
  <c r="AH81" i="16" s="1"/>
  <c r="AH82" i="16" s="1"/>
  <c r="AH83" i="16" s="1"/>
  <c r="AH84" i="16" s="1"/>
  <c r="AH85" i="16" s="1"/>
  <c r="AH86" i="16" s="1"/>
  <c r="AH87" i="16" s="1"/>
  <c r="AH88" i="16" s="1"/>
  <c r="AH89" i="16" s="1"/>
  <c r="AH90" i="16" s="1"/>
  <c r="AH91" i="16" s="1"/>
  <c r="AH92" i="16" s="1"/>
  <c r="AH93" i="16" s="1"/>
  <c r="AH94" i="16" s="1"/>
  <c r="AH95" i="16" s="1"/>
  <c r="AH96" i="16" s="1"/>
  <c r="AH97" i="16" s="1"/>
  <c r="AH98" i="16" s="1"/>
  <c r="AH99" i="16" s="1"/>
  <c r="AH100" i="16" s="1"/>
  <c r="AH101" i="16" s="1"/>
  <c r="AH102" i="16" s="1"/>
  <c r="AH103" i="16" s="1"/>
  <c r="AH104" i="16" s="1"/>
  <c r="AH105" i="16" s="1"/>
  <c r="AH106" i="16" s="1"/>
  <c r="AH107" i="16" s="1"/>
  <c r="AH108" i="16" s="1"/>
  <c r="AH109" i="16" s="1"/>
  <c r="AH110" i="16" s="1"/>
  <c r="AH111" i="16" s="1"/>
  <c r="AH112" i="16" s="1"/>
  <c r="AH113" i="16" s="1"/>
  <c r="AH114" i="16" s="1"/>
  <c r="AH115" i="16" s="1"/>
  <c r="AH116" i="16" s="1"/>
  <c r="AH117" i="16" s="1"/>
  <c r="AH118" i="16" s="1"/>
  <c r="AH119" i="16" s="1"/>
  <c r="AH120" i="16" s="1"/>
  <c r="AH121" i="16" s="1"/>
  <c r="AH122" i="16" s="1"/>
  <c r="AH123" i="16" s="1"/>
  <c r="AH124" i="16" s="1"/>
  <c r="AH125" i="16" s="1"/>
  <c r="D20" i="16"/>
  <c r="E19" i="16" s="1"/>
  <c r="D17" i="15"/>
  <c r="E16" i="15"/>
  <c r="C17" i="15"/>
  <c r="F20" i="16"/>
  <c r="C20" i="16"/>
  <c r="F18" i="4"/>
  <c r="D19" i="4" a="1"/>
  <c r="D19" i="4" s="1"/>
  <c r="E19" i="4" s="1"/>
  <c r="C20" i="4"/>
  <c r="C19" i="3"/>
  <c r="F18" i="3"/>
  <c r="E3" i="17" l="1"/>
  <c r="AJ6" i="16"/>
  <c r="AI7" i="16"/>
  <c r="AI8" i="16" s="1"/>
  <c r="AI9" i="16" s="1"/>
  <c r="AI10" i="16" s="1"/>
  <c r="AI11" i="16" s="1"/>
  <c r="AI12" i="16" s="1"/>
  <c r="AI13" i="16" s="1"/>
  <c r="AI14" i="16" s="1"/>
  <c r="AI15" i="16" s="1"/>
  <c r="AI16" i="16" s="1"/>
  <c r="AI17" i="16" s="1"/>
  <c r="AI18" i="16" s="1"/>
  <c r="AI19" i="16" s="1"/>
  <c r="AI20" i="16" s="1"/>
  <c r="AI21" i="16" s="1"/>
  <c r="AI22" i="16" s="1"/>
  <c r="AI23" i="16" s="1"/>
  <c r="AI24" i="16" s="1"/>
  <c r="AI25" i="16" s="1"/>
  <c r="AI26" i="16" s="1"/>
  <c r="AI27" i="16" s="1"/>
  <c r="AI28" i="16" s="1"/>
  <c r="AI29" i="16" s="1"/>
  <c r="AI30" i="16" s="1"/>
  <c r="AI31" i="16" s="1"/>
  <c r="AI32" i="16" s="1"/>
  <c r="AI33" i="16" s="1"/>
  <c r="AI34" i="16" s="1"/>
  <c r="AI35" i="16" s="1"/>
  <c r="AI36" i="16" s="1"/>
  <c r="AI37" i="16" s="1"/>
  <c r="AI38" i="16" s="1"/>
  <c r="AI39" i="16" s="1"/>
  <c r="AI40" i="16" s="1"/>
  <c r="AI41" i="16" s="1"/>
  <c r="AI42" i="16" s="1"/>
  <c r="AI43" i="16" s="1"/>
  <c r="AI44" i="16" s="1"/>
  <c r="AI45" i="16" s="1"/>
  <c r="AI46" i="16" s="1"/>
  <c r="AI47" i="16" s="1"/>
  <c r="AI48" i="16" s="1"/>
  <c r="AI49" i="16" s="1"/>
  <c r="AI50" i="16" s="1"/>
  <c r="AI51" i="16" s="1"/>
  <c r="AI52" i="16" s="1"/>
  <c r="AI53" i="16" s="1"/>
  <c r="AI54" i="16" s="1"/>
  <c r="AI55" i="16" s="1"/>
  <c r="AI56" i="16" s="1"/>
  <c r="AI57" i="16" s="1"/>
  <c r="AI58" i="16" s="1"/>
  <c r="AI59" i="16" s="1"/>
  <c r="AI60" i="16" s="1"/>
  <c r="AI61" i="16" s="1"/>
  <c r="AI62" i="16" s="1"/>
  <c r="AI63" i="16" s="1"/>
  <c r="AI64" i="16" s="1"/>
  <c r="AI65" i="16" s="1"/>
  <c r="AI66" i="16" s="1"/>
  <c r="AI67" i="16" s="1"/>
  <c r="AI68" i="16" s="1"/>
  <c r="AI69" i="16" s="1"/>
  <c r="AI70" i="16" s="1"/>
  <c r="AI71" i="16" s="1"/>
  <c r="AI72" i="16" s="1"/>
  <c r="AI73" i="16" s="1"/>
  <c r="AI74" i="16" s="1"/>
  <c r="AI75" i="16" s="1"/>
  <c r="AI76" i="16" s="1"/>
  <c r="AI77" i="16" s="1"/>
  <c r="AI78" i="16" s="1"/>
  <c r="AI79" i="16" s="1"/>
  <c r="AI80" i="16" s="1"/>
  <c r="AI81" i="16" s="1"/>
  <c r="AI82" i="16" s="1"/>
  <c r="AI83" i="16" s="1"/>
  <c r="AI84" i="16" s="1"/>
  <c r="AI85" i="16" s="1"/>
  <c r="AI86" i="16" s="1"/>
  <c r="AI87" i="16" s="1"/>
  <c r="AI88" i="16" s="1"/>
  <c r="AI89" i="16" s="1"/>
  <c r="AI90" i="16" s="1"/>
  <c r="AI91" i="16" s="1"/>
  <c r="AI92" i="16" s="1"/>
  <c r="AI93" i="16" s="1"/>
  <c r="AI94" i="16" s="1"/>
  <c r="AI95" i="16" s="1"/>
  <c r="AI96" i="16" s="1"/>
  <c r="AI97" i="16" s="1"/>
  <c r="AI98" i="16" s="1"/>
  <c r="AI99" i="16" s="1"/>
  <c r="AI100" i="16" s="1"/>
  <c r="AI101" i="16" s="1"/>
  <c r="AI102" i="16" s="1"/>
  <c r="AI103" i="16" s="1"/>
  <c r="AI104" i="16" s="1"/>
  <c r="AI105" i="16" s="1"/>
  <c r="AI106" i="16" s="1"/>
  <c r="AI107" i="16" s="1"/>
  <c r="AI108" i="16" s="1"/>
  <c r="AI109" i="16" s="1"/>
  <c r="AI110" i="16" s="1"/>
  <c r="AI111" i="16" s="1"/>
  <c r="AI112" i="16" s="1"/>
  <c r="AI113" i="16" s="1"/>
  <c r="AI114" i="16" s="1"/>
  <c r="AI115" i="16" s="1"/>
  <c r="AI116" i="16" s="1"/>
  <c r="AI117" i="16" s="1"/>
  <c r="AI118" i="16" s="1"/>
  <c r="AI119" i="16" s="1"/>
  <c r="AI120" i="16" s="1"/>
  <c r="AI121" i="16" s="1"/>
  <c r="AI122" i="16" s="1"/>
  <c r="AI123" i="16" s="1"/>
  <c r="AI124" i="16" s="1"/>
  <c r="AI125" i="16" s="1"/>
  <c r="D21" i="16"/>
  <c r="E20" i="16" s="1"/>
  <c r="D18" i="15"/>
  <c r="E17" i="15"/>
  <c r="C18" i="15"/>
  <c r="F21" i="16"/>
  <c r="C21" i="16"/>
  <c r="F19" i="4"/>
  <c r="D20" i="4" a="1"/>
  <c r="D20" i="4" s="1"/>
  <c r="E20" i="4" s="1"/>
  <c r="C21" i="4"/>
  <c r="C20" i="3"/>
  <c r="F19" i="3"/>
  <c r="AJ7" i="16" l="1"/>
  <c r="AJ8" i="16" s="1"/>
  <c r="AJ9" i="16" s="1"/>
  <c r="AJ10" i="16" s="1"/>
  <c r="AJ11" i="16" s="1"/>
  <c r="AJ12" i="16" s="1"/>
  <c r="AJ13" i="16" s="1"/>
  <c r="AJ14" i="16" s="1"/>
  <c r="AJ15" i="16" s="1"/>
  <c r="AJ16" i="16" s="1"/>
  <c r="AJ17" i="16" s="1"/>
  <c r="AJ18" i="16" s="1"/>
  <c r="AJ19" i="16" s="1"/>
  <c r="AJ20" i="16" s="1"/>
  <c r="AJ21" i="16" s="1"/>
  <c r="AJ22" i="16" s="1"/>
  <c r="AJ23" i="16" s="1"/>
  <c r="AJ24" i="16" s="1"/>
  <c r="AJ25" i="16" s="1"/>
  <c r="AJ26" i="16" s="1"/>
  <c r="AJ27" i="16" s="1"/>
  <c r="AJ28" i="16" s="1"/>
  <c r="AJ29" i="16" s="1"/>
  <c r="AJ30" i="16" s="1"/>
  <c r="AJ31" i="16" s="1"/>
  <c r="AJ32" i="16" s="1"/>
  <c r="AJ33" i="16" s="1"/>
  <c r="AJ34" i="16" s="1"/>
  <c r="AJ35" i="16" s="1"/>
  <c r="AJ36" i="16" s="1"/>
  <c r="AJ37" i="16" s="1"/>
  <c r="AJ38" i="16" s="1"/>
  <c r="AJ39" i="16" s="1"/>
  <c r="AJ40" i="16" s="1"/>
  <c r="AJ41" i="16" s="1"/>
  <c r="AJ42" i="16" s="1"/>
  <c r="AJ43" i="16" s="1"/>
  <c r="AJ44" i="16" s="1"/>
  <c r="AJ45" i="16" s="1"/>
  <c r="AJ46" i="16" s="1"/>
  <c r="AJ47" i="16" s="1"/>
  <c r="AJ48" i="16" s="1"/>
  <c r="AJ49" i="16" s="1"/>
  <c r="AJ50" i="16" s="1"/>
  <c r="AJ51" i="16" s="1"/>
  <c r="AJ52" i="16" s="1"/>
  <c r="AJ53" i="16" s="1"/>
  <c r="AJ54" i="16" s="1"/>
  <c r="AJ55" i="16" s="1"/>
  <c r="AJ56" i="16" s="1"/>
  <c r="AJ57" i="16" s="1"/>
  <c r="AJ58" i="16" s="1"/>
  <c r="AJ59" i="16" s="1"/>
  <c r="AJ60" i="16" s="1"/>
  <c r="AJ61" i="16" s="1"/>
  <c r="AJ62" i="16" s="1"/>
  <c r="AJ63" i="16" s="1"/>
  <c r="AJ64" i="16" s="1"/>
  <c r="AJ65" i="16" s="1"/>
  <c r="AJ66" i="16" s="1"/>
  <c r="AJ67" i="16" s="1"/>
  <c r="AJ68" i="16" s="1"/>
  <c r="AJ69" i="16" s="1"/>
  <c r="AJ70" i="16" s="1"/>
  <c r="AJ71" i="16" s="1"/>
  <c r="AJ72" i="16" s="1"/>
  <c r="AJ73" i="16" s="1"/>
  <c r="AJ74" i="16" s="1"/>
  <c r="AJ75" i="16" s="1"/>
  <c r="AJ76" i="16" s="1"/>
  <c r="AJ77" i="16" s="1"/>
  <c r="AJ78" i="16" s="1"/>
  <c r="AJ79" i="16" s="1"/>
  <c r="AJ80" i="16" s="1"/>
  <c r="AJ81" i="16" s="1"/>
  <c r="AJ82" i="16" s="1"/>
  <c r="AJ83" i="16" s="1"/>
  <c r="AJ84" i="16" s="1"/>
  <c r="AJ85" i="16" s="1"/>
  <c r="AJ86" i="16" s="1"/>
  <c r="AJ87" i="16" s="1"/>
  <c r="AJ88" i="16" s="1"/>
  <c r="AJ89" i="16" s="1"/>
  <c r="AJ90" i="16" s="1"/>
  <c r="AJ91" i="16" s="1"/>
  <c r="AJ92" i="16" s="1"/>
  <c r="AJ93" i="16" s="1"/>
  <c r="AJ94" i="16" s="1"/>
  <c r="AJ95" i="16" s="1"/>
  <c r="AJ96" i="16" s="1"/>
  <c r="AJ97" i="16" s="1"/>
  <c r="AJ98" i="16" s="1"/>
  <c r="AJ99" i="16" s="1"/>
  <c r="AJ100" i="16" s="1"/>
  <c r="AJ101" i="16" s="1"/>
  <c r="AJ102" i="16" s="1"/>
  <c r="AJ103" i="16" s="1"/>
  <c r="AJ104" i="16" s="1"/>
  <c r="AJ105" i="16" s="1"/>
  <c r="AJ106" i="16" s="1"/>
  <c r="AJ107" i="16" s="1"/>
  <c r="AJ108" i="16" s="1"/>
  <c r="AJ109" i="16" s="1"/>
  <c r="AJ110" i="16" s="1"/>
  <c r="AJ111" i="16" s="1"/>
  <c r="AJ112" i="16" s="1"/>
  <c r="AJ113" i="16" s="1"/>
  <c r="AJ114" i="16" s="1"/>
  <c r="AJ115" i="16" s="1"/>
  <c r="AJ116" i="16" s="1"/>
  <c r="AJ117" i="16" s="1"/>
  <c r="AJ118" i="16" s="1"/>
  <c r="AJ119" i="16" s="1"/>
  <c r="AJ120" i="16" s="1"/>
  <c r="AJ121" i="16" s="1"/>
  <c r="AJ122" i="16" s="1"/>
  <c r="AJ123" i="16" s="1"/>
  <c r="AJ124" i="16" s="1"/>
  <c r="AJ125" i="16" s="1"/>
  <c r="AK6" i="16"/>
  <c r="D22" i="16"/>
  <c r="E21" i="16" s="1"/>
  <c r="D19" i="15"/>
  <c r="E18" i="15" s="1"/>
  <c r="C19" i="15"/>
  <c r="F22" i="16"/>
  <c r="C22" i="16"/>
  <c r="F20" i="4"/>
  <c r="D21" i="4" a="1"/>
  <c r="D21" i="4" s="1"/>
  <c r="E21" i="4" s="1"/>
  <c r="C22" i="4"/>
  <c r="C21" i="3"/>
  <c r="F20" i="3"/>
  <c r="AK7" i="16" l="1"/>
  <c r="AK8" i="16" s="1"/>
  <c r="AK9" i="16" s="1"/>
  <c r="AK10" i="16" s="1"/>
  <c r="AK11" i="16" s="1"/>
  <c r="AK12" i="16" s="1"/>
  <c r="AK13" i="16" s="1"/>
  <c r="AK14" i="16" s="1"/>
  <c r="AK15" i="16" s="1"/>
  <c r="AK16" i="16" s="1"/>
  <c r="AK17" i="16" s="1"/>
  <c r="AK18" i="16" s="1"/>
  <c r="AK19" i="16" s="1"/>
  <c r="AK20" i="16" s="1"/>
  <c r="AK21" i="16" s="1"/>
  <c r="AK22" i="16" s="1"/>
  <c r="AK23" i="16" s="1"/>
  <c r="AK24" i="16" s="1"/>
  <c r="AK25" i="16" s="1"/>
  <c r="AK26" i="16" s="1"/>
  <c r="AK27" i="16" s="1"/>
  <c r="AK28" i="16" s="1"/>
  <c r="AK29" i="16" s="1"/>
  <c r="AK30" i="16" s="1"/>
  <c r="AK31" i="16" s="1"/>
  <c r="AK32" i="16" s="1"/>
  <c r="AK33" i="16" s="1"/>
  <c r="AK34" i="16" s="1"/>
  <c r="AK35" i="16" s="1"/>
  <c r="AK36" i="16" s="1"/>
  <c r="AK37" i="16" s="1"/>
  <c r="AK38" i="16" s="1"/>
  <c r="AK39" i="16" s="1"/>
  <c r="AK40" i="16" s="1"/>
  <c r="AK41" i="16" s="1"/>
  <c r="AK42" i="16" s="1"/>
  <c r="AK43" i="16" s="1"/>
  <c r="AK44" i="16" s="1"/>
  <c r="AK45" i="16" s="1"/>
  <c r="AK46" i="16" s="1"/>
  <c r="AK47" i="16" s="1"/>
  <c r="AK48" i="16" s="1"/>
  <c r="AK49" i="16" s="1"/>
  <c r="AK50" i="16" s="1"/>
  <c r="AK51" i="16" s="1"/>
  <c r="AK52" i="16" s="1"/>
  <c r="AK53" i="16" s="1"/>
  <c r="AK54" i="16" s="1"/>
  <c r="AK55" i="16" s="1"/>
  <c r="AK56" i="16" s="1"/>
  <c r="AK57" i="16" s="1"/>
  <c r="AK58" i="16" s="1"/>
  <c r="AK59" i="16" s="1"/>
  <c r="AK60" i="16" s="1"/>
  <c r="AK61" i="16" s="1"/>
  <c r="AK62" i="16" s="1"/>
  <c r="AK63" i="16" s="1"/>
  <c r="AK64" i="16" s="1"/>
  <c r="AK65" i="16" s="1"/>
  <c r="AK66" i="16" s="1"/>
  <c r="AK67" i="16" s="1"/>
  <c r="AK68" i="16" s="1"/>
  <c r="AK69" i="16" s="1"/>
  <c r="AK70" i="16" s="1"/>
  <c r="AK71" i="16" s="1"/>
  <c r="AK72" i="16" s="1"/>
  <c r="AK73" i="16" s="1"/>
  <c r="AK74" i="16" s="1"/>
  <c r="AK75" i="16" s="1"/>
  <c r="AK76" i="16" s="1"/>
  <c r="AK77" i="16" s="1"/>
  <c r="AK78" i="16" s="1"/>
  <c r="AK79" i="16" s="1"/>
  <c r="AK80" i="16" s="1"/>
  <c r="AK81" i="16" s="1"/>
  <c r="AK82" i="16" s="1"/>
  <c r="AK83" i="16" s="1"/>
  <c r="AK84" i="16" s="1"/>
  <c r="AK85" i="16" s="1"/>
  <c r="AK86" i="16" s="1"/>
  <c r="AK87" i="16" s="1"/>
  <c r="AK88" i="16" s="1"/>
  <c r="AK89" i="16" s="1"/>
  <c r="AK90" i="16" s="1"/>
  <c r="AK91" i="16" s="1"/>
  <c r="AK92" i="16" s="1"/>
  <c r="AK93" i="16" s="1"/>
  <c r="AK94" i="16" s="1"/>
  <c r="AK95" i="16" s="1"/>
  <c r="AK96" i="16" s="1"/>
  <c r="AK97" i="16" s="1"/>
  <c r="AK98" i="16" s="1"/>
  <c r="AK99" i="16" s="1"/>
  <c r="AK100" i="16" s="1"/>
  <c r="AK101" i="16" s="1"/>
  <c r="AK102" i="16" s="1"/>
  <c r="AK103" i="16" s="1"/>
  <c r="AK104" i="16" s="1"/>
  <c r="AK105" i="16" s="1"/>
  <c r="AK106" i="16" s="1"/>
  <c r="AK107" i="16" s="1"/>
  <c r="AK108" i="16" s="1"/>
  <c r="AK109" i="16" s="1"/>
  <c r="AK110" i="16" s="1"/>
  <c r="AK111" i="16" s="1"/>
  <c r="AK112" i="16" s="1"/>
  <c r="AK113" i="16" s="1"/>
  <c r="AK114" i="16" s="1"/>
  <c r="AK115" i="16" s="1"/>
  <c r="AK116" i="16" s="1"/>
  <c r="AK117" i="16" s="1"/>
  <c r="AK118" i="16" s="1"/>
  <c r="AK119" i="16" s="1"/>
  <c r="AK120" i="16" s="1"/>
  <c r="AK121" i="16" s="1"/>
  <c r="AK122" i="16" s="1"/>
  <c r="AK123" i="16" s="1"/>
  <c r="AK124" i="16" s="1"/>
  <c r="AK125" i="16" s="1"/>
  <c r="AL6" i="16"/>
  <c r="D20" i="15"/>
  <c r="D23" i="16"/>
  <c r="E22" i="16" s="1"/>
  <c r="E19" i="15"/>
  <c r="C23" i="16"/>
  <c r="C20" i="15"/>
  <c r="F23" i="16"/>
  <c r="F21" i="4"/>
  <c r="D22" i="4" a="1"/>
  <c r="D22" i="4" s="1"/>
  <c r="E22" i="4" s="1"/>
  <c r="C23" i="4"/>
  <c r="C22" i="3"/>
  <c r="F21" i="3"/>
  <c r="AL7" i="16" l="1"/>
  <c r="AL8" i="16" s="1"/>
  <c r="AL9" i="16" s="1"/>
  <c r="AL10" i="16" s="1"/>
  <c r="AL11" i="16" s="1"/>
  <c r="AL12" i="16" s="1"/>
  <c r="AL13" i="16" s="1"/>
  <c r="AL14" i="16" s="1"/>
  <c r="AL15" i="16" s="1"/>
  <c r="AL16" i="16" s="1"/>
  <c r="AL17" i="16" s="1"/>
  <c r="AL18" i="16" s="1"/>
  <c r="AL19" i="16" s="1"/>
  <c r="AL20" i="16" s="1"/>
  <c r="AL21" i="16" s="1"/>
  <c r="AL22" i="16" s="1"/>
  <c r="AL23" i="16" s="1"/>
  <c r="AL24" i="16" s="1"/>
  <c r="AL25" i="16" s="1"/>
  <c r="AL26" i="16" s="1"/>
  <c r="AL27" i="16" s="1"/>
  <c r="AL28" i="16" s="1"/>
  <c r="AL29" i="16" s="1"/>
  <c r="AL30" i="16" s="1"/>
  <c r="AL31" i="16" s="1"/>
  <c r="AL32" i="16" s="1"/>
  <c r="AL33" i="16" s="1"/>
  <c r="AL34" i="16" s="1"/>
  <c r="AL35" i="16" s="1"/>
  <c r="AL36" i="16" s="1"/>
  <c r="AL37" i="16" s="1"/>
  <c r="AL38" i="16" s="1"/>
  <c r="AL39" i="16" s="1"/>
  <c r="AL40" i="16" s="1"/>
  <c r="AL41" i="16" s="1"/>
  <c r="AL42" i="16" s="1"/>
  <c r="AL43" i="16" s="1"/>
  <c r="AL44" i="16" s="1"/>
  <c r="AL45" i="16" s="1"/>
  <c r="AL46" i="16" s="1"/>
  <c r="AL47" i="16" s="1"/>
  <c r="AL48" i="16" s="1"/>
  <c r="AL49" i="16" s="1"/>
  <c r="AL50" i="16" s="1"/>
  <c r="AL51" i="16" s="1"/>
  <c r="AL52" i="16" s="1"/>
  <c r="AL53" i="16" s="1"/>
  <c r="AL54" i="16" s="1"/>
  <c r="AL55" i="16" s="1"/>
  <c r="AL56" i="16" s="1"/>
  <c r="AL57" i="16" s="1"/>
  <c r="AL58" i="16" s="1"/>
  <c r="AL59" i="16" s="1"/>
  <c r="AL60" i="16" s="1"/>
  <c r="AL61" i="16" s="1"/>
  <c r="AL62" i="16" s="1"/>
  <c r="AL63" i="16" s="1"/>
  <c r="AL64" i="16" s="1"/>
  <c r="AL65" i="16" s="1"/>
  <c r="AL66" i="16" s="1"/>
  <c r="AL67" i="16" s="1"/>
  <c r="AL68" i="16" s="1"/>
  <c r="AL69" i="16" s="1"/>
  <c r="AL70" i="16" s="1"/>
  <c r="AL71" i="16" s="1"/>
  <c r="AL72" i="16" s="1"/>
  <c r="AL73" i="16" s="1"/>
  <c r="AL74" i="16" s="1"/>
  <c r="AL75" i="16" s="1"/>
  <c r="AL76" i="16" s="1"/>
  <c r="AL77" i="16" s="1"/>
  <c r="AL78" i="16" s="1"/>
  <c r="AL79" i="16" s="1"/>
  <c r="AL80" i="16" s="1"/>
  <c r="AL81" i="16" s="1"/>
  <c r="AL82" i="16" s="1"/>
  <c r="AL83" i="16" s="1"/>
  <c r="AL84" i="16" s="1"/>
  <c r="AL85" i="16" s="1"/>
  <c r="AL86" i="16" s="1"/>
  <c r="AL87" i="16" s="1"/>
  <c r="AL88" i="16" s="1"/>
  <c r="AL89" i="16" s="1"/>
  <c r="AL90" i="16" s="1"/>
  <c r="AL91" i="16" s="1"/>
  <c r="AL92" i="16" s="1"/>
  <c r="AL93" i="16" s="1"/>
  <c r="AL94" i="16" s="1"/>
  <c r="AL95" i="16" s="1"/>
  <c r="AL96" i="16" s="1"/>
  <c r="AL97" i="16" s="1"/>
  <c r="AL98" i="16" s="1"/>
  <c r="AL99" i="16" s="1"/>
  <c r="AL100" i="16" s="1"/>
  <c r="AL101" i="16" s="1"/>
  <c r="AL102" i="16" s="1"/>
  <c r="AL103" i="16" s="1"/>
  <c r="AL104" i="16" s="1"/>
  <c r="AL105" i="16" s="1"/>
  <c r="AL106" i="16" s="1"/>
  <c r="AL107" i="16" s="1"/>
  <c r="AL108" i="16" s="1"/>
  <c r="AL109" i="16" s="1"/>
  <c r="AL110" i="16" s="1"/>
  <c r="AL111" i="16" s="1"/>
  <c r="AL112" i="16" s="1"/>
  <c r="AL113" i="16" s="1"/>
  <c r="AL114" i="16" s="1"/>
  <c r="AL115" i="16" s="1"/>
  <c r="AL116" i="16" s="1"/>
  <c r="AL117" i="16" s="1"/>
  <c r="AL118" i="16" s="1"/>
  <c r="AL119" i="16" s="1"/>
  <c r="AL120" i="16" s="1"/>
  <c r="AL121" i="16" s="1"/>
  <c r="AL122" i="16" s="1"/>
  <c r="AL123" i="16" s="1"/>
  <c r="AL124" i="16" s="1"/>
  <c r="AL125" i="16" s="1"/>
  <c r="AM6" i="16"/>
  <c r="D24" i="16"/>
  <c r="E23" i="16" s="1"/>
  <c r="D21" i="15"/>
  <c r="E20" i="15" s="1"/>
  <c r="C24" i="16"/>
  <c r="C21" i="15"/>
  <c r="F24" i="16"/>
  <c r="F22" i="4"/>
  <c r="D23" i="4" a="1"/>
  <c r="D23" i="4" s="1"/>
  <c r="E23" i="4" s="1"/>
  <c r="C24" i="4"/>
  <c r="C23" i="3"/>
  <c r="F22" i="3"/>
  <c r="AN6" i="16" l="1"/>
  <c r="AM7" i="16"/>
  <c r="AM8" i="16" s="1"/>
  <c r="AM9" i="16" s="1"/>
  <c r="AM10" i="16" s="1"/>
  <c r="AM11" i="16" s="1"/>
  <c r="AM12" i="16" s="1"/>
  <c r="AM13" i="16" s="1"/>
  <c r="AM14" i="16" s="1"/>
  <c r="AM15" i="16" s="1"/>
  <c r="AM16" i="16" s="1"/>
  <c r="AM17" i="16" s="1"/>
  <c r="AM18" i="16" s="1"/>
  <c r="AM19" i="16" s="1"/>
  <c r="AM20" i="16" s="1"/>
  <c r="AM21" i="16" s="1"/>
  <c r="AM22" i="16" s="1"/>
  <c r="AM23" i="16" s="1"/>
  <c r="AM24" i="16" s="1"/>
  <c r="AM25" i="16" s="1"/>
  <c r="AM26" i="16" s="1"/>
  <c r="AM27" i="16" s="1"/>
  <c r="AM28" i="16" s="1"/>
  <c r="AM29" i="16" s="1"/>
  <c r="AM30" i="16" s="1"/>
  <c r="AM31" i="16" s="1"/>
  <c r="AM32" i="16" s="1"/>
  <c r="AM33" i="16" s="1"/>
  <c r="AM34" i="16" s="1"/>
  <c r="AM35" i="16" s="1"/>
  <c r="AM36" i="16" s="1"/>
  <c r="AM37" i="16" s="1"/>
  <c r="AM38" i="16" s="1"/>
  <c r="AM39" i="16" s="1"/>
  <c r="AM40" i="16" s="1"/>
  <c r="AM41" i="16" s="1"/>
  <c r="AM42" i="16" s="1"/>
  <c r="AM43" i="16" s="1"/>
  <c r="AM44" i="16" s="1"/>
  <c r="AM45" i="16" s="1"/>
  <c r="AM46" i="16" s="1"/>
  <c r="AM47" i="16" s="1"/>
  <c r="AM48" i="16" s="1"/>
  <c r="AM49" i="16" s="1"/>
  <c r="AM50" i="16" s="1"/>
  <c r="AM51" i="16" s="1"/>
  <c r="AM52" i="16" s="1"/>
  <c r="AM53" i="16" s="1"/>
  <c r="AM54" i="16" s="1"/>
  <c r="AM55" i="16" s="1"/>
  <c r="AM56" i="16" s="1"/>
  <c r="AM57" i="16" s="1"/>
  <c r="AM58" i="16" s="1"/>
  <c r="AM59" i="16" s="1"/>
  <c r="AM60" i="16" s="1"/>
  <c r="AM61" i="16" s="1"/>
  <c r="AM62" i="16" s="1"/>
  <c r="AM63" i="16" s="1"/>
  <c r="AM64" i="16" s="1"/>
  <c r="AM65" i="16" s="1"/>
  <c r="AM66" i="16" s="1"/>
  <c r="AM67" i="16" s="1"/>
  <c r="AM68" i="16" s="1"/>
  <c r="AM69" i="16" s="1"/>
  <c r="AM70" i="16" s="1"/>
  <c r="AM71" i="16" s="1"/>
  <c r="AM72" i="16" s="1"/>
  <c r="AM73" i="16" s="1"/>
  <c r="AM74" i="16" s="1"/>
  <c r="AM75" i="16" s="1"/>
  <c r="AM76" i="16" s="1"/>
  <c r="AM77" i="16" s="1"/>
  <c r="AM78" i="16" s="1"/>
  <c r="AM79" i="16" s="1"/>
  <c r="AM80" i="16" s="1"/>
  <c r="AM81" i="16" s="1"/>
  <c r="AM82" i="16" s="1"/>
  <c r="AM83" i="16" s="1"/>
  <c r="AM84" i="16" s="1"/>
  <c r="AM85" i="16" s="1"/>
  <c r="AM86" i="16" s="1"/>
  <c r="AM87" i="16" s="1"/>
  <c r="AM88" i="16" s="1"/>
  <c r="AM89" i="16" s="1"/>
  <c r="AM90" i="16" s="1"/>
  <c r="AM91" i="16" s="1"/>
  <c r="AM92" i="16" s="1"/>
  <c r="AM93" i="16" s="1"/>
  <c r="AM94" i="16" s="1"/>
  <c r="AM95" i="16" s="1"/>
  <c r="AM96" i="16" s="1"/>
  <c r="AM97" i="16" s="1"/>
  <c r="AM98" i="16" s="1"/>
  <c r="AM99" i="16" s="1"/>
  <c r="AM100" i="16" s="1"/>
  <c r="AM101" i="16" s="1"/>
  <c r="AM102" i="16" s="1"/>
  <c r="AM103" i="16" s="1"/>
  <c r="AM104" i="16" s="1"/>
  <c r="AM105" i="16" s="1"/>
  <c r="AM106" i="16" s="1"/>
  <c r="AM107" i="16" s="1"/>
  <c r="AM108" i="16" s="1"/>
  <c r="AM109" i="16" s="1"/>
  <c r="AM110" i="16" s="1"/>
  <c r="AM111" i="16" s="1"/>
  <c r="AM112" i="16" s="1"/>
  <c r="AM113" i="16" s="1"/>
  <c r="AM114" i="16" s="1"/>
  <c r="AM115" i="16" s="1"/>
  <c r="AM116" i="16" s="1"/>
  <c r="AM117" i="16" s="1"/>
  <c r="AM118" i="16" s="1"/>
  <c r="AM119" i="16" s="1"/>
  <c r="AM120" i="16" s="1"/>
  <c r="AM121" i="16" s="1"/>
  <c r="AM122" i="16" s="1"/>
  <c r="AM123" i="16" s="1"/>
  <c r="AM124" i="16" s="1"/>
  <c r="AM125" i="16" s="1"/>
  <c r="D25" i="16"/>
  <c r="E24" i="16" s="1"/>
  <c r="D22" i="15"/>
  <c r="E21" i="15"/>
  <c r="F25" i="16"/>
  <c r="C25" i="16"/>
  <c r="C22" i="15"/>
  <c r="F23" i="4"/>
  <c r="D24" i="4" a="1"/>
  <c r="D24" i="4" s="1"/>
  <c r="E24" i="4" s="1"/>
  <c r="C25" i="4"/>
  <c r="C24" i="3"/>
  <c r="F23" i="3"/>
  <c r="AO6" i="16" l="1"/>
  <c r="AN7" i="16"/>
  <c r="AN8" i="16" s="1"/>
  <c r="AN9" i="16" s="1"/>
  <c r="AN10" i="16" s="1"/>
  <c r="AN11" i="16" s="1"/>
  <c r="AN12" i="16" s="1"/>
  <c r="AN13" i="16" s="1"/>
  <c r="AN14" i="16" s="1"/>
  <c r="AN15" i="16" s="1"/>
  <c r="AN16" i="16" s="1"/>
  <c r="AN17" i="16" s="1"/>
  <c r="AN18" i="16" s="1"/>
  <c r="AN19" i="16" s="1"/>
  <c r="AN20" i="16" s="1"/>
  <c r="AN21" i="16" s="1"/>
  <c r="AN22" i="16" s="1"/>
  <c r="AN23" i="16" s="1"/>
  <c r="AN24" i="16" s="1"/>
  <c r="AN25" i="16" s="1"/>
  <c r="AN26" i="16" s="1"/>
  <c r="AN27" i="16" s="1"/>
  <c r="AN28" i="16" s="1"/>
  <c r="AN29" i="16" s="1"/>
  <c r="AN30" i="16" s="1"/>
  <c r="AN31" i="16" s="1"/>
  <c r="AN32" i="16" s="1"/>
  <c r="AN33" i="16" s="1"/>
  <c r="AN34" i="16" s="1"/>
  <c r="AN35" i="16" s="1"/>
  <c r="AN36" i="16" s="1"/>
  <c r="AN37" i="16" s="1"/>
  <c r="AN38" i="16" s="1"/>
  <c r="AN39" i="16" s="1"/>
  <c r="AN40" i="16" s="1"/>
  <c r="AN41" i="16" s="1"/>
  <c r="AN42" i="16" s="1"/>
  <c r="AN43" i="16" s="1"/>
  <c r="AN44" i="16" s="1"/>
  <c r="AN45" i="16" s="1"/>
  <c r="AN46" i="16" s="1"/>
  <c r="AN47" i="16" s="1"/>
  <c r="AN48" i="16" s="1"/>
  <c r="AN49" i="16" s="1"/>
  <c r="AN50" i="16" s="1"/>
  <c r="AN51" i="16" s="1"/>
  <c r="AN52" i="16" s="1"/>
  <c r="AN53" i="16" s="1"/>
  <c r="AN54" i="16" s="1"/>
  <c r="AN55" i="16" s="1"/>
  <c r="AN56" i="16" s="1"/>
  <c r="AN57" i="16" s="1"/>
  <c r="AN58" i="16" s="1"/>
  <c r="AN59" i="16" s="1"/>
  <c r="AN60" i="16" s="1"/>
  <c r="AN61" i="16" s="1"/>
  <c r="AN62" i="16" s="1"/>
  <c r="AN63" i="16" s="1"/>
  <c r="AN64" i="16" s="1"/>
  <c r="AN65" i="16" s="1"/>
  <c r="AN66" i="16" s="1"/>
  <c r="AN67" i="16" s="1"/>
  <c r="AN68" i="16" s="1"/>
  <c r="AN69" i="16" s="1"/>
  <c r="AN70" i="16" s="1"/>
  <c r="AN71" i="16" s="1"/>
  <c r="AN72" i="16" s="1"/>
  <c r="AN73" i="16" s="1"/>
  <c r="AN74" i="16" s="1"/>
  <c r="AN75" i="16" s="1"/>
  <c r="AN76" i="16" s="1"/>
  <c r="AN77" i="16" s="1"/>
  <c r="AN78" i="16" s="1"/>
  <c r="AN79" i="16" s="1"/>
  <c r="AN80" i="16" s="1"/>
  <c r="AN81" i="16" s="1"/>
  <c r="AN82" i="16" s="1"/>
  <c r="AN83" i="16" s="1"/>
  <c r="AN84" i="16" s="1"/>
  <c r="AN85" i="16" s="1"/>
  <c r="AN86" i="16" s="1"/>
  <c r="AN87" i="16" s="1"/>
  <c r="AN88" i="16" s="1"/>
  <c r="AN89" i="16" s="1"/>
  <c r="AN90" i="16" s="1"/>
  <c r="AN91" i="16" s="1"/>
  <c r="AN92" i="16" s="1"/>
  <c r="AN93" i="16" s="1"/>
  <c r="AN94" i="16" s="1"/>
  <c r="AN95" i="16" s="1"/>
  <c r="AN96" i="16" s="1"/>
  <c r="AN97" i="16" s="1"/>
  <c r="AN98" i="16" s="1"/>
  <c r="AN99" i="16" s="1"/>
  <c r="AN100" i="16" s="1"/>
  <c r="AN101" i="16" s="1"/>
  <c r="AN102" i="16" s="1"/>
  <c r="AN103" i="16" s="1"/>
  <c r="AN104" i="16" s="1"/>
  <c r="AN105" i="16" s="1"/>
  <c r="AN106" i="16" s="1"/>
  <c r="AN107" i="16" s="1"/>
  <c r="AN108" i="16" s="1"/>
  <c r="AN109" i="16" s="1"/>
  <c r="AN110" i="16" s="1"/>
  <c r="AN111" i="16" s="1"/>
  <c r="AN112" i="16" s="1"/>
  <c r="AN113" i="16" s="1"/>
  <c r="AN114" i="16" s="1"/>
  <c r="AN115" i="16" s="1"/>
  <c r="AN116" i="16" s="1"/>
  <c r="AN117" i="16" s="1"/>
  <c r="AN118" i="16" s="1"/>
  <c r="AN119" i="16" s="1"/>
  <c r="AN120" i="16" s="1"/>
  <c r="AN121" i="16" s="1"/>
  <c r="AN122" i="16" s="1"/>
  <c r="AN123" i="16" s="1"/>
  <c r="AN124" i="16" s="1"/>
  <c r="AN125" i="16" s="1"/>
  <c r="D26" i="16"/>
  <c r="E25" i="16" s="1"/>
  <c r="D23" i="15"/>
  <c r="E22" i="15"/>
  <c r="F26" i="16"/>
  <c r="C26" i="16"/>
  <c r="C23" i="15"/>
  <c r="F24" i="4"/>
  <c r="D25" i="4" a="1"/>
  <c r="D25" i="4" s="1"/>
  <c r="E25" i="4" s="1"/>
  <c r="C26" i="4"/>
  <c r="C25" i="3"/>
  <c r="F24" i="3"/>
  <c r="AO7" i="16" l="1"/>
  <c r="AO8" i="16" s="1"/>
  <c r="AO9" i="16" s="1"/>
  <c r="AO10" i="16" s="1"/>
  <c r="AO11" i="16" s="1"/>
  <c r="AO12" i="16" s="1"/>
  <c r="AO13" i="16" s="1"/>
  <c r="AO14" i="16" s="1"/>
  <c r="AO15" i="16" s="1"/>
  <c r="AO16" i="16" s="1"/>
  <c r="AO17" i="16" s="1"/>
  <c r="AO18" i="16" s="1"/>
  <c r="AO19" i="16" s="1"/>
  <c r="AO20" i="16" s="1"/>
  <c r="AO21" i="16" s="1"/>
  <c r="AO22" i="16" s="1"/>
  <c r="AO23" i="16" s="1"/>
  <c r="AO24" i="16" s="1"/>
  <c r="AO25" i="16" s="1"/>
  <c r="AO26" i="16" s="1"/>
  <c r="AO27" i="16" s="1"/>
  <c r="AO28" i="16" s="1"/>
  <c r="AO29" i="16" s="1"/>
  <c r="AO30" i="16" s="1"/>
  <c r="AO31" i="16" s="1"/>
  <c r="AO32" i="16" s="1"/>
  <c r="AO33" i="16" s="1"/>
  <c r="AO34" i="16" s="1"/>
  <c r="AO35" i="16" s="1"/>
  <c r="AO36" i="16" s="1"/>
  <c r="AO37" i="16" s="1"/>
  <c r="AO38" i="16" s="1"/>
  <c r="AO39" i="16" s="1"/>
  <c r="AO40" i="16" s="1"/>
  <c r="AO41" i="16" s="1"/>
  <c r="AO42" i="16" s="1"/>
  <c r="AO43" i="16" s="1"/>
  <c r="AO44" i="16" s="1"/>
  <c r="AO45" i="16" s="1"/>
  <c r="AO46" i="16" s="1"/>
  <c r="AO47" i="16" s="1"/>
  <c r="AO48" i="16" s="1"/>
  <c r="AO49" i="16" s="1"/>
  <c r="AO50" i="16" s="1"/>
  <c r="AO51" i="16" s="1"/>
  <c r="AO52" i="16" s="1"/>
  <c r="AO53" i="16" s="1"/>
  <c r="AO54" i="16" s="1"/>
  <c r="AO55" i="16" s="1"/>
  <c r="AO56" i="16" s="1"/>
  <c r="AO57" i="16" s="1"/>
  <c r="AO58" i="16" s="1"/>
  <c r="AO59" i="16" s="1"/>
  <c r="AO60" i="16" s="1"/>
  <c r="AO61" i="16" s="1"/>
  <c r="AO62" i="16" s="1"/>
  <c r="AO63" i="16" s="1"/>
  <c r="AO64" i="16" s="1"/>
  <c r="AO65" i="16" s="1"/>
  <c r="AO66" i="16" s="1"/>
  <c r="AO67" i="16" s="1"/>
  <c r="AO68" i="16" s="1"/>
  <c r="AO69" i="16" s="1"/>
  <c r="AO70" i="16" s="1"/>
  <c r="AO71" i="16" s="1"/>
  <c r="AO72" i="16" s="1"/>
  <c r="AO73" i="16" s="1"/>
  <c r="AO74" i="16" s="1"/>
  <c r="AO75" i="16" s="1"/>
  <c r="AO76" i="16" s="1"/>
  <c r="AO77" i="16" s="1"/>
  <c r="AO78" i="16" s="1"/>
  <c r="AO79" i="16" s="1"/>
  <c r="AO80" i="16" s="1"/>
  <c r="AO81" i="16" s="1"/>
  <c r="AO82" i="16" s="1"/>
  <c r="AO83" i="16" s="1"/>
  <c r="AO84" i="16" s="1"/>
  <c r="AO85" i="16" s="1"/>
  <c r="AO86" i="16" s="1"/>
  <c r="AO87" i="16" s="1"/>
  <c r="AO88" i="16" s="1"/>
  <c r="AO89" i="16" s="1"/>
  <c r="AO90" i="16" s="1"/>
  <c r="AO91" i="16" s="1"/>
  <c r="AO92" i="16" s="1"/>
  <c r="AO93" i="16" s="1"/>
  <c r="AO94" i="16" s="1"/>
  <c r="AO95" i="16" s="1"/>
  <c r="AO96" i="16" s="1"/>
  <c r="AO97" i="16" s="1"/>
  <c r="AO98" i="16" s="1"/>
  <c r="AO99" i="16" s="1"/>
  <c r="AO100" i="16" s="1"/>
  <c r="AO101" i="16" s="1"/>
  <c r="AO102" i="16" s="1"/>
  <c r="AO103" i="16" s="1"/>
  <c r="AO104" i="16" s="1"/>
  <c r="AO105" i="16" s="1"/>
  <c r="AO106" i="16" s="1"/>
  <c r="AO107" i="16" s="1"/>
  <c r="AO108" i="16" s="1"/>
  <c r="AO109" i="16" s="1"/>
  <c r="AO110" i="16" s="1"/>
  <c r="AO111" i="16" s="1"/>
  <c r="AO112" i="16" s="1"/>
  <c r="AO113" i="16" s="1"/>
  <c r="AO114" i="16" s="1"/>
  <c r="AO115" i="16" s="1"/>
  <c r="AO116" i="16" s="1"/>
  <c r="AO117" i="16" s="1"/>
  <c r="AO118" i="16" s="1"/>
  <c r="AO119" i="16" s="1"/>
  <c r="AO120" i="16" s="1"/>
  <c r="AO121" i="16" s="1"/>
  <c r="AO122" i="16" s="1"/>
  <c r="AO123" i="16" s="1"/>
  <c r="AO124" i="16" s="1"/>
  <c r="AO125" i="16" s="1"/>
  <c r="AP6" i="16"/>
  <c r="D27" i="16"/>
  <c r="E26" i="16" s="1"/>
  <c r="D24" i="15"/>
  <c r="E23" i="15" s="1"/>
  <c r="C27" i="16"/>
  <c r="F27" i="16"/>
  <c r="C24" i="15"/>
  <c r="F25" i="4"/>
  <c r="D26" i="4" a="1"/>
  <c r="D26" i="4" s="1"/>
  <c r="E26" i="4" s="1"/>
  <c r="C27" i="4"/>
  <c r="C26" i="3"/>
  <c r="F25" i="3"/>
  <c r="AP7" i="16" l="1"/>
  <c r="AP8" i="16" s="1"/>
  <c r="AP9" i="16" s="1"/>
  <c r="AP10" i="16" s="1"/>
  <c r="AP11" i="16" s="1"/>
  <c r="AP12" i="16" s="1"/>
  <c r="AP13" i="16" s="1"/>
  <c r="AP14" i="16" s="1"/>
  <c r="AP15" i="16" s="1"/>
  <c r="AP16" i="16" s="1"/>
  <c r="AP17" i="16" s="1"/>
  <c r="AP18" i="16" s="1"/>
  <c r="AP19" i="16" s="1"/>
  <c r="AP20" i="16" s="1"/>
  <c r="AP21" i="16" s="1"/>
  <c r="AP22" i="16" s="1"/>
  <c r="AP23" i="16" s="1"/>
  <c r="AP24" i="16" s="1"/>
  <c r="AP25" i="16" s="1"/>
  <c r="AP26" i="16" s="1"/>
  <c r="AP27" i="16" s="1"/>
  <c r="AP28" i="16" s="1"/>
  <c r="AP29" i="16" s="1"/>
  <c r="AP30" i="16" s="1"/>
  <c r="AP31" i="16" s="1"/>
  <c r="AP32" i="16" s="1"/>
  <c r="AP33" i="16" s="1"/>
  <c r="AP34" i="16" s="1"/>
  <c r="AP35" i="16" s="1"/>
  <c r="AP36" i="16" s="1"/>
  <c r="AP37" i="16" s="1"/>
  <c r="AP38" i="16" s="1"/>
  <c r="AP39" i="16" s="1"/>
  <c r="AP40" i="16" s="1"/>
  <c r="AP41" i="16" s="1"/>
  <c r="AP42" i="16" s="1"/>
  <c r="AP43" i="16" s="1"/>
  <c r="AP44" i="16" s="1"/>
  <c r="AP45" i="16" s="1"/>
  <c r="AP46" i="16" s="1"/>
  <c r="AP47" i="16" s="1"/>
  <c r="AP48" i="16" s="1"/>
  <c r="AP49" i="16" s="1"/>
  <c r="AP50" i="16" s="1"/>
  <c r="AP51" i="16" s="1"/>
  <c r="AP52" i="16" s="1"/>
  <c r="AP53" i="16" s="1"/>
  <c r="AP54" i="16" s="1"/>
  <c r="AP55" i="16" s="1"/>
  <c r="AP56" i="16" s="1"/>
  <c r="AP57" i="16" s="1"/>
  <c r="AP58" i="16" s="1"/>
  <c r="AP59" i="16" s="1"/>
  <c r="AP60" i="16" s="1"/>
  <c r="AP61" i="16" s="1"/>
  <c r="AP62" i="16" s="1"/>
  <c r="AP63" i="16" s="1"/>
  <c r="AP64" i="16" s="1"/>
  <c r="AP65" i="16" s="1"/>
  <c r="AP66" i="16" s="1"/>
  <c r="AP67" i="16" s="1"/>
  <c r="AP68" i="16" s="1"/>
  <c r="AP69" i="16" s="1"/>
  <c r="AP70" i="16" s="1"/>
  <c r="AP71" i="16" s="1"/>
  <c r="AP72" i="16" s="1"/>
  <c r="AP73" i="16" s="1"/>
  <c r="AP74" i="16" s="1"/>
  <c r="AP75" i="16" s="1"/>
  <c r="AP76" i="16" s="1"/>
  <c r="AP77" i="16" s="1"/>
  <c r="AP78" i="16" s="1"/>
  <c r="AP79" i="16" s="1"/>
  <c r="AP80" i="16" s="1"/>
  <c r="AP81" i="16" s="1"/>
  <c r="AP82" i="16" s="1"/>
  <c r="AP83" i="16" s="1"/>
  <c r="AP84" i="16" s="1"/>
  <c r="AP85" i="16" s="1"/>
  <c r="AP86" i="16" s="1"/>
  <c r="AP87" i="16" s="1"/>
  <c r="AP88" i="16" s="1"/>
  <c r="AP89" i="16" s="1"/>
  <c r="AP90" i="16" s="1"/>
  <c r="AP91" i="16" s="1"/>
  <c r="AP92" i="16" s="1"/>
  <c r="AP93" i="16" s="1"/>
  <c r="AP94" i="16" s="1"/>
  <c r="AP95" i="16" s="1"/>
  <c r="AP96" i="16" s="1"/>
  <c r="AP97" i="16" s="1"/>
  <c r="AP98" i="16" s="1"/>
  <c r="AP99" i="16" s="1"/>
  <c r="AP100" i="16" s="1"/>
  <c r="AP101" i="16" s="1"/>
  <c r="AP102" i="16" s="1"/>
  <c r="AP103" i="16" s="1"/>
  <c r="AP104" i="16" s="1"/>
  <c r="AP105" i="16" s="1"/>
  <c r="AP106" i="16" s="1"/>
  <c r="AP107" i="16" s="1"/>
  <c r="AP108" i="16" s="1"/>
  <c r="AP109" i="16" s="1"/>
  <c r="AP110" i="16" s="1"/>
  <c r="AP111" i="16" s="1"/>
  <c r="AP112" i="16" s="1"/>
  <c r="AP113" i="16" s="1"/>
  <c r="AP114" i="16" s="1"/>
  <c r="AP115" i="16" s="1"/>
  <c r="AP116" i="16" s="1"/>
  <c r="AP117" i="16" s="1"/>
  <c r="AP118" i="16" s="1"/>
  <c r="AP119" i="16" s="1"/>
  <c r="AP120" i="16" s="1"/>
  <c r="AP121" i="16" s="1"/>
  <c r="AP122" i="16" s="1"/>
  <c r="AP123" i="16" s="1"/>
  <c r="AP124" i="16" s="1"/>
  <c r="AP125" i="16" s="1"/>
  <c r="AQ6" i="16"/>
  <c r="D28" i="16"/>
  <c r="E27" i="16" s="1"/>
  <c r="D25" i="15"/>
  <c r="E24" i="15" s="1"/>
  <c r="C25" i="15"/>
  <c r="F28" i="16"/>
  <c r="C28" i="16"/>
  <c r="F26" i="4"/>
  <c r="D27" i="4" a="1"/>
  <c r="D27" i="4" s="1"/>
  <c r="E27" i="4" s="1"/>
  <c r="C28" i="4"/>
  <c r="C27" i="3"/>
  <c r="F26" i="3"/>
  <c r="AR6" i="16" l="1"/>
  <c r="AQ7" i="16"/>
  <c r="AQ8" i="16" s="1"/>
  <c r="AQ9" i="16" s="1"/>
  <c r="AQ10" i="16" s="1"/>
  <c r="AQ11" i="16" s="1"/>
  <c r="AQ12" i="16" s="1"/>
  <c r="AQ13" i="16" s="1"/>
  <c r="AQ14" i="16" s="1"/>
  <c r="AQ15" i="16" s="1"/>
  <c r="AQ16" i="16" s="1"/>
  <c r="AQ17" i="16" s="1"/>
  <c r="AQ18" i="16" s="1"/>
  <c r="AQ19" i="16" s="1"/>
  <c r="AQ20" i="16" s="1"/>
  <c r="AQ21" i="16" s="1"/>
  <c r="AQ22" i="16" s="1"/>
  <c r="AQ23" i="16" s="1"/>
  <c r="AQ24" i="16" s="1"/>
  <c r="AQ25" i="16" s="1"/>
  <c r="AQ26" i="16" s="1"/>
  <c r="AQ27" i="16" s="1"/>
  <c r="AQ28" i="16" s="1"/>
  <c r="AQ29" i="16" s="1"/>
  <c r="AQ30" i="16" s="1"/>
  <c r="AQ31" i="16" s="1"/>
  <c r="AQ32" i="16" s="1"/>
  <c r="AQ33" i="16" s="1"/>
  <c r="AQ34" i="16" s="1"/>
  <c r="AQ35" i="16" s="1"/>
  <c r="AQ36" i="16" s="1"/>
  <c r="AQ37" i="16" s="1"/>
  <c r="AQ38" i="16" s="1"/>
  <c r="AQ39" i="16" s="1"/>
  <c r="AQ40" i="16" s="1"/>
  <c r="AQ41" i="16" s="1"/>
  <c r="AQ42" i="16" s="1"/>
  <c r="AQ43" i="16" s="1"/>
  <c r="AQ44" i="16" s="1"/>
  <c r="AQ45" i="16" s="1"/>
  <c r="AQ46" i="16" s="1"/>
  <c r="AQ47" i="16" s="1"/>
  <c r="AQ48" i="16" s="1"/>
  <c r="AQ49" i="16" s="1"/>
  <c r="AQ50" i="16" s="1"/>
  <c r="AQ51" i="16" s="1"/>
  <c r="AQ52" i="16" s="1"/>
  <c r="AQ53" i="16" s="1"/>
  <c r="AQ54" i="16" s="1"/>
  <c r="AQ55" i="16" s="1"/>
  <c r="AQ56" i="16" s="1"/>
  <c r="AQ57" i="16" s="1"/>
  <c r="AQ58" i="16" s="1"/>
  <c r="AQ59" i="16" s="1"/>
  <c r="AQ60" i="16" s="1"/>
  <c r="AQ61" i="16" s="1"/>
  <c r="AQ62" i="16" s="1"/>
  <c r="AQ63" i="16" s="1"/>
  <c r="AQ64" i="16" s="1"/>
  <c r="AQ65" i="16" s="1"/>
  <c r="AQ66" i="16" s="1"/>
  <c r="AQ67" i="16" s="1"/>
  <c r="AQ68" i="16" s="1"/>
  <c r="AQ69" i="16" s="1"/>
  <c r="AQ70" i="16" s="1"/>
  <c r="AQ71" i="16" s="1"/>
  <c r="AQ72" i="16" s="1"/>
  <c r="AQ73" i="16" s="1"/>
  <c r="AQ74" i="16" s="1"/>
  <c r="AQ75" i="16" s="1"/>
  <c r="AQ76" i="16" s="1"/>
  <c r="AQ77" i="16" s="1"/>
  <c r="AQ78" i="16" s="1"/>
  <c r="AQ79" i="16" s="1"/>
  <c r="AQ80" i="16" s="1"/>
  <c r="AQ81" i="16" s="1"/>
  <c r="AQ82" i="16" s="1"/>
  <c r="AQ83" i="16" s="1"/>
  <c r="AQ84" i="16" s="1"/>
  <c r="AQ85" i="16" s="1"/>
  <c r="AQ86" i="16" s="1"/>
  <c r="AQ87" i="16" s="1"/>
  <c r="AQ88" i="16" s="1"/>
  <c r="AQ89" i="16" s="1"/>
  <c r="AQ90" i="16" s="1"/>
  <c r="AQ91" i="16" s="1"/>
  <c r="AQ92" i="16" s="1"/>
  <c r="AQ93" i="16" s="1"/>
  <c r="AQ94" i="16" s="1"/>
  <c r="AQ95" i="16" s="1"/>
  <c r="AQ96" i="16" s="1"/>
  <c r="AQ97" i="16" s="1"/>
  <c r="AQ98" i="16" s="1"/>
  <c r="AQ99" i="16" s="1"/>
  <c r="AQ100" i="16" s="1"/>
  <c r="AQ101" i="16" s="1"/>
  <c r="AQ102" i="16" s="1"/>
  <c r="AQ103" i="16" s="1"/>
  <c r="AQ104" i="16" s="1"/>
  <c r="AQ105" i="16" s="1"/>
  <c r="AQ106" i="16" s="1"/>
  <c r="AQ107" i="16" s="1"/>
  <c r="AQ108" i="16" s="1"/>
  <c r="AQ109" i="16" s="1"/>
  <c r="AQ110" i="16" s="1"/>
  <c r="AQ111" i="16" s="1"/>
  <c r="AQ112" i="16" s="1"/>
  <c r="AQ113" i="16" s="1"/>
  <c r="AQ114" i="16" s="1"/>
  <c r="AQ115" i="16" s="1"/>
  <c r="AQ116" i="16" s="1"/>
  <c r="AQ117" i="16" s="1"/>
  <c r="AQ118" i="16" s="1"/>
  <c r="AQ119" i="16" s="1"/>
  <c r="AQ120" i="16" s="1"/>
  <c r="AQ121" i="16" s="1"/>
  <c r="AQ122" i="16" s="1"/>
  <c r="AQ123" i="16" s="1"/>
  <c r="AQ124" i="16" s="1"/>
  <c r="AQ125" i="16" s="1"/>
  <c r="D29" i="16"/>
  <c r="E28" i="16" s="1"/>
  <c r="D26" i="15"/>
  <c r="E25" i="15" s="1"/>
  <c r="C26" i="15"/>
  <c r="F29" i="16"/>
  <c r="C29" i="16"/>
  <c r="F27" i="4"/>
  <c r="D28" i="4" a="1"/>
  <c r="D28" i="4" s="1"/>
  <c r="E28" i="4" s="1"/>
  <c r="C29" i="4"/>
  <c r="C28" i="3"/>
  <c r="F27" i="3"/>
  <c r="AS6" i="16" l="1"/>
  <c r="AR7" i="16"/>
  <c r="AR8" i="16" s="1"/>
  <c r="AR9" i="16" s="1"/>
  <c r="AR10" i="16" s="1"/>
  <c r="AR11" i="16" s="1"/>
  <c r="AR12" i="16" s="1"/>
  <c r="AR13" i="16" s="1"/>
  <c r="AR14" i="16" s="1"/>
  <c r="AR15" i="16" s="1"/>
  <c r="AR16" i="16" s="1"/>
  <c r="AR17" i="16" s="1"/>
  <c r="AR18" i="16" s="1"/>
  <c r="AR19" i="16" s="1"/>
  <c r="AR20" i="16" s="1"/>
  <c r="AR21" i="16" s="1"/>
  <c r="AR22" i="16" s="1"/>
  <c r="AR23" i="16" s="1"/>
  <c r="AR24" i="16" s="1"/>
  <c r="AR25" i="16" s="1"/>
  <c r="AR26" i="16" s="1"/>
  <c r="AR27" i="16" s="1"/>
  <c r="AR28" i="16" s="1"/>
  <c r="AR29" i="16" s="1"/>
  <c r="AR30" i="16" s="1"/>
  <c r="AR31" i="16" s="1"/>
  <c r="AR32" i="16" s="1"/>
  <c r="AR33" i="16" s="1"/>
  <c r="AR34" i="16" s="1"/>
  <c r="AR35" i="16" s="1"/>
  <c r="AR36" i="16" s="1"/>
  <c r="AR37" i="16" s="1"/>
  <c r="AR38" i="16" s="1"/>
  <c r="AR39" i="16" s="1"/>
  <c r="AR40" i="16" s="1"/>
  <c r="AR41" i="16" s="1"/>
  <c r="AR42" i="16" s="1"/>
  <c r="AR43" i="16" s="1"/>
  <c r="AR44" i="16" s="1"/>
  <c r="AR45" i="16" s="1"/>
  <c r="AR46" i="16" s="1"/>
  <c r="AR47" i="16" s="1"/>
  <c r="AR48" i="16" s="1"/>
  <c r="AR49" i="16" s="1"/>
  <c r="AR50" i="16" s="1"/>
  <c r="AR51" i="16" s="1"/>
  <c r="AR52" i="16" s="1"/>
  <c r="AR53" i="16" s="1"/>
  <c r="AR54" i="16" s="1"/>
  <c r="AR55" i="16" s="1"/>
  <c r="AR56" i="16" s="1"/>
  <c r="AR57" i="16" s="1"/>
  <c r="AR58" i="16" s="1"/>
  <c r="AR59" i="16" s="1"/>
  <c r="AR60" i="16" s="1"/>
  <c r="AR61" i="16" s="1"/>
  <c r="AR62" i="16" s="1"/>
  <c r="AR63" i="16" s="1"/>
  <c r="AR64" i="16" s="1"/>
  <c r="AR65" i="16" s="1"/>
  <c r="AR66" i="16" s="1"/>
  <c r="AR67" i="16" s="1"/>
  <c r="AR68" i="16" s="1"/>
  <c r="AR69" i="16" s="1"/>
  <c r="AR70" i="16" s="1"/>
  <c r="AR71" i="16" s="1"/>
  <c r="AR72" i="16" s="1"/>
  <c r="AR73" i="16" s="1"/>
  <c r="AR74" i="16" s="1"/>
  <c r="AR75" i="16" s="1"/>
  <c r="AR76" i="16" s="1"/>
  <c r="AR77" i="16" s="1"/>
  <c r="AR78" i="16" s="1"/>
  <c r="AR79" i="16" s="1"/>
  <c r="AR80" i="16" s="1"/>
  <c r="AR81" i="16" s="1"/>
  <c r="AR82" i="16" s="1"/>
  <c r="AR83" i="16" s="1"/>
  <c r="AR84" i="16" s="1"/>
  <c r="AR85" i="16" s="1"/>
  <c r="AR86" i="16" s="1"/>
  <c r="AR87" i="16" s="1"/>
  <c r="AR88" i="16" s="1"/>
  <c r="AR89" i="16" s="1"/>
  <c r="AR90" i="16" s="1"/>
  <c r="AR91" i="16" s="1"/>
  <c r="AR92" i="16" s="1"/>
  <c r="AR93" i="16" s="1"/>
  <c r="AR94" i="16" s="1"/>
  <c r="AR95" i="16" s="1"/>
  <c r="AR96" i="16" s="1"/>
  <c r="AR97" i="16" s="1"/>
  <c r="AR98" i="16" s="1"/>
  <c r="AR99" i="16" s="1"/>
  <c r="AR100" i="16" s="1"/>
  <c r="AR101" i="16" s="1"/>
  <c r="AR102" i="16" s="1"/>
  <c r="AR103" i="16" s="1"/>
  <c r="AR104" i="16" s="1"/>
  <c r="AR105" i="16" s="1"/>
  <c r="AR106" i="16" s="1"/>
  <c r="AR107" i="16" s="1"/>
  <c r="AR108" i="16" s="1"/>
  <c r="AR109" i="16" s="1"/>
  <c r="AR110" i="16" s="1"/>
  <c r="AR111" i="16" s="1"/>
  <c r="AR112" i="16" s="1"/>
  <c r="AR113" i="16" s="1"/>
  <c r="AR114" i="16" s="1"/>
  <c r="AR115" i="16" s="1"/>
  <c r="AR116" i="16" s="1"/>
  <c r="AR117" i="16" s="1"/>
  <c r="AR118" i="16" s="1"/>
  <c r="AR119" i="16" s="1"/>
  <c r="AR120" i="16" s="1"/>
  <c r="AR121" i="16" s="1"/>
  <c r="AR122" i="16" s="1"/>
  <c r="AR123" i="16" s="1"/>
  <c r="AR124" i="16" s="1"/>
  <c r="AR125" i="16" s="1"/>
  <c r="D30" i="16"/>
  <c r="E29" i="16" s="1"/>
  <c r="D27" i="15"/>
  <c r="E26" i="15" s="1"/>
  <c r="C27" i="15"/>
  <c r="F30" i="16"/>
  <c r="C30" i="16"/>
  <c r="F28" i="4"/>
  <c r="D29" i="4" a="1"/>
  <c r="D29" i="4" s="1"/>
  <c r="E29" i="4" s="1"/>
  <c r="C30" i="4"/>
  <c r="C29" i="3"/>
  <c r="F28" i="3"/>
  <c r="AT6" i="16" l="1"/>
  <c r="AS7" i="16"/>
  <c r="AS8" i="16" s="1"/>
  <c r="AS9" i="16" s="1"/>
  <c r="AS10" i="16" s="1"/>
  <c r="AS11" i="16" s="1"/>
  <c r="AS12" i="16" s="1"/>
  <c r="AS13" i="16" s="1"/>
  <c r="AS14" i="16" s="1"/>
  <c r="AS15" i="16" s="1"/>
  <c r="AS16" i="16" s="1"/>
  <c r="AS17" i="16" s="1"/>
  <c r="AS18" i="16" s="1"/>
  <c r="AS19" i="16" s="1"/>
  <c r="AS20" i="16" s="1"/>
  <c r="AS21" i="16" s="1"/>
  <c r="AS22" i="16" s="1"/>
  <c r="AS23" i="16" s="1"/>
  <c r="AS24" i="16" s="1"/>
  <c r="AS25" i="16" s="1"/>
  <c r="AS26" i="16" s="1"/>
  <c r="AS27" i="16" s="1"/>
  <c r="AS28" i="16" s="1"/>
  <c r="AS29" i="16" s="1"/>
  <c r="AS30" i="16" s="1"/>
  <c r="AS31" i="16" s="1"/>
  <c r="AS32" i="16" s="1"/>
  <c r="AS33" i="16" s="1"/>
  <c r="AS34" i="16" s="1"/>
  <c r="AS35" i="16" s="1"/>
  <c r="AS36" i="16" s="1"/>
  <c r="AS37" i="16" s="1"/>
  <c r="AS38" i="16" s="1"/>
  <c r="AS39" i="16" s="1"/>
  <c r="AS40" i="16" s="1"/>
  <c r="AS41" i="16" s="1"/>
  <c r="AS42" i="16" s="1"/>
  <c r="AS43" i="16" s="1"/>
  <c r="AS44" i="16" s="1"/>
  <c r="AS45" i="16" s="1"/>
  <c r="AS46" i="16" s="1"/>
  <c r="AS47" i="16" s="1"/>
  <c r="AS48" i="16" s="1"/>
  <c r="AS49" i="16" s="1"/>
  <c r="AS50" i="16" s="1"/>
  <c r="AS51" i="16" s="1"/>
  <c r="AS52" i="16" s="1"/>
  <c r="AS53" i="16" s="1"/>
  <c r="AS54" i="16" s="1"/>
  <c r="AS55" i="16" s="1"/>
  <c r="AS56" i="16" s="1"/>
  <c r="AS57" i="16" s="1"/>
  <c r="AS58" i="16" s="1"/>
  <c r="AS59" i="16" s="1"/>
  <c r="AS60" i="16" s="1"/>
  <c r="AS61" i="16" s="1"/>
  <c r="AS62" i="16" s="1"/>
  <c r="AS63" i="16" s="1"/>
  <c r="AS64" i="16" s="1"/>
  <c r="AS65" i="16" s="1"/>
  <c r="AS66" i="16" s="1"/>
  <c r="AS67" i="16" s="1"/>
  <c r="AS68" i="16" s="1"/>
  <c r="AS69" i="16" s="1"/>
  <c r="AS70" i="16" s="1"/>
  <c r="AS71" i="16" s="1"/>
  <c r="AS72" i="16" s="1"/>
  <c r="AS73" i="16" s="1"/>
  <c r="AS74" i="16" s="1"/>
  <c r="AS75" i="16" s="1"/>
  <c r="AS76" i="16" s="1"/>
  <c r="AS77" i="16" s="1"/>
  <c r="AS78" i="16" s="1"/>
  <c r="AS79" i="16" s="1"/>
  <c r="AS80" i="16" s="1"/>
  <c r="AS81" i="16" s="1"/>
  <c r="AS82" i="16" s="1"/>
  <c r="AS83" i="16" s="1"/>
  <c r="AS84" i="16" s="1"/>
  <c r="AS85" i="16" s="1"/>
  <c r="AS86" i="16" s="1"/>
  <c r="AS87" i="16" s="1"/>
  <c r="AS88" i="16" s="1"/>
  <c r="AS89" i="16" s="1"/>
  <c r="AS90" i="16" s="1"/>
  <c r="AS91" i="16" s="1"/>
  <c r="AS92" i="16" s="1"/>
  <c r="AS93" i="16" s="1"/>
  <c r="AS94" i="16" s="1"/>
  <c r="AS95" i="16" s="1"/>
  <c r="AS96" i="16" s="1"/>
  <c r="AS97" i="16" s="1"/>
  <c r="AS98" i="16" s="1"/>
  <c r="AS99" i="16" s="1"/>
  <c r="AS100" i="16" s="1"/>
  <c r="AS101" i="16" s="1"/>
  <c r="AS102" i="16" s="1"/>
  <c r="AS103" i="16" s="1"/>
  <c r="AS104" i="16" s="1"/>
  <c r="AS105" i="16" s="1"/>
  <c r="AS106" i="16" s="1"/>
  <c r="AS107" i="16" s="1"/>
  <c r="AS108" i="16" s="1"/>
  <c r="AS109" i="16" s="1"/>
  <c r="AS110" i="16" s="1"/>
  <c r="AS111" i="16" s="1"/>
  <c r="AS112" i="16" s="1"/>
  <c r="AS113" i="16" s="1"/>
  <c r="AS114" i="16" s="1"/>
  <c r="AS115" i="16" s="1"/>
  <c r="AS116" i="16" s="1"/>
  <c r="AS117" i="16" s="1"/>
  <c r="AS118" i="16" s="1"/>
  <c r="AS119" i="16" s="1"/>
  <c r="AS120" i="16" s="1"/>
  <c r="AS121" i="16" s="1"/>
  <c r="AS122" i="16" s="1"/>
  <c r="AS123" i="16" s="1"/>
  <c r="AS124" i="16" s="1"/>
  <c r="AS125" i="16" s="1"/>
  <c r="D31" i="16"/>
  <c r="E30" i="16" s="1"/>
  <c r="D28" i="15"/>
  <c r="E27" i="15"/>
  <c r="C28" i="15"/>
  <c r="F31" i="16"/>
  <c r="C31" i="16"/>
  <c r="F29" i="4"/>
  <c r="D30" i="4" a="1"/>
  <c r="D30" i="4" s="1"/>
  <c r="E30" i="4" s="1"/>
  <c r="C31" i="4"/>
  <c r="C30" i="3"/>
  <c r="F29" i="3"/>
  <c r="AT7" i="16" l="1"/>
  <c r="AT8" i="16" s="1"/>
  <c r="AT9" i="16" s="1"/>
  <c r="AT10" i="16" s="1"/>
  <c r="AT11" i="16" s="1"/>
  <c r="AT12" i="16" s="1"/>
  <c r="AT13" i="16" s="1"/>
  <c r="AT14" i="16" s="1"/>
  <c r="AT15" i="16" s="1"/>
  <c r="AT16" i="16" s="1"/>
  <c r="AT17" i="16" s="1"/>
  <c r="AT18" i="16" s="1"/>
  <c r="AT19" i="16" s="1"/>
  <c r="AT20" i="16" s="1"/>
  <c r="AT21" i="16" s="1"/>
  <c r="AT22" i="16" s="1"/>
  <c r="AT23" i="16" s="1"/>
  <c r="AT24" i="16" s="1"/>
  <c r="AT25" i="16" s="1"/>
  <c r="AT26" i="16" s="1"/>
  <c r="AT27" i="16" s="1"/>
  <c r="AT28" i="16" s="1"/>
  <c r="AT29" i="16" s="1"/>
  <c r="AT30" i="16" s="1"/>
  <c r="AT31" i="16" s="1"/>
  <c r="AT32" i="16" s="1"/>
  <c r="AT33" i="16" s="1"/>
  <c r="AT34" i="16" s="1"/>
  <c r="AT35" i="16" s="1"/>
  <c r="AT36" i="16" s="1"/>
  <c r="AT37" i="16" s="1"/>
  <c r="AT38" i="16" s="1"/>
  <c r="AT39" i="16" s="1"/>
  <c r="AT40" i="16" s="1"/>
  <c r="AT41" i="16" s="1"/>
  <c r="AT42" i="16" s="1"/>
  <c r="AT43" i="16" s="1"/>
  <c r="AT44" i="16" s="1"/>
  <c r="AT45" i="16" s="1"/>
  <c r="AT46" i="16" s="1"/>
  <c r="AT47" i="16" s="1"/>
  <c r="AT48" i="16" s="1"/>
  <c r="AT49" i="16" s="1"/>
  <c r="AT50" i="16" s="1"/>
  <c r="AT51" i="16" s="1"/>
  <c r="AT52" i="16" s="1"/>
  <c r="AT53" i="16" s="1"/>
  <c r="AT54" i="16" s="1"/>
  <c r="AT55" i="16" s="1"/>
  <c r="AT56" i="16" s="1"/>
  <c r="AT57" i="16" s="1"/>
  <c r="AT58" i="16" s="1"/>
  <c r="AT59" i="16" s="1"/>
  <c r="AT60" i="16" s="1"/>
  <c r="AT61" i="16" s="1"/>
  <c r="AT62" i="16" s="1"/>
  <c r="AT63" i="16" s="1"/>
  <c r="AT64" i="16" s="1"/>
  <c r="AT65" i="16" s="1"/>
  <c r="AT66" i="16" s="1"/>
  <c r="AT67" i="16" s="1"/>
  <c r="AT68" i="16" s="1"/>
  <c r="AT69" i="16" s="1"/>
  <c r="AT70" i="16" s="1"/>
  <c r="AT71" i="16" s="1"/>
  <c r="AT72" i="16" s="1"/>
  <c r="AT73" i="16" s="1"/>
  <c r="AT74" i="16" s="1"/>
  <c r="AT75" i="16" s="1"/>
  <c r="AT76" i="16" s="1"/>
  <c r="AT77" i="16" s="1"/>
  <c r="AT78" i="16" s="1"/>
  <c r="AT79" i="16" s="1"/>
  <c r="AT80" i="16" s="1"/>
  <c r="AT81" i="16" s="1"/>
  <c r="AT82" i="16" s="1"/>
  <c r="AT83" i="16" s="1"/>
  <c r="AT84" i="16" s="1"/>
  <c r="AT85" i="16" s="1"/>
  <c r="AT86" i="16" s="1"/>
  <c r="AT87" i="16" s="1"/>
  <c r="AT88" i="16" s="1"/>
  <c r="AT89" i="16" s="1"/>
  <c r="AT90" i="16" s="1"/>
  <c r="AT91" i="16" s="1"/>
  <c r="AT92" i="16" s="1"/>
  <c r="AT93" i="16" s="1"/>
  <c r="AT94" i="16" s="1"/>
  <c r="AT95" i="16" s="1"/>
  <c r="AT96" i="16" s="1"/>
  <c r="AT97" i="16" s="1"/>
  <c r="AT98" i="16" s="1"/>
  <c r="AT99" i="16" s="1"/>
  <c r="AT100" i="16" s="1"/>
  <c r="AT101" i="16" s="1"/>
  <c r="AT102" i="16" s="1"/>
  <c r="AT103" i="16" s="1"/>
  <c r="AT104" i="16" s="1"/>
  <c r="AT105" i="16" s="1"/>
  <c r="AT106" i="16" s="1"/>
  <c r="AT107" i="16" s="1"/>
  <c r="AT108" i="16" s="1"/>
  <c r="AT109" i="16" s="1"/>
  <c r="AT110" i="16" s="1"/>
  <c r="AT111" i="16" s="1"/>
  <c r="AT112" i="16" s="1"/>
  <c r="AT113" i="16" s="1"/>
  <c r="AT114" i="16" s="1"/>
  <c r="AT115" i="16" s="1"/>
  <c r="AT116" i="16" s="1"/>
  <c r="AT117" i="16" s="1"/>
  <c r="AT118" i="16" s="1"/>
  <c r="AT119" i="16" s="1"/>
  <c r="AT120" i="16" s="1"/>
  <c r="AT121" i="16" s="1"/>
  <c r="AT122" i="16" s="1"/>
  <c r="AT123" i="16" s="1"/>
  <c r="AT124" i="16" s="1"/>
  <c r="AT125" i="16" s="1"/>
  <c r="AU6" i="16"/>
  <c r="D32" i="16"/>
  <c r="E31" i="16" s="1"/>
  <c r="D29" i="15"/>
  <c r="E28" i="15"/>
  <c r="C29" i="15"/>
  <c r="F32" i="16"/>
  <c r="C32" i="16"/>
  <c r="F30" i="4"/>
  <c r="D31" i="4" a="1"/>
  <c r="D31" i="4" s="1"/>
  <c r="E31" i="4" s="1"/>
  <c r="C32" i="4"/>
  <c r="C31" i="3"/>
  <c r="F30" i="3"/>
  <c r="R18" i="18" l="1"/>
  <c r="R14" i="18"/>
  <c r="R16" i="18"/>
  <c r="R17" i="18"/>
  <c r="R11" i="18"/>
  <c r="R13" i="18"/>
  <c r="R12" i="18"/>
  <c r="AU7" i="16"/>
  <c r="AU8" i="16" s="1"/>
  <c r="AU9" i="16" s="1"/>
  <c r="AU10" i="16" s="1"/>
  <c r="AU11" i="16" s="1"/>
  <c r="AU12" i="16" s="1"/>
  <c r="AU13" i="16" s="1"/>
  <c r="AU14" i="16" s="1"/>
  <c r="AU15" i="16" s="1"/>
  <c r="AU16" i="16" s="1"/>
  <c r="AU17" i="16" s="1"/>
  <c r="AU18" i="16" s="1"/>
  <c r="AU19" i="16" s="1"/>
  <c r="AU20" i="16" s="1"/>
  <c r="AU21" i="16" s="1"/>
  <c r="AU22" i="16" s="1"/>
  <c r="AU23" i="16" s="1"/>
  <c r="AU24" i="16" s="1"/>
  <c r="AU25" i="16" s="1"/>
  <c r="AU26" i="16" s="1"/>
  <c r="AU27" i="16" s="1"/>
  <c r="AU28" i="16" s="1"/>
  <c r="AU29" i="16" s="1"/>
  <c r="AU30" i="16" s="1"/>
  <c r="AU31" i="16" s="1"/>
  <c r="AU32" i="16" s="1"/>
  <c r="AU33" i="16" s="1"/>
  <c r="AU34" i="16" s="1"/>
  <c r="AU35" i="16" s="1"/>
  <c r="AU36" i="16" s="1"/>
  <c r="AU37" i="16" s="1"/>
  <c r="AU38" i="16" s="1"/>
  <c r="AU39" i="16" s="1"/>
  <c r="AU40" i="16" s="1"/>
  <c r="AU41" i="16" s="1"/>
  <c r="AU42" i="16" s="1"/>
  <c r="AU43" i="16" s="1"/>
  <c r="AU44" i="16" s="1"/>
  <c r="AU45" i="16" s="1"/>
  <c r="AU46" i="16" s="1"/>
  <c r="AU47" i="16" s="1"/>
  <c r="AU48" i="16" s="1"/>
  <c r="AU49" i="16" s="1"/>
  <c r="AU50" i="16" s="1"/>
  <c r="AU51" i="16" s="1"/>
  <c r="AU52" i="16" s="1"/>
  <c r="AU53" i="16" s="1"/>
  <c r="AU54" i="16" s="1"/>
  <c r="AU55" i="16" s="1"/>
  <c r="AU56" i="16" s="1"/>
  <c r="AU57" i="16" s="1"/>
  <c r="AU58" i="16" s="1"/>
  <c r="AU59" i="16" s="1"/>
  <c r="AU60" i="16" s="1"/>
  <c r="AU61" i="16" s="1"/>
  <c r="AU62" i="16" s="1"/>
  <c r="AU63" i="16" s="1"/>
  <c r="AU64" i="16" s="1"/>
  <c r="AU65" i="16" s="1"/>
  <c r="AU66" i="16" s="1"/>
  <c r="AU67" i="16" s="1"/>
  <c r="AU68" i="16" s="1"/>
  <c r="AU69" i="16" s="1"/>
  <c r="AU70" i="16" s="1"/>
  <c r="AU71" i="16" s="1"/>
  <c r="AU72" i="16" s="1"/>
  <c r="AU73" i="16" s="1"/>
  <c r="AU74" i="16" s="1"/>
  <c r="AU75" i="16" s="1"/>
  <c r="AU76" i="16" s="1"/>
  <c r="AU77" i="16" s="1"/>
  <c r="AU78" i="16" s="1"/>
  <c r="AU79" i="16" s="1"/>
  <c r="AU80" i="16" s="1"/>
  <c r="AU81" i="16" s="1"/>
  <c r="AU82" i="16" s="1"/>
  <c r="AU83" i="16" s="1"/>
  <c r="AU84" i="16" s="1"/>
  <c r="AU85" i="16" s="1"/>
  <c r="AU86" i="16" s="1"/>
  <c r="AU87" i="16" s="1"/>
  <c r="AU88" i="16" s="1"/>
  <c r="AU89" i="16" s="1"/>
  <c r="AU90" i="16" s="1"/>
  <c r="AU91" i="16" s="1"/>
  <c r="AU92" i="16" s="1"/>
  <c r="AU93" i="16" s="1"/>
  <c r="AU94" i="16" s="1"/>
  <c r="AU95" i="16" s="1"/>
  <c r="AU96" i="16" s="1"/>
  <c r="AU97" i="16" s="1"/>
  <c r="AU98" i="16" s="1"/>
  <c r="AU99" i="16" s="1"/>
  <c r="AU100" i="16" s="1"/>
  <c r="AU101" i="16" s="1"/>
  <c r="AU102" i="16" s="1"/>
  <c r="AU103" i="16" s="1"/>
  <c r="AU104" i="16" s="1"/>
  <c r="AU105" i="16" s="1"/>
  <c r="AU106" i="16" s="1"/>
  <c r="AU107" i="16" s="1"/>
  <c r="AU108" i="16" s="1"/>
  <c r="AU109" i="16" s="1"/>
  <c r="AU110" i="16" s="1"/>
  <c r="AU111" i="16" s="1"/>
  <c r="AU112" i="16" s="1"/>
  <c r="AU113" i="16" s="1"/>
  <c r="AU114" i="16" s="1"/>
  <c r="AU115" i="16" s="1"/>
  <c r="AU116" i="16" s="1"/>
  <c r="AU117" i="16" s="1"/>
  <c r="AU118" i="16" s="1"/>
  <c r="AU119" i="16" s="1"/>
  <c r="AU120" i="16" s="1"/>
  <c r="AU121" i="16" s="1"/>
  <c r="AU122" i="16" s="1"/>
  <c r="AU123" i="16" s="1"/>
  <c r="AU124" i="16" s="1"/>
  <c r="AU125" i="16" s="1"/>
  <c r="AV6" i="16"/>
  <c r="D33" i="16"/>
  <c r="E32" i="16" s="1"/>
  <c r="D30" i="15"/>
  <c r="E29" i="15" s="1"/>
  <c r="C30" i="15"/>
  <c r="C33" i="16"/>
  <c r="F33" i="16"/>
  <c r="F31" i="4"/>
  <c r="D32" i="4" a="1"/>
  <c r="D32" i="4" s="1"/>
  <c r="E32" i="4" s="1"/>
  <c r="C33" i="4"/>
  <c r="C32" i="3"/>
  <c r="F31" i="3"/>
  <c r="R15" i="18" l="1"/>
  <c r="R19" i="18"/>
  <c r="AV7" i="16"/>
  <c r="AV8" i="16" s="1"/>
  <c r="AV9" i="16" s="1"/>
  <c r="AV10" i="16" s="1"/>
  <c r="AV11" i="16" s="1"/>
  <c r="AV12" i="16" s="1"/>
  <c r="AV13" i="16" s="1"/>
  <c r="AV14" i="16" s="1"/>
  <c r="AV15" i="16" s="1"/>
  <c r="AV16" i="16" s="1"/>
  <c r="AV17" i="16" s="1"/>
  <c r="AV18" i="16" s="1"/>
  <c r="AV19" i="16" s="1"/>
  <c r="AV20" i="16" s="1"/>
  <c r="AV21" i="16" s="1"/>
  <c r="AV22" i="16" s="1"/>
  <c r="AV23" i="16" s="1"/>
  <c r="AV24" i="16" s="1"/>
  <c r="AV25" i="16" s="1"/>
  <c r="AV26" i="16" s="1"/>
  <c r="AV27" i="16" s="1"/>
  <c r="AV28" i="16" s="1"/>
  <c r="AV29" i="16" s="1"/>
  <c r="AV30" i="16" s="1"/>
  <c r="AV31" i="16" s="1"/>
  <c r="AV32" i="16" s="1"/>
  <c r="AV33" i="16" s="1"/>
  <c r="AV34" i="16" s="1"/>
  <c r="AV35" i="16" s="1"/>
  <c r="AV36" i="16" s="1"/>
  <c r="AV37" i="16" s="1"/>
  <c r="AV38" i="16" s="1"/>
  <c r="AV39" i="16" s="1"/>
  <c r="AV40" i="16" s="1"/>
  <c r="AV41" i="16" s="1"/>
  <c r="AV42" i="16" s="1"/>
  <c r="AV43" i="16" s="1"/>
  <c r="AV44" i="16" s="1"/>
  <c r="AV45" i="16" s="1"/>
  <c r="AV46" i="16" s="1"/>
  <c r="AV47" i="16" s="1"/>
  <c r="AV48" i="16" s="1"/>
  <c r="AV49" i="16" s="1"/>
  <c r="AV50" i="16" s="1"/>
  <c r="AV51" i="16" s="1"/>
  <c r="AV52" i="16" s="1"/>
  <c r="AV53" i="16" s="1"/>
  <c r="AV54" i="16" s="1"/>
  <c r="AV55" i="16" s="1"/>
  <c r="AV56" i="16" s="1"/>
  <c r="AV57" i="16" s="1"/>
  <c r="AV58" i="16" s="1"/>
  <c r="AV59" i="16" s="1"/>
  <c r="AV60" i="16" s="1"/>
  <c r="AV61" i="16" s="1"/>
  <c r="AV62" i="16" s="1"/>
  <c r="AV63" i="16" s="1"/>
  <c r="AV64" i="16" s="1"/>
  <c r="AV65" i="16" s="1"/>
  <c r="AV66" i="16" s="1"/>
  <c r="AV67" i="16" s="1"/>
  <c r="AV68" i="16" s="1"/>
  <c r="AV69" i="16" s="1"/>
  <c r="AV70" i="16" s="1"/>
  <c r="AV71" i="16" s="1"/>
  <c r="AV72" i="16" s="1"/>
  <c r="AV73" i="16" s="1"/>
  <c r="AV74" i="16" s="1"/>
  <c r="AV75" i="16" s="1"/>
  <c r="AV76" i="16" s="1"/>
  <c r="AV77" i="16" s="1"/>
  <c r="AV78" i="16" s="1"/>
  <c r="AV79" i="16" s="1"/>
  <c r="AV80" i="16" s="1"/>
  <c r="AV81" i="16" s="1"/>
  <c r="AV82" i="16" s="1"/>
  <c r="AV83" i="16" s="1"/>
  <c r="AV84" i="16" s="1"/>
  <c r="AV85" i="16" s="1"/>
  <c r="AV86" i="16" s="1"/>
  <c r="AV87" i="16" s="1"/>
  <c r="AV88" i="16" s="1"/>
  <c r="AV89" i="16" s="1"/>
  <c r="AV90" i="16" s="1"/>
  <c r="AV91" i="16" s="1"/>
  <c r="AV92" i="16" s="1"/>
  <c r="AV93" i="16" s="1"/>
  <c r="AV94" i="16" s="1"/>
  <c r="AV95" i="16" s="1"/>
  <c r="AV96" i="16" s="1"/>
  <c r="AV97" i="16" s="1"/>
  <c r="AV98" i="16" s="1"/>
  <c r="AV99" i="16" s="1"/>
  <c r="AV100" i="16" s="1"/>
  <c r="AV101" i="16" s="1"/>
  <c r="AV102" i="16" s="1"/>
  <c r="AV103" i="16" s="1"/>
  <c r="AV104" i="16" s="1"/>
  <c r="AV105" i="16" s="1"/>
  <c r="AV106" i="16" s="1"/>
  <c r="AV107" i="16" s="1"/>
  <c r="AV108" i="16" s="1"/>
  <c r="AV109" i="16" s="1"/>
  <c r="AV110" i="16" s="1"/>
  <c r="AV111" i="16" s="1"/>
  <c r="AV112" i="16" s="1"/>
  <c r="AV113" i="16" s="1"/>
  <c r="AV114" i="16" s="1"/>
  <c r="AV115" i="16" s="1"/>
  <c r="AV116" i="16" s="1"/>
  <c r="AV117" i="16" s="1"/>
  <c r="AV118" i="16" s="1"/>
  <c r="AV119" i="16" s="1"/>
  <c r="AV120" i="16" s="1"/>
  <c r="AV121" i="16" s="1"/>
  <c r="AV122" i="16" s="1"/>
  <c r="AV123" i="16" s="1"/>
  <c r="AV124" i="16" s="1"/>
  <c r="AV125" i="16" s="1"/>
  <c r="AW6" i="16"/>
  <c r="D31" i="15"/>
  <c r="E30" i="15" s="1"/>
  <c r="D34" i="16"/>
  <c r="E33" i="16" s="1"/>
  <c r="C31" i="15"/>
  <c r="C34" i="16"/>
  <c r="F34" i="16"/>
  <c r="F32" i="4"/>
  <c r="D33" i="4" a="1"/>
  <c r="D33" i="4" s="1"/>
  <c r="E33" i="4" s="1"/>
  <c r="C34" i="4"/>
  <c r="C33" i="3"/>
  <c r="F32" i="3"/>
  <c r="AW7" i="16" l="1"/>
  <c r="AW8" i="16" s="1"/>
  <c r="AW9" i="16" s="1"/>
  <c r="AW10" i="16" s="1"/>
  <c r="AW11" i="16" s="1"/>
  <c r="AW12" i="16" s="1"/>
  <c r="AW13" i="16" s="1"/>
  <c r="AW14" i="16" s="1"/>
  <c r="AW15" i="16" s="1"/>
  <c r="AW16" i="16" s="1"/>
  <c r="AW17" i="16" s="1"/>
  <c r="AW18" i="16" s="1"/>
  <c r="AW19" i="16" s="1"/>
  <c r="AW20" i="16" s="1"/>
  <c r="AW21" i="16" s="1"/>
  <c r="AW22" i="16" s="1"/>
  <c r="AW23" i="16" s="1"/>
  <c r="AW24" i="16" s="1"/>
  <c r="AW25" i="16" s="1"/>
  <c r="AW26" i="16" s="1"/>
  <c r="AW27" i="16" s="1"/>
  <c r="AW28" i="16" s="1"/>
  <c r="AW29" i="16" s="1"/>
  <c r="AW30" i="16" s="1"/>
  <c r="AW31" i="16" s="1"/>
  <c r="AW32" i="16" s="1"/>
  <c r="AW33" i="16" s="1"/>
  <c r="AW34" i="16" s="1"/>
  <c r="AW35" i="16" s="1"/>
  <c r="AW36" i="16" s="1"/>
  <c r="AW37" i="16" s="1"/>
  <c r="AW38" i="16" s="1"/>
  <c r="AW39" i="16" s="1"/>
  <c r="AW40" i="16" s="1"/>
  <c r="AW41" i="16" s="1"/>
  <c r="AW42" i="16" s="1"/>
  <c r="AW43" i="16" s="1"/>
  <c r="AW44" i="16" s="1"/>
  <c r="AW45" i="16" s="1"/>
  <c r="AW46" i="16" s="1"/>
  <c r="AW47" i="16" s="1"/>
  <c r="AW48" i="16" s="1"/>
  <c r="AW49" i="16" s="1"/>
  <c r="AW50" i="16" s="1"/>
  <c r="AW51" i="16" s="1"/>
  <c r="AW52" i="16" s="1"/>
  <c r="AW53" i="16" s="1"/>
  <c r="AW54" i="16" s="1"/>
  <c r="AW55" i="16" s="1"/>
  <c r="AW56" i="16" s="1"/>
  <c r="AW57" i="16" s="1"/>
  <c r="AW58" i="16" s="1"/>
  <c r="AW59" i="16" s="1"/>
  <c r="AW60" i="16" s="1"/>
  <c r="AW61" i="16" s="1"/>
  <c r="AW62" i="16" s="1"/>
  <c r="AW63" i="16" s="1"/>
  <c r="AW64" i="16" s="1"/>
  <c r="AW65" i="16" s="1"/>
  <c r="AW66" i="16" s="1"/>
  <c r="AW67" i="16" s="1"/>
  <c r="AW68" i="16" s="1"/>
  <c r="AW69" i="16" s="1"/>
  <c r="AW70" i="16" s="1"/>
  <c r="AW71" i="16" s="1"/>
  <c r="AW72" i="16" s="1"/>
  <c r="AW73" i="16" s="1"/>
  <c r="AW74" i="16" s="1"/>
  <c r="AW75" i="16" s="1"/>
  <c r="AW76" i="16" s="1"/>
  <c r="AW77" i="16" s="1"/>
  <c r="AW78" i="16" s="1"/>
  <c r="AW79" i="16" s="1"/>
  <c r="AW80" i="16" s="1"/>
  <c r="AW81" i="16" s="1"/>
  <c r="AW82" i="16" s="1"/>
  <c r="AW83" i="16" s="1"/>
  <c r="AW84" i="16" s="1"/>
  <c r="AW85" i="16" s="1"/>
  <c r="AW86" i="16" s="1"/>
  <c r="AW87" i="16" s="1"/>
  <c r="AW88" i="16" s="1"/>
  <c r="AW89" i="16" s="1"/>
  <c r="AW90" i="16" s="1"/>
  <c r="AW91" i="16" s="1"/>
  <c r="AW92" i="16" s="1"/>
  <c r="AW93" i="16" s="1"/>
  <c r="AW94" i="16" s="1"/>
  <c r="AW95" i="16" s="1"/>
  <c r="AW96" i="16" s="1"/>
  <c r="AW97" i="16" s="1"/>
  <c r="AW98" i="16" s="1"/>
  <c r="AW99" i="16" s="1"/>
  <c r="AW100" i="16" s="1"/>
  <c r="AW101" i="16" s="1"/>
  <c r="AW102" i="16" s="1"/>
  <c r="AW103" i="16" s="1"/>
  <c r="AW104" i="16" s="1"/>
  <c r="AW105" i="16" s="1"/>
  <c r="AW106" i="16" s="1"/>
  <c r="AW107" i="16" s="1"/>
  <c r="AW108" i="16" s="1"/>
  <c r="AW109" i="16" s="1"/>
  <c r="AW110" i="16" s="1"/>
  <c r="AW111" i="16" s="1"/>
  <c r="AW112" i="16" s="1"/>
  <c r="AW113" i="16" s="1"/>
  <c r="AW114" i="16" s="1"/>
  <c r="AW115" i="16" s="1"/>
  <c r="AW116" i="16" s="1"/>
  <c r="AW117" i="16" s="1"/>
  <c r="AW118" i="16" s="1"/>
  <c r="AW119" i="16" s="1"/>
  <c r="AW120" i="16" s="1"/>
  <c r="AW121" i="16" s="1"/>
  <c r="AW122" i="16" s="1"/>
  <c r="AW123" i="16" s="1"/>
  <c r="AW124" i="16" s="1"/>
  <c r="AW125" i="16" s="1"/>
  <c r="AX6" i="16"/>
  <c r="D35" i="16"/>
  <c r="E34" i="16" s="1"/>
  <c r="D32" i="15"/>
  <c r="E31" i="15" s="1"/>
  <c r="C35" i="16"/>
  <c r="C32" i="15"/>
  <c r="F35" i="16"/>
  <c r="F33" i="4"/>
  <c r="D34" i="4" a="1"/>
  <c r="D34" i="4" s="1"/>
  <c r="E34" i="4" s="1"/>
  <c r="C35" i="4"/>
  <c r="C34" i="3"/>
  <c r="F33" i="3"/>
  <c r="AY6" i="16" l="1"/>
  <c r="AX7" i="16"/>
  <c r="AX8" i="16" s="1"/>
  <c r="AX9" i="16" s="1"/>
  <c r="AX10" i="16" s="1"/>
  <c r="AX11" i="16" s="1"/>
  <c r="AX12" i="16" s="1"/>
  <c r="AX13" i="16" s="1"/>
  <c r="AX14" i="16" s="1"/>
  <c r="AX15" i="16" s="1"/>
  <c r="AX16" i="16" s="1"/>
  <c r="AX17" i="16" s="1"/>
  <c r="AX18" i="16" s="1"/>
  <c r="AX19" i="16" s="1"/>
  <c r="AX20" i="16" s="1"/>
  <c r="AX21" i="16" s="1"/>
  <c r="AX22" i="16" s="1"/>
  <c r="AX23" i="16" s="1"/>
  <c r="AX24" i="16" s="1"/>
  <c r="AX25" i="16" s="1"/>
  <c r="AX26" i="16" s="1"/>
  <c r="AX27" i="16" s="1"/>
  <c r="AX28" i="16" s="1"/>
  <c r="AX29" i="16" s="1"/>
  <c r="AX30" i="16" s="1"/>
  <c r="AX31" i="16" s="1"/>
  <c r="AX32" i="16" s="1"/>
  <c r="AX33" i="16" s="1"/>
  <c r="AX34" i="16" s="1"/>
  <c r="AX35" i="16" s="1"/>
  <c r="AX36" i="16" s="1"/>
  <c r="AX37" i="16" s="1"/>
  <c r="AX38" i="16" s="1"/>
  <c r="AX39" i="16" s="1"/>
  <c r="AX40" i="16" s="1"/>
  <c r="AX41" i="16" s="1"/>
  <c r="AX42" i="16" s="1"/>
  <c r="AX43" i="16" s="1"/>
  <c r="AX44" i="16" s="1"/>
  <c r="AX45" i="16" s="1"/>
  <c r="AX46" i="16" s="1"/>
  <c r="AX47" i="16" s="1"/>
  <c r="AX48" i="16" s="1"/>
  <c r="AX49" i="16" s="1"/>
  <c r="AX50" i="16" s="1"/>
  <c r="AX51" i="16" s="1"/>
  <c r="AX52" i="16" s="1"/>
  <c r="AX53" i="16" s="1"/>
  <c r="AX54" i="16" s="1"/>
  <c r="AX55" i="16" s="1"/>
  <c r="AX56" i="16" s="1"/>
  <c r="AX57" i="16" s="1"/>
  <c r="AX58" i="16" s="1"/>
  <c r="AX59" i="16" s="1"/>
  <c r="AX60" i="16" s="1"/>
  <c r="AX61" i="16" s="1"/>
  <c r="AX62" i="16" s="1"/>
  <c r="AX63" i="16" s="1"/>
  <c r="AX64" i="16" s="1"/>
  <c r="AX65" i="16" s="1"/>
  <c r="AX66" i="16" s="1"/>
  <c r="AX67" i="16" s="1"/>
  <c r="AX68" i="16" s="1"/>
  <c r="AX69" i="16" s="1"/>
  <c r="AX70" i="16" s="1"/>
  <c r="AX71" i="16" s="1"/>
  <c r="AX72" i="16" s="1"/>
  <c r="AX73" i="16" s="1"/>
  <c r="AX74" i="16" s="1"/>
  <c r="AX75" i="16" s="1"/>
  <c r="AX76" i="16" s="1"/>
  <c r="AX77" i="16" s="1"/>
  <c r="AX78" i="16" s="1"/>
  <c r="AX79" i="16" s="1"/>
  <c r="AX80" i="16" s="1"/>
  <c r="AX81" i="16" s="1"/>
  <c r="AX82" i="16" s="1"/>
  <c r="AX83" i="16" s="1"/>
  <c r="AX84" i="16" s="1"/>
  <c r="AX85" i="16" s="1"/>
  <c r="AX86" i="16" s="1"/>
  <c r="AX87" i="16" s="1"/>
  <c r="AX88" i="16" s="1"/>
  <c r="AX89" i="16" s="1"/>
  <c r="AX90" i="16" s="1"/>
  <c r="AX91" i="16" s="1"/>
  <c r="AX92" i="16" s="1"/>
  <c r="AX93" i="16" s="1"/>
  <c r="AX94" i="16" s="1"/>
  <c r="AX95" i="16" s="1"/>
  <c r="AX96" i="16" s="1"/>
  <c r="AX97" i="16" s="1"/>
  <c r="AX98" i="16" s="1"/>
  <c r="AX99" i="16" s="1"/>
  <c r="AX100" i="16" s="1"/>
  <c r="AX101" i="16" s="1"/>
  <c r="AX102" i="16" s="1"/>
  <c r="AX103" i="16" s="1"/>
  <c r="AX104" i="16" s="1"/>
  <c r="AX105" i="16" s="1"/>
  <c r="AX106" i="16" s="1"/>
  <c r="AX107" i="16" s="1"/>
  <c r="AX108" i="16" s="1"/>
  <c r="AX109" i="16" s="1"/>
  <c r="AX110" i="16" s="1"/>
  <c r="AX111" i="16" s="1"/>
  <c r="AX112" i="16" s="1"/>
  <c r="AX113" i="16" s="1"/>
  <c r="AX114" i="16" s="1"/>
  <c r="AX115" i="16" s="1"/>
  <c r="AX116" i="16" s="1"/>
  <c r="AX117" i="16" s="1"/>
  <c r="AX118" i="16" s="1"/>
  <c r="AX119" i="16" s="1"/>
  <c r="AX120" i="16" s="1"/>
  <c r="AX121" i="16" s="1"/>
  <c r="AX122" i="16" s="1"/>
  <c r="AX123" i="16" s="1"/>
  <c r="AX124" i="16" s="1"/>
  <c r="AX125" i="16" s="1"/>
  <c r="D33" i="15"/>
  <c r="D36" i="16"/>
  <c r="E35" i="16" s="1"/>
  <c r="E32" i="15"/>
  <c r="C36" i="16"/>
  <c r="C33" i="15"/>
  <c r="F36" i="16"/>
  <c r="F34" i="4"/>
  <c r="D35" i="4" a="1"/>
  <c r="D35" i="4" s="1"/>
  <c r="E35" i="4" s="1"/>
  <c r="C36" i="4"/>
  <c r="C35" i="3"/>
  <c r="F34" i="3"/>
  <c r="AZ6" i="16" l="1"/>
  <c r="AY7" i="16"/>
  <c r="AY8" i="16" s="1"/>
  <c r="AY9" i="16" s="1"/>
  <c r="AY10" i="16" s="1"/>
  <c r="AY11" i="16" s="1"/>
  <c r="AY12" i="16" s="1"/>
  <c r="AY13" i="16" s="1"/>
  <c r="AY14" i="16" s="1"/>
  <c r="AY15" i="16" s="1"/>
  <c r="AY16" i="16" s="1"/>
  <c r="AY17" i="16" s="1"/>
  <c r="AY18" i="16" s="1"/>
  <c r="AY19" i="16" s="1"/>
  <c r="AY20" i="16" s="1"/>
  <c r="AY21" i="16" s="1"/>
  <c r="AY22" i="16" s="1"/>
  <c r="AY23" i="16" s="1"/>
  <c r="AY24" i="16" s="1"/>
  <c r="AY25" i="16" s="1"/>
  <c r="AY26" i="16" s="1"/>
  <c r="AY27" i="16" s="1"/>
  <c r="AY28" i="16" s="1"/>
  <c r="AY29" i="16" s="1"/>
  <c r="AY30" i="16" s="1"/>
  <c r="AY31" i="16" s="1"/>
  <c r="AY32" i="16" s="1"/>
  <c r="AY33" i="16" s="1"/>
  <c r="AY34" i="16" s="1"/>
  <c r="AY35" i="16" s="1"/>
  <c r="AY36" i="16" s="1"/>
  <c r="AY37" i="16" s="1"/>
  <c r="AY38" i="16" s="1"/>
  <c r="AY39" i="16" s="1"/>
  <c r="AY40" i="16" s="1"/>
  <c r="AY41" i="16" s="1"/>
  <c r="AY42" i="16" s="1"/>
  <c r="AY43" i="16" s="1"/>
  <c r="AY44" i="16" s="1"/>
  <c r="AY45" i="16" s="1"/>
  <c r="AY46" i="16" s="1"/>
  <c r="AY47" i="16" s="1"/>
  <c r="AY48" i="16" s="1"/>
  <c r="AY49" i="16" s="1"/>
  <c r="AY50" i="16" s="1"/>
  <c r="AY51" i="16" s="1"/>
  <c r="AY52" i="16" s="1"/>
  <c r="AY53" i="16" s="1"/>
  <c r="AY54" i="16" s="1"/>
  <c r="AY55" i="16" s="1"/>
  <c r="AY56" i="16" s="1"/>
  <c r="AY57" i="16" s="1"/>
  <c r="AY58" i="16" s="1"/>
  <c r="AY59" i="16" s="1"/>
  <c r="AY60" i="16" s="1"/>
  <c r="AY61" i="16" s="1"/>
  <c r="AY62" i="16" s="1"/>
  <c r="AY63" i="16" s="1"/>
  <c r="AY64" i="16" s="1"/>
  <c r="AY65" i="16" s="1"/>
  <c r="AY66" i="16" s="1"/>
  <c r="AY67" i="16" s="1"/>
  <c r="AY68" i="16" s="1"/>
  <c r="AY69" i="16" s="1"/>
  <c r="AY70" i="16" s="1"/>
  <c r="AY71" i="16" s="1"/>
  <c r="AY72" i="16" s="1"/>
  <c r="AY73" i="16" s="1"/>
  <c r="AY74" i="16" s="1"/>
  <c r="AY75" i="16" s="1"/>
  <c r="AY76" i="16" s="1"/>
  <c r="AY77" i="16" s="1"/>
  <c r="AY78" i="16" s="1"/>
  <c r="AY79" i="16" s="1"/>
  <c r="AY80" i="16" s="1"/>
  <c r="AY81" i="16" s="1"/>
  <c r="AY82" i="16" s="1"/>
  <c r="AY83" i="16" s="1"/>
  <c r="AY84" i="16" s="1"/>
  <c r="AY85" i="16" s="1"/>
  <c r="AY86" i="16" s="1"/>
  <c r="AY87" i="16" s="1"/>
  <c r="AY88" i="16" s="1"/>
  <c r="AY89" i="16" s="1"/>
  <c r="AY90" i="16" s="1"/>
  <c r="AY91" i="16" s="1"/>
  <c r="AY92" i="16" s="1"/>
  <c r="AY93" i="16" s="1"/>
  <c r="AY94" i="16" s="1"/>
  <c r="AY95" i="16" s="1"/>
  <c r="AY96" i="16" s="1"/>
  <c r="AY97" i="16" s="1"/>
  <c r="AY98" i="16" s="1"/>
  <c r="AY99" i="16" s="1"/>
  <c r="AY100" i="16" s="1"/>
  <c r="AY101" i="16" s="1"/>
  <c r="AY102" i="16" s="1"/>
  <c r="AY103" i="16" s="1"/>
  <c r="AY104" i="16" s="1"/>
  <c r="AY105" i="16" s="1"/>
  <c r="AY106" i="16" s="1"/>
  <c r="AY107" i="16" s="1"/>
  <c r="AY108" i="16" s="1"/>
  <c r="AY109" i="16" s="1"/>
  <c r="AY110" i="16" s="1"/>
  <c r="AY111" i="16" s="1"/>
  <c r="AY112" i="16" s="1"/>
  <c r="AY113" i="16" s="1"/>
  <c r="AY114" i="16" s="1"/>
  <c r="AY115" i="16" s="1"/>
  <c r="AY116" i="16" s="1"/>
  <c r="AY117" i="16" s="1"/>
  <c r="AY118" i="16" s="1"/>
  <c r="AY119" i="16" s="1"/>
  <c r="AY120" i="16" s="1"/>
  <c r="AY121" i="16" s="1"/>
  <c r="AY122" i="16" s="1"/>
  <c r="AY123" i="16" s="1"/>
  <c r="AY124" i="16" s="1"/>
  <c r="AY125" i="16" s="1"/>
  <c r="D37" i="16"/>
  <c r="E36" i="16" s="1"/>
  <c r="D34" i="15"/>
  <c r="E33" i="15"/>
  <c r="F37" i="16"/>
  <c r="C37" i="16"/>
  <c r="C34" i="15"/>
  <c r="F35" i="4"/>
  <c r="D36" i="4" a="1"/>
  <c r="D36" i="4" s="1"/>
  <c r="E36" i="4" s="1"/>
  <c r="C37" i="4"/>
  <c r="C36" i="3"/>
  <c r="F35" i="3"/>
  <c r="AZ7" i="16" l="1"/>
  <c r="AZ8" i="16" s="1"/>
  <c r="AZ9" i="16" s="1"/>
  <c r="AZ10" i="16" s="1"/>
  <c r="AZ11" i="16" s="1"/>
  <c r="AZ12" i="16" s="1"/>
  <c r="AZ13" i="16" s="1"/>
  <c r="AZ14" i="16" s="1"/>
  <c r="AZ15" i="16" s="1"/>
  <c r="AZ16" i="16" s="1"/>
  <c r="AZ17" i="16" s="1"/>
  <c r="AZ18" i="16" s="1"/>
  <c r="AZ19" i="16" s="1"/>
  <c r="AZ20" i="16" s="1"/>
  <c r="AZ21" i="16" s="1"/>
  <c r="AZ22" i="16" s="1"/>
  <c r="AZ23" i="16" s="1"/>
  <c r="AZ24" i="16" s="1"/>
  <c r="AZ25" i="16" s="1"/>
  <c r="AZ26" i="16" s="1"/>
  <c r="AZ27" i="16" s="1"/>
  <c r="AZ28" i="16" s="1"/>
  <c r="AZ29" i="16" s="1"/>
  <c r="AZ30" i="16" s="1"/>
  <c r="AZ31" i="16" s="1"/>
  <c r="AZ32" i="16" s="1"/>
  <c r="AZ33" i="16" s="1"/>
  <c r="AZ34" i="16" s="1"/>
  <c r="AZ35" i="16" s="1"/>
  <c r="AZ36" i="16" s="1"/>
  <c r="AZ37" i="16" s="1"/>
  <c r="AZ38" i="16" s="1"/>
  <c r="AZ39" i="16" s="1"/>
  <c r="AZ40" i="16" s="1"/>
  <c r="AZ41" i="16" s="1"/>
  <c r="AZ42" i="16" s="1"/>
  <c r="AZ43" i="16" s="1"/>
  <c r="AZ44" i="16" s="1"/>
  <c r="AZ45" i="16" s="1"/>
  <c r="AZ46" i="16" s="1"/>
  <c r="AZ47" i="16" s="1"/>
  <c r="AZ48" i="16" s="1"/>
  <c r="AZ49" i="16" s="1"/>
  <c r="AZ50" i="16" s="1"/>
  <c r="AZ51" i="16" s="1"/>
  <c r="AZ52" i="16" s="1"/>
  <c r="AZ53" i="16" s="1"/>
  <c r="AZ54" i="16" s="1"/>
  <c r="AZ55" i="16" s="1"/>
  <c r="AZ56" i="16" s="1"/>
  <c r="AZ57" i="16" s="1"/>
  <c r="AZ58" i="16" s="1"/>
  <c r="AZ59" i="16" s="1"/>
  <c r="AZ60" i="16" s="1"/>
  <c r="AZ61" i="16" s="1"/>
  <c r="AZ62" i="16" s="1"/>
  <c r="AZ63" i="16" s="1"/>
  <c r="AZ64" i="16" s="1"/>
  <c r="AZ65" i="16" s="1"/>
  <c r="AZ66" i="16" s="1"/>
  <c r="AZ67" i="16" s="1"/>
  <c r="AZ68" i="16" s="1"/>
  <c r="AZ69" i="16" s="1"/>
  <c r="AZ70" i="16" s="1"/>
  <c r="AZ71" i="16" s="1"/>
  <c r="AZ72" i="16" s="1"/>
  <c r="AZ73" i="16" s="1"/>
  <c r="AZ74" i="16" s="1"/>
  <c r="AZ75" i="16" s="1"/>
  <c r="AZ76" i="16" s="1"/>
  <c r="AZ77" i="16" s="1"/>
  <c r="AZ78" i="16" s="1"/>
  <c r="AZ79" i="16" s="1"/>
  <c r="AZ80" i="16" s="1"/>
  <c r="AZ81" i="16" s="1"/>
  <c r="AZ82" i="16" s="1"/>
  <c r="AZ83" i="16" s="1"/>
  <c r="AZ84" i="16" s="1"/>
  <c r="AZ85" i="16" s="1"/>
  <c r="AZ86" i="16" s="1"/>
  <c r="AZ87" i="16" s="1"/>
  <c r="AZ88" i="16" s="1"/>
  <c r="AZ89" i="16" s="1"/>
  <c r="AZ90" i="16" s="1"/>
  <c r="AZ91" i="16" s="1"/>
  <c r="AZ92" i="16" s="1"/>
  <c r="AZ93" i="16" s="1"/>
  <c r="AZ94" i="16" s="1"/>
  <c r="AZ95" i="16" s="1"/>
  <c r="AZ96" i="16" s="1"/>
  <c r="AZ97" i="16" s="1"/>
  <c r="AZ98" i="16" s="1"/>
  <c r="AZ99" i="16" s="1"/>
  <c r="AZ100" i="16" s="1"/>
  <c r="AZ101" i="16" s="1"/>
  <c r="AZ102" i="16" s="1"/>
  <c r="AZ103" i="16" s="1"/>
  <c r="AZ104" i="16" s="1"/>
  <c r="AZ105" i="16" s="1"/>
  <c r="AZ106" i="16" s="1"/>
  <c r="AZ107" i="16" s="1"/>
  <c r="AZ108" i="16" s="1"/>
  <c r="AZ109" i="16" s="1"/>
  <c r="AZ110" i="16" s="1"/>
  <c r="AZ111" i="16" s="1"/>
  <c r="AZ112" i="16" s="1"/>
  <c r="AZ113" i="16" s="1"/>
  <c r="AZ114" i="16" s="1"/>
  <c r="AZ115" i="16" s="1"/>
  <c r="AZ116" i="16" s="1"/>
  <c r="AZ117" i="16" s="1"/>
  <c r="AZ118" i="16" s="1"/>
  <c r="AZ119" i="16" s="1"/>
  <c r="AZ120" i="16" s="1"/>
  <c r="AZ121" i="16" s="1"/>
  <c r="AZ122" i="16" s="1"/>
  <c r="AZ123" i="16" s="1"/>
  <c r="AZ124" i="16" s="1"/>
  <c r="AZ125" i="16" s="1"/>
  <c r="BA6" i="16"/>
  <c r="D38" i="16"/>
  <c r="E37" i="16" s="1"/>
  <c r="D35" i="15"/>
  <c r="E34" i="15"/>
  <c r="F38" i="16"/>
  <c r="C38" i="16"/>
  <c r="C35" i="15"/>
  <c r="F36" i="4"/>
  <c r="D37" i="4" a="1"/>
  <c r="D37" i="4" s="1"/>
  <c r="E37" i="4" s="1"/>
  <c r="C38" i="4"/>
  <c r="C37" i="3"/>
  <c r="F36" i="3"/>
  <c r="BA7" i="16" l="1"/>
  <c r="BA8" i="16" s="1"/>
  <c r="BA9" i="16" s="1"/>
  <c r="BA10" i="16" s="1"/>
  <c r="BA11" i="16" s="1"/>
  <c r="BA12" i="16" s="1"/>
  <c r="BA13" i="16" s="1"/>
  <c r="BA14" i="16" s="1"/>
  <c r="BA15" i="16" s="1"/>
  <c r="BA16" i="16" s="1"/>
  <c r="BA17" i="16" s="1"/>
  <c r="BA18" i="16" s="1"/>
  <c r="BA19" i="16" s="1"/>
  <c r="BA20" i="16" s="1"/>
  <c r="BA21" i="16" s="1"/>
  <c r="BA22" i="16" s="1"/>
  <c r="BA23" i="16" s="1"/>
  <c r="BA24" i="16" s="1"/>
  <c r="BA25" i="16" s="1"/>
  <c r="BA26" i="16" s="1"/>
  <c r="BA27" i="16" s="1"/>
  <c r="BA28" i="16" s="1"/>
  <c r="BA29" i="16" s="1"/>
  <c r="BA30" i="16" s="1"/>
  <c r="BA31" i="16" s="1"/>
  <c r="BA32" i="16" s="1"/>
  <c r="BA33" i="16" s="1"/>
  <c r="BA34" i="16" s="1"/>
  <c r="BA35" i="16" s="1"/>
  <c r="BA36" i="16" s="1"/>
  <c r="BA37" i="16" s="1"/>
  <c r="BA38" i="16" s="1"/>
  <c r="BA39" i="16" s="1"/>
  <c r="BA40" i="16" s="1"/>
  <c r="BA41" i="16" s="1"/>
  <c r="BA42" i="16" s="1"/>
  <c r="BA43" i="16" s="1"/>
  <c r="BA44" i="16" s="1"/>
  <c r="BA45" i="16" s="1"/>
  <c r="BA46" i="16" s="1"/>
  <c r="BA47" i="16" s="1"/>
  <c r="BA48" i="16" s="1"/>
  <c r="BA49" i="16" s="1"/>
  <c r="BA50" i="16" s="1"/>
  <c r="BA51" i="16" s="1"/>
  <c r="BA52" i="16" s="1"/>
  <c r="BA53" i="16" s="1"/>
  <c r="BA54" i="16" s="1"/>
  <c r="BA55" i="16" s="1"/>
  <c r="BA56" i="16" s="1"/>
  <c r="BA57" i="16" s="1"/>
  <c r="BA58" i="16" s="1"/>
  <c r="BA59" i="16" s="1"/>
  <c r="BA60" i="16" s="1"/>
  <c r="BA61" i="16" s="1"/>
  <c r="BA62" i="16" s="1"/>
  <c r="BA63" i="16" s="1"/>
  <c r="BA64" i="16" s="1"/>
  <c r="BA65" i="16" s="1"/>
  <c r="BA66" i="16" s="1"/>
  <c r="BA67" i="16" s="1"/>
  <c r="BA68" i="16" s="1"/>
  <c r="BA69" i="16" s="1"/>
  <c r="BA70" i="16" s="1"/>
  <c r="BA71" i="16" s="1"/>
  <c r="BA72" i="16" s="1"/>
  <c r="BA73" i="16" s="1"/>
  <c r="BA74" i="16" s="1"/>
  <c r="BA75" i="16" s="1"/>
  <c r="BA76" i="16" s="1"/>
  <c r="BA77" i="16" s="1"/>
  <c r="BA78" i="16" s="1"/>
  <c r="BA79" i="16" s="1"/>
  <c r="BA80" i="16" s="1"/>
  <c r="BA81" i="16" s="1"/>
  <c r="BA82" i="16" s="1"/>
  <c r="BA83" i="16" s="1"/>
  <c r="BA84" i="16" s="1"/>
  <c r="BA85" i="16" s="1"/>
  <c r="BA86" i="16" s="1"/>
  <c r="BA87" i="16" s="1"/>
  <c r="BA88" i="16" s="1"/>
  <c r="BA89" i="16" s="1"/>
  <c r="BA90" i="16" s="1"/>
  <c r="BA91" i="16" s="1"/>
  <c r="BA92" i="16" s="1"/>
  <c r="BA93" i="16" s="1"/>
  <c r="BA94" i="16" s="1"/>
  <c r="BA95" i="16" s="1"/>
  <c r="BA96" i="16" s="1"/>
  <c r="BA97" i="16" s="1"/>
  <c r="BA98" i="16" s="1"/>
  <c r="BA99" i="16" s="1"/>
  <c r="BA100" i="16" s="1"/>
  <c r="BA101" i="16" s="1"/>
  <c r="BA102" i="16" s="1"/>
  <c r="BA103" i="16" s="1"/>
  <c r="BA104" i="16" s="1"/>
  <c r="BA105" i="16" s="1"/>
  <c r="BA106" i="16" s="1"/>
  <c r="BA107" i="16" s="1"/>
  <c r="BA108" i="16" s="1"/>
  <c r="BA109" i="16" s="1"/>
  <c r="BA110" i="16" s="1"/>
  <c r="BA111" i="16" s="1"/>
  <c r="BA112" i="16" s="1"/>
  <c r="BA113" i="16" s="1"/>
  <c r="BA114" i="16" s="1"/>
  <c r="BA115" i="16" s="1"/>
  <c r="BA116" i="16" s="1"/>
  <c r="BA117" i="16" s="1"/>
  <c r="BA118" i="16" s="1"/>
  <c r="BA119" i="16" s="1"/>
  <c r="BA120" i="16" s="1"/>
  <c r="BA121" i="16" s="1"/>
  <c r="BA122" i="16" s="1"/>
  <c r="BA123" i="16" s="1"/>
  <c r="BA124" i="16" s="1"/>
  <c r="BA125" i="16" s="1"/>
  <c r="BB6" i="16"/>
  <c r="D39" i="16"/>
  <c r="E38" i="16" s="1"/>
  <c r="D36" i="15"/>
  <c r="E35" i="15" s="1"/>
  <c r="F39" i="16"/>
  <c r="C39" i="16"/>
  <c r="C36" i="15"/>
  <c r="F37" i="4"/>
  <c r="D38" i="4" a="1"/>
  <c r="D38" i="4" s="1"/>
  <c r="E38" i="4" s="1"/>
  <c r="C39" i="4"/>
  <c r="C38" i="3"/>
  <c r="F37" i="3"/>
  <c r="BB7" i="16" l="1"/>
  <c r="BB8" i="16" s="1"/>
  <c r="BB9" i="16" s="1"/>
  <c r="BB10" i="16" s="1"/>
  <c r="BB11" i="16" s="1"/>
  <c r="BB12" i="16" s="1"/>
  <c r="BB13" i="16" s="1"/>
  <c r="BB14" i="16" s="1"/>
  <c r="BB15" i="16" s="1"/>
  <c r="BB16" i="16" s="1"/>
  <c r="BB17" i="16" s="1"/>
  <c r="BB18" i="16" s="1"/>
  <c r="BB19" i="16" s="1"/>
  <c r="BB20" i="16" s="1"/>
  <c r="BB21" i="16" s="1"/>
  <c r="BB22" i="16" s="1"/>
  <c r="BB23" i="16" s="1"/>
  <c r="BB24" i="16" s="1"/>
  <c r="BB25" i="16" s="1"/>
  <c r="BB26" i="16" s="1"/>
  <c r="BB27" i="16" s="1"/>
  <c r="BB28" i="16" s="1"/>
  <c r="BB29" i="16" s="1"/>
  <c r="BB30" i="16" s="1"/>
  <c r="BB31" i="16" s="1"/>
  <c r="BB32" i="16" s="1"/>
  <c r="BB33" i="16" s="1"/>
  <c r="BB34" i="16" s="1"/>
  <c r="BB35" i="16" s="1"/>
  <c r="BB36" i="16" s="1"/>
  <c r="BB37" i="16" s="1"/>
  <c r="BB38" i="16" s="1"/>
  <c r="BB39" i="16" s="1"/>
  <c r="BB40" i="16" s="1"/>
  <c r="BB41" i="16" s="1"/>
  <c r="BB42" i="16" s="1"/>
  <c r="BB43" i="16" s="1"/>
  <c r="BB44" i="16" s="1"/>
  <c r="BB45" i="16" s="1"/>
  <c r="BB46" i="16" s="1"/>
  <c r="BB47" i="16" s="1"/>
  <c r="BB48" i="16" s="1"/>
  <c r="BB49" i="16" s="1"/>
  <c r="BB50" i="16" s="1"/>
  <c r="BB51" i="16" s="1"/>
  <c r="BB52" i="16" s="1"/>
  <c r="BB53" i="16" s="1"/>
  <c r="BB54" i="16" s="1"/>
  <c r="BB55" i="16" s="1"/>
  <c r="BB56" i="16" s="1"/>
  <c r="BB57" i="16" s="1"/>
  <c r="BB58" i="16" s="1"/>
  <c r="BB59" i="16" s="1"/>
  <c r="BB60" i="16" s="1"/>
  <c r="BB61" i="16" s="1"/>
  <c r="BB62" i="16" s="1"/>
  <c r="BB63" i="16" s="1"/>
  <c r="BB64" i="16" s="1"/>
  <c r="BB65" i="16" s="1"/>
  <c r="BB66" i="16" s="1"/>
  <c r="BB67" i="16" s="1"/>
  <c r="BB68" i="16" s="1"/>
  <c r="BB69" i="16" s="1"/>
  <c r="BB70" i="16" s="1"/>
  <c r="BB71" i="16" s="1"/>
  <c r="BB72" i="16" s="1"/>
  <c r="BB73" i="16" s="1"/>
  <c r="BB74" i="16" s="1"/>
  <c r="BB75" i="16" s="1"/>
  <c r="BB76" i="16" s="1"/>
  <c r="BB77" i="16" s="1"/>
  <c r="BB78" i="16" s="1"/>
  <c r="BB79" i="16" s="1"/>
  <c r="BB80" i="16" s="1"/>
  <c r="BB81" i="16" s="1"/>
  <c r="BB82" i="16" s="1"/>
  <c r="BB83" i="16" s="1"/>
  <c r="BB84" i="16" s="1"/>
  <c r="BB85" i="16" s="1"/>
  <c r="BB86" i="16" s="1"/>
  <c r="BB87" i="16" s="1"/>
  <c r="BB88" i="16" s="1"/>
  <c r="BB89" i="16" s="1"/>
  <c r="BB90" i="16" s="1"/>
  <c r="BB91" i="16" s="1"/>
  <c r="BB92" i="16" s="1"/>
  <c r="BB93" i="16" s="1"/>
  <c r="BB94" i="16" s="1"/>
  <c r="BB95" i="16" s="1"/>
  <c r="BB96" i="16" s="1"/>
  <c r="BB97" i="16" s="1"/>
  <c r="BB98" i="16" s="1"/>
  <c r="BB99" i="16" s="1"/>
  <c r="BB100" i="16" s="1"/>
  <c r="BB101" i="16" s="1"/>
  <c r="BB102" i="16" s="1"/>
  <c r="BB103" i="16" s="1"/>
  <c r="BB104" i="16" s="1"/>
  <c r="BB105" i="16" s="1"/>
  <c r="BB106" i="16" s="1"/>
  <c r="BB107" i="16" s="1"/>
  <c r="BB108" i="16" s="1"/>
  <c r="BB109" i="16" s="1"/>
  <c r="BB110" i="16" s="1"/>
  <c r="BB111" i="16" s="1"/>
  <c r="BB112" i="16" s="1"/>
  <c r="BB113" i="16" s="1"/>
  <c r="BB114" i="16" s="1"/>
  <c r="BB115" i="16" s="1"/>
  <c r="BB116" i="16" s="1"/>
  <c r="BB117" i="16" s="1"/>
  <c r="BB118" i="16" s="1"/>
  <c r="BB119" i="16" s="1"/>
  <c r="BB120" i="16" s="1"/>
  <c r="BB121" i="16" s="1"/>
  <c r="BB122" i="16" s="1"/>
  <c r="BB123" i="16" s="1"/>
  <c r="BB124" i="16" s="1"/>
  <c r="BB125" i="16" s="1"/>
  <c r="BC6" i="16"/>
  <c r="D37" i="15"/>
  <c r="D40" i="16"/>
  <c r="E39" i="16" s="1"/>
  <c r="E36" i="15"/>
  <c r="C37" i="15"/>
  <c r="F40" i="16"/>
  <c r="C40" i="16"/>
  <c r="F38" i="4"/>
  <c r="D39" i="4" a="1"/>
  <c r="D39" i="4" s="1"/>
  <c r="E39" i="4" s="1"/>
  <c r="C40" i="4"/>
  <c r="C39" i="3"/>
  <c r="F38" i="3"/>
  <c r="BD6" i="16" l="1"/>
  <c r="BC7" i="16"/>
  <c r="BC8" i="16" s="1"/>
  <c r="BC9" i="16" s="1"/>
  <c r="BC10" i="16" s="1"/>
  <c r="BC11" i="16" s="1"/>
  <c r="BC12" i="16" s="1"/>
  <c r="BC13" i="16" s="1"/>
  <c r="BC14" i="16" s="1"/>
  <c r="BC15" i="16" s="1"/>
  <c r="BC16" i="16" s="1"/>
  <c r="BC17" i="16" s="1"/>
  <c r="BC18" i="16" s="1"/>
  <c r="BC19" i="16" s="1"/>
  <c r="BC20" i="16" s="1"/>
  <c r="BC21" i="16" s="1"/>
  <c r="BC22" i="16" s="1"/>
  <c r="BC23" i="16" s="1"/>
  <c r="BC24" i="16" s="1"/>
  <c r="BC25" i="16" s="1"/>
  <c r="BC26" i="16" s="1"/>
  <c r="BC27" i="16" s="1"/>
  <c r="BC28" i="16" s="1"/>
  <c r="BC29" i="16" s="1"/>
  <c r="BC30" i="16" s="1"/>
  <c r="BC31" i="16" s="1"/>
  <c r="BC32" i="16" s="1"/>
  <c r="BC33" i="16" s="1"/>
  <c r="BC34" i="16" s="1"/>
  <c r="BC35" i="16" s="1"/>
  <c r="BC36" i="16" s="1"/>
  <c r="BC37" i="16" s="1"/>
  <c r="BC38" i="16" s="1"/>
  <c r="BC39" i="16" s="1"/>
  <c r="BC40" i="16" s="1"/>
  <c r="BC41" i="16" s="1"/>
  <c r="BC42" i="16" s="1"/>
  <c r="BC43" i="16" s="1"/>
  <c r="BC44" i="16" s="1"/>
  <c r="BC45" i="16" s="1"/>
  <c r="BC46" i="16" s="1"/>
  <c r="BC47" i="16" s="1"/>
  <c r="BC48" i="16" s="1"/>
  <c r="BC49" i="16" s="1"/>
  <c r="BC50" i="16" s="1"/>
  <c r="BC51" i="16" s="1"/>
  <c r="BC52" i="16" s="1"/>
  <c r="BC53" i="16" s="1"/>
  <c r="BC54" i="16" s="1"/>
  <c r="BC55" i="16" s="1"/>
  <c r="BC56" i="16" s="1"/>
  <c r="BC57" i="16" s="1"/>
  <c r="BC58" i="16" s="1"/>
  <c r="BC59" i="16" s="1"/>
  <c r="BC60" i="16" s="1"/>
  <c r="BC61" i="16" s="1"/>
  <c r="BC62" i="16" s="1"/>
  <c r="BC63" i="16" s="1"/>
  <c r="BC64" i="16" s="1"/>
  <c r="BC65" i="16" s="1"/>
  <c r="BC66" i="16" s="1"/>
  <c r="BC67" i="16" s="1"/>
  <c r="BC68" i="16" s="1"/>
  <c r="BC69" i="16" s="1"/>
  <c r="BC70" i="16" s="1"/>
  <c r="BC71" i="16" s="1"/>
  <c r="BC72" i="16" s="1"/>
  <c r="BC73" i="16" s="1"/>
  <c r="BC74" i="16" s="1"/>
  <c r="BC75" i="16" s="1"/>
  <c r="BC76" i="16" s="1"/>
  <c r="BC77" i="16" s="1"/>
  <c r="BC78" i="16" s="1"/>
  <c r="BC79" i="16" s="1"/>
  <c r="BC80" i="16" s="1"/>
  <c r="BC81" i="16" s="1"/>
  <c r="BC82" i="16" s="1"/>
  <c r="BC83" i="16" s="1"/>
  <c r="BC84" i="16" s="1"/>
  <c r="BC85" i="16" s="1"/>
  <c r="BC86" i="16" s="1"/>
  <c r="BC87" i="16" s="1"/>
  <c r="BC88" i="16" s="1"/>
  <c r="BC89" i="16" s="1"/>
  <c r="BC90" i="16" s="1"/>
  <c r="BC91" i="16" s="1"/>
  <c r="BC92" i="16" s="1"/>
  <c r="BC93" i="16" s="1"/>
  <c r="BC94" i="16" s="1"/>
  <c r="BC95" i="16" s="1"/>
  <c r="BC96" i="16" s="1"/>
  <c r="BC97" i="16" s="1"/>
  <c r="BC98" i="16" s="1"/>
  <c r="BC99" i="16" s="1"/>
  <c r="BC100" i="16" s="1"/>
  <c r="BC101" i="16" s="1"/>
  <c r="BC102" i="16" s="1"/>
  <c r="BC103" i="16" s="1"/>
  <c r="BC104" i="16" s="1"/>
  <c r="BC105" i="16" s="1"/>
  <c r="BC106" i="16" s="1"/>
  <c r="BC107" i="16" s="1"/>
  <c r="BC108" i="16" s="1"/>
  <c r="BC109" i="16" s="1"/>
  <c r="BC110" i="16" s="1"/>
  <c r="BC111" i="16" s="1"/>
  <c r="BC112" i="16" s="1"/>
  <c r="BC113" i="16" s="1"/>
  <c r="BC114" i="16" s="1"/>
  <c r="BC115" i="16" s="1"/>
  <c r="BC116" i="16" s="1"/>
  <c r="BC117" i="16" s="1"/>
  <c r="BC118" i="16" s="1"/>
  <c r="BC119" i="16" s="1"/>
  <c r="BC120" i="16" s="1"/>
  <c r="BC121" i="16" s="1"/>
  <c r="BC122" i="16" s="1"/>
  <c r="BC123" i="16" s="1"/>
  <c r="BC124" i="16" s="1"/>
  <c r="BC125" i="16" s="1"/>
  <c r="D41" i="16"/>
  <c r="E40" i="16" s="1"/>
  <c r="D38" i="15"/>
  <c r="E37" i="15" s="1"/>
  <c r="C38" i="15"/>
  <c r="F41" i="16"/>
  <c r="C41" i="16"/>
  <c r="F39" i="4"/>
  <c r="D40" i="4" a="1"/>
  <c r="D40" i="4" s="1"/>
  <c r="E40" i="4" s="1"/>
  <c r="C41" i="4"/>
  <c r="C40" i="3"/>
  <c r="F39" i="3"/>
  <c r="E41" i="16" l="1"/>
  <c r="BE6" i="16"/>
  <c r="BD7" i="16"/>
  <c r="BD8" i="16" s="1"/>
  <c r="BD9" i="16" s="1"/>
  <c r="BD10" i="16" s="1"/>
  <c r="BD11" i="16" s="1"/>
  <c r="BD12" i="16" s="1"/>
  <c r="BD13" i="16" s="1"/>
  <c r="BD14" i="16" s="1"/>
  <c r="BD15" i="16" s="1"/>
  <c r="BD16" i="16" s="1"/>
  <c r="BD17" i="16" s="1"/>
  <c r="BD18" i="16" s="1"/>
  <c r="BD19" i="16" s="1"/>
  <c r="BD20" i="16" s="1"/>
  <c r="BD21" i="16" s="1"/>
  <c r="BD22" i="16" s="1"/>
  <c r="BD23" i="16" s="1"/>
  <c r="BD24" i="16" s="1"/>
  <c r="BD25" i="16" s="1"/>
  <c r="BD26" i="16" s="1"/>
  <c r="BD27" i="16" s="1"/>
  <c r="BD28" i="16" s="1"/>
  <c r="BD29" i="16" s="1"/>
  <c r="BD30" i="16" s="1"/>
  <c r="BD31" i="16" s="1"/>
  <c r="BD32" i="16" s="1"/>
  <c r="BD33" i="16" s="1"/>
  <c r="BD34" i="16" s="1"/>
  <c r="BD35" i="16" s="1"/>
  <c r="BD36" i="16" s="1"/>
  <c r="BD37" i="16" s="1"/>
  <c r="BD38" i="16" s="1"/>
  <c r="BD39" i="16" s="1"/>
  <c r="BD40" i="16" s="1"/>
  <c r="BD41" i="16" s="1"/>
  <c r="BD42" i="16" s="1"/>
  <c r="BD43" i="16" s="1"/>
  <c r="BD44" i="16" s="1"/>
  <c r="BD45" i="16" s="1"/>
  <c r="BD46" i="16" s="1"/>
  <c r="BD47" i="16" s="1"/>
  <c r="BD48" i="16" s="1"/>
  <c r="BD49" i="16" s="1"/>
  <c r="BD50" i="16" s="1"/>
  <c r="BD51" i="16" s="1"/>
  <c r="BD52" i="16" s="1"/>
  <c r="BD53" i="16" s="1"/>
  <c r="BD54" i="16" s="1"/>
  <c r="BD55" i="16" s="1"/>
  <c r="BD56" i="16" s="1"/>
  <c r="BD57" i="16" s="1"/>
  <c r="BD58" i="16" s="1"/>
  <c r="BD59" i="16" s="1"/>
  <c r="BD60" i="16" s="1"/>
  <c r="BD61" i="16" s="1"/>
  <c r="BD62" i="16" s="1"/>
  <c r="BD63" i="16" s="1"/>
  <c r="BD64" i="16" s="1"/>
  <c r="BD65" i="16" s="1"/>
  <c r="BD66" i="16" s="1"/>
  <c r="BD67" i="16" s="1"/>
  <c r="BD68" i="16" s="1"/>
  <c r="BD69" i="16" s="1"/>
  <c r="BD70" i="16" s="1"/>
  <c r="BD71" i="16" s="1"/>
  <c r="BD72" i="16" s="1"/>
  <c r="BD73" i="16" s="1"/>
  <c r="BD74" i="16" s="1"/>
  <c r="BD75" i="16" s="1"/>
  <c r="BD76" i="16" s="1"/>
  <c r="BD77" i="16" s="1"/>
  <c r="BD78" i="16" s="1"/>
  <c r="BD79" i="16" s="1"/>
  <c r="BD80" i="16" s="1"/>
  <c r="BD81" i="16" s="1"/>
  <c r="BD82" i="16" s="1"/>
  <c r="BD83" i="16" s="1"/>
  <c r="BD84" i="16" s="1"/>
  <c r="BD85" i="16" s="1"/>
  <c r="BD86" i="16" s="1"/>
  <c r="BD87" i="16" s="1"/>
  <c r="BD88" i="16" s="1"/>
  <c r="BD89" i="16" s="1"/>
  <c r="BD90" i="16" s="1"/>
  <c r="BD91" i="16" s="1"/>
  <c r="BD92" i="16" s="1"/>
  <c r="BD93" i="16" s="1"/>
  <c r="BD94" i="16" s="1"/>
  <c r="BD95" i="16" s="1"/>
  <c r="BD96" i="16" s="1"/>
  <c r="BD97" i="16" s="1"/>
  <c r="BD98" i="16" s="1"/>
  <c r="BD99" i="16" s="1"/>
  <c r="BD100" i="16" s="1"/>
  <c r="BD101" i="16" s="1"/>
  <c r="BD102" i="16" s="1"/>
  <c r="BD103" i="16" s="1"/>
  <c r="BD104" i="16" s="1"/>
  <c r="BD105" i="16" s="1"/>
  <c r="BD106" i="16" s="1"/>
  <c r="BD107" i="16" s="1"/>
  <c r="BD108" i="16" s="1"/>
  <c r="BD109" i="16" s="1"/>
  <c r="BD110" i="16" s="1"/>
  <c r="BD111" i="16" s="1"/>
  <c r="BD112" i="16" s="1"/>
  <c r="BD113" i="16" s="1"/>
  <c r="BD114" i="16" s="1"/>
  <c r="BD115" i="16" s="1"/>
  <c r="BD116" i="16" s="1"/>
  <c r="BD117" i="16" s="1"/>
  <c r="BD118" i="16" s="1"/>
  <c r="BD119" i="16" s="1"/>
  <c r="BD120" i="16" s="1"/>
  <c r="BD121" i="16" s="1"/>
  <c r="BD122" i="16" s="1"/>
  <c r="BD123" i="16" s="1"/>
  <c r="BD124" i="16" s="1"/>
  <c r="BD125" i="16" s="1"/>
  <c r="D42" i="16"/>
  <c r="D39" i="15"/>
  <c r="E38" i="15" s="1"/>
  <c r="C39" i="15"/>
  <c r="F42" i="16"/>
  <c r="C42" i="16"/>
  <c r="F40" i="4"/>
  <c r="D41" i="4" a="1"/>
  <c r="D41" i="4" s="1"/>
  <c r="E41" i="4" s="1"/>
  <c r="C42" i="4"/>
  <c r="C41" i="3"/>
  <c r="F40" i="3"/>
  <c r="BF6" i="16" l="1"/>
  <c r="BE7" i="16"/>
  <c r="BE8" i="16" s="1"/>
  <c r="BE9" i="16" s="1"/>
  <c r="BE10" i="16" s="1"/>
  <c r="BE11" i="16" s="1"/>
  <c r="BE12" i="16" s="1"/>
  <c r="BE13" i="16" s="1"/>
  <c r="BE14" i="16" s="1"/>
  <c r="BE15" i="16" s="1"/>
  <c r="BE16" i="16" s="1"/>
  <c r="BE17" i="16" s="1"/>
  <c r="BE18" i="16" s="1"/>
  <c r="BE19" i="16" s="1"/>
  <c r="BE20" i="16" s="1"/>
  <c r="BE21" i="16" s="1"/>
  <c r="BE22" i="16" s="1"/>
  <c r="BE23" i="16" s="1"/>
  <c r="BE24" i="16" s="1"/>
  <c r="BE25" i="16" s="1"/>
  <c r="BE26" i="16" s="1"/>
  <c r="BE27" i="16" s="1"/>
  <c r="BE28" i="16" s="1"/>
  <c r="BE29" i="16" s="1"/>
  <c r="BE30" i="16" s="1"/>
  <c r="BE31" i="16" s="1"/>
  <c r="BE32" i="16" s="1"/>
  <c r="BE33" i="16" s="1"/>
  <c r="BE34" i="16" s="1"/>
  <c r="BE35" i="16" s="1"/>
  <c r="BE36" i="16" s="1"/>
  <c r="BE37" i="16" s="1"/>
  <c r="BE38" i="16" s="1"/>
  <c r="BE39" i="16" s="1"/>
  <c r="BE40" i="16" s="1"/>
  <c r="BE41" i="16" s="1"/>
  <c r="BE42" i="16" s="1"/>
  <c r="BE43" i="16" s="1"/>
  <c r="BE44" i="16" s="1"/>
  <c r="BE45" i="16" s="1"/>
  <c r="BE46" i="16" s="1"/>
  <c r="BE47" i="16" s="1"/>
  <c r="BE48" i="16" s="1"/>
  <c r="BE49" i="16" s="1"/>
  <c r="BE50" i="16" s="1"/>
  <c r="BE51" i="16" s="1"/>
  <c r="BE52" i="16" s="1"/>
  <c r="BE53" i="16" s="1"/>
  <c r="BE54" i="16" s="1"/>
  <c r="BE55" i="16" s="1"/>
  <c r="BE56" i="16" s="1"/>
  <c r="BE57" i="16" s="1"/>
  <c r="BE58" i="16" s="1"/>
  <c r="BE59" i="16" s="1"/>
  <c r="BE60" i="16" s="1"/>
  <c r="BE61" i="16" s="1"/>
  <c r="BE62" i="16" s="1"/>
  <c r="BE63" i="16" s="1"/>
  <c r="BE64" i="16" s="1"/>
  <c r="BE65" i="16" s="1"/>
  <c r="BE66" i="16" s="1"/>
  <c r="BE67" i="16" s="1"/>
  <c r="BE68" i="16" s="1"/>
  <c r="BE69" i="16" s="1"/>
  <c r="BE70" i="16" s="1"/>
  <c r="BE71" i="16" s="1"/>
  <c r="BE72" i="16" s="1"/>
  <c r="BE73" i="16" s="1"/>
  <c r="BE74" i="16" s="1"/>
  <c r="BE75" i="16" s="1"/>
  <c r="BE76" i="16" s="1"/>
  <c r="BE77" i="16" s="1"/>
  <c r="BE78" i="16" s="1"/>
  <c r="BE79" i="16" s="1"/>
  <c r="BE80" i="16" s="1"/>
  <c r="BE81" i="16" s="1"/>
  <c r="BE82" i="16" s="1"/>
  <c r="BE83" i="16" s="1"/>
  <c r="BE84" i="16" s="1"/>
  <c r="BE85" i="16" s="1"/>
  <c r="BE86" i="16" s="1"/>
  <c r="BE87" i="16" s="1"/>
  <c r="BE88" i="16" s="1"/>
  <c r="BE89" i="16" s="1"/>
  <c r="BE90" i="16" s="1"/>
  <c r="BE91" i="16" s="1"/>
  <c r="BE92" i="16" s="1"/>
  <c r="BE93" i="16" s="1"/>
  <c r="BE94" i="16" s="1"/>
  <c r="BE95" i="16" s="1"/>
  <c r="BE96" i="16" s="1"/>
  <c r="BE97" i="16" s="1"/>
  <c r="BE98" i="16" s="1"/>
  <c r="BE99" i="16" s="1"/>
  <c r="BE100" i="16" s="1"/>
  <c r="BE101" i="16" s="1"/>
  <c r="BE102" i="16" s="1"/>
  <c r="BE103" i="16" s="1"/>
  <c r="BE104" i="16" s="1"/>
  <c r="BE105" i="16" s="1"/>
  <c r="BE106" i="16" s="1"/>
  <c r="BE107" i="16" s="1"/>
  <c r="BE108" i="16" s="1"/>
  <c r="BE109" i="16" s="1"/>
  <c r="BE110" i="16" s="1"/>
  <c r="BE111" i="16" s="1"/>
  <c r="BE112" i="16" s="1"/>
  <c r="BE113" i="16" s="1"/>
  <c r="BE114" i="16" s="1"/>
  <c r="BE115" i="16" s="1"/>
  <c r="BE116" i="16" s="1"/>
  <c r="BE117" i="16" s="1"/>
  <c r="BE118" i="16" s="1"/>
  <c r="BE119" i="16" s="1"/>
  <c r="BE120" i="16" s="1"/>
  <c r="BE121" i="16" s="1"/>
  <c r="BE122" i="16" s="1"/>
  <c r="BE123" i="16" s="1"/>
  <c r="BE124" i="16" s="1"/>
  <c r="BE125" i="16" s="1"/>
  <c r="D43" i="16"/>
  <c r="E42" i="16" s="1"/>
  <c r="D40" i="15"/>
  <c r="E39" i="15" s="1"/>
  <c r="C40" i="15"/>
  <c r="F43" i="16"/>
  <c r="C43" i="16"/>
  <c r="F41" i="4"/>
  <c r="D42" i="4" a="1"/>
  <c r="D42" i="4" s="1"/>
  <c r="E42" i="4" s="1"/>
  <c r="C43" i="4"/>
  <c r="C42" i="3"/>
  <c r="F41" i="3"/>
  <c r="BG6" i="16" l="1"/>
  <c r="BF7" i="16"/>
  <c r="BF8" i="16" s="1"/>
  <c r="BF9" i="16" s="1"/>
  <c r="BF10" i="16" s="1"/>
  <c r="BF11" i="16" s="1"/>
  <c r="BF12" i="16" s="1"/>
  <c r="BF13" i="16" s="1"/>
  <c r="BF14" i="16" s="1"/>
  <c r="BF15" i="16" s="1"/>
  <c r="BF16" i="16" s="1"/>
  <c r="BF17" i="16" s="1"/>
  <c r="BF18" i="16" s="1"/>
  <c r="BF19" i="16" s="1"/>
  <c r="BF20" i="16" s="1"/>
  <c r="BF21" i="16" s="1"/>
  <c r="BF22" i="16" s="1"/>
  <c r="BF23" i="16" s="1"/>
  <c r="BF24" i="16" s="1"/>
  <c r="BF25" i="16" s="1"/>
  <c r="BF26" i="16" s="1"/>
  <c r="BF27" i="16" s="1"/>
  <c r="BF28" i="16" s="1"/>
  <c r="BF29" i="16" s="1"/>
  <c r="BF30" i="16" s="1"/>
  <c r="BF31" i="16" s="1"/>
  <c r="BF32" i="16" s="1"/>
  <c r="BF33" i="16" s="1"/>
  <c r="BF34" i="16" s="1"/>
  <c r="BF35" i="16" s="1"/>
  <c r="BF36" i="16" s="1"/>
  <c r="BF37" i="16" s="1"/>
  <c r="BF38" i="16" s="1"/>
  <c r="BF39" i="16" s="1"/>
  <c r="BF40" i="16" s="1"/>
  <c r="BF41" i="16" s="1"/>
  <c r="BF42" i="16" s="1"/>
  <c r="BF43" i="16" s="1"/>
  <c r="BF44" i="16" s="1"/>
  <c r="BF45" i="16" s="1"/>
  <c r="BF46" i="16" s="1"/>
  <c r="BF47" i="16" s="1"/>
  <c r="BF48" i="16" s="1"/>
  <c r="BF49" i="16" s="1"/>
  <c r="BF50" i="16" s="1"/>
  <c r="BF51" i="16" s="1"/>
  <c r="BF52" i="16" s="1"/>
  <c r="BF53" i="16" s="1"/>
  <c r="BF54" i="16" s="1"/>
  <c r="BF55" i="16" s="1"/>
  <c r="BF56" i="16" s="1"/>
  <c r="BF57" i="16" s="1"/>
  <c r="BF58" i="16" s="1"/>
  <c r="BF59" i="16" s="1"/>
  <c r="BF60" i="16" s="1"/>
  <c r="BF61" i="16" s="1"/>
  <c r="BF62" i="16" s="1"/>
  <c r="BF63" i="16" s="1"/>
  <c r="BF64" i="16" s="1"/>
  <c r="BF65" i="16" s="1"/>
  <c r="BF66" i="16" s="1"/>
  <c r="BF67" i="16" s="1"/>
  <c r="BF68" i="16" s="1"/>
  <c r="BF69" i="16" s="1"/>
  <c r="BF70" i="16" s="1"/>
  <c r="BF71" i="16" s="1"/>
  <c r="BF72" i="16" s="1"/>
  <c r="BF73" i="16" s="1"/>
  <c r="BF74" i="16" s="1"/>
  <c r="BF75" i="16" s="1"/>
  <c r="BF76" i="16" s="1"/>
  <c r="BF77" i="16" s="1"/>
  <c r="BF78" i="16" s="1"/>
  <c r="BF79" i="16" s="1"/>
  <c r="BF80" i="16" s="1"/>
  <c r="BF81" i="16" s="1"/>
  <c r="BF82" i="16" s="1"/>
  <c r="BF83" i="16" s="1"/>
  <c r="BF84" i="16" s="1"/>
  <c r="BF85" i="16" s="1"/>
  <c r="BF86" i="16" s="1"/>
  <c r="BF87" i="16" s="1"/>
  <c r="BF88" i="16" s="1"/>
  <c r="BF89" i="16" s="1"/>
  <c r="BF90" i="16" s="1"/>
  <c r="BF91" i="16" s="1"/>
  <c r="BF92" i="16" s="1"/>
  <c r="BF93" i="16" s="1"/>
  <c r="BF94" i="16" s="1"/>
  <c r="BF95" i="16" s="1"/>
  <c r="BF96" i="16" s="1"/>
  <c r="BF97" i="16" s="1"/>
  <c r="BF98" i="16" s="1"/>
  <c r="BF99" i="16" s="1"/>
  <c r="BF100" i="16" s="1"/>
  <c r="BF101" i="16" s="1"/>
  <c r="BF102" i="16" s="1"/>
  <c r="BF103" i="16" s="1"/>
  <c r="BF104" i="16" s="1"/>
  <c r="BF105" i="16" s="1"/>
  <c r="BF106" i="16" s="1"/>
  <c r="BF107" i="16" s="1"/>
  <c r="BF108" i="16" s="1"/>
  <c r="BF109" i="16" s="1"/>
  <c r="BF110" i="16" s="1"/>
  <c r="BF111" i="16" s="1"/>
  <c r="BF112" i="16" s="1"/>
  <c r="BF113" i="16" s="1"/>
  <c r="BF114" i="16" s="1"/>
  <c r="BF115" i="16" s="1"/>
  <c r="BF116" i="16" s="1"/>
  <c r="BF117" i="16" s="1"/>
  <c r="BF118" i="16" s="1"/>
  <c r="BF119" i="16" s="1"/>
  <c r="BF120" i="16" s="1"/>
  <c r="BF121" i="16" s="1"/>
  <c r="BF122" i="16" s="1"/>
  <c r="BF123" i="16" s="1"/>
  <c r="BF124" i="16" s="1"/>
  <c r="BF125" i="16" s="1"/>
  <c r="D44" i="16"/>
  <c r="E43" i="16" s="1"/>
  <c r="D41" i="15"/>
  <c r="E40" i="15"/>
  <c r="C41" i="15"/>
  <c r="F44" i="16"/>
  <c r="C44" i="16"/>
  <c r="F42" i="4"/>
  <c r="D43" i="4" a="1"/>
  <c r="D43" i="4" s="1"/>
  <c r="E43" i="4" s="1"/>
  <c r="C44" i="4"/>
  <c r="C43" i="3"/>
  <c r="F42" i="3"/>
  <c r="BH6" i="16" l="1"/>
  <c r="BG7" i="16"/>
  <c r="BG8" i="16" s="1"/>
  <c r="BG9" i="16" s="1"/>
  <c r="BG10" i="16" s="1"/>
  <c r="BG11" i="16" s="1"/>
  <c r="BG12" i="16" s="1"/>
  <c r="BG13" i="16" s="1"/>
  <c r="BG14" i="16" s="1"/>
  <c r="BG15" i="16" s="1"/>
  <c r="BG16" i="16" s="1"/>
  <c r="BG17" i="16" s="1"/>
  <c r="BG18" i="16" s="1"/>
  <c r="BG19" i="16" s="1"/>
  <c r="BG20" i="16" s="1"/>
  <c r="BG21" i="16" s="1"/>
  <c r="BG22" i="16" s="1"/>
  <c r="BG23" i="16" s="1"/>
  <c r="BG24" i="16" s="1"/>
  <c r="BG25" i="16" s="1"/>
  <c r="BG26" i="16" s="1"/>
  <c r="BG27" i="16" s="1"/>
  <c r="BG28" i="16" s="1"/>
  <c r="BG29" i="16" s="1"/>
  <c r="BG30" i="16" s="1"/>
  <c r="BG31" i="16" s="1"/>
  <c r="BG32" i="16" s="1"/>
  <c r="BG33" i="16" s="1"/>
  <c r="BG34" i="16" s="1"/>
  <c r="BG35" i="16" s="1"/>
  <c r="BG36" i="16" s="1"/>
  <c r="BG37" i="16" s="1"/>
  <c r="BG38" i="16" s="1"/>
  <c r="BG39" i="16" s="1"/>
  <c r="BG40" i="16" s="1"/>
  <c r="BG41" i="16" s="1"/>
  <c r="BG42" i="16" s="1"/>
  <c r="BG43" i="16" s="1"/>
  <c r="BG44" i="16" s="1"/>
  <c r="BG45" i="16" s="1"/>
  <c r="BG46" i="16" s="1"/>
  <c r="BG47" i="16" s="1"/>
  <c r="BG48" i="16" s="1"/>
  <c r="BG49" i="16" s="1"/>
  <c r="BG50" i="16" s="1"/>
  <c r="BG51" i="16" s="1"/>
  <c r="BG52" i="16" s="1"/>
  <c r="BG53" i="16" s="1"/>
  <c r="BG54" i="16" s="1"/>
  <c r="BG55" i="16" s="1"/>
  <c r="BG56" i="16" s="1"/>
  <c r="BG57" i="16" s="1"/>
  <c r="BG58" i="16" s="1"/>
  <c r="BG59" i="16" s="1"/>
  <c r="BG60" i="16" s="1"/>
  <c r="BG61" i="16" s="1"/>
  <c r="BG62" i="16" s="1"/>
  <c r="BG63" i="16" s="1"/>
  <c r="BG64" i="16" s="1"/>
  <c r="BG65" i="16" s="1"/>
  <c r="BG66" i="16" s="1"/>
  <c r="BG67" i="16" s="1"/>
  <c r="BG68" i="16" s="1"/>
  <c r="BG69" i="16" s="1"/>
  <c r="BG70" i="16" s="1"/>
  <c r="BG71" i="16" s="1"/>
  <c r="BG72" i="16" s="1"/>
  <c r="BG73" i="16" s="1"/>
  <c r="BG74" i="16" s="1"/>
  <c r="BG75" i="16" s="1"/>
  <c r="BG76" i="16" s="1"/>
  <c r="BG77" i="16" s="1"/>
  <c r="BG78" i="16" s="1"/>
  <c r="BG79" i="16" s="1"/>
  <c r="BG80" i="16" s="1"/>
  <c r="BG81" i="16" s="1"/>
  <c r="BG82" i="16" s="1"/>
  <c r="BG83" i="16" s="1"/>
  <c r="BG84" i="16" s="1"/>
  <c r="BG85" i="16" s="1"/>
  <c r="BG86" i="16" s="1"/>
  <c r="BG87" i="16" s="1"/>
  <c r="BG88" i="16" s="1"/>
  <c r="BG89" i="16" s="1"/>
  <c r="BG90" i="16" s="1"/>
  <c r="BG91" i="16" s="1"/>
  <c r="BG92" i="16" s="1"/>
  <c r="BG93" i="16" s="1"/>
  <c r="BG94" i="16" s="1"/>
  <c r="BG95" i="16" s="1"/>
  <c r="BG96" i="16" s="1"/>
  <c r="BG97" i="16" s="1"/>
  <c r="BG98" i="16" s="1"/>
  <c r="BG99" i="16" s="1"/>
  <c r="BG100" i="16" s="1"/>
  <c r="BG101" i="16" s="1"/>
  <c r="BG102" i="16" s="1"/>
  <c r="BG103" i="16" s="1"/>
  <c r="BG104" i="16" s="1"/>
  <c r="BG105" i="16" s="1"/>
  <c r="BG106" i="16" s="1"/>
  <c r="BG107" i="16" s="1"/>
  <c r="BG108" i="16" s="1"/>
  <c r="BG109" i="16" s="1"/>
  <c r="BG110" i="16" s="1"/>
  <c r="BG111" i="16" s="1"/>
  <c r="BG112" i="16" s="1"/>
  <c r="BG113" i="16" s="1"/>
  <c r="BG114" i="16" s="1"/>
  <c r="BG115" i="16" s="1"/>
  <c r="BG116" i="16" s="1"/>
  <c r="BG117" i="16" s="1"/>
  <c r="BG118" i="16" s="1"/>
  <c r="BG119" i="16" s="1"/>
  <c r="BG120" i="16" s="1"/>
  <c r="BG121" i="16" s="1"/>
  <c r="BG122" i="16" s="1"/>
  <c r="BG123" i="16" s="1"/>
  <c r="BG124" i="16" s="1"/>
  <c r="BG125" i="16" s="1"/>
  <c r="D45" i="16"/>
  <c r="E44" i="16" s="1"/>
  <c r="D42" i="15"/>
  <c r="E41" i="15" s="1"/>
  <c r="C42" i="15"/>
  <c r="F45" i="16"/>
  <c r="C45" i="16"/>
  <c r="F43" i="4"/>
  <c r="D44" i="4" a="1"/>
  <c r="D44" i="4" s="1"/>
  <c r="E44" i="4" s="1"/>
  <c r="C45" i="4"/>
  <c r="C44" i="3"/>
  <c r="F43" i="3"/>
  <c r="BH7" i="16" l="1"/>
  <c r="BH8" i="16" s="1"/>
  <c r="BH9" i="16" s="1"/>
  <c r="BH10" i="16" s="1"/>
  <c r="BH11" i="16" s="1"/>
  <c r="BH12" i="16" s="1"/>
  <c r="BH13" i="16" s="1"/>
  <c r="BH14" i="16" s="1"/>
  <c r="BH15" i="16" s="1"/>
  <c r="BH16" i="16" s="1"/>
  <c r="BH17" i="16" s="1"/>
  <c r="BH18" i="16" s="1"/>
  <c r="BH19" i="16" s="1"/>
  <c r="BH20" i="16" s="1"/>
  <c r="BH21" i="16" s="1"/>
  <c r="BH22" i="16" s="1"/>
  <c r="BH23" i="16" s="1"/>
  <c r="BH24" i="16" s="1"/>
  <c r="BH25" i="16" s="1"/>
  <c r="BH26" i="16" s="1"/>
  <c r="BH27" i="16" s="1"/>
  <c r="BH28" i="16" s="1"/>
  <c r="BH29" i="16" s="1"/>
  <c r="BH30" i="16" s="1"/>
  <c r="BH31" i="16" s="1"/>
  <c r="BH32" i="16" s="1"/>
  <c r="BH33" i="16" s="1"/>
  <c r="BH34" i="16" s="1"/>
  <c r="BH35" i="16" s="1"/>
  <c r="BH36" i="16" s="1"/>
  <c r="BH37" i="16" s="1"/>
  <c r="BH38" i="16" s="1"/>
  <c r="BH39" i="16" s="1"/>
  <c r="BH40" i="16" s="1"/>
  <c r="BH41" i="16" s="1"/>
  <c r="BH42" i="16" s="1"/>
  <c r="BH43" i="16" s="1"/>
  <c r="BH44" i="16" s="1"/>
  <c r="BH45" i="16" s="1"/>
  <c r="BH46" i="16" s="1"/>
  <c r="BH47" i="16" s="1"/>
  <c r="BH48" i="16" s="1"/>
  <c r="BH49" i="16" s="1"/>
  <c r="BH50" i="16" s="1"/>
  <c r="BH51" i="16" s="1"/>
  <c r="BH52" i="16" s="1"/>
  <c r="BH53" i="16" s="1"/>
  <c r="BH54" i="16" s="1"/>
  <c r="BH55" i="16" s="1"/>
  <c r="BH56" i="16" s="1"/>
  <c r="BH57" i="16" s="1"/>
  <c r="BH58" i="16" s="1"/>
  <c r="BH59" i="16" s="1"/>
  <c r="BH60" i="16" s="1"/>
  <c r="BH61" i="16" s="1"/>
  <c r="BH62" i="16" s="1"/>
  <c r="BH63" i="16" s="1"/>
  <c r="BH64" i="16" s="1"/>
  <c r="BH65" i="16" s="1"/>
  <c r="BH66" i="16" s="1"/>
  <c r="BH67" i="16" s="1"/>
  <c r="BH68" i="16" s="1"/>
  <c r="BH69" i="16" s="1"/>
  <c r="BH70" i="16" s="1"/>
  <c r="BH71" i="16" s="1"/>
  <c r="BH72" i="16" s="1"/>
  <c r="BH73" i="16" s="1"/>
  <c r="BH74" i="16" s="1"/>
  <c r="BH75" i="16" s="1"/>
  <c r="BH76" i="16" s="1"/>
  <c r="BH77" i="16" s="1"/>
  <c r="BH78" i="16" s="1"/>
  <c r="BH79" i="16" s="1"/>
  <c r="BH80" i="16" s="1"/>
  <c r="BH81" i="16" s="1"/>
  <c r="BH82" i="16" s="1"/>
  <c r="BH83" i="16" s="1"/>
  <c r="BH84" i="16" s="1"/>
  <c r="BH85" i="16" s="1"/>
  <c r="BH86" i="16" s="1"/>
  <c r="BH87" i="16" s="1"/>
  <c r="BH88" i="16" s="1"/>
  <c r="BH89" i="16" s="1"/>
  <c r="BH90" i="16" s="1"/>
  <c r="BH91" i="16" s="1"/>
  <c r="BH92" i="16" s="1"/>
  <c r="BH93" i="16" s="1"/>
  <c r="BH94" i="16" s="1"/>
  <c r="BH95" i="16" s="1"/>
  <c r="BH96" i="16" s="1"/>
  <c r="BH97" i="16" s="1"/>
  <c r="BH98" i="16" s="1"/>
  <c r="BH99" i="16" s="1"/>
  <c r="BH100" i="16" s="1"/>
  <c r="BH101" i="16" s="1"/>
  <c r="BH102" i="16" s="1"/>
  <c r="BH103" i="16" s="1"/>
  <c r="BH104" i="16" s="1"/>
  <c r="BH105" i="16" s="1"/>
  <c r="BH106" i="16" s="1"/>
  <c r="BH107" i="16" s="1"/>
  <c r="BH108" i="16" s="1"/>
  <c r="BH109" i="16" s="1"/>
  <c r="BH110" i="16" s="1"/>
  <c r="BH111" i="16" s="1"/>
  <c r="BH112" i="16" s="1"/>
  <c r="BH113" i="16" s="1"/>
  <c r="BH114" i="16" s="1"/>
  <c r="BH115" i="16" s="1"/>
  <c r="BH116" i="16" s="1"/>
  <c r="BH117" i="16" s="1"/>
  <c r="BH118" i="16" s="1"/>
  <c r="BH119" i="16" s="1"/>
  <c r="BH120" i="16" s="1"/>
  <c r="BH121" i="16" s="1"/>
  <c r="BH122" i="16" s="1"/>
  <c r="BH123" i="16" s="1"/>
  <c r="BH124" i="16" s="1"/>
  <c r="BH125" i="16" s="1"/>
  <c r="BI6" i="16"/>
  <c r="D43" i="15"/>
  <c r="D46" i="16"/>
  <c r="E45" i="16" s="1"/>
  <c r="E42" i="15"/>
  <c r="C43" i="15"/>
  <c r="F46" i="16"/>
  <c r="C46" i="16"/>
  <c r="F44" i="4"/>
  <c r="D45" i="4" a="1"/>
  <c r="D45" i="4" s="1"/>
  <c r="E45" i="4" s="1"/>
  <c r="C46" i="4"/>
  <c r="C45" i="3"/>
  <c r="F44" i="3"/>
  <c r="E46" i="16" l="1"/>
  <c r="BI7" i="16"/>
  <c r="BI8" i="16" s="1"/>
  <c r="BI9" i="16" s="1"/>
  <c r="BI10" i="16" s="1"/>
  <c r="BI11" i="16" s="1"/>
  <c r="BI12" i="16" s="1"/>
  <c r="BI13" i="16" s="1"/>
  <c r="BI14" i="16" s="1"/>
  <c r="BI15" i="16" s="1"/>
  <c r="BI16" i="16" s="1"/>
  <c r="BI17" i="16" s="1"/>
  <c r="BI18" i="16" s="1"/>
  <c r="BI19" i="16" s="1"/>
  <c r="BI20" i="16" s="1"/>
  <c r="BI21" i="16" s="1"/>
  <c r="BI22" i="16" s="1"/>
  <c r="BI23" i="16" s="1"/>
  <c r="BI24" i="16" s="1"/>
  <c r="BI25" i="16" s="1"/>
  <c r="BI26" i="16" s="1"/>
  <c r="BI27" i="16" s="1"/>
  <c r="BI28" i="16" s="1"/>
  <c r="BI29" i="16" s="1"/>
  <c r="BI30" i="16" s="1"/>
  <c r="BI31" i="16" s="1"/>
  <c r="BI32" i="16" s="1"/>
  <c r="BI33" i="16" s="1"/>
  <c r="BI34" i="16" s="1"/>
  <c r="BI35" i="16" s="1"/>
  <c r="BI36" i="16" s="1"/>
  <c r="BI37" i="16" s="1"/>
  <c r="BI38" i="16" s="1"/>
  <c r="BI39" i="16" s="1"/>
  <c r="BI40" i="16" s="1"/>
  <c r="BI41" i="16" s="1"/>
  <c r="BI42" i="16" s="1"/>
  <c r="BI43" i="16" s="1"/>
  <c r="BI44" i="16" s="1"/>
  <c r="BI45" i="16" s="1"/>
  <c r="BI46" i="16" s="1"/>
  <c r="BI47" i="16" s="1"/>
  <c r="BI48" i="16" s="1"/>
  <c r="BI49" i="16" s="1"/>
  <c r="BI50" i="16" s="1"/>
  <c r="BI51" i="16" s="1"/>
  <c r="BI52" i="16" s="1"/>
  <c r="BI53" i="16" s="1"/>
  <c r="BI54" i="16" s="1"/>
  <c r="BI55" i="16" s="1"/>
  <c r="BI56" i="16" s="1"/>
  <c r="BI57" i="16" s="1"/>
  <c r="BI58" i="16" s="1"/>
  <c r="BI59" i="16" s="1"/>
  <c r="BI60" i="16" s="1"/>
  <c r="BI61" i="16" s="1"/>
  <c r="BI62" i="16" s="1"/>
  <c r="BI63" i="16" s="1"/>
  <c r="BI64" i="16" s="1"/>
  <c r="BI65" i="16" s="1"/>
  <c r="BI66" i="16" s="1"/>
  <c r="BI67" i="16" s="1"/>
  <c r="BI68" i="16" s="1"/>
  <c r="BI69" i="16" s="1"/>
  <c r="BI70" i="16" s="1"/>
  <c r="BI71" i="16" s="1"/>
  <c r="BI72" i="16" s="1"/>
  <c r="BI73" i="16" s="1"/>
  <c r="BI74" i="16" s="1"/>
  <c r="BI75" i="16" s="1"/>
  <c r="BI76" i="16" s="1"/>
  <c r="BI77" i="16" s="1"/>
  <c r="BI78" i="16" s="1"/>
  <c r="BI79" i="16" s="1"/>
  <c r="BI80" i="16" s="1"/>
  <c r="BI81" i="16" s="1"/>
  <c r="BI82" i="16" s="1"/>
  <c r="BI83" i="16" s="1"/>
  <c r="BI84" i="16" s="1"/>
  <c r="BI85" i="16" s="1"/>
  <c r="BI86" i="16" s="1"/>
  <c r="BI87" i="16" s="1"/>
  <c r="BI88" i="16" s="1"/>
  <c r="BI89" i="16" s="1"/>
  <c r="BI90" i="16" s="1"/>
  <c r="BI91" i="16" s="1"/>
  <c r="BI92" i="16" s="1"/>
  <c r="BI93" i="16" s="1"/>
  <c r="BI94" i="16" s="1"/>
  <c r="BI95" i="16" s="1"/>
  <c r="BI96" i="16" s="1"/>
  <c r="BI97" i="16" s="1"/>
  <c r="BI98" i="16" s="1"/>
  <c r="BI99" i="16" s="1"/>
  <c r="BI100" i="16" s="1"/>
  <c r="BI101" i="16" s="1"/>
  <c r="BI102" i="16" s="1"/>
  <c r="BI103" i="16" s="1"/>
  <c r="BI104" i="16" s="1"/>
  <c r="BI105" i="16" s="1"/>
  <c r="BI106" i="16" s="1"/>
  <c r="BI107" i="16" s="1"/>
  <c r="BI108" i="16" s="1"/>
  <c r="BI109" i="16" s="1"/>
  <c r="BI110" i="16" s="1"/>
  <c r="BI111" i="16" s="1"/>
  <c r="BI112" i="16" s="1"/>
  <c r="BI113" i="16" s="1"/>
  <c r="BI114" i="16" s="1"/>
  <c r="BI115" i="16" s="1"/>
  <c r="BI116" i="16" s="1"/>
  <c r="BI117" i="16" s="1"/>
  <c r="BI118" i="16" s="1"/>
  <c r="BI119" i="16" s="1"/>
  <c r="BI120" i="16" s="1"/>
  <c r="BI121" i="16" s="1"/>
  <c r="BI122" i="16" s="1"/>
  <c r="BI123" i="16" s="1"/>
  <c r="BI124" i="16" s="1"/>
  <c r="BI125" i="16" s="1"/>
  <c r="BJ6" i="16"/>
  <c r="D47" i="16"/>
  <c r="D44" i="15"/>
  <c r="E43" i="15"/>
  <c r="C47" i="16"/>
  <c r="C44" i="15"/>
  <c r="F47" i="16"/>
  <c r="F45" i="4"/>
  <c r="D46" i="4" a="1"/>
  <c r="D46" i="4" s="1"/>
  <c r="E46" i="4" s="1"/>
  <c r="C47" i="4"/>
  <c r="C46" i="3"/>
  <c r="F45" i="3"/>
  <c r="BJ7" i="16" l="1"/>
  <c r="BJ8" i="16" s="1"/>
  <c r="BJ9" i="16" s="1"/>
  <c r="BJ10" i="16" s="1"/>
  <c r="BJ11" i="16" s="1"/>
  <c r="BJ12" i="16" s="1"/>
  <c r="BJ13" i="16" s="1"/>
  <c r="BJ14" i="16" s="1"/>
  <c r="BJ15" i="16" s="1"/>
  <c r="BJ16" i="16" s="1"/>
  <c r="BJ17" i="16" s="1"/>
  <c r="BJ18" i="16" s="1"/>
  <c r="BJ19" i="16" s="1"/>
  <c r="BJ20" i="16" s="1"/>
  <c r="BJ21" i="16" s="1"/>
  <c r="BJ22" i="16" s="1"/>
  <c r="BJ23" i="16" s="1"/>
  <c r="BJ24" i="16" s="1"/>
  <c r="BJ25" i="16" s="1"/>
  <c r="BJ26" i="16" s="1"/>
  <c r="BJ27" i="16" s="1"/>
  <c r="BJ28" i="16" s="1"/>
  <c r="BJ29" i="16" s="1"/>
  <c r="BJ30" i="16" s="1"/>
  <c r="BJ31" i="16" s="1"/>
  <c r="BJ32" i="16" s="1"/>
  <c r="BJ33" i="16" s="1"/>
  <c r="BJ34" i="16" s="1"/>
  <c r="BJ35" i="16" s="1"/>
  <c r="BJ36" i="16" s="1"/>
  <c r="BJ37" i="16" s="1"/>
  <c r="BJ38" i="16" s="1"/>
  <c r="BJ39" i="16" s="1"/>
  <c r="BJ40" i="16" s="1"/>
  <c r="BJ41" i="16" s="1"/>
  <c r="BJ42" i="16" s="1"/>
  <c r="BJ43" i="16" s="1"/>
  <c r="BJ44" i="16" s="1"/>
  <c r="BJ45" i="16" s="1"/>
  <c r="BJ46" i="16" s="1"/>
  <c r="BJ47" i="16" s="1"/>
  <c r="BJ48" i="16" s="1"/>
  <c r="BJ49" i="16" s="1"/>
  <c r="BJ50" i="16" s="1"/>
  <c r="BJ51" i="16" s="1"/>
  <c r="BJ52" i="16" s="1"/>
  <c r="BJ53" i="16" s="1"/>
  <c r="BJ54" i="16" s="1"/>
  <c r="BJ55" i="16" s="1"/>
  <c r="BJ56" i="16" s="1"/>
  <c r="BJ57" i="16" s="1"/>
  <c r="BJ58" i="16" s="1"/>
  <c r="BJ59" i="16" s="1"/>
  <c r="BJ60" i="16" s="1"/>
  <c r="BJ61" i="16" s="1"/>
  <c r="BJ62" i="16" s="1"/>
  <c r="BJ63" i="16" s="1"/>
  <c r="BJ64" i="16" s="1"/>
  <c r="BJ65" i="16" s="1"/>
  <c r="BJ66" i="16" s="1"/>
  <c r="BJ67" i="16" s="1"/>
  <c r="BJ68" i="16" s="1"/>
  <c r="BJ69" i="16" s="1"/>
  <c r="BJ70" i="16" s="1"/>
  <c r="BJ71" i="16" s="1"/>
  <c r="BJ72" i="16" s="1"/>
  <c r="BJ73" i="16" s="1"/>
  <c r="BJ74" i="16" s="1"/>
  <c r="BJ75" i="16" s="1"/>
  <c r="BJ76" i="16" s="1"/>
  <c r="BJ77" i="16" s="1"/>
  <c r="BJ78" i="16" s="1"/>
  <c r="BJ79" i="16" s="1"/>
  <c r="BJ80" i="16" s="1"/>
  <c r="BJ81" i="16" s="1"/>
  <c r="BJ82" i="16" s="1"/>
  <c r="BJ83" i="16" s="1"/>
  <c r="BJ84" i="16" s="1"/>
  <c r="BJ85" i="16" s="1"/>
  <c r="BJ86" i="16" s="1"/>
  <c r="BJ87" i="16" s="1"/>
  <c r="BJ88" i="16" s="1"/>
  <c r="BJ89" i="16" s="1"/>
  <c r="BJ90" i="16" s="1"/>
  <c r="BJ91" i="16" s="1"/>
  <c r="BJ92" i="16" s="1"/>
  <c r="BJ93" i="16" s="1"/>
  <c r="BJ94" i="16" s="1"/>
  <c r="BJ95" i="16" s="1"/>
  <c r="BJ96" i="16" s="1"/>
  <c r="BJ97" i="16" s="1"/>
  <c r="BJ98" i="16" s="1"/>
  <c r="BJ99" i="16" s="1"/>
  <c r="BJ100" i="16" s="1"/>
  <c r="BJ101" i="16" s="1"/>
  <c r="BJ102" i="16" s="1"/>
  <c r="BJ103" i="16" s="1"/>
  <c r="BJ104" i="16" s="1"/>
  <c r="BJ105" i="16" s="1"/>
  <c r="BJ106" i="16" s="1"/>
  <c r="BJ107" i="16" s="1"/>
  <c r="BJ108" i="16" s="1"/>
  <c r="BJ109" i="16" s="1"/>
  <c r="BJ110" i="16" s="1"/>
  <c r="BJ111" i="16" s="1"/>
  <c r="BJ112" i="16" s="1"/>
  <c r="BJ113" i="16" s="1"/>
  <c r="BJ114" i="16" s="1"/>
  <c r="BJ115" i="16" s="1"/>
  <c r="BJ116" i="16" s="1"/>
  <c r="BJ117" i="16" s="1"/>
  <c r="BJ118" i="16" s="1"/>
  <c r="BJ119" i="16" s="1"/>
  <c r="BJ120" i="16" s="1"/>
  <c r="BJ121" i="16" s="1"/>
  <c r="BJ122" i="16" s="1"/>
  <c r="BJ123" i="16" s="1"/>
  <c r="BJ124" i="16" s="1"/>
  <c r="BJ125" i="16" s="1"/>
  <c r="BK6" i="16"/>
  <c r="D45" i="15"/>
  <c r="D48" i="16"/>
  <c r="E47" i="16" s="1"/>
  <c r="E44" i="15"/>
  <c r="C48" i="16"/>
  <c r="C45" i="15"/>
  <c r="F48" i="16"/>
  <c r="F46" i="4"/>
  <c r="D47" i="4" a="1"/>
  <c r="D47" i="4" s="1"/>
  <c r="E47" i="4" s="1"/>
  <c r="C48" i="4"/>
  <c r="C47" i="3"/>
  <c r="F46" i="3"/>
  <c r="BL6" i="16" l="1"/>
  <c r="BK7" i="16"/>
  <c r="BK8" i="16" s="1"/>
  <c r="BK9" i="16" s="1"/>
  <c r="BK10" i="16" s="1"/>
  <c r="BK11" i="16" s="1"/>
  <c r="BK12" i="16" s="1"/>
  <c r="BK13" i="16" s="1"/>
  <c r="BK14" i="16" s="1"/>
  <c r="BK15" i="16" s="1"/>
  <c r="BK16" i="16" s="1"/>
  <c r="BK17" i="16" s="1"/>
  <c r="BK18" i="16" s="1"/>
  <c r="BK19" i="16" s="1"/>
  <c r="BK20" i="16" s="1"/>
  <c r="BK21" i="16" s="1"/>
  <c r="BK22" i="16" s="1"/>
  <c r="BK23" i="16" s="1"/>
  <c r="BK24" i="16" s="1"/>
  <c r="BK25" i="16" s="1"/>
  <c r="BK26" i="16" s="1"/>
  <c r="BK27" i="16" s="1"/>
  <c r="BK28" i="16" s="1"/>
  <c r="BK29" i="16" s="1"/>
  <c r="BK30" i="16" s="1"/>
  <c r="BK31" i="16" s="1"/>
  <c r="BK32" i="16" s="1"/>
  <c r="BK33" i="16" s="1"/>
  <c r="BK34" i="16" s="1"/>
  <c r="BK35" i="16" s="1"/>
  <c r="BK36" i="16" s="1"/>
  <c r="BK37" i="16" s="1"/>
  <c r="BK38" i="16" s="1"/>
  <c r="BK39" i="16" s="1"/>
  <c r="BK40" i="16" s="1"/>
  <c r="BK41" i="16" s="1"/>
  <c r="BK42" i="16" s="1"/>
  <c r="BK43" i="16" s="1"/>
  <c r="BK44" i="16" s="1"/>
  <c r="BK45" i="16" s="1"/>
  <c r="BK46" i="16" s="1"/>
  <c r="BK47" i="16" s="1"/>
  <c r="BK48" i="16" s="1"/>
  <c r="BK49" i="16" s="1"/>
  <c r="BK50" i="16" s="1"/>
  <c r="BK51" i="16" s="1"/>
  <c r="BK52" i="16" s="1"/>
  <c r="BK53" i="16" s="1"/>
  <c r="BK54" i="16" s="1"/>
  <c r="BK55" i="16" s="1"/>
  <c r="BK56" i="16" s="1"/>
  <c r="BK57" i="16" s="1"/>
  <c r="BK58" i="16" s="1"/>
  <c r="BK59" i="16" s="1"/>
  <c r="BK60" i="16" s="1"/>
  <c r="BK61" i="16" s="1"/>
  <c r="BK62" i="16" s="1"/>
  <c r="BK63" i="16" s="1"/>
  <c r="BK64" i="16" s="1"/>
  <c r="BK65" i="16" s="1"/>
  <c r="BK66" i="16" s="1"/>
  <c r="BK67" i="16" s="1"/>
  <c r="BK68" i="16" s="1"/>
  <c r="BK69" i="16" s="1"/>
  <c r="BK70" i="16" s="1"/>
  <c r="BK71" i="16" s="1"/>
  <c r="BK72" i="16" s="1"/>
  <c r="BK73" i="16" s="1"/>
  <c r="BK74" i="16" s="1"/>
  <c r="BK75" i="16" s="1"/>
  <c r="BK76" i="16" s="1"/>
  <c r="BK77" i="16" s="1"/>
  <c r="BK78" i="16" s="1"/>
  <c r="BK79" i="16" s="1"/>
  <c r="BK80" i="16" s="1"/>
  <c r="BK81" i="16" s="1"/>
  <c r="BK82" i="16" s="1"/>
  <c r="BK83" i="16" s="1"/>
  <c r="BK84" i="16" s="1"/>
  <c r="BK85" i="16" s="1"/>
  <c r="BK86" i="16" s="1"/>
  <c r="BK87" i="16" s="1"/>
  <c r="BK88" i="16" s="1"/>
  <c r="BK89" i="16" s="1"/>
  <c r="BK90" i="16" s="1"/>
  <c r="BK91" i="16" s="1"/>
  <c r="BK92" i="16" s="1"/>
  <c r="BK93" i="16" s="1"/>
  <c r="BK94" i="16" s="1"/>
  <c r="BK95" i="16" s="1"/>
  <c r="BK96" i="16" s="1"/>
  <c r="BK97" i="16" s="1"/>
  <c r="BK98" i="16" s="1"/>
  <c r="BK99" i="16" s="1"/>
  <c r="BK100" i="16" s="1"/>
  <c r="BK101" i="16" s="1"/>
  <c r="BK102" i="16" s="1"/>
  <c r="BK103" i="16" s="1"/>
  <c r="BK104" i="16" s="1"/>
  <c r="BK105" i="16" s="1"/>
  <c r="BK106" i="16" s="1"/>
  <c r="BK107" i="16" s="1"/>
  <c r="BK108" i="16" s="1"/>
  <c r="BK109" i="16" s="1"/>
  <c r="BK110" i="16" s="1"/>
  <c r="BK111" i="16" s="1"/>
  <c r="BK112" i="16" s="1"/>
  <c r="BK113" i="16" s="1"/>
  <c r="BK114" i="16" s="1"/>
  <c r="BK115" i="16" s="1"/>
  <c r="BK116" i="16" s="1"/>
  <c r="BK117" i="16" s="1"/>
  <c r="BK118" i="16" s="1"/>
  <c r="BK119" i="16" s="1"/>
  <c r="BK120" i="16" s="1"/>
  <c r="BK121" i="16" s="1"/>
  <c r="BK122" i="16" s="1"/>
  <c r="BK123" i="16" s="1"/>
  <c r="BK124" i="16" s="1"/>
  <c r="BK125" i="16" s="1"/>
  <c r="D49" i="16"/>
  <c r="E48" i="16" s="1"/>
  <c r="D46" i="15"/>
  <c r="E45" i="15" s="1"/>
  <c r="F49" i="16"/>
  <c r="C49" i="16"/>
  <c r="C46" i="15"/>
  <c r="F47" i="4"/>
  <c r="D48" i="4" a="1"/>
  <c r="D48" i="4" s="1"/>
  <c r="E48" i="4" s="1"/>
  <c r="C49" i="4"/>
  <c r="C48" i="3"/>
  <c r="F47" i="3"/>
  <c r="BM6" i="16" l="1"/>
  <c r="BL7" i="16"/>
  <c r="BL8" i="16" s="1"/>
  <c r="BL9" i="16" s="1"/>
  <c r="BL10" i="16" s="1"/>
  <c r="BL11" i="16" s="1"/>
  <c r="BL12" i="16" s="1"/>
  <c r="BL13" i="16" s="1"/>
  <c r="BL14" i="16" s="1"/>
  <c r="BL15" i="16" s="1"/>
  <c r="BL16" i="16" s="1"/>
  <c r="BL17" i="16" s="1"/>
  <c r="BL18" i="16" s="1"/>
  <c r="BL19" i="16" s="1"/>
  <c r="BL20" i="16" s="1"/>
  <c r="BL21" i="16" s="1"/>
  <c r="BL22" i="16" s="1"/>
  <c r="BL23" i="16" s="1"/>
  <c r="BL24" i="16" s="1"/>
  <c r="BL25" i="16" s="1"/>
  <c r="BL26" i="16" s="1"/>
  <c r="BL27" i="16" s="1"/>
  <c r="BL28" i="16" s="1"/>
  <c r="BL29" i="16" s="1"/>
  <c r="BL30" i="16" s="1"/>
  <c r="BL31" i="16" s="1"/>
  <c r="BL32" i="16" s="1"/>
  <c r="BL33" i="16" s="1"/>
  <c r="BL34" i="16" s="1"/>
  <c r="BL35" i="16" s="1"/>
  <c r="BL36" i="16" s="1"/>
  <c r="BL37" i="16" s="1"/>
  <c r="BL38" i="16" s="1"/>
  <c r="BL39" i="16" s="1"/>
  <c r="BL40" i="16" s="1"/>
  <c r="BL41" i="16" s="1"/>
  <c r="BL42" i="16" s="1"/>
  <c r="BL43" i="16" s="1"/>
  <c r="BL44" i="16" s="1"/>
  <c r="BL45" i="16" s="1"/>
  <c r="BL46" i="16" s="1"/>
  <c r="BL47" i="16" s="1"/>
  <c r="BL48" i="16" s="1"/>
  <c r="BL49" i="16" s="1"/>
  <c r="BL50" i="16" s="1"/>
  <c r="BL51" i="16" s="1"/>
  <c r="BL52" i="16" s="1"/>
  <c r="BL53" i="16" s="1"/>
  <c r="BL54" i="16" s="1"/>
  <c r="BL55" i="16" s="1"/>
  <c r="BL56" i="16" s="1"/>
  <c r="BL57" i="16" s="1"/>
  <c r="BL58" i="16" s="1"/>
  <c r="BL59" i="16" s="1"/>
  <c r="BL60" i="16" s="1"/>
  <c r="BL61" i="16" s="1"/>
  <c r="BL62" i="16" s="1"/>
  <c r="BL63" i="16" s="1"/>
  <c r="BL64" i="16" s="1"/>
  <c r="BL65" i="16" s="1"/>
  <c r="BL66" i="16" s="1"/>
  <c r="BL67" i="16" s="1"/>
  <c r="BL68" i="16" s="1"/>
  <c r="BL69" i="16" s="1"/>
  <c r="BL70" i="16" s="1"/>
  <c r="BL71" i="16" s="1"/>
  <c r="BL72" i="16" s="1"/>
  <c r="BL73" i="16" s="1"/>
  <c r="BL74" i="16" s="1"/>
  <c r="BL75" i="16" s="1"/>
  <c r="BL76" i="16" s="1"/>
  <c r="BL77" i="16" s="1"/>
  <c r="BL78" i="16" s="1"/>
  <c r="BL79" i="16" s="1"/>
  <c r="BL80" i="16" s="1"/>
  <c r="BL81" i="16" s="1"/>
  <c r="BL82" i="16" s="1"/>
  <c r="BL83" i="16" s="1"/>
  <c r="BL84" i="16" s="1"/>
  <c r="BL85" i="16" s="1"/>
  <c r="BL86" i="16" s="1"/>
  <c r="BL87" i="16" s="1"/>
  <c r="BL88" i="16" s="1"/>
  <c r="BL89" i="16" s="1"/>
  <c r="BL90" i="16" s="1"/>
  <c r="BL91" i="16" s="1"/>
  <c r="BL92" i="16" s="1"/>
  <c r="BL93" i="16" s="1"/>
  <c r="BL94" i="16" s="1"/>
  <c r="BL95" i="16" s="1"/>
  <c r="BL96" i="16" s="1"/>
  <c r="BL97" i="16" s="1"/>
  <c r="BL98" i="16" s="1"/>
  <c r="BL99" i="16" s="1"/>
  <c r="BL100" i="16" s="1"/>
  <c r="BL101" i="16" s="1"/>
  <c r="BL102" i="16" s="1"/>
  <c r="BL103" i="16" s="1"/>
  <c r="BL104" i="16" s="1"/>
  <c r="BL105" i="16" s="1"/>
  <c r="BL106" i="16" s="1"/>
  <c r="BL107" i="16" s="1"/>
  <c r="BL108" i="16" s="1"/>
  <c r="BL109" i="16" s="1"/>
  <c r="BL110" i="16" s="1"/>
  <c r="BL111" i="16" s="1"/>
  <c r="BL112" i="16" s="1"/>
  <c r="BL113" i="16" s="1"/>
  <c r="BL114" i="16" s="1"/>
  <c r="BL115" i="16" s="1"/>
  <c r="BL116" i="16" s="1"/>
  <c r="BL117" i="16" s="1"/>
  <c r="BL118" i="16" s="1"/>
  <c r="BL119" i="16" s="1"/>
  <c r="BL120" i="16" s="1"/>
  <c r="BL121" i="16" s="1"/>
  <c r="BL122" i="16" s="1"/>
  <c r="BL123" i="16" s="1"/>
  <c r="BL124" i="16" s="1"/>
  <c r="BL125" i="16" s="1"/>
  <c r="D47" i="15"/>
  <c r="E46" i="15" s="1"/>
  <c r="D50" i="16"/>
  <c r="E49" i="16" s="1"/>
  <c r="F50" i="16"/>
  <c r="C50" i="16"/>
  <c r="C47" i="15"/>
  <c r="F48" i="4"/>
  <c r="D49" i="4" a="1"/>
  <c r="D49" i="4" s="1"/>
  <c r="E49" i="4" s="1"/>
  <c r="C50" i="4"/>
  <c r="C49" i="3"/>
  <c r="F48" i="3"/>
  <c r="BM7" i="16" l="1"/>
  <c r="BM8" i="16" s="1"/>
  <c r="BM9" i="16" s="1"/>
  <c r="BM10" i="16" s="1"/>
  <c r="BM11" i="16" s="1"/>
  <c r="BM12" i="16" s="1"/>
  <c r="BM13" i="16" s="1"/>
  <c r="BM14" i="16" s="1"/>
  <c r="BM15" i="16" s="1"/>
  <c r="BM16" i="16" s="1"/>
  <c r="BM17" i="16" s="1"/>
  <c r="BM18" i="16" s="1"/>
  <c r="BM19" i="16" s="1"/>
  <c r="BM20" i="16" s="1"/>
  <c r="BM21" i="16" s="1"/>
  <c r="BM22" i="16" s="1"/>
  <c r="BM23" i="16" s="1"/>
  <c r="BM24" i="16" s="1"/>
  <c r="BM25" i="16" s="1"/>
  <c r="BM26" i="16" s="1"/>
  <c r="BM27" i="16" s="1"/>
  <c r="BM28" i="16" s="1"/>
  <c r="BM29" i="16" s="1"/>
  <c r="BM30" i="16" s="1"/>
  <c r="BM31" i="16" s="1"/>
  <c r="BM32" i="16" s="1"/>
  <c r="BM33" i="16" s="1"/>
  <c r="BM34" i="16" s="1"/>
  <c r="BM35" i="16" s="1"/>
  <c r="BM36" i="16" s="1"/>
  <c r="BM37" i="16" s="1"/>
  <c r="BM38" i="16" s="1"/>
  <c r="BM39" i="16" s="1"/>
  <c r="BM40" i="16" s="1"/>
  <c r="BM41" i="16" s="1"/>
  <c r="BM42" i="16" s="1"/>
  <c r="BM43" i="16" s="1"/>
  <c r="BM44" i="16" s="1"/>
  <c r="BM45" i="16" s="1"/>
  <c r="BM46" i="16" s="1"/>
  <c r="BM47" i="16" s="1"/>
  <c r="BM48" i="16" s="1"/>
  <c r="BM49" i="16" s="1"/>
  <c r="BM50" i="16" s="1"/>
  <c r="BM51" i="16" s="1"/>
  <c r="BM52" i="16" s="1"/>
  <c r="BM53" i="16" s="1"/>
  <c r="BM54" i="16" s="1"/>
  <c r="BM55" i="16" s="1"/>
  <c r="BM56" i="16" s="1"/>
  <c r="BM57" i="16" s="1"/>
  <c r="BM58" i="16" s="1"/>
  <c r="BM59" i="16" s="1"/>
  <c r="BM60" i="16" s="1"/>
  <c r="BM61" i="16" s="1"/>
  <c r="BM62" i="16" s="1"/>
  <c r="BM63" i="16" s="1"/>
  <c r="BM64" i="16" s="1"/>
  <c r="BM65" i="16" s="1"/>
  <c r="BM66" i="16" s="1"/>
  <c r="BM67" i="16" s="1"/>
  <c r="BM68" i="16" s="1"/>
  <c r="BM69" i="16" s="1"/>
  <c r="BM70" i="16" s="1"/>
  <c r="BM71" i="16" s="1"/>
  <c r="BM72" i="16" s="1"/>
  <c r="BM73" i="16" s="1"/>
  <c r="BM74" i="16" s="1"/>
  <c r="BM75" i="16" s="1"/>
  <c r="BM76" i="16" s="1"/>
  <c r="BM77" i="16" s="1"/>
  <c r="BM78" i="16" s="1"/>
  <c r="BM79" i="16" s="1"/>
  <c r="BM80" i="16" s="1"/>
  <c r="BM81" i="16" s="1"/>
  <c r="BM82" i="16" s="1"/>
  <c r="BM83" i="16" s="1"/>
  <c r="BM84" i="16" s="1"/>
  <c r="BM85" i="16" s="1"/>
  <c r="BM86" i="16" s="1"/>
  <c r="BM87" i="16" s="1"/>
  <c r="BM88" i="16" s="1"/>
  <c r="BM89" i="16" s="1"/>
  <c r="BM90" i="16" s="1"/>
  <c r="BM91" i="16" s="1"/>
  <c r="BM92" i="16" s="1"/>
  <c r="BM93" i="16" s="1"/>
  <c r="BM94" i="16" s="1"/>
  <c r="BM95" i="16" s="1"/>
  <c r="BM96" i="16" s="1"/>
  <c r="BM97" i="16" s="1"/>
  <c r="BM98" i="16" s="1"/>
  <c r="BM99" i="16" s="1"/>
  <c r="BM100" i="16" s="1"/>
  <c r="BM101" i="16" s="1"/>
  <c r="BM102" i="16" s="1"/>
  <c r="BM103" i="16" s="1"/>
  <c r="BM104" i="16" s="1"/>
  <c r="BM105" i="16" s="1"/>
  <c r="BM106" i="16" s="1"/>
  <c r="BM107" i="16" s="1"/>
  <c r="BM108" i="16" s="1"/>
  <c r="BM109" i="16" s="1"/>
  <c r="BM110" i="16" s="1"/>
  <c r="BM111" i="16" s="1"/>
  <c r="BM112" i="16" s="1"/>
  <c r="BM113" i="16" s="1"/>
  <c r="BM114" i="16" s="1"/>
  <c r="BM115" i="16" s="1"/>
  <c r="BM116" i="16" s="1"/>
  <c r="BM117" i="16" s="1"/>
  <c r="BM118" i="16" s="1"/>
  <c r="BM119" i="16" s="1"/>
  <c r="BM120" i="16" s="1"/>
  <c r="BM121" i="16" s="1"/>
  <c r="BM122" i="16" s="1"/>
  <c r="BM123" i="16" s="1"/>
  <c r="BM124" i="16" s="1"/>
  <c r="BM125" i="16" s="1"/>
  <c r="BN6" i="16"/>
  <c r="D51" i="16"/>
  <c r="E50" i="16" s="1"/>
  <c r="D48" i="15"/>
  <c r="E47" i="15" s="1"/>
  <c r="C51" i="16"/>
  <c r="F51" i="16"/>
  <c r="C48" i="15"/>
  <c r="F49" i="4"/>
  <c r="D50" i="4" a="1"/>
  <c r="D50" i="4" s="1"/>
  <c r="E50" i="4" s="1"/>
  <c r="C51" i="4"/>
  <c r="C50" i="3"/>
  <c r="F49" i="3"/>
  <c r="BN7" i="16" l="1"/>
  <c r="BN8" i="16" s="1"/>
  <c r="BN9" i="16" s="1"/>
  <c r="BN10" i="16" s="1"/>
  <c r="BN11" i="16" s="1"/>
  <c r="BN12" i="16" s="1"/>
  <c r="BN13" i="16" s="1"/>
  <c r="BN14" i="16" s="1"/>
  <c r="BN15" i="16" s="1"/>
  <c r="BN16" i="16" s="1"/>
  <c r="BN17" i="16" s="1"/>
  <c r="BN18" i="16" s="1"/>
  <c r="BN19" i="16" s="1"/>
  <c r="BN20" i="16" s="1"/>
  <c r="BN21" i="16" s="1"/>
  <c r="BN22" i="16" s="1"/>
  <c r="BN23" i="16" s="1"/>
  <c r="BN24" i="16" s="1"/>
  <c r="BN25" i="16" s="1"/>
  <c r="BN26" i="16" s="1"/>
  <c r="BN27" i="16" s="1"/>
  <c r="BN28" i="16" s="1"/>
  <c r="BN29" i="16" s="1"/>
  <c r="BN30" i="16" s="1"/>
  <c r="BN31" i="16" s="1"/>
  <c r="BN32" i="16" s="1"/>
  <c r="BN33" i="16" s="1"/>
  <c r="BN34" i="16" s="1"/>
  <c r="BN35" i="16" s="1"/>
  <c r="BN36" i="16" s="1"/>
  <c r="BN37" i="16" s="1"/>
  <c r="BN38" i="16" s="1"/>
  <c r="BN39" i="16" s="1"/>
  <c r="BN40" i="16" s="1"/>
  <c r="BN41" i="16" s="1"/>
  <c r="BN42" i="16" s="1"/>
  <c r="BN43" i="16" s="1"/>
  <c r="BN44" i="16" s="1"/>
  <c r="BN45" i="16" s="1"/>
  <c r="BN46" i="16" s="1"/>
  <c r="BN47" i="16" s="1"/>
  <c r="BN48" i="16" s="1"/>
  <c r="BN49" i="16" s="1"/>
  <c r="BN50" i="16" s="1"/>
  <c r="BN51" i="16" s="1"/>
  <c r="BN52" i="16" s="1"/>
  <c r="BN53" i="16" s="1"/>
  <c r="BN54" i="16" s="1"/>
  <c r="BN55" i="16" s="1"/>
  <c r="BN56" i="16" s="1"/>
  <c r="BN57" i="16" s="1"/>
  <c r="BN58" i="16" s="1"/>
  <c r="BN59" i="16" s="1"/>
  <c r="BN60" i="16" s="1"/>
  <c r="BN61" i="16" s="1"/>
  <c r="BN62" i="16" s="1"/>
  <c r="BN63" i="16" s="1"/>
  <c r="BN64" i="16" s="1"/>
  <c r="BN65" i="16" s="1"/>
  <c r="BN66" i="16" s="1"/>
  <c r="BN67" i="16" s="1"/>
  <c r="BN68" i="16" s="1"/>
  <c r="BN69" i="16" s="1"/>
  <c r="BN70" i="16" s="1"/>
  <c r="BN71" i="16" s="1"/>
  <c r="BN72" i="16" s="1"/>
  <c r="BN73" i="16" s="1"/>
  <c r="BN74" i="16" s="1"/>
  <c r="BN75" i="16" s="1"/>
  <c r="BN76" i="16" s="1"/>
  <c r="BN77" i="16" s="1"/>
  <c r="BN78" i="16" s="1"/>
  <c r="BN79" i="16" s="1"/>
  <c r="BN80" i="16" s="1"/>
  <c r="BN81" i="16" s="1"/>
  <c r="BN82" i="16" s="1"/>
  <c r="BN83" i="16" s="1"/>
  <c r="BN84" i="16" s="1"/>
  <c r="BN85" i="16" s="1"/>
  <c r="BN86" i="16" s="1"/>
  <c r="BN87" i="16" s="1"/>
  <c r="BN88" i="16" s="1"/>
  <c r="BN89" i="16" s="1"/>
  <c r="BN90" i="16" s="1"/>
  <c r="BN91" i="16" s="1"/>
  <c r="BN92" i="16" s="1"/>
  <c r="BN93" i="16" s="1"/>
  <c r="BN94" i="16" s="1"/>
  <c r="BN95" i="16" s="1"/>
  <c r="BN96" i="16" s="1"/>
  <c r="BN97" i="16" s="1"/>
  <c r="BN98" i="16" s="1"/>
  <c r="BN99" i="16" s="1"/>
  <c r="BN100" i="16" s="1"/>
  <c r="BN101" i="16" s="1"/>
  <c r="BN102" i="16" s="1"/>
  <c r="BN103" i="16" s="1"/>
  <c r="BN104" i="16" s="1"/>
  <c r="BN105" i="16" s="1"/>
  <c r="BN106" i="16" s="1"/>
  <c r="BN107" i="16" s="1"/>
  <c r="BN108" i="16" s="1"/>
  <c r="BN109" i="16" s="1"/>
  <c r="BN110" i="16" s="1"/>
  <c r="BN111" i="16" s="1"/>
  <c r="BN112" i="16" s="1"/>
  <c r="BN113" i="16" s="1"/>
  <c r="BN114" i="16" s="1"/>
  <c r="BN115" i="16" s="1"/>
  <c r="BN116" i="16" s="1"/>
  <c r="BN117" i="16" s="1"/>
  <c r="BN118" i="16" s="1"/>
  <c r="BN119" i="16" s="1"/>
  <c r="BN120" i="16" s="1"/>
  <c r="BN121" i="16" s="1"/>
  <c r="BN122" i="16" s="1"/>
  <c r="BN123" i="16" s="1"/>
  <c r="BN124" i="16" s="1"/>
  <c r="BN125" i="16" s="1"/>
  <c r="BO6" i="16"/>
  <c r="D49" i="15"/>
  <c r="D52" i="16"/>
  <c r="E51" i="16" s="1"/>
  <c r="E48" i="15"/>
  <c r="C49" i="15"/>
  <c r="F52" i="16"/>
  <c r="C52" i="16"/>
  <c r="F50" i="4"/>
  <c r="D51" i="4" a="1"/>
  <c r="D51" i="4" s="1"/>
  <c r="E51" i="4" s="1"/>
  <c r="C52" i="4"/>
  <c r="C51" i="3"/>
  <c r="F50" i="3"/>
  <c r="BP6" i="16" l="1"/>
  <c r="BO7" i="16"/>
  <c r="BO8" i="16" s="1"/>
  <c r="BO9" i="16" s="1"/>
  <c r="BO10" i="16" s="1"/>
  <c r="BO11" i="16" s="1"/>
  <c r="BO12" i="16" s="1"/>
  <c r="BO13" i="16" s="1"/>
  <c r="BO14" i="16" s="1"/>
  <c r="BO15" i="16" s="1"/>
  <c r="BO16" i="16" s="1"/>
  <c r="BO17" i="16" s="1"/>
  <c r="BO18" i="16" s="1"/>
  <c r="BO19" i="16" s="1"/>
  <c r="BO20" i="16" s="1"/>
  <c r="BO21" i="16" s="1"/>
  <c r="BO22" i="16" s="1"/>
  <c r="BO23" i="16" s="1"/>
  <c r="BO24" i="16" s="1"/>
  <c r="BO25" i="16" s="1"/>
  <c r="BO26" i="16" s="1"/>
  <c r="BO27" i="16" s="1"/>
  <c r="BO28" i="16" s="1"/>
  <c r="BO29" i="16" s="1"/>
  <c r="BO30" i="16" s="1"/>
  <c r="BO31" i="16" s="1"/>
  <c r="BO32" i="16" s="1"/>
  <c r="BO33" i="16" s="1"/>
  <c r="BO34" i="16" s="1"/>
  <c r="BO35" i="16" s="1"/>
  <c r="BO36" i="16" s="1"/>
  <c r="BO37" i="16" s="1"/>
  <c r="BO38" i="16" s="1"/>
  <c r="BO39" i="16" s="1"/>
  <c r="BO40" i="16" s="1"/>
  <c r="BO41" i="16" s="1"/>
  <c r="BO42" i="16" s="1"/>
  <c r="BO43" i="16" s="1"/>
  <c r="BO44" i="16" s="1"/>
  <c r="BO45" i="16" s="1"/>
  <c r="BO46" i="16" s="1"/>
  <c r="BO47" i="16" s="1"/>
  <c r="BO48" i="16" s="1"/>
  <c r="BO49" i="16" s="1"/>
  <c r="BO50" i="16" s="1"/>
  <c r="BO51" i="16" s="1"/>
  <c r="BO52" i="16" s="1"/>
  <c r="BO53" i="16" s="1"/>
  <c r="BO54" i="16" s="1"/>
  <c r="BO55" i="16" s="1"/>
  <c r="BO56" i="16" s="1"/>
  <c r="BO57" i="16" s="1"/>
  <c r="BO58" i="16" s="1"/>
  <c r="BO59" i="16" s="1"/>
  <c r="BO60" i="16" s="1"/>
  <c r="BO61" i="16" s="1"/>
  <c r="BO62" i="16" s="1"/>
  <c r="BO63" i="16" s="1"/>
  <c r="BO64" i="16" s="1"/>
  <c r="BO65" i="16" s="1"/>
  <c r="BO66" i="16" s="1"/>
  <c r="BO67" i="16" s="1"/>
  <c r="BO68" i="16" s="1"/>
  <c r="BO69" i="16" s="1"/>
  <c r="BO70" i="16" s="1"/>
  <c r="BO71" i="16" s="1"/>
  <c r="BO72" i="16" s="1"/>
  <c r="BO73" i="16" s="1"/>
  <c r="BO74" i="16" s="1"/>
  <c r="BO75" i="16" s="1"/>
  <c r="BO76" i="16" s="1"/>
  <c r="BO77" i="16" s="1"/>
  <c r="BO78" i="16" s="1"/>
  <c r="BO79" i="16" s="1"/>
  <c r="BO80" i="16" s="1"/>
  <c r="BO81" i="16" s="1"/>
  <c r="BO82" i="16" s="1"/>
  <c r="BO83" i="16" s="1"/>
  <c r="BO84" i="16" s="1"/>
  <c r="BO85" i="16" s="1"/>
  <c r="BO86" i="16" s="1"/>
  <c r="BO87" i="16" s="1"/>
  <c r="BO88" i="16" s="1"/>
  <c r="BO89" i="16" s="1"/>
  <c r="BO90" i="16" s="1"/>
  <c r="BO91" i="16" s="1"/>
  <c r="BO92" i="16" s="1"/>
  <c r="BO93" i="16" s="1"/>
  <c r="BO94" i="16" s="1"/>
  <c r="BO95" i="16" s="1"/>
  <c r="BO96" i="16" s="1"/>
  <c r="BO97" i="16" s="1"/>
  <c r="BO98" i="16" s="1"/>
  <c r="BO99" i="16" s="1"/>
  <c r="BO100" i="16" s="1"/>
  <c r="BO101" i="16" s="1"/>
  <c r="BO102" i="16" s="1"/>
  <c r="BO103" i="16" s="1"/>
  <c r="BO104" i="16" s="1"/>
  <c r="BO105" i="16" s="1"/>
  <c r="BO106" i="16" s="1"/>
  <c r="BO107" i="16" s="1"/>
  <c r="BO108" i="16" s="1"/>
  <c r="BO109" i="16" s="1"/>
  <c r="BO110" i="16" s="1"/>
  <c r="BO111" i="16" s="1"/>
  <c r="BO112" i="16" s="1"/>
  <c r="BO113" i="16" s="1"/>
  <c r="BO114" i="16" s="1"/>
  <c r="BO115" i="16" s="1"/>
  <c r="BO116" i="16" s="1"/>
  <c r="BO117" i="16" s="1"/>
  <c r="BO118" i="16" s="1"/>
  <c r="BO119" i="16" s="1"/>
  <c r="BO120" i="16" s="1"/>
  <c r="BO121" i="16" s="1"/>
  <c r="BO122" i="16" s="1"/>
  <c r="BO123" i="16" s="1"/>
  <c r="BO124" i="16" s="1"/>
  <c r="BO125" i="16" s="1"/>
  <c r="D50" i="15"/>
  <c r="D53" i="16"/>
  <c r="E52" i="16" s="1"/>
  <c r="E49" i="15"/>
  <c r="C50" i="15"/>
  <c r="F53" i="16"/>
  <c r="C53" i="16"/>
  <c r="F51" i="4"/>
  <c r="D52" i="4" a="1"/>
  <c r="D52" i="4" s="1"/>
  <c r="E52" i="4" s="1"/>
  <c r="C53" i="4"/>
  <c r="C52" i="3"/>
  <c r="F51" i="3"/>
  <c r="BQ6" i="16" l="1"/>
  <c r="BP7" i="16"/>
  <c r="BP8" i="16" s="1"/>
  <c r="BP9" i="16" s="1"/>
  <c r="BP10" i="16" s="1"/>
  <c r="BP11" i="16" s="1"/>
  <c r="BP12" i="16" s="1"/>
  <c r="BP13" i="16" s="1"/>
  <c r="BP14" i="16" s="1"/>
  <c r="BP15" i="16" s="1"/>
  <c r="BP16" i="16" s="1"/>
  <c r="BP17" i="16" s="1"/>
  <c r="BP18" i="16" s="1"/>
  <c r="BP19" i="16" s="1"/>
  <c r="BP20" i="16" s="1"/>
  <c r="BP21" i="16" s="1"/>
  <c r="BP22" i="16" s="1"/>
  <c r="BP23" i="16" s="1"/>
  <c r="BP24" i="16" s="1"/>
  <c r="BP25" i="16" s="1"/>
  <c r="BP26" i="16" s="1"/>
  <c r="BP27" i="16" s="1"/>
  <c r="BP28" i="16" s="1"/>
  <c r="BP29" i="16" s="1"/>
  <c r="BP30" i="16" s="1"/>
  <c r="BP31" i="16" s="1"/>
  <c r="BP32" i="16" s="1"/>
  <c r="BP33" i="16" s="1"/>
  <c r="BP34" i="16" s="1"/>
  <c r="BP35" i="16" s="1"/>
  <c r="BP36" i="16" s="1"/>
  <c r="BP37" i="16" s="1"/>
  <c r="BP38" i="16" s="1"/>
  <c r="BP39" i="16" s="1"/>
  <c r="BP40" i="16" s="1"/>
  <c r="BP41" i="16" s="1"/>
  <c r="BP42" i="16" s="1"/>
  <c r="BP43" i="16" s="1"/>
  <c r="BP44" i="16" s="1"/>
  <c r="BP45" i="16" s="1"/>
  <c r="BP46" i="16" s="1"/>
  <c r="BP47" i="16" s="1"/>
  <c r="BP48" i="16" s="1"/>
  <c r="BP49" i="16" s="1"/>
  <c r="BP50" i="16" s="1"/>
  <c r="BP51" i="16" s="1"/>
  <c r="BP52" i="16" s="1"/>
  <c r="BP53" i="16" s="1"/>
  <c r="BP54" i="16" s="1"/>
  <c r="BP55" i="16" s="1"/>
  <c r="BP56" i="16" s="1"/>
  <c r="BP57" i="16" s="1"/>
  <c r="BP58" i="16" s="1"/>
  <c r="BP59" i="16" s="1"/>
  <c r="BP60" i="16" s="1"/>
  <c r="BP61" i="16" s="1"/>
  <c r="BP62" i="16" s="1"/>
  <c r="BP63" i="16" s="1"/>
  <c r="BP64" i="16" s="1"/>
  <c r="BP65" i="16" s="1"/>
  <c r="BP66" i="16" s="1"/>
  <c r="BP67" i="16" s="1"/>
  <c r="BP68" i="16" s="1"/>
  <c r="BP69" i="16" s="1"/>
  <c r="BP70" i="16" s="1"/>
  <c r="BP71" i="16" s="1"/>
  <c r="BP72" i="16" s="1"/>
  <c r="BP73" i="16" s="1"/>
  <c r="BP74" i="16" s="1"/>
  <c r="BP75" i="16" s="1"/>
  <c r="BP76" i="16" s="1"/>
  <c r="BP77" i="16" s="1"/>
  <c r="BP78" i="16" s="1"/>
  <c r="BP79" i="16" s="1"/>
  <c r="BP80" i="16" s="1"/>
  <c r="BP81" i="16" s="1"/>
  <c r="BP82" i="16" s="1"/>
  <c r="BP83" i="16" s="1"/>
  <c r="BP84" i="16" s="1"/>
  <c r="BP85" i="16" s="1"/>
  <c r="BP86" i="16" s="1"/>
  <c r="BP87" i="16" s="1"/>
  <c r="BP88" i="16" s="1"/>
  <c r="BP89" i="16" s="1"/>
  <c r="BP90" i="16" s="1"/>
  <c r="BP91" i="16" s="1"/>
  <c r="BP92" i="16" s="1"/>
  <c r="BP93" i="16" s="1"/>
  <c r="BP94" i="16" s="1"/>
  <c r="BP95" i="16" s="1"/>
  <c r="BP96" i="16" s="1"/>
  <c r="BP97" i="16" s="1"/>
  <c r="BP98" i="16" s="1"/>
  <c r="BP99" i="16" s="1"/>
  <c r="BP100" i="16" s="1"/>
  <c r="BP101" i="16" s="1"/>
  <c r="BP102" i="16" s="1"/>
  <c r="BP103" i="16" s="1"/>
  <c r="BP104" i="16" s="1"/>
  <c r="BP105" i="16" s="1"/>
  <c r="BP106" i="16" s="1"/>
  <c r="BP107" i="16" s="1"/>
  <c r="BP108" i="16" s="1"/>
  <c r="BP109" i="16" s="1"/>
  <c r="BP110" i="16" s="1"/>
  <c r="BP111" i="16" s="1"/>
  <c r="BP112" i="16" s="1"/>
  <c r="BP113" i="16" s="1"/>
  <c r="BP114" i="16" s="1"/>
  <c r="BP115" i="16" s="1"/>
  <c r="BP116" i="16" s="1"/>
  <c r="BP117" i="16" s="1"/>
  <c r="BP118" i="16" s="1"/>
  <c r="BP119" i="16" s="1"/>
  <c r="BP120" i="16" s="1"/>
  <c r="BP121" i="16" s="1"/>
  <c r="BP122" i="16" s="1"/>
  <c r="BP123" i="16" s="1"/>
  <c r="BP124" i="16" s="1"/>
  <c r="BP125" i="16" s="1"/>
  <c r="D54" i="16"/>
  <c r="E53" i="16" s="1"/>
  <c r="D51" i="15"/>
  <c r="E50" i="15" s="1"/>
  <c r="C51" i="15"/>
  <c r="F54" i="16"/>
  <c r="C54" i="16"/>
  <c r="F52" i="4"/>
  <c r="D53" i="4" a="1"/>
  <c r="D53" i="4" s="1"/>
  <c r="E53" i="4" s="1"/>
  <c r="C54" i="4"/>
  <c r="C53" i="3"/>
  <c r="F52" i="3"/>
  <c r="BR6" i="16" l="1"/>
  <c r="BQ7" i="16"/>
  <c r="BQ8" i="16" s="1"/>
  <c r="BQ9" i="16" s="1"/>
  <c r="BQ10" i="16" s="1"/>
  <c r="BQ11" i="16" s="1"/>
  <c r="BQ12" i="16" s="1"/>
  <c r="BQ13" i="16" s="1"/>
  <c r="BQ14" i="16" s="1"/>
  <c r="BQ15" i="16" s="1"/>
  <c r="BQ16" i="16" s="1"/>
  <c r="BQ17" i="16" s="1"/>
  <c r="BQ18" i="16" s="1"/>
  <c r="BQ19" i="16" s="1"/>
  <c r="BQ20" i="16" s="1"/>
  <c r="BQ21" i="16" s="1"/>
  <c r="BQ22" i="16" s="1"/>
  <c r="BQ23" i="16" s="1"/>
  <c r="BQ24" i="16" s="1"/>
  <c r="BQ25" i="16" s="1"/>
  <c r="BQ26" i="16" s="1"/>
  <c r="BQ27" i="16" s="1"/>
  <c r="BQ28" i="16" s="1"/>
  <c r="BQ29" i="16" s="1"/>
  <c r="BQ30" i="16" s="1"/>
  <c r="BQ31" i="16" s="1"/>
  <c r="BQ32" i="16" s="1"/>
  <c r="BQ33" i="16" s="1"/>
  <c r="BQ34" i="16" s="1"/>
  <c r="BQ35" i="16" s="1"/>
  <c r="BQ36" i="16" s="1"/>
  <c r="BQ37" i="16" s="1"/>
  <c r="BQ38" i="16" s="1"/>
  <c r="BQ39" i="16" s="1"/>
  <c r="BQ40" i="16" s="1"/>
  <c r="BQ41" i="16" s="1"/>
  <c r="BQ42" i="16" s="1"/>
  <c r="BQ43" i="16" s="1"/>
  <c r="BQ44" i="16" s="1"/>
  <c r="BQ45" i="16" s="1"/>
  <c r="BQ46" i="16" s="1"/>
  <c r="BQ47" i="16" s="1"/>
  <c r="BQ48" i="16" s="1"/>
  <c r="BQ49" i="16" s="1"/>
  <c r="BQ50" i="16" s="1"/>
  <c r="BQ51" i="16" s="1"/>
  <c r="BQ52" i="16" s="1"/>
  <c r="BQ53" i="16" s="1"/>
  <c r="BQ54" i="16" s="1"/>
  <c r="BQ55" i="16" s="1"/>
  <c r="BQ56" i="16" s="1"/>
  <c r="BQ57" i="16" s="1"/>
  <c r="BQ58" i="16" s="1"/>
  <c r="BQ59" i="16" s="1"/>
  <c r="BQ60" i="16" s="1"/>
  <c r="BQ61" i="16" s="1"/>
  <c r="BQ62" i="16" s="1"/>
  <c r="BQ63" i="16" s="1"/>
  <c r="BQ64" i="16" s="1"/>
  <c r="BQ65" i="16" s="1"/>
  <c r="BQ66" i="16" s="1"/>
  <c r="BQ67" i="16" s="1"/>
  <c r="BQ68" i="16" s="1"/>
  <c r="BQ69" i="16" s="1"/>
  <c r="BQ70" i="16" s="1"/>
  <c r="BQ71" i="16" s="1"/>
  <c r="BQ72" i="16" s="1"/>
  <c r="BQ73" i="16" s="1"/>
  <c r="BQ74" i="16" s="1"/>
  <c r="BQ75" i="16" s="1"/>
  <c r="BQ76" i="16" s="1"/>
  <c r="BQ77" i="16" s="1"/>
  <c r="BQ78" i="16" s="1"/>
  <c r="BQ79" i="16" s="1"/>
  <c r="BQ80" i="16" s="1"/>
  <c r="BQ81" i="16" s="1"/>
  <c r="BQ82" i="16" s="1"/>
  <c r="BQ83" i="16" s="1"/>
  <c r="BQ84" i="16" s="1"/>
  <c r="BQ85" i="16" s="1"/>
  <c r="BQ86" i="16" s="1"/>
  <c r="BQ87" i="16" s="1"/>
  <c r="BQ88" i="16" s="1"/>
  <c r="BQ89" i="16" s="1"/>
  <c r="BQ90" i="16" s="1"/>
  <c r="BQ91" i="16" s="1"/>
  <c r="BQ92" i="16" s="1"/>
  <c r="BQ93" i="16" s="1"/>
  <c r="BQ94" i="16" s="1"/>
  <c r="BQ95" i="16" s="1"/>
  <c r="BQ96" i="16" s="1"/>
  <c r="BQ97" i="16" s="1"/>
  <c r="BQ98" i="16" s="1"/>
  <c r="BQ99" i="16" s="1"/>
  <c r="BQ100" i="16" s="1"/>
  <c r="BQ101" i="16" s="1"/>
  <c r="BQ102" i="16" s="1"/>
  <c r="BQ103" i="16" s="1"/>
  <c r="BQ104" i="16" s="1"/>
  <c r="BQ105" i="16" s="1"/>
  <c r="BQ106" i="16" s="1"/>
  <c r="BQ107" i="16" s="1"/>
  <c r="BQ108" i="16" s="1"/>
  <c r="BQ109" i="16" s="1"/>
  <c r="BQ110" i="16" s="1"/>
  <c r="BQ111" i="16" s="1"/>
  <c r="BQ112" i="16" s="1"/>
  <c r="BQ113" i="16" s="1"/>
  <c r="BQ114" i="16" s="1"/>
  <c r="BQ115" i="16" s="1"/>
  <c r="BQ116" i="16" s="1"/>
  <c r="BQ117" i="16" s="1"/>
  <c r="BQ118" i="16" s="1"/>
  <c r="BQ119" i="16" s="1"/>
  <c r="BQ120" i="16" s="1"/>
  <c r="BQ121" i="16" s="1"/>
  <c r="BQ122" i="16" s="1"/>
  <c r="BQ123" i="16" s="1"/>
  <c r="BQ124" i="16" s="1"/>
  <c r="BQ125" i="16" s="1"/>
  <c r="D55" i="16"/>
  <c r="E54" i="16" s="1"/>
  <c r="D52" i="15"/>
  <c r="E51" i="15"/>
  <c r="C52" i="15"/>
  <c r="F55" i="16"/>
  <c r="C55" i="16"/>
  <c r="F53" i="4"/>
  <c r="D54" i="4" a="1"/>
  <c r="D54" i="4" s="1"/>
  <c r="E54" i="4" s="1"/>
  <c r="C55" i="4"/>
  <c r="C54" i="3"/>
  <c r="F53" i="3"/>
  <c r="BR7" i="16" l="1"/>
  <c r="BR8" i="16" s="1"/>
  <c r="BR9" i="16" s="1"/>
  <c r="BR10" i="16" s="1"/>
  <c r="BR11" i="16" s="1"/>
  <c r="BR12" i="16" s="1"/>
  <c r="BR13" i="16" s="1"/>
  <c r="BR14" i="16" s="1"/>
  <c r="BR15" i="16" s="1"/>
  <c r="BR16" i="16" s="1"/>
  <c r="BR17" i="16" s="1"/>
  <c r="BR18" i="16" s="1"/>
  <c r="BR19" i="16" s="1"/>
  <c r="BR20" i="16" s="1"/>
  <c r="BR21" i="16" s="1"/>
  <c r="BR22" i="16" s="1"/>
  <c r="BR23" i="16" s="1"/>
  <c r="BR24" i="16" s="1"/>
  <c r="BR25" i="16" s="1"/>
  <c r="BR26" i="16" s="1"/>
  <c r="BR27" i="16" s="1"/>
  <c r="BR28" i="16" s="1"/>
  <c r="BR29" i="16" s="1"/>
  <c r="BR30" i="16" s="1"/>
  <c r="BR31" i="16" s="1"/>
  <c r="BR32" i="16" s="1"/>
  <c r="BR33" i="16" s="1"/>
  <c r="BR34" i="16" s="1"/>
  <c r="BR35" i="16" s="1"/>
  <c r="BR36" i="16" s="1"/>
  <c r="BR37" i="16" s="1"/>
  <c r="BR38" i="16" s="1"/>
  <c r="BR39" i="16" s="1"/>
  <c r="BR40" i="16" s="1"/>
  <c r="BR41" i="16" s="1"/>
  <c r="BR42" i="16" s="1"/>
  <c r="BR43" i="16" s="1"/>
  <c r="BR44" i="16" s="1"/>
  <c r="BR45" i="16" s="1"/>
  <c r="BR46" i="16" s="1"/>
  <c r="BR47" i="16" s="1"/>
  <c r="BR48" i="16" s="1"/>
  <c r="BR49" i="16" s="1"/>
  <c r="BR50" i="16" s="1"/>
  <c r="BR51" i="16" s="1"/>
  <c r="BR52" i="16" s="1"/>
  <c r="BR53" i="16" s="1"/>
  <c r="BR54" i="16" s="1"/>
  <c r="BR55" i="16" s="1"/>
  <c r="BR56" i="16" s="1"/>
  <c r="BR57" i="16" s="1"/>
  <c r="BR58" i="16" s="1"/>
  <c r="BR59" i="16" s="1"/>
  <c r="BR60" i="16" s="1"/>
  <c r="BR61" i="16" s="1"/>
  <c r="BR62" i="16" s="1"/>
  <c r="BR63" i="16" s="1"/>
  <c r="BR64" i="16" s="1"/>
  <c r="BR65" i="16" s="1"/>
  <c r="BR66" i="16" s="1"/>
  <c r="BR67" i="16" s="1"/>
  <c r="BR68" i="16" s="1"/>
  <c r="BR69" i="16" s="1"/>
  <c r="BR70" i="16" s="1"/>
  <c r="BR71" i="16" s="1"/>
  <c r="BR72" i="16" s="1"/>
  <c r="BR73" i="16" s="1"/>
  <c r="BR74" i="16" s="1"/>
  <c r="BR75" i="16" s="1"/>
  <c r="BR76" i="16" s="1"/>
  <c r="BR77" i="16" s="1"/>
  <c r="BR78" i="16" s="1"/>
  <c r="BR79" i="16" s="1"/>
  <c r="BR80" i="16" s="1"/>
  <c r="BR81" i="16" s="1"/>
  <c r="BR82" i="16" s="1"/>
  <c r="BR83" i="16" s="1"/>
  <c r="BR84" i="16" s="1"/>
  <c r="BR85" i="16" s="1"/>
  <c r="BR86" i="16" s="1"/>
  <c r="BR87" i="16" s="1"/>
  <c r="BR88" i="16" s="1"/>
  <c r="BR89" i="16" s="1"/>
  <c r="BR90" i="16" s="1"/>
  <c r="BR91" i="16" s="1"/>
  <c r="BR92" i="16" s="1"/>
  <c r="BR93" i="16" s="1"/>
  <c r="BR94" i="16" s="1"/>
  <c r="BR95" i="16" s="1"/>
  <c r="BR96" i="16" s="1"/>
  <c r="BR97" i="16" s="1"/>
  <c r="BR98" i="16" s="1"/>
  <c r="BR99" i="16" s="1"/>
  <c r="BR100" i="16" s="1"/>
  <c r="BR101" i="16" s="1"/>
  <c r="BR102" i="16" s="1"/>
  <c r="BR103" i="16" s="1"/>
  <c r="BR104" i="16" s="1"/>
  <c r="BR105" i="16" s="1"/>
  <c r="BR106" i="16" s="1"/>
  <c r="BR107" i="16" s="1"/>
  <c r="BR108" i="16" s="1"/>
  <c r="BR109" i="16" s="1"/>
  <c r="BR110" i="16" s="1"/>
  <c r="BR111" i="16" s="1"/>
  <c r="BR112" i="16" s="1"/>
  <c r="BR113" i="16" s="1"/>
  <c r="BR114" i="16" s="1"/>
  <c r="BR115" i="16" s="1"/>
  <c r="BR116" i="16" s="1"/>
  <c r="BR117" i="16" s="1"/>
  <c r="BR118" i="16" s="1"/>
  <c r="BR119" i="16" s="1"/>
  <c r="BR120" i="16" s="1"/>
  <c r="BR121" i="16" s="1"/>
  <c r="BR122" i="16" s="1"/>
  <c r="BR123" i="16" s="1"/>
  <c r="BR124" i="16" s="1"/>
  <c r="BR125" i="16" s="1"/>
  <c r="BS6" i="16"/>
  <c r="D56" i="16"/>
  <c r="E55" i="16" s="1"/>
  <c r="D53" i="15"/>
  <c r="E52" i="15" s="1"/>
  <c r="C53" i="15"/>
  <c r="F56" i="16"/>
  <c r="C56" i="16"/>
  <c r="F54" i="4"/>
  <c r="D55" i="4" a="1"/>
  <c r="D55" i="4" s="1"/>
  <c r="E55" i="4" s="1"/>
  <c r="C56" i="4"/>
  <c r="C55" i="3"/>
  <c r="F54" i="3"/>
  <c r="BS7" i="16" l="1"/>
  <c r="BS8" i="16" s="1"/>
  <c r="BS9" i="16" s="1"/>
  <c r="BS10" i="16" s="1"/>
  <c r="BS11" i="16" s="1"/>
  <c r="BS12" i="16" s="1"/>
  <c r="BS13" i="16" s="1"/>
  <c r="BS14" i="16" s="1"/>
  <c r="BS15" i="16" s="1"/>
  <c r="BS16" i="16" s="1"/>
  <c r="BS17" i="16" s="1"/>
  <c r="BS18" i="16" s="1"/>
  <c r="BS19" i="16" s="1"/>
  <c r="BS20" i="16" s="1"/>
  <c r="BS21" i="16" s="1"/>
  <c r="BS22" i="16" s="1"/>
  <c r="BS23" i="16" s="1"/>
  <c r="BS24" i="16" s="1"/>
  <c r="BS25" i="16" s="1"/>
  <c r="BS26" i="16" s="1"/>
  <c r="BS27" i="16" s="1"/>
  <c r="BS28" i="16" s="1"/>
  <c r="BS29" i="16" s="1"/>
  <c r="BS30" i="16" s="1"/>
  <c r="BS31" i="16" s="1"/>
  <c r="BS32" i="16" s="1"/>
  <c r="BS33" i="16" s="1"/>
  <c r="BS34" i="16" s="1"/>
  <c r="BS35" i="16" s="1"/>
  <c r="BS36" i="16" s="1"/>
  <c r="BS37" i="16" s="1"/>
  <c r="BS38" i="16" s="1"/>
  <c r="BS39" i="16" s="1"/>
  <c r="BS40" i="16" s="1"/>
  <c r="BS41" i="16" s="1"/>
  <c r="BS42" i="16" s="1"/>
  <c r="BS43" i="16" s="1"/>
  <c r="BS44" i="16" s="1"/>
  <c r="BS45" i="16" s="1"/>
  <c r="BS46" i="16" s="1"/>
  <c r="BS47" i="16" s="1"/>
  <c r="BS48" i="16" s="1"/>
  <c r="BS49" i="16" s="1"/>
  <c r="BS50" i="16" s="1"/>
  <c r="BS51" i="16" s="1"/>
  <c r="BS52" i="16" s="1"/>
  <c r="BS53" i="16" s="1"/>
  <c r="BS54" i="16" s="1"/>
  <c r="BS55" i="16" s="1"/>
  <c r="BS56" i="16" s="1"/>
  <c r="BS57" i="16" s="1"/>
  <c r="BS58" i="16" s="1"/>
  <c r="BS59" i="16" s="1"/>
  <c r="BS60" i="16" s="1"/>
  <c r="BS61" i="16" s="1"/>
  <c r="BS62" i="16" s="1"/>
  <c r="BS63" i="16" s="1"/>
  <c r="BS64" i="16" s="1"/>
  <c r="BS65" i="16" s="1"/>
  <c r="BS66" i="16" s="1"/>
  <c r="BS67" i="16" s="1"/>
  <c r="BS68" i="16" s="1"/>
  <c r="BS69" i="16" s="1"/>
  <c r="BS70" i="16" s="1"/>
  <c r="BS71" i="16" s="1"/>
  <c r="BS72" i="16" s="1"/>
  <c r="BS73" i="16" s="1"/>
  <c r="BS74" i="16" s="1"/>
  <c r="BS75" i="16" s="1"/>
  <c r="BS76" i="16" s="1"/>
  <c r="BS77" i="16" s="1"/>
  <c r="BS78" i="16" s="1"/>
  <c r="BS79" i="16" s="1"/>
  <c r="BS80" i="16" s="1"/>
  <c r="BS81" i="16" s="1"/>
  <c r="BS82" i="16" s="1"/>
  <c r="BS83" i="16" s="1"/>
  <c r="BS84" i="16" s="1"/>
  <c r="BS85" i="16" s="1"/>
  <c r="BS86" i="16" s="1"/>
  <c r="BS87" i="16" s="1"/>
  <c r="BS88" i="16" s="1"/>
  <c r="BS89" i="16" s="1"/>
  <c r="BS90" i="16" s="1"/>
  <c r="BS91" i="16" s="1"/>
  <c r="BS92" i="16" s="1"/>
  <c r="BS93" i="16" s="1"/>
  <c r="BS94" i="16" s="1"/>
  <c r="BS95" i="16" s="1"/>
  <c r="BS96" i="16" s="1"/>
  <c r="BS97" i="16" s="1"/>
  <c r="BS98" i="16" s="1"/>
  <c r="BS99" i="16" s="1"/>
  <c r="BS100" i="16" s="1"/>
  <c r="BS101" i="16" s="1"/>
  <c r="BS102" i="16" s="1"/>
  <c r="BS103" i="16" s="1"/>
  <c r="BS104" i="16" s="1"/>
  <c r="BS105" i="16" s="1"/>
  <c r="BS106" i="16" s="1"/>
  <c r="BS107" i="16" s="1"/>
  <c r="BS108" i="16" s="1"/>
  <c r="BS109" i="16" s="1"/>
  <c r="BS110" i="16" s="1"/>
  <c r="BS111" i="16" s="1"/>
  <c r="BS112" i="16" s="1"/>
  <c r="BS113" i="16" s="1"/>
  <c r="BS114" i="16" s="1"/>
  <c r="BS115" i="16" s="1"/>
  <c r="BS116" i="16" s="1"/>
  <c r="BS117" i="16" s="1"/>
  <c r="BS118" i="16" s="1"/>
  <c r="BS119" i="16" s="1"/>
  <c r="BS120" i="16" s="1"/>
  <c r="BS121" i="16" s="1"/>
  <c r="BS122" i="16" s="1"/>
  <c r="BS123" i="16" s="1"/>
  <c r="BS124" i="16" s="1"/>
  <c r="BS125" i="16" s="1"/>
  <c r="BT6" i="16"/>
  <c r="D57" i="16"/>
  <c r="E56" i="16" s="1"/>
  <c r="D54" i="15"/>
  <c r="E53" i="15" s="1"/>
  <c r="C54" i="15"/>
  <c r="F57" i="16"/>
  <c r="C57" i="16"/>
  <c r="F55" i="4"/>
  <c r="D56" i="4" a="1"/>
  <c r="D56" i="4" s="1"/>
  <c r="E56" i="4" s="1"/>
  <c r="C57" i="4"/>
  <c r="C56" i="3"/>
  <c r="F55" i="3"/>
  <c r="BU6" i="16" l="1"/>
  <c r="BT7" i="16"/>
  <c r="BT8" i="16" s="1"/>
  <c r="BT9" i="16" s="1"/>
  <c r="BT10" i="16" s="1"/>
  <c r="BT11" i="16" s="1"/>
  <c r="BT12" i="16" s="1"/>
  <c r="BT13" i="16" s="1"/>
  <c r="BT14" i="16" s="1"/>
  <c r="BT15" i="16" s="1"/>
  <c r="BT16" i="16" s="1"/>
  <c r="BT17" i="16" s="1"/>
  <c r="BT18" i="16" s="1"/>
  <c r="BT19" i="16" s="1"/>
  <c r="BT20" i="16" s="1"/>
  <c r="BT21" i="16" s="1"/>
  <c r="BT22" i="16" s="1"/>
  <c r="BT23" i="16" s="1"/>
  <c r="BT24" i="16" s="1"/>
  <c r="BT25" i="16" s="1"/>
  <c r="BT26" i="16" s="1"/>
  <c r="BT27" i="16" s="1"/>
  <c r="BT28" i="16" s="1"/>
  <c r="BT29" i="16" s="1"/>
  <c r="BT30" i="16" s="1"/>
  <c r="BT31" i="16" s="1"/>
  <c r="BT32" i="16" s="1"/>
  <c r="BT33" i="16" s="1"/>
  <c r="BT34" i="16" s="1"/>
  <c r="BT35" i="16" s="1"/>
  <c r="BT36" i="16" s="1"/>
  <c r="BT37" i="16" s="1"/>
  <c r="BT38" i="16" s="1"/>
  <c r="BT39" i="16" s="1"/>
  <c r="BT40" i="16" s="1"/>
  <c r="BT41" i="16" s="1"/>
  <c r="BT42" i="16" s="1"/>
  <c r="BT43" i="16" s="1"/>
  <c r="BT44" i="16" s="1"/>
  <c r="BT45" i="16" s="1"/>
  <c r="BT46" i="16" s="1"/>
  <c r="BT47" i="16" s="1"/>
  <c r="BT48" i="16" s="1"/>
  <c r="BT49" i="16" s="1"/>
  <c r="BT50" i="16" s="1"/>
  <c r="BT51" i="16" s="1"/>
  <c r="BT52" i="16" s="1"/>
  <c r="BT53" i="16" s="1"/>
  <c r="BT54" i="16" s="1"/>
  <c r="BT55" i="16" s="1"/>
  <c r="BT56" i="16" s="1"/>
  <c r="BT57" i="16" s="1"/>
  <c r="BT58" i="16" s="1"/>
  <c r="BT59" i="16" s="1"/>
  <c r="BT60" i="16" s="1"/>
  <c r="BT61" i="16" s="1"/>
  <c r="BT62" i="16" s="1"/>
  <c r="BT63" i="16" s="1"/>
  <c r="BT64" i="16" s="1"/>
  <c r="BT65" i="16" s="1"/>
  <c r="BT66" i="16" s="1"/>
  <c r="BT67" i="16" s="1"/>
  <c r="BT68" i="16" s="1"/>
  <c r="BT69" i="16" s="1"/>
  <c r="BT70" i="16" s="1"/>
  <c r="BT71" i="16" s="1"/>
  <c r="BT72" i="16" s="1"/>
  <c r="BT73" i="16" s="1"/>
  <c r="BT74" i="16" s="1"/>
  <c r="BT75" i="16" s="1"/>
  <c r="BT76" i="16" s="1"/>
  <c r="BT77" i="16" s="1"/>
  <c r="BT78" i="16" s="1"/>
  <c r="BT79" i="16" s="1"/>
  <c r="BT80" i="16" s="1"/>
  <c r="BT81" i="16" s="1"/>
  <c r="BT82" i="16" s="1"/>
  <c r="BT83" i="16" s="1"/>
  <c r="BT84" i="16" s="1"/>
  <c r="BT85" i="16" s="1"/>
  <c r="BT86" i="16" s="1"/>
  <c r="BT87" i="16" s="1"/>
  <c r="BT88" i="16" s="1"/>
  <c r="BT89" i="16" s="1"/>
  <c r="BT90" i="16" s="1"/>
  <c r="BT91" i="16" s="1"/>
  <c r="BT92" i="16" s="1"/>
  <c r="BT93" i="16" s="1"/>
  <c r="BT94" i="16" s="1"/>
  <c r="BT95" i="16" s="1"/>
  <c r="BT96" i="16" s="1"/>
  <c r="BT97" i="16" s="1"/>
  <c r="BT98" i="16" s="1"/>
  <c r="BT99" i="16" s="1"/>
  <c r="BT100" i="16" s="1"/>
  <c r="BT101" i="16" s="1"/>
  <c r="BT102" i="16" s="1"/>
  <c r="BT103" i="16" s="1"/>
  <c r="BT104" i="16" s="1"/>
  <c r="BT105" i="16" s="1"/>
  <c r="BT106" i="16" s="1"/>
  <c r="BT107" i="16" s="1"/>
  <c r="BT108" i="16" s="1"/>
  <c r="BT109" i="16" s="1"/>
  <c r="BT110" i="16" s="1"/>
  <c r="BT111" i="16" s="1"/>
  <c r="BT112" i="16" s="1"/>
  <c r="BT113" i="16" s="1"/>
  <c r="BT114" i="16" s="1"/>
  <c r="BT115" i="16" s="1"/>
  <c r="BT116" i="16" s="1"/>
  <c r="BT117" i="16" s="1"/>
  <c r="BT118" i="16" s="1"/>
  <c r="BT119" i="16" s="1"/>
  <c r="BT120" i="16" s="1"/>
  <c r="BT121" i="16" s="1"/>
  <c r="BT122" i="16" s="1"/>
  <c r="BT123" i="16" s="1"/>
  <c r="BT124" i="16" s="1"/>
  <c r="BT125" i="16" s="1"/>
  <c r="D58" i="16"/>
  <c r="E57" i="16" s="1"/>
  <c r="D55" i="15"/>
  <c r="E54" i="15" s="1"/>
  <c r="C55" i="15"/>
  <c r="F58" i="16"/>
  <c r="C58" i="16"/>
  <c r="F56" i="4"/>
  <c r="D57" i="4" a="1"/>
  <c r="D57" i="4" s="1"/>
  <c r="E57" i="4" s="1"/>
  <c r="C58" i="4"/>
  <c r="C57" i="3"/>
  <c r="F56" i="3"/>
  <c r="BV6" i="16" l="1"/>
  <c r="BU7" i="16"/>
  <c r="BU8" i="16" s="1"/>
  <c r="BU9" i="16" s="1"/>
  <c r="BU10" i="16" s="1"/>
  <c r="BU11" i="16" s="1"/>
  <c r="BU12" i="16" s="1"/>
  <c r="BU13" i="16" s="1"/>
  <c r="BU14" i="16" s="1"/>
  <c r="BU15" i="16" s="1"/>
  <c r="BU16" i="16" s="1"/>
  <c r="BU17" i="16" s="1"/>
  <c r="BU18" i="16" s="1"/>
  <c r="BU19" i="16" s="1"/>
  <c r="BU20" i="16" s="1"/>
  <c r="BU21" i="16" s="1"/>
  <c r="BU22" i="16" s="1"/>
  <c r="BU23" i="16" s="1"/>
  <c r="BU24" i="16" s="1"/>
  <c r="BU25" i="16" s="1"/>
  <c r="BU26" i="16" s="1"/>
  <c r="BU27" i="16" s="1"/>
  <c r="BU28" i="16" s="1"/>
  <c r="BU29" i="16" s="1"/>
  <c r="BU30" i="16" s="1"/>
  <c r="BU31" i="16" s="1"/>
  <c r="BU32" i="16" s="1"/>
  <c r="BU33" i="16" s="1"/>
  <c r="BU34" i="16" s="1"/>
  <c r="BU35" i="16" s="1"/>
  <c r="BU36" i="16" s="1"/>
  <c r="BU37" i="16" s="1"/>
  <c r="BU38" i="16" s="1"/>
  <c r="BU39" i="16" s="1"/>
  <c r="BU40" i="16" s="1"/>
  <c r="BU41" i="16" s="1"/>
  <c r="BU42" i="16" s="1"/>
  <c r="BU43" i="16" s="1"/>
  <c r="BU44" i="16" s="1"/>
  <c r="BU45" i="16" s="1"/>
  <c r="BU46" i="16" s="1"/>
  <c r="BU47" i="16" s="1"/>
  <c r="BU48" i="16" s="1"/>
  <c r="BU49" i="16" s="1"/>
  <c r="BU50" i="16" s="1"/>
  <c r="BU51" i="16" s="1"/>
  <c r="BU52" i="16" s="1"/>
  <c r="BU53" i="16" s="1"/>
  <c r="BU54" i="16" s="1"/>
  <c r="BU55" i="16" s="1"/>
  <c r="BU56" i="16" s="1"/>
  <c r="BU57" i="16" s="1"/>
  <c r="BU58" i="16" s="1"/>
  <c r="BU59" i="16" s="1"/>
  <c r="BU60" i="16" s="1"/>
  <c r="BU61" i="16" s="1"/>
  <c r="BU62" i="16" s="1"/>
  <c r="BU63" i="16" s="1"/>
  <c r="BU64" i="16" s="1"/>
  <c r="BU65" i="16" s="1"/>
  <c r="BU66" i="16" s="1"/>
  <c r="BU67" i="16" s="1"/>
  <c r="BU68" i="16" s="1"/>
  <c r="BU69" i="16" s="1"/>
  <c r="BU70" i="16" s="1"/>
  <c r="BU71" i="16" s="1"/>
  <c r="BU72" i="16" s="1"/>
  <c r="BU73" i="16" s="1"/>
  <c r="BU74" i="16" s="1"/>
  <c r="BU75" i="16" s="1"/>
  <c r="BU76" i="16" s="1"/>
  <c r="BU77" i="16" s="1"/>
  <c r="BU78" i="16" s="1"/>
  <c r="BU79" i="16" s="1"/>
  <c r="BU80" i="16" s="1"/>
  <c r="BU81" i="16" s="1"/>
  <c r="BU82" i="16" s="1"/>
  <c r="BU83" i="16" s="1"/>
  <c r="BU84" i="16" s="1"/>
  <c r="BU85" i="16" s="1"/>
  <c r="BU86" i="16" s="1"/>
  <c r="BU87" i="16" s="1"/>
  <c r="BU88" i="16" s="1"/>
  <c r="BU89" i="16" s="1"/>
  <c r="BU90" i="16" s="1"/>
  <c r="BU91" i="16" s="1"/>
  <c r="BU92" i="16" s="1"/>
  <c r="BU93" i="16" s="1"/>
  <c r="BU94" i="16" s="1"/>
  <c r="BU95" i="16" s="1"/>
  <c r="BU96" i="16" s="1"/>
  <c r="BU97" i="16" s="1"/>
  <c r="BU98" i="16" s="1"/>
  <c r="BU99" i="16" s="1"/>
  <c r="BU100" i="16" s="1"/>
  <c r="BU101" i="16" s="1"/>
  <c r="BU102" i="16" s="1"/>
  <c r="BU103" i="16" s="1"/>
  <c r="BU104" i="16" s="1"/>
  <c r="BU105" i="16" s="1"/>
  <c r="BU106" i="16" s="1"/>
  <c r="BU107" i="16" s="1"/>
  <c r="BU108" i="16" s="1"/>
  <c r="BU109" i="16" s="1"/>
  <c r="BU110" i="16" s="1"/>
  <c r="BU111" i="16" s="1"/>
  <c r="BU112" i="16" s="1"/>
  <c r="BU113" i="16" s="1"/>
  <c r="BU114" i="16" s="1"/>
  <c r="BU115" i="16" s="1"/>
  <c r="BU116" i="16" s="1"/>
  <c r="BU117" i="16" s="1"/>
  <c r="BU118" i="16" s="1"/>
  <c r="BU119" i="16" s="1"/>
  <c r="BU120" i="16" s="1"/>
  <c r="BU121" i="16" s="1"/>
  <c r="BU122" i="16" s="1"/>
  <c r="BU123" i="16" s="1"/>
  <c r="BU124" i="16" s="1"/>
  <c r="BU125" i="16" s="1"/>
  <c r="D56" i="15"/>
  <c r="D59" i="16"/>
  <c r="E58" i="16" s="1"/>
  <c r="E55" i="15"/>
  <c r="C59" i="16"/>
  <c r="C56" i="15"/>
  <c r="F59" i="16"/>
  <c r="F57" i="4"/>
  <c r="D58" i="4" a="1"/>
  <c r="D58" i="4" s="1"/>
  <c r="E58" i="4" s="1"/>
  <c r="C59" i="4"/>
  <c r="C58" i="3"/>
  <c r="F57" i="3"/>
  <c r="BW6" i="16" l="1"/>
  <c r="BV7" i="16"/>
  <c r="BV8" i="16" s="1"/>
  <c r="BV9" i="16" s="1"/>
  <c r="BV10" i="16" s="1"/>
  <c r="BV11" i="16" s="1"/>
  <c r="BV12" i="16" s="1"/>
  <c r="BV13" i="16" s="1"/>
  <c r="BV14" i="16" s="1"/>
  <c r="BV15" i="16" s="1"/>
  <c r="BV16" i="16" s="1"/>
  <c r="BV17" i="16" s="1"/>
  <c r="BV18" i="16" s="1"/>
  <c r="BV19" i="16" s="1"/>
  <c r="BV20" i="16" s="1"/>
  <c r="BV21" i="16" s="1"/>
  <c r="BV22" i="16" s="1"/>
  <c r="BV23" i="16" s="1"/>
  <c r="BV24" i="16" s="1"/>
  <c r="BV25" i="16" s="1"/>
  <c r="BV26" i="16" s="1"/>
  <c r="BV27" i="16" s="1"/>
  <c r="BV28" i="16" s="1"/>
  <c r="BV29" i="16" s="1"/>
  <c r="BV30" i="16" s="1"/>
  <c r="BV31" i="16" s="1"/>
  <c r="BV32" i="16" s="1"/>
  <c r="BV33" i="16" s="1"/>
  <c r="BV34" i="16" s="1"/>
  <c r="BV35" i="16" s="1"/>
  <c r="BV36" i="16" s="1"/>
  <c r="BV37" i="16" s="1"/>
  <c r="BV38" i="16" s="1"/>
  <c r="BV39" i="16" s="1"/>
  <c r="BV40" i="16" s="1"/>
  <c r="BV41" i="16" s="1"/>
  <c r="BV42" i="16" s="1"/>
  <c r="BV43" i="16" s="1"/>
  <c r="BV44" i="16" s="1"/>
  <c r="BV45" i="16" s="1"/>
  <c r="BV46" i="16" s="1"/>
  <c r="BV47" i="16" s="1"/>
  <c r="BV48" i="16" s="1"/>
  <c r="BV49" i="16" s="1"/>
  <c r="BV50" i="16" s="1"/>
  <c r="BV51" i="16" s="1"/>
  <c r="BV52" i="16" s="1"/>
  <c r="BV53" i="16" s="1"/>
  <c r="BV54" i="16" s="1"/>
  <c r="BV55" i="16" s="1"/>
  <c r="BV56" i="16" s="1"/>
  <c r="BV57" i="16" s="1"/>
  <c r="BV58" i="16" s="1"/>
  <c r="BV59" i="16" s="1"/>
  <c r="BV60" i="16" s="1"/>
  <c r="BV61" i="16" s="1"/>
  <c r="BV62" i="16" s="1"/>
  <c r="BV63" i="16" s="1"/>
  <c r="BV64" i="16" s="1"/>
  <c r="BV65" i="16" s="1"/>
  <c r="BV66" i="16" s="1"/>
  <c r="BV67" i="16" s="1"/>
  <c r="BV68" i="16" s="1"/>
  <c r="BV69" i="16" s="1"/>
  <c r="BV70" i="16" s="1"/>
  <c r="BV71" i="16" s="1"/>
  <c r="BV72" i="16" s="1"/>
  <c r="BV73" i="16" s="1"/>
  <c r="BV74" i="16" s="1"/>
  <c r="BV75" i="16" s="1"/>
  <c r="BV76" i="16" s="1"/>
  <c r="BV77" i="16" s="1"/>
  <c r="BV78" i="16" s="1"/>
  <c r="BV79" i="16" s="1"/>
  <c r="BV80" i="16" s="1"/>
  <c r="BV81" i="16" s="1"/>
  <c r="BV82" i="16" s="1"/>
  <c r="BV83" i="16" s="1"/>
  <c r="BV84" i="16" s="1"/>
  <c r="BV85" i="16" s="1"/>
  <c r="BV86" i="16" s="1"/>
  <c r="BV87" i="16" s="1"/>
  <c r="BV88" i="16" s="1"/>
  <c r="BV89" i="16" s="1"/>
  <c r="BV90" i="16" s="1"/>
  <c r="BV91" i="16" s="1"/>
  <c r="BV92" i="16" s="1"/>
  <c r="BV93" i="16" s="1"/>
  <c r="BV94" i="16" s="1"/>
  <c r="BV95" i="16" s="1"/>
  <c r="BV96" i="16" s="1"/>
  <c r="BV97" i="16" s="1"/>
  <c r="BV98" i="16" s="1"/>
  <c r="BV99" i="16" s="1"/>
  <c r="BV100" i="16" s="1"/>
  <c r="BV101" i="16" s="1"/>
  <c r="BV102" i="16" s="1"/>
  <c r="BV103" i="16" s="1"/>
  <c r="BV104" i="16" s="1"/>
  <c r="BV105" i="16" s="1"/>
  <c r="BV106" i="16" s="1"/>
  <c r="BV107" i="16" s="1"/>
  <c r="BV108" i="16" s="1"/>
  <c r="BV109" i="16" s="1"/>
  <c r="BV110" i="16" s="1"/>
  <c r="BV111" i="16" s="1"/>
  <c r="BV112" i="16" s="1"/>
  <c r="BV113" i="16" s="1"/>
  <c r="BV114" i="16" s="1"/>
  <c r="BV115" i="16" s="1"/>
  <c r="BV116" i="16" s="1"/>
  <c r="BV117" i="16" s="1"/>
  <c r="BV118" i="16" s="1"/>
  <c r="BV119" i="16" s="1"/>
  <c r="BV120" i="16" s="1"/>
  <c r="BV121" i="16" s="1"/>
  <c r="BV122" i="16" s="1"/>
  <c r="BV123" i="16" s="1"/>
  <c r="BV124" i="16" s="1"/>
  <c r="BV125" i="16" s="1"/>
  <c r="D60" i="16"/>
  <c r="E59" i="16" s="1"/>
  <c r="D57" i="15"/>
  <c r="E56" i="15" s="1"/>
  <c r="C60" i="16"/>
  <c r="C57" i="15"/>
  <c r="F60" i="16"/>
  <c r="F58" i="4"/>
  <c r="D59" i="4" a="1"/>
  <c r="D59" i="4" s="1"/>
  <c r="E59" i="4" s="1"/>
  <c r="C60" i="4"/>
  <c r="C59" i="3"/>
  <c r="F58" i="3"/>
  <c r="BX6" i="16" l="1"/>
  <c r="BW7" i="16"/>
  <c r="BW8" i="16" s="1"/>
  <c r="BW9" i="16" s="1"/>
  <c r="BW10" i="16" s="1"/>
  <c r="BW11" i="16" s="1"/>
  <c r="BW12" i="16" s="1"/>
  <c r="BW13" i="16" s="1"/>
  <c r="BW14" i="16" s="1"/>
  <c r="BW15" i="16" s="1"/>
  <c r="BW16" i="16" s="1"/>
  <c r="BW17" i="16" s="1"/>
  <c r="BW18" i="16" s="1"/>
  <c r="BW19" i="16" s="1"/>
  <c r="BW20" i="16" s="1"/>
  <c r="BW21" i="16" s="1"/>
  <c r="BW22" i="16" s="1"/>
  <c r="BW23" i="16" s="1"/>
  <c r="BW24" i="16" s="1"/>
  <c r="BW25" i="16" s="1"/>
  <c r="BW26" i="16" s="1"/>
  <c r="BW27" i="16" s="1"/>
  <c r="BW28" i="16" s="1"/>
  <c r="BW29" i="16" s="1"/>
  <c r="BW30" i="16" s="1"/>
  <c r="BW31" i="16" s="1"/>
  <c r="BW32" i="16" s="1"/>
  <c r="BW33" i="16" s="1"/>
  <c r="BW34" i="16" s="1"/>
  <c r="BW35" i="16" s="1"/>
  <c r="BW36" i="16" s="1"/>
  <c r="BW37" i="16" s="1"/>
  <c r="BW38" i="16" s="1"/>
  <c r="BW39" i="16" s="1"/>
  <c r="BW40" i="16" s="1"/>
  <c r="BW41" i="16" s="1"/>
  <c r="BW42" i="16" s="1"/>
  <c r="BW43" i="16" s="1"/>
  <c r="BW44" i="16" s="1"/>
  <c r="BW45" i="16" s="1"/>
  <c r="BW46" i="16" s="1"/>
  <c r="BW47" i="16" s="1"/>
  <c r="BW48" i="16" s="1"/>
  <c r="BW49" i="16" s="1"/>
  <c r="BW50" i="16" s="1"/>
  <c r="BW51" i="16" s="1"/>
  <c r="BW52" i="16" s="1"/>
  <c r="BW53" i="16" s="1"/>
  <c r="BW54" i="16" s="1"/>
  <c r="BW55" i="16" s="1"/>
  <c r="BW56" i="16" s="1"/>
  <c r="BW57" i="16" s="1"/>
  <c r="BW58" i="16" s="1"/>
  <c r="BW59" i="16" s="1"/>
  <c r="BW60" i="16" s="1"/>
  <c r="BW61" i="16" s="1"/>
  <c r="BW62" i="16" s="1"/>
  <c r="BW63" i="16" s="1"/>
  <c r="BW64" i="16" s="1"/>
  <c r="BW65" i="16" s="1"/>
  <c r="BW66" i="16" s="1"/>
  <c r="BW67" i="16" s="1"/>
  <c r="BW68" i="16" s="1"/>
  <c r="BW69" i="16" s="1"/>
  <c r="BW70" i="16" s="1"/>
  <c r="BW71" i="16" s="1"/>
  <c r="BW72" i="16" s="1"/>
  <c r="BW73" i="16" s="1"/>
  <c r="BW74" i="16" s="1"/>
  <c r="BW75" i="16" s="1"/>
  <c r="BW76" i="16" s="1"/>
  <c r="BW77" i="16" s="1"/>
  <c r="BW78" i="16" s="1"/>
  <c r="BW79" i="16" s="1"/>
  <c r="BW80" i="16" s="1"/>
  <c r="BW81" i="16" s="1"/>
  <c r="BW82" i="16" s="1"/>
  <c r="BW83" i="16" s="1"/>
  <c r="BW84" i="16" s="1"/>
  <c r="BW85" i="16" s="1"/>
  <c r="BW86" i="16" s="1"/>
  <c r="BW87" i="16" s="1"/>
  <c r="BW88" i="16" s="1"/>
  <c r="BW89" i="16" s="1"/>
  <c r="BW90" i="16" s="1"/>
  <c r="BW91" i="16" s="1"/>
  <c r="BW92" i="16" s="1"/>
  <c r="BW93" i="16" s="1"/>
  <c r="BW94" i="16" s="1"/>
  <c r="BW95" i="16" s="1"/>
  <c r="BW96" i="16" s="1"/>
  <c r="BW97" i="16" s="1"/>
  <c r="BW98" i="16" s="1"/>
  <c r="BW99" i="16" s="1"/>
  <c r="BW100" i="16" s="1"/>
  <c r="BW101" i="16" s="1"/>
  <c r="BW102" i="16" s="1"/>
  <c r="BW103" i="16" s="1"/>
  <c r="BW104" i="16" s="1"/>
  <c r="BW105" i="16" s="1"/>
  <c r="BW106" i="16" s="1"/>
  <c r="BW107" i="16" s="1"/>
  <c r="BW108" i="16" s="1"/>
  <c r="BW109" i="16" s="1"/>
  <c r="BW110" i="16" s="1"/>
  <c r="BW111" i="16" s="1"/>
  <c r="BW112" i="16" s="1"/>
  <c r="BW113" i="16" s="1"/>
  <c r="BW114" i="16" s="1"/>
  <c r="BW115" i="16" s="1"/>
  <c r="BW116" i="16" s="1"/>
  <c r="BW117" i="16" s="1"/>
  <c r="BW118" i="16" s="1"/>
  <c r="BW119" i="16" s="1"/>
  <c r="BW120" i="16" s="1"/>
  <c r="BW121" i="16" s="1"/>
  <c r="BW122" i="16" s="1"/>
  <c r="BW123" i="16" s="1"/>
  <c r="BW124" i="16" s="1"/>
  <c r="BW125" i="16" s="1"/>
  <c r="D61" i="16"/>
  <c r="E60" i="16" s="1"/>
  <c r="D58" i="15"/>
  <c r="E57" i="15" s="1"/>
  <c r="F61" i="16"/>
  <c r="C61" i="16"/>
  <c r="C58" i="15"/>
  <c r="F59" i="4"/>
  <c r="D60" i="4" a="1"/>
  <c r="D60" i="4" s="1"/>
  <c r="E60" i="4" s="1"/>
  <c r="C61" i="4"/>
  <c r="C60" i="3"/>
  <c r="F59" i="3"/>
  <c r="BY6" i="16" l="1"/>
  <c r="BX7" i="16"/>
  <c r="BX8" i="16" s="1"/>
  <c r="BX9" i="16" s="1"/>
  <c r="BX10" i="16" s="1"/>
  <c r="BX11" i="16" s="1"/>
  <c r="BX12" i="16" s="1"/>
  <c r="BX13" i="16" s="1"/>
  <c r="BX14" i="16" s="1"/>
  <c r="BX15" i="16" s="1"/>
  <c r="BX16" i="16" s="1"/>
  <c r="BX17" i="16" s="1"/>
  <c r="BX18" i="16" s="1"/>
  <c r="BX19" i="16" s="1"/>
  <c r="BX20" i="16" s="1"/>
  <c r="BX21" i="16" s="1"/>
  <c r="BX22" i="16" s="1"/>
  <c r="BX23" i="16" s="1"/>
  <c r="BX24" i="16" s="1"/>
  <c r="BX25" i="16" s="1"/>
  <c r="BX26" i="16" s="1"/>
  <c r="BX27" i="16" s="1"/>
  <c r="BX28" i="16" s="1"/>
  <c r="BX29" i="16" s="1"/>
  <c r="BX30" i="16" s="1"/>
  <c r="BX31" i="16" s="1"/>
  <c r="BX32" i="16" s="1"/>
  <c r="BX33" i="16" s="1"/>
  <c r="BX34" i="16" s="1"/>
  <c r="BX35" i="16" s="1"/>
  <c r="BX36" i="16" s="1"/>
  <c r="BX37" i="16" s="1"/>
  <c r="BX38" i="16" s="1"/>
  <c r="BX39" i="16" s="1"/>
  <c r="BX40" i="16" s="1"/>
  <c r="BX41" i="16" s="1"/>
  <c r="BX42" i="16" s="1"/>
  <c r="BX43" i="16" s="1"/>
  <c r="BX44" i="16" s="1"/>
  <c r="BX45" i="16" s="1"/>
  <c r="BX46" i="16" s="1"/>
  <c r="BX47" i="16" s="1"/>
  <c r="BX48" i="16" s="1"/>
  <c r="BX49" i="16" s="1"/>
  <c r="BX50" i="16" s="1"/>
  <c r="BX51" i="16" s="1"/>
  <c r="BX52" i="16" s="1"/>
  <c r="BX53" i="16" s="1"/>
  <c r="BX54" i="16" s="1"/>
  <c r="BX55" i="16" s="1"/>
  <c r="BX56" i="16" s="1"/>
  <c r="BX57" i="16" s="1"/>
  <c r="BX58" i="16" s="1"/>
  <c r="BX59" i="16" s="1"/>
  <c r="BX60" i="16" s="1"/>
  <c r="BX61" i="16" s="1"/>
  <c r="BX62" i="16" s="1"/>
  <c r="BX63" i="16" s="1"/>
  <c r="BX64" i="16" s="1"/>
  <c r="BX65" i="16" s="1"/>
  <c r="BX66" i="16" s="1"/>
  <c r="BX67" i="16" s="1"/>
  <c r="BX68" i="16" s="1"/>
  <c r="BX69" i="16" s="1"/>
  <c r="BX70" i="16" s="1"/>
  <c r="BX71" i="16" s="1"/>
  <c r="BX72" i="16" s="1"/>
  <c r="BX73" i="16" s="1"/>
  <c r="BX74" i="16" s="1"/>
  <c r="BX75" i="16" s="1"/>
  <c r="BX76" i="16" s="1"/>
  <c r="BX77" i="16" s="1"/>
  <c r="BX78" i="16" s="1"/>
  <c r="BX79" i="16" s="1"/>
  <c r="BX80" i="16" s="1"/>
  <c r="BX81" i="16" s="1"/>
  <c r="BX82" i="16" s="1"/>
  <c r="BX83" i="16" s="1"/>
  <c r="BX84" i="16" s="1"/>
  <c r="BX85" i="16" s="1"/>
  <c r="BX86" i="16" s="1"/>
  <c r="BX87" i="16" s="1"/>
  <c r="BX88" i="16" s="1"/>
  <c r="BX89" i="16" s="1"/>
  <c r="BX90" i="16" s="1"/>
  <c r="BX91" i="16" s="1"/>
  <c r="BX92" i="16" s="1"/>
  <c r="BX93" i="16" s="1"/>
  <c r="BX94" i="16" s="1"/>
  <c r="BX95" i="16" s="1"/>
  <c r="BX96" i="16" s="1"/>
  <c r="BX97" i="16" s="1"/>
  <c r="BX98" i="16" s="1"/>
  <c r="BX99" i="16" s="1"/>
  <c r="BX100" i="16" s="1"/>
  <c r="BX101" i="16" s="1"/>
  <c r="BX102" i="16" s="1"/>
  <c r="BX103" i="16" s="1"/>
  <c r="BX104" i="16" s="1"/>
  <c r="BX105" i="16" s="1"/>
  <c r="BX106" i="16" s="1"/>
  <c r="BX107" i="16" s="1"/>
  <c r="BX108" i="16" s="1"/>
  <c r="BX109" i="16" s="1"/>
  <c r="BX110" i="16" s="1"/>
  <c r="BX111" i="16" s="1"/>
  <c r="BX112" i="16" s="1"/>
  <c r="BX113" i="16" s="1"/>
  <c r="BX114" i="16" s="1"/>
  <c r="BX115" i="16" s="1"/>
  <c r="BX116" i="16" s="1"/>
  <c r="BX117" i="16" s="1"/>
  <c r="BX118" i="16" s="1"/>
  <c r="BX119" i="16" s="1"/>
  <c r="BX120" i="16" s="1"/>
  <c r="BX121" i="16" s="1"/>
  <c r="BX122" i="16" s="1"/>
  <c r="BX123" i="16" s="1"/>
  <c r="BX124" i="16" s="1"/>
  <c r="BX125" i="16" s="1"/>
  <c r="D62" i="16"/>
  <c r="E61" i="16" s="1"/>
  <c r="D59" i="15"/>
  <c r="E58" i="15"/>
  <c r="F62" i="16"/>
  <c r="C62" i="16"/>
  <c r="C59" i="15"/>
  <c r="F60" i="4"/>
  <c r="D61" i="4" a="1"/>
  <c r="D61" i="4" s="1"/>
  <c r="E61" i="4" s="1"/>
  <c r="C62" i="4"/>
  <c r="C61" i="3"/>
  <c r="F60" i="3"/>
  <c r="BY7" i="16" l="1"/>
  <c r="BY8" i="16" s="1"/>
  <c r="BY9" i="16" s="1"/>
  <c r="BY10" i="16" s="1"/>
  <c r="BY11" i="16" s="1"/>
  <c r="BY12" i="16" s="1"/>
  <c r="BY13" i="16" s="1"/>
  <c r="BY14" i="16" s="1"/>
  <c r="BY15" i="16" s="1"/>
  <c r="BY16" i="16" s="1"/>
  <c r="BY17" i="16" s="1"/>
  <c r="BY18" i="16" s="1"/>
  <c r="BY19" i="16" s="1"/>
  <c r="BY20" i="16" s="1"/>
  <c r="BY21" i="16" s="1"/>
  <c r="BY22" i="16" s="1"/>
  <c r="BY23" i="16" s="1"/>
  <c r="BY24" i="16" s="1"/>
  <c r="BY25" i="16" s="1"/>
  <c r="BY26" i="16" s="1"/>
  <c r="BY27" i="16" s="1"/>
  <c r="BY28" i="16" s="1"/>
  <c r="BY29" i="16" s="1"/>
  <c r="BY30" i="16" s="1"/>
  <c r="BY31" i="16" s="1"/>
  <c r="BY32" i="16" s="1"/>
  <c r="BY33" i="16" s="1"/>
  <c r="BY34" i="16" s="1"/>
  <c r="BY35" i="16" s="1"/>
  <c r="BY36" i="16" s="1"/>
  <c r="BY37" i="16" s="1"/>
  <c r="BY38" i="16" s="1"/>
  <c r="BY39" i="16" s="1"/>
  <c r="BY40" i="16" s="1"/>
  <c r="BY41" i="16" s="1"/>
  <c r="BY42" i="16" s="1"/>
  <c r="BY43" i="16" s="1"/>
  <c r="BY44" i="16" s="1"/>
  <c r="BY45" i="16" s="1"/>
  <c r="BY46" i="16" s="1"/>
  <c r="BY47" i="16" s="1"/>
  <c r="BY48" i="16" s="1"/>
  <c r="BY49" i="16" s="1"/>
  <c r="BY50" i="16" s="1"/>
  <c r="BY51" i="16" s="1"/>
  <c r="BY52" i="16" s="1"/>
  <c r="BY53" i="16" s="1"/>
  <c r="BY54" i="16" s="1"/>
  <c r="BY55" i="16" s="1"/>
  <c r="BY56" i="16" s="1"/>
  <c r="BY57" i="16" s="1"/>
  <c r="BY58" i="16" s="1"/>
  <c r="BY59" i="16" s="1"/>
  <c r="BY60" i="16" s="1"/>
  <c r="BY61" i="16" s="1"/>
  <c r="BY62" i="16" s="1"/>
  <c r="BY63" i="16" s="1"/>
  <c r="BY64" i="16" s="1"/>
  <c r="BY65" i="16" s="1"/>
  <c r="BY66" i="16" s="1"/>
  <c r="BY67" i="16" s="1"/>
  <c r="BY68" i="16" s="1"/>
  <c r="BY69" i="16" s="1"/>
  <c r="BY70" i="16" s="1"/>
  <c r="BY71" i="16" s="1"/>
  <c r="BY72" i="16" s="1"/>
  <c r="BY73" i="16" s="1"/>
  <c r="BY74" i="16" s="1"/>
  <c r="BY75" i="16" s="1"/>
  <c r="BY76" i="16" s="1"/>
  <c r="BY77" i="16" s="1"/>
  <c r="BY78" i="16" s="1"/>
  <c r="BY79" i="16" s="1"/>
  <c r="BY80" i="16" s="1"/>
  <c r="BY81" i="16" s="1"/>
  <c r="BY82" i="16" s="1"/>
  <c r="BY83" i="16" s="1"/>
  <c r="BY84" i="16" s="1"/>
  <c r="BY85" i="16" s="1"/>
  <c r="BY86" i="16" s="1"/>
  <c r="BY87" i="16" s="1"/>
  <c r="BY88" i="16" s="1"/>
  <c r="BY89" i="16" s="1"/>
  <c r="BY90" i="16" s="1"/>
  <c r="BY91" i="16" s="1"/>
  <c r="BY92" i="16" s="1"/>
  <c r="BY93" i="16" s="1"/>
  <c r="BY94" i="16" s="1"/>
  <c r="BY95" i="16" s="1"/>
  <c r="BY96" i="16" s="1"/>
  <c r="BY97" i="16" s="1"/>
  <c r="BY98" i="16" s="1"/>
  <c r="BY99" i="16" s="1"/>
  <c r="BY100" i="16" s="1"/>
  <c r="BY101" i="16" s="1"/>
  <c r="BY102" i="16" s="1"/>
  <c r="BY103" i="16" s="1"/>
  <c r="BY104" i="16" s="1"/>
  <c r="BY105" i="16" s="1"/>
  <c r="BY106" i="16" s="1"/>
  <c r="BY107" i="16" s="1"/>
  <c r="BY108" i="16" s="1"/>
  <c r="BY109" i="16" s="1"/>
  <c r="BY110" i="16" s="1"/>
  <c r="BY111" i="16" s="1"/>
  <c r="BY112" i="16" s="1"/>
  <c r="BY113" i="16" s="1"/>
  <c r="BY114" i="16" s="1"/>
  <c r="BY115" i="16" s="1"/>
  <c r="BY116" i="16" s="1"/>
  <c r="BY117" i="16" s="1"/>
  <c r="BY118" i="16" s="1"/>
  <c r="BY119" i="16" s="1"/>
  <c r="BY120" i="16" s="1"/>
  <c r="BY121" i="16" s="1"/>
  <c r="BY122" i="16" s="1"/>
  <c r="BY123" i="16" s="1"/>
  <c r="BY124" i="16" s="1"/>
  <c r="BY125" i="16" s="1"/>
  <c r="BZ6" i="16"/>
  <c r="D60" i="15"/>
  <c r="D63" i="16"/>
  <c r="E62" i="16" s="1"/>
  <c r="E59" i="15"/>
  <c r="F63" i="16"/>
  <c r="C63" i="16"/>
  <c r="C60" i="15"/>
  <c r="F61" i="4"/>
  <c r="D62" i="4" a="1"/>
  <c r="D62" i="4" s="1"/>
  <c r="E62" i="4" s="1"/>
  <c r="C63" i="4"/>
  <c r="C62" i="3"/>
  <c r="F61" i="3"/>
  <c r="BZ7" i="16" l="1"/>
  <c r="BZ8" i="16" s="1"/>
  <c r="BZ9" i="16" s="1"/>
  <c r="BZ10" i="16" s="1"/>
  <c r="BZ11" i="16" s="1"/>
  <c r="BZ12" i="16" s="1"/>
  <c r="BZ13" i="16" s="1"/>
  <c r="BZ14" i="16" s="1"/>
  <c r="BZ15" i="16" s="1"/>
  <c r="BZ16" i="16" s="1"/>
  <c r="BZ17" i="16" s="1"/>
  <c r="BZ18" i="16" s="1"/>
  <c r="BZ19" i="16" s="1"/>
  <c r="BZ20" i="16" s="1"/>
  <c r="BZ21" i="16" s="1"/>
  <c r="BZ22" i="16" s="1"/>
  <c r="BZ23" i="16" s="1"/>
  <c r="BZ24" i="16" s="1"/>
  <c r="BZ25" i="16" s="1"/>
  <c r="BZ26" i="16" s="1"/>
  <c r="BZ27" i="16" s="1"/>
  <c r="BZ28" i="16" s="1"/>
  <c r="BZ29" i="16" s="1"/>
  <c r="BZ30" i="16" s="1"/>
  <c r="BZ31" i="16" s="1"/>
  <c r="BZ32" i="16" s="1"/>
  <c r="BZ33" i="16" s="1"/>
  <c r="BZ34" i="16" s="1"/>
  <c r="BZ35" i="16" s="1"/>
  <c r="BZ36" i="16" s="1"/>
  <c r="BZ37" i="16" s="1"/>
  <c r="BZ38" i="16" s="1"/>
  <c r="BZ39" i="16" s="1"/>
  <c r="BZ40" i="16" s="1"/>
  <c r="BZ41" i="16" s="1"/>
  <c r="BZ42" i="16" s="1"/>
  <c r="BZ43" i="16" s="1"/>
  <c r="BZ44" i="16" s="1"/>
  <c r="BZ45" i="16" s="1"/>
  <c r="BZ46" i="16" s="1"/>
  <c r="BZ47" i="16" s="1"/>
  <c r="BZ48" i="16" s="1"/>
  <c r="BZ49" i="16" s="1"/>
  <c r="BZ50" i="16" s="1"/>
  <c r="BZ51" i="16" s="1"/>
  <c r="BZ52" i="16" s="1"/>
  <c r="BZ53" i="16" s="1"/>
  <c r="BZ54" i="16" s="1"/>
  <c r="BZ55" i="16" s="1"/>
  <c r="BZ56" i="16" s="1"/>
  <c r="BZ57" i="16" s="1"/>
  <c r="BZ58" i="16" s="1"/>
  <c r="BZ59" i="16" s="1"/>
  <c r="BZ60" i="16" s="1"/>
  <c r="BZ61" i="16" s="1"/>
  <c r="BZ62" i="16" s="1"/>
  <c r="BZ63" i="16" s="1"/>
  <c r="BZ64" i="16" s="1"/>
  <c r="BZ65" i="16" s="1"/>
  <c r="BZ66" i="16" s="1"/>
  <c r="BZ67" i="16" s="1"/>
  <c r="BZ68" i="16" s="1"/>
  <c r="BZ69" i="16" s="1"/>
  <c r="BZ70" i="16" s="1"/>
  <c r="BZ71" i="16" s="1"/>
  <c r="BZ72" i="16" s="1"/>
  <c r="BZ73" i="16" s="1"/>
  <c r="BZ74" i="16" s="1"/>
  <c r="BZ75" i="16" s="1"/>
  <c r="BZ76" i="16" s="1"/>
  <c r="BZ77" i="16" s="1"/>
  <c r="BZ78" i="16" s="1"/>
  <c r="BZ79" i="16" s="1"/>
  <c r="BZ80" i="16" s="1"/>
  <c r="BZ81" i="16" s="1"/>
  <c r="BZ82" i="16" s="1"/>
  <c r="BZ83" i="16" s="1"/>
  <c r="BZ84" i="16" s="1"/>
  <c r="BZ85" i="16" s="1"/>
  <c r="BZ86" i="16" s="1"/>
  <c r="BZ87" i="16" s="1"/>
  <c r="BZ88" i="16" s="1"/>
  <c r="BZ89" i="16" s="1"/>
  <c r="BZ90" i="16" s="1"/>
  <c r="BZ91" i="16" s="1"/>
  <c r="BZ92" i="16" s="1"/>
  <c r="BZ93" i="16" s="1"/>
  <c r="BZ94" i="16" s="1"/>
  <c r="BZ95" i="16" s="1"/>
  <c r="BZ96" i="16" s="1"/>
  <c r="BZ97" i="16" s="1"/>
  <c r="BZ98" i="16" s="1"/>
  <c r="BZ99" i="16" s="1"/>
  <c r="BZ100" i="16" s="1"/>
  <c r="BZ101" i="16" s="1"/>
  <c r="BZ102" i="16" s="1"/>
  <c r="BZ103" i="16" s="1"/>
  <c r="BZ104" i="16" s="1"/>
  <c r="BZ105" i="16" s="1"/>
  <c r="BZ106" i="16" s="1"/>
  <c r="BZ107" i="16" s="1"/>
  <c r="BZ108" i="16" s="1"/>
  <c r="BZ109" i="16" s="1"/>
  <c r="BZ110" i="16" s="1"/>
  <c r="BZ111" i="16" s="1"/>
  <c r="BZ112" i="16" s="1"/>
  <c r="BZ113" i="16" s="1"/>
  <c r="BZ114" i="16" s="1"/>
  <c r="BZ115" i="16" s="1"/>
  <c r="BZ116" i="16" s="1"/>
  <c r="BZ117" i="16" s="1"/>
  <c r="BZ118" i="16" s="1"/>
  <c r="BZ119" i="16" s="1"/>
  <c r="BZ120" i="16" s="1"/>
  <c r="BZ121" i="16" s="1"/>
  <c r="BZ122" i="16" s="1"/>
  <c r="BZ123" i="16" s="1"/>
  <c r="BZ124" i="16" s="1"/>
  <c r="BZ125" i="16" s="1"/>
  <c r="CA6" i="16"/>
  <c r="D64" i="16"/>
  <c r="E63" i="16" s="1"/>
  <c r="D61" i="15"/>
  <c r="E60" i="15" s="1"/>
  <c r="C61" i="15"/>
  <c r="F64" i="16"/>
  <c r="C64" i="16"/>
  <c r="F62" i="4"/>
  <c r="D63" i="4" a="1"/>
  <c r="D63" i="4" s="1"/>
  <c r="E63" i="4" s="1"/>
  <c r="C64" i="4"/>
  <c r="C63" i="3"/>
  <c r="F62" i="3"/>
  <c r="CB6" i="16" l="1"/>
  <c r="CA7" i="16"/>
  <c r="CA8" i="16" s="1"/>
  <c r="CA9" i="16" s="1"/>
  <c r="CA10" i="16" s="1"/>
  <c r="CA11" i="16" s="1"/>
  <c r="CA12" i="16" s="1"/>
  <c r="CA13" i="16" s="1"/>
  <c r="CA14" i="16" s="1"/>
  <c r="CA15" i="16" s="1"/>
  <c r="CA16" i="16" s="1"/>
  <c r="CA17" i="16" s="1"/>
  <c r="CA18" i="16" s="1"/>
  <c r="CA19" i="16" s="1"/>
  <c r="CA20" i="16" s="1"/>
  <c r="CA21" i="16" s="1"/>
  <c r="CA22" i="16" s="1"/>
  <c r="CA23" i="16" s="1"/>
  <c r="CA24" i="16" s="1"/>
  <c r="CA25" i="16" s="1"/>
  <c r="CA26" i="16" s="1"/>
  <c r="CA27" i="16" s="1"/>
  <c r="CA28" i="16" s="1"/>
  <c r="CA29" i="16" s="1"/>
  <c r="CA30" i="16" s="1"/>
  <c r="CA31" i="16" s="1"/>
  <c r="CA32" i="16" s="1"/>
  <c r="CA33" i="16" s="1"/>
  <c r="CA34" i="16" s="1"/>
  <c r="CA35" i="16" s="1"/>
  <c r="CA36" i="16" s="1"/>
  <c r="CA37" i="16" s="1"/>
  <c r="CA38" i="16" s="1"/>
  <c r="CA39" i="16" s="1"/>
  <c r="CA40" i="16" s="1"/>
  <c r="CA41" i="16" s="1"/>
  <c r="CA42" i="16" s="1"/>
  <c r="CA43" i="16" s="1"/>
  <c r="CA44" i="16" s="1"/>
  <c r="CA45" i="16" s="1"/>
  <c r="CA46" i="16" s="1"/>
  <c r="CA47" i="16" s="1"/>
  <c r="CA48" i="16" s="1"/>
  <c r="CA49" i="16" s="1"/>
  <c r="CA50" i="16" s="1"/>
  <c r="CA51" i="16" s="1"/>
  <c r="CA52" i="16" s="1"/>
  <c r="CA53" i="16" s="1"/>
  <c r="CA54" i="16" s="1"/>
  <c r="CA55" i="16" s="1"/>
  <c r="CA56" i="16" s="1"/>
  <c r="CA57" i="16" s="1"/>
  <c r="CA58" i="16" s="1"/>
  <c r="CA59" i="16" s="1"/>
  <c r="CA60" i="16" s="1"/>
  <c r="CA61" i="16" s="1"/>
  <c r="CA62" i="16" s="1"/>
  <c r="CA63" i="16" s="1"/>
  <c r="CA64" i="16" s="1"/>
  <c r="CA65" i="16" s="1"/>
  <c r="CA66" i="16" s="1"/>
  <c r="CA67" i="16" s="1"/>
  <c r="CA68" i="16" s="1"/>
  <c r="CA69" i="16" s="1"/>
  <c r="CA70" i="16" s="1"/>
  <c r="CA71" i="16" s="1"/>
  <c r="CA72" i="16" s="1"/>
  <c r="CA73" i="16" s="1"/>
  <c r="CA74" i="16" s="1"/>
  <c r="CA75" i="16" s="1"/>
  <c r="CA76" i="16" s="1"/>
  <c r="CA77" i="16" s="1"/>
  <c r="CA78" i="16" s="1"/>
  <c r="CA79" i="16" s="1"/>
  <c r="CA80" i="16" s="1"/>
  <c r="CA81" i="16" s="1"/>
  <c r="CA82" i="16" s="1"/>
  <c r="CA83" i="16" s="1"/>
  <c r="CA84" i="16" s="1"/>
  <c r="CA85" i="16" s="1"/>
  <c r="CA86" i="16" s="1"/>
  <c r="CA87" i="16" s="1"/>
  <c r="CA88" i="16" s="1"/>
  <c r="CA89" i="16" s="1"/>
  <c r="CA90" i="16" s="1"/>
  <c r="CA91" i="16" s="1"/>
  <c r="CA92" i="16" s="1"/>
  <c r="CA93" i="16" s="1"/>
  <c r="CA94" i="16" s="1"/>
  <c r="CA95" i="16" s="1"/>
  <c r="CA96" i="16" s="1"/>
  <c r="CA97" i="16" s="1"/>
  <c r="CA98" i="16" s="1"/>
  <c r="CA99" i="16" s="1"/>
  <c r="CA100" i="16" s="1"/>
  <c r="CA101" i="16" s="1"/>
  <c r="CA102" i="16" s="1"/>
  <c r="CA103" i="16" s="1"/>
  <c r="CA104" i="16" s="1"/>
  <c r="CA105" i="16" s="1"/>
  <c r="CA106" i="16" s="1"/>
  <c r="CA107" i="16" s="1"/>
  <c r="CA108" i="16" s="1"/>
  <c r="CA109" i="16" s="1"/>
  <c r="CA110" i="16" s="1"/>
  <c r="CA111" i="16" s="1"/>
  <c r="CA112" i="16" s="1"/>
  <c r="CA113" i="16" s="1"/>
  <c r="CA114" i="16" s="1"/>
  <c r="CA115" i="16" s="1"/>
  <c r="CA116" i="16" s="1"/>
  <c r="CA117" i="16" s="1"/>
  <c r="CA118" i="16" s="1"/>
  <c r="CA119" i="16" s="1"/>
  <c r="CA120" i="16" s="1"/>
  <c r="CA121" i="16" s="1"/>
  <c r="CA122" i="16" s="1"/>
  <c r="CA123" i="16" s="1"/>
  <c r="CA124" i="16" s="1"/>
  <c r="CA125" i="16" s="1"/>
  <c r="D65" i="16"/>
  <c r="E64" i="16" s="1"/>
  <c r="D62" i="15"/>
  <c r="E61" i="15" s="1"/>
  <c r="C62" i="15"/>
  <c r="F65" i="16"/>
  <c r="C65" i="16"/>
  <c r="F63" i="4"/>
  <c r="D64" i="4" a="1"/>
  <c r="D64" i="4" s="1"/>
  <c r="E64" i="4" s="1"/>
  <c r="C65" i="4"/>
  <c r="C64" i="3"/>
  <c r="F63" i="3"/>
  <c r="CC6" i="16" l="1"/>
  <c r="CB7" i="16"/>
  <c r="CB8" i="16" s="1"/>
  <c r="CB9" i="16" s="1"/>
  <c r="CB10" i="16" s="1"/>
  <c r="CB11" i="16" s="1"/>
  <c r="CB12" i="16" s="1"/>
  <c r="CB13" i="16" s="1"/>
  <c r="CB14" i="16" s="1"/>
  <c r="CB15" i="16" s="1"/>
  <c r="CB16" i="16" s="1"/>
  <c r="CB17" i="16" s="1"/>
  <c r="CB18" i="16" s="1"/>
  <c r="CB19" i="16" s="1"/>
  <c r="CB20" i="16" s="1"/>
  <c r="CB21" i="16" s="1"/>
  <c r="CB22" i="16" s="1"/>
  <c r="CB23" i="16" s="1"/>
  <c r="CB24" i="16" s="1"/>
  <c r="CB25" i="16" s="1"/>
  <c r="CB26" i="16" s="1"/>
  <c r="CB27" i="16" s="1"/>
  <c r="CB28" i="16" s="1"/>
  <c r="CB29" i="16" s="1"/>
  <c r="CB30" i="16" s="1"/>
  <c r="CB31" i="16" s="1"/>
  <c r="CB32" i="16" s="1"/>
  <c r="CB33" i="16" s="1"/>
  <c r="CB34" i="16" s="1"/>
  <c r="CB35" i="16" s="1"/>
  <c r="CB36" i="16" s="1"/>
  <c r="CB37" i="16" s="1"/>
  <c r="CB38" i="16" s="1"/>
  <c r="CB39" i="16" s="1"/>
  <c r="CB40" i="16" s="1"/>
  <c r="CB41" i="16" s="1"/>
  <c r="CB42" i="16" s="1"/>
  <c r="CB43" i="16" s="1"/>
  <c r="CB44" i="16" s="1"/>
  <c r="CB45" i="16" s="1"/>
  <c r="CB46" i="16" s="1"/>
  <c r="CB47" i="16" s="1"/>
  <c r="CB48" i="16" s="1"/>
  <c r="CB49" i="16" s="1"/>
  <c r="CB50" i="16" s="1"/>
  <c r="CB51" i="16" s="1"/>
  <c r="CB52" i="16" s="1"/>
  <c r="CB53" i="16" s="1"/>
  <c r="CB54" i="16" s="1"/>
  <c r="CB55" i="16" s="1"/>
  <c r="CB56" i="16" s="1"/>
  <c r="CB57" i="16" s="1"/>
  <c r="CB58" i="16" s="1"/>
  <c r="CB59" i="16" s="1"/>
  <c r="CB60" i="16" s="1"/>
  <c r="CB61" i="16" s="1"/>
  <c r="CB62" i="16" s="1"/>
  <c r="CB63" i="16" s="1"/>
  <c r="CB64" i="16" s="1"/>
  <c r="CB65" i="16" s="1"/>
  <c r="CB66" i="16" s="1"/>
  <c r="CB67" i="16" s="1"/>
  <c r="CB68" i="16" s="1"/>
  <c r="CB69" i="16" s="1"/>
  <c r="CB70" i="16" s="1"/>
  <c r="CB71" i="16" s="1"/>
  <c r="CB72" i="16" s="1"/>
  <c r="CB73" i="16" s="1"/>
  <c r="CB74" i="16" s="1"/>
  <c r="CB75" i="16" s="1"/>
  <c r="CB76" i="16" s="1"/>
  <c r="CB77" i="16" s="1"/>
  <c r="CB78" i="16" s="1"/>
  <c r="CB79" i="16" s="1"/>
  <c r="CB80" i="16" s="1"/>
  <c r="CB81" i="16" s="1"/>
  <c r="CB82" i="16" s="1"/>
  <c r="CB83" i="16" s="1"/>
  <c r="CB84" i="16" s="1"/>
  <c r="CB85" i="16" s="1"/>
  <c r="CB86" i="16" s="1"/>
  <c r="CB87" i="16" s="1"/>
  <c r="CB88" i="16" s="1"/>
  <c r="CB89" i="16" s="1"/>
  <c r="CB90" i="16" s="1"/>
  <c r="CB91" i="16" s="1"/>
  <c r="CB92" i="16" s="1"/>
  <c r="CB93" i="16" s="1"/>
  <c r="CB94" i="16" s="1"/>
  <c r="CB95" i="16" s="1"/>
  <c r="CB96" i="16" s="1"/>
  <c r="CB97" i="16" s="1"/>
  <c r="CB98" i="16" s="1"/>
  <c r="CB99" i="16" s="1"/>
  <c r="CB100" i="16" s="1"/>
  <c r="CB101" i="16" s="1"/>
  <c r="CB102" i="16" s="1"/>
  <c r="CB103" i="16" s="1"/>
  <c r="CB104" i="16" s="1"/>
  <c r="CB105" i="16" s="1"/>
  <c r="CB106" i="16" s="1"/>
  <c r="CB107" i="16" s="1"/>
  <c r="CB108" i="16" s="1"/>
  <c r="CB109" i="16" s="1"/>
  <c r="CB110" i="16" s="1"/>
  <c r="CB111" i="16" s="1"/>
  <c r="CB112" i="16" s="1"/>
  <c r="CB113" i="16" s="1"/>
  <c r="CB114" i="16" s="1"/>
  <c r="CB115" i="16" s="1"/>
  <c r="CB116" i="16" s="1"/>
  <c r="CB117" i="16" s="1"/>
  <c r="CB118" i="16" s="1"/>
  <c r="CB119" i="16" s="1"/>
  <c r="CB120" i="16" s="1"/>
  <c r="CB121" i="16" s="1"/>
  <c r="CB122" i="16" s="1"/>
  <c r="CB123" i="16" s="1"/>
  <c r="CB124" i="16" s="1"/>
  <c r="CB125" i="16" s="1"/>
  <c r="D66" i="16"/>
  <c r="E65" i="16" s="1"/>
  <c r="D63" i="15"/>
  <c r="E62" i="15" s="1"/>
  <c r="C63" i="15"/>
  <c r="F66" i="16"/>
  <c r="C66" i="16"/>
  <c r="F64" i="4"/>
  <c r="D65" i="4" a="1"/>
  <c r="D65" i="4" s="1"/>
  <c r="E65" i="4" s="1"/>
  <c r="C66" i="4"/>
  <c r="C65" i="3"/>
  <c r="F64" i="3"/>
  <c r="CD6" i="16" l="1"/>
  <c r="CC7" i="16"/>
  <c r="CC8" i="16" s="1"/>
  <c r="CC9" i="16" s="1"/>
  <c r="CC10" i="16" s="1"/>
  <c r="CC11" i="16" s="1"/>
  <c r="CC12" i="16" s="1"/>
  <c r="CC13" i="16" s="1"/>
  <c r="CC14" i="16" s="1"/>
  <c r="CC15" i="16" s="1"/>
  <c r="CC16" i="16" s="1"/>
  <c r="CC17" i="16" s="1"/>
  <c r="CC18" i="16" s="1"/>
  <c r="CC19" i="16" s="1"/>
  <c r="CC20" i="16" s="1"/>
  <c r="CC21" i="16" s="1"/>
  <c r="CC22" i="16" s="1"/>
  <c r="CC23" i="16" s="1"/>
  <c r="CC24" i="16" s="1"/>
  <c r="CC25" i="16" s="1"/>
  <c r="CC26" i="16" s="1"/>
  <c r="CC27" i="16" s="1"/>
  <c r="CC28" i="16" s="1"/>
  <c r="CC29" i="16" s="1"/>
  <c r="CC30" i="16" s="1"/>
  <c r="CC31" i="16" s="1"/>
  <c r="CC32" i="16" s="1"/>
  <c r="CC33" i="16" s="1"/>
  <c r="CC34" i="16" s="1"/>
  <c r="CC35" i="16" s="1"/>
  <c r="CC36" i="16" s="1"/>
  <c r="CC37" i="16" s="1"/>
  <c r="CC38" i="16" s="1"/>
  <c r="CC39" i="16" s="1"/>
  <c r="CC40" i="16" s="1"/>
  <c r="CC41" i="16" s="1"/>
  <c r="CC42" i="16" s="1"/>
  <c r="CC43" i="16" s="1"/>
  <c r="CC44" i="16" s="1"/>
  <c r="CC45" i="16" s="1"/>
  <c r="CC46" i="16" s="1"/>
  <c r="CC47" i="16" s="1"/>
  <c r="CC48" i="16" s="1"/>
  <c r="CC49" i="16" s="1"/>
  <c r="CC50" i="16" s="1"/>
  <c r="CC51" i="16" s="1"/>
  <c r="CC52" i="16" s="1"/>
  <c r="CC53" i="16" s="1"/>
  <c r="CC54" i="16" s="1"/>
  <c r="CC55" i="16" s="1"/>
  <c r="CC56" i="16" s="1"/>
  <c r="CC57" i="16" s="1"/>
  <c r="CC58" i="16" s="1"/>
  <c r="CC59" i="16" s="1"/>
  <c r="CC60" i="16" s="1"/>
  <c r="CC61" i="16" s="1"/>
  <c r="CC62" i="16" s="1"/>
  <c r="CC63" i="16" s="1"/>
  <c r="CC64" i="16" s="1"/>
  <c r="CC65" i="16" s="1"/>
  <c r="CC66" i="16" s="1"/>
  <c r="CC67" i="16" s="1"/>
  <c r="CC68" i="16" s="1"/>
  <c r="CC69" i="16" s="1"/>
  <c r="CC70" i="16" s="1"/>
  <c r="CC71" i="16" s="1"/>
  <c r="CC72" i="16" s="1"/>
  <c r="CC73" i="16" s="1"/>
  <c r="CC74" i="16" s="1"/>
  <c r="CC75" i="16" s="1"/>
  <c r="CC76" i="16" s="1"/>
  <c r="CC77" i="16" s="1"/>
  <c r="CC78" i="16" s="1"/>
  <c r="CC79" i="16" s="1"/>
  <c r="CC80" i="16" s="1"/>
  <c r="CC81" i="16" s="1"/>
  <c r="CC82" i="16" s="1"/>
  <c r="CC83" i="16" s="1"/>
  <c r="CC84" i="16" s="1"/>
  <c r="CC85" i="16" s="1"/>
  <c r="CC86" i="16" s="1"/>
  <c r="CC87" i="16" s="1"/>
  <c r="CC88" i="16" s="1"/>
  <c r="CC89" i="16" s="1"/>
  <c r="CC90" i="16" s="1"/>
  <c r="CC91" i="16" s="1"/>
  <c r="CC92" i="16" s="1"/>
  <c r="CC93" i="16" s="1"/>
  <c r="CC94" i="16" s="1"/>
  <c r="CC95" i="16" s="1"/>
  <c r="CC96" i="16" s="1"/>
  <c r="CC97" i="16" s="1"/>
  <c r="CC98" i="16" s="1"/>
  <c r="CC99" i="16" s="1"/>
  <c r="CC100" i="16" s="1"/>
  <c r="CC101" i="16" s="1"/>
  <c r="CC102" i="16" s="1"/>
  <c r="CC103" i="16" s="1"/>
  <c r="CC104" i="16" s="1"/>
  <c r="CC105" i="16" s="1"/>
  <c r="CC106" i="16" s="1"/>
  <c r="CC107" i="16" s="1"/>
  <c r="CC108" i="16" s="1"/>
  <c r="CC109" i="16" s="1"/>
  <c r="CC110" i="16" s="1"/>
  <c r="CC111" i="16" s="1"/>
  <c r="CC112" i="16" s="1"/>
  <c r="CC113" i="16" s="1"/>
  <c r="CC114" i="16" s="1"/>
  <c r="CC115" i="16" s="1"/>
  <c r="CC116" i="16" s="1"/>
  <c r="CC117" i="16" s="1"/>
  <c r="CC118" i="16" s="1"/>
  <c r="CC119" i="16" s="1"/>
  <c r="CC120" i="16" s="1"/>
  <c r="CC121" i="16" s="1"/>
  <c r="CC122" i="16" s="1"/>
  <c r="CC123" i="16" s="1"/>
  <c r="CC124" i="16" s="1"/>
  <c r="CC125" i="16" s="1"/>
  <c r="D67" i="16"/>
  <c r="E66" i="16" s="1"/>
  <c r="D64" i="15"/>
  <c r="E63" i="15" s="1"/>
  <c r="C64" i="15"/>
  <c r="F67" i="16"/>
  <c r="C67" i="16"/>
  <c r="F65" i="4"/>
  <c r="D66" i="4" a="1"/>
  <c r="D66" i="4" s="1"/>
  <c r="E66" i="4" s="1"/>
  <c r="C67" i="4"/>
  <c r="C66" i="3"/>
  <c r="F65" i="3"/>
  <c r="CD7" i="16" l="1"/>
  <c r="CD8" i="16" s="1"/>
  <c r="CD9" i="16" s="1"/>
  <c r="CD10" i="16" s="1"/>
  <c r="CD11" i="16" s="1"/>
  <c r="CD12" i="16" s="1"/>
  <c r="CD13" i="16" s="1"/>
  <c r="CD14" i="16" s="1"/>
  <c r="CD15" i="16" s="1"/>
  <c r="CD16" i="16" s="1"/>
  <c r="CD17" i="16" s="1"/>
  <c r="CD18" i="16" s="1"/>
  <c r="CD19" i="16" s="1"/>
  <c r="CD20" i="16" s="1"/>
  <c r="CD21" i="16" s="1"/>
  <c r="CD22" i="16" s="1"/>
  <c r="CD23" i="16" s="1"/>
  <c r="CD24" i="16" s="1"/>
  <c r="CD25" i="16" s="1"/>
  <c r="CD26" i="16" s="1"/>
  <c r="CD27" i="16" s="1"/>
  <c r="CD28" i="16" s="1"/>
  <c r="CD29" i="16" s="1"/>
  <c r="CD30" i="16" s="1"/>
  <c r="CD31" i="16" s="1"/>
  <c r="CD32" i="16" s="1"/>
  <c r="CD33" i="16" s="1"/>
  <c r="CD34" i="16" s="1"/>
  <c r="CD35" i="16" s="1"/>
  <c r="CD36" i="16" s="1"/>
  <c r="CD37" i="16" s="1"/>
  <c r="CD38" i="16" s="1"/>
  <c r="CD39" i="16" s="1"/>
  <c r="CD40" i="16" s="1"/>
  <c r="CD41" i="16" s="1"/>
  <c r="CD42" i="16" s="1"/>
  <c r="CD43" i="16" s="1"/>
  <c r="CD44" i="16" s="1"/>
  <c r="CD45" i="16" s="1"/>
  <c r="CD46" i="16" s="1"/>
  <c r="CD47" i="16" s="1"/>
  <c r="CD48" i="16" s="1"/>
  <c r="CD49" i="16" s="1"/>
  <c r="CD50" i="16" s="1"/>
  <c r="CD51" i="16" s="1"/>
  <c r="CD52" i="16" s="1"/>
  <c r="CD53" i="16" s="1"/>
  <c r="CD54" i="16" s="1"/>
  <c r="CD55" i="16" s="1"/>
  <c r="CD56" i="16" s="1"/>
  <c r="CD57" i="16" s="1"/>
  <c r="CD58" i="16" s="1"/>
  <c r="CD59" i="16" s="1"/>
  <c r="CD60" i="16" s="1"/>
  <c r="CD61" i="16" s="1"/>
  <c r="CD62" i="16" s="1"/>
  <c r="CD63" i="16" s="1"/>
  <c r="CD64" i="16" s="1"/>
  <c r="CD65" i="16" s="1"/>
  <c r="CD66" i="16" s="1"/>
  <c r="CD67" i="16" s="1"/>
  <c r="CD68" i="16" s="1"/>
  <c r="CD69" i="16" s="1"/>
  <c r="CD70" i="16" s="1"/>
  <c r="CD71" i="16" s="1"/>
  <c r="CD72" i="16" s="1"/>
  <c r="CD73" i="16" s="1"/>
  <c r="CD74" i="16" s="1"/>
  <c r="CD75" i="16" s="1"/>
  <c r="CD76" i="16" s="1"/>
  <c r="CD77" i="16" s="1"/>
  <c r="CD78" i="16" s="1"/>
  <c r="CD79" i="16" s="1"/>
  <c r="CD80" i="16" s="1"/>
  <c r="CD81" i="16" s="1"/>
  <c r="CD82" i="16" s="1"/>
  <c r="CD83" i="16" s="1"/>
  <c r="CD84" i="16" s="1"/>
  <c r="CD85" i="16" s="1"/>
  <c r="CD86" i="16" s="1"/>
  <c r="CD87" i="16" s="1"/>
  <c r="CD88" i="16" s="1"/>
  <c r="CD89" i="16" s="1"/>
  <c r="CD90" i="16" s="1"/>
  <c r="CD91" i="16" s="1"/>
  <c r="CD92" i="16" s="1"/>
  <c r="CD93" i="16" s="1"/>
  <c r="CD94" i="16" s="1"/>
  <c r="CD95" i="16" s="1"/>
  <c r="CD96" i="16" s="1"/>
  <c r="CD97" i="16" s="1"/>
  <c r="CD98" i="16" s="1"/>
  <c r="CD99" i="16" s="1"/>
  <c r="CD100" i="16" s="1"/>
  <c r="CD101" i="16" s="1"/>
  <c r="CD102" i="16" s="1"/>
  <c r="CD103" i="16" s="1"/>
  <c r="CD104" i="16" s="1"/>
  <c r="CD105" i="16" s="1"/>
  <c r="CD106" i="16" s="1"/>
  <c r="CD107" i="16" s="1"/>
  <c r="CD108" i="16" s="1"/>
  <c r="CD109" i="16" s="1"/>
  <c r="CD110" i="16" s="1"/>
  <c r="CD111" i="16" s="1"/>
  <c r="CD112" i="16" s="1"/>
  <c r="CD113" i="16" s="1"/>
  <c r="CD114" i="16" s="1"/>
  <c r="CD115" i="16" s="1"/>
  <c r="CD116" i="16" s="1"/>
  <c r="CD117" i="16" s="1"/>
  <c r="CD118" i="16" s="1"/>
  <c r="CD119" i="16" s="1"/>
  <c r="CD120" i="16" s="1"/>
  <c r="CD121" i="16" s="1"/>
  <c r="CD122" i="16" s="1"/>
  <c r="CD123" i="16" s="1"/>
  <c r="CD124" i="16" s="1"/>
  <c r="CD125" i="16" s="1"/>
  <c r="CE6" i="16"/>
  <c r="D68" i="16"/>
  <c r="E67" i="16" s="1"/>
  <c r="D65" i="15"/>
  <c r="E64" i="15" s="1"/>
  <c r="C65" i="15"/>
  <c r="F68" i="16"/>
  <c r="C68" i="16"/>
  <c r="F66" i="4"/>
  <c r="D67" i="4" a="1"/>
  <c r="D67" i="4" s="1"/>
  <c r="E67" i="4" s="1"/>
  <c r="C68" i="4"/>
  <c r="C67" i="3"/>
  <c r="F66" i="3"/>
  <c r="CE7" i="16" l="1"/>
  <c r="CE8" i="16" s="1"/>
  <c r="CE9" i="16" s="1"/>
  <c r="CE10" i="16" s="1"/>
  <c r="CE11" i="16" s="1"/>
  <c r="CE12" i="16" s="1"/>
  <c r="CE13" i="16" s="1"/>
  <c r="CE14" i="16" s="1"/>
  <c r="CE15" i="16" s="1"/>
  <c r="CE16" i="16" s="1"/>
  <c r="CE17" i="16" s="1"/>
  <c r="CE18" i="16" s="1"/>
  <c r="CE19" i="16" s="1"/>
  <c r="CE20" i="16" s="1"/>
  <c r="CE21" i="16" s="1"/>
  <c r="CE22" i="16" s="1"/>
  <c r="CE23" i="16" s="1"/>
  <c r="CE24" i="16" s="1"/>
  <c r="CE25" i="16" s="1"/>
  <c r="CE26" i="16" s="1"/>
  <c r="CE27" i="16" s="1"/>
  <c r="CE28" i="16" s="1"/>
  <c r="CE29" i="16" s="1"/>
  <c r="CE30" i="16" s="1"/>
  <c r="CE31" i="16" s="1"/>
  <c r="CE32" i="16" s="1"/>
  <c r="CE33" i="16" s="1"/>
  <c r="CE34" i="16" s="1"/>
  <c r="CE35" i="16" s="1"/>
  <c r="CE36" i="16" s="1"/>
  <c r="CE37" i="16" s="1"/>
  <c r="CE38" i="16" s="1"/>
  <c r="CE39" i="16" s="1"/>
  <c r="CE40" i="16" s="1"/>
  <c r="CE41" i="16" s="1"/>
  <c r="CE42" i="16" s="1"/>
  <c r="CE43" i="16" s="1"/>
  <c r="CE44" i="16" s="1"/>
  <c r="CE45" i="16" s="1"/>
  <c r="CE46" i="16" s="1"/>
  <c r="CE47" i="16" s="1"/>
  <c r="CE48" i="16" s="1"/>
  <c r="CE49" i="16" s="1"/>
  <c r="CE50" i="16" s="1"/>
  <c r="CE51" i="16" s="1"/>
  <c r="CE52" i="16" s="1"/>
  <c r="CE53" i="16" s="1"/>
  <c r="CE54" i="16" s="1"/>
  <c r="CE55" i="16" s="1"/>
  <c r="CE56" i="16" s="1"/>
  <c r="CE57" i="16" s="1"/>
  <c r="CE58" i="16" s="1"/>
  <c r="CE59" i="16" s="1"/>
  <c r="CE60" i="16" s="1"/>
  <c r="CE61" i="16" s="1"/>
  <c r="CE62" i="16" s="1"/>
  <c r="CE63" i="16" s="1"/>
  <c r="CE64" i="16" s="1"/>
  <c r="CE65" i="16" s="1"/>
  <c r="CE66" i="16" s="1"/>
  <c r="CE67" i="16" s="1"/>
  <c r="CE68" i="16" s="1"/>
  <c r="CE69" i="16" s="1"/>
  <c r="CE70" i="16" s="1"/>
  <c r="CE71" i="16" s="1"/>
  <c r="CE72" i="16" s="1"/>
  <c r="CE73" i="16" s="1"/>
  <c r="CE74" i="16" s="1"/>
  <c r="CE75" i="16" s="1"/>
  <c r="CE76" i="16" s="1"/>
  <c r="CE77" i="16" s="1"/>
  <c r="CE78" i="16" s="1"/>
  <c r="CE79" i="16" s="1"/>
  <c r="CE80" i="16" s="1"/>
  <c r="CE81" i="16" s="1"/>
  <c r="CE82" i="16" s="1"/>
  <c r="CE83" i="16" s="1"/>
  <c r="CE84" i="16" s="1"/>
  <c r="CE85" i="16" s="1"/>
  <c r="CE86" i="16" s="1"/>
  <c r="CE87" i="16" s="1"/>
  <c r="CE88" i="16" s="1"/>
  <c r="CE89" i="16" s="1"/>
  <c r="CE90" i="16" s="1"/>
  <c r="CE91" i="16" s="1"/>
  <c r="CE92" i="16" s="1"/>
  <c r="CE93" i="16" s="1"/>
  <c r="CE94" i="16" s="1"/>
  <c r="CE95" i="16" s="1"/>
  <c r="CE96" i="16" s="1"/>
  <c r="CE97" i="16" s="1"/>
  <c r="CE98" i="16" s="1"/>
  <c r="CE99" i="16" s="1"/>
  <c r="CE100" i="16" s="1"/>
  <c r="CE101" i="16" s="1"/>
  <c r="CE102" i="16" s="1"/>
  <c r="CE103" i="16" s="1"/>
  <c r="CE104" i="16" s="1"/>
  <c r="CE105" i="16" s="1"/>
  <c r="CE106" i="16" s="1"/>
  <c r="CE107" i="16" s="1"/>
  <c r="CE108" i="16" s="1"/>
  <c r="CE109" i="16" s="1"/>
  <c r="CE110" i="16" s="1"/>
  <c r="CE111" i="16" s="1"/>
  <c r="CE112" i="16" s="1"/>
  <c r="CE113" i="16" s="1"/>
  <c r="CE114" i="16" s="1"/>
  <c r="CE115" i="16" s="1"/>
  <c r="CE116" i="16" s="1"/>
  <c r="CE117" i="16" s="1"/>
  <c r="CE118" i="16" s="1"/>
  <c r="CE119" i="16" s="1"/>
  <c r="CE120" i="16" s="1"/>
  <c r="CE121" i="16" s="1"/>
  <c r="CE122" i="16" s="1"/>
  <c r="CE123" i="16" s="1"/>
  <c r="CE124" i="16" s="1"/>
  <c r="CE125" i="16" s="1"/>
  <c r="CF6" i="16"/>
  <c r="D69" i="16"/>
  <c r="E68" i="16" s="1"/>
  <c r="D66" i="15"/>
  <c r="E65" i="15" s="1"/>
  <c r="C66" i="15"/>
  <c r="C69" i="16"/>
  <c r="F69" i="16"/>
  <c r="F67" i="4"/>
  <c r="D68" i="4" a="1"/>
  <c r="D68" i="4" s="1"/>
  <c r="E68" i="4" s="1"/>
  <c r="C69" i="4"/>
  <c r="C68" i="3"/>
  <c r="F67" i="3"/>
  <c r="CF7" i="16" l="1"/>
  <c r="CF8" i="16" s="1"/>
  <c r="CF9" i="16" s="1"/>
  <c r="CF10" i="16" s="1"/>
  <c r="CF11" i="16" s="1"/>
  <c r="CF12" i="16" s="1"/>
  <c r="CF13" i="16" s="1"/>
  <c r="CF14" i="16" s="1"/>
  <c r="CF15" i="16" s="1"/>
  <c r="CF16" i="16" s="1"/>
  <c r="CF17" i="16" s="1"/>
  <c r="CF18" i="16" s="1"/>
  <c r="CF19" i="16" s="1"/>
  <c r="CF20" i="16" s="1"/>
  <c r="CF21" i="16" s="1"/>
  <c r="CF22" i="16" s="1"/>
  <c r="CF23" i="16" s="1"/>
  <c r="CF24" i="16" s="1"/>
  <c r="CF25" i="16" s="1"/>
  <c r="CF26" i="16" s="1"/>
  <c r="CF27" i="16" s="1"/>
  <c r="CF28" i="16" s="1"/>
  <c r="CF29" i="16" s="1"/>
  <c r="CF30" i="16" s="1"/>
  <c r="CF31" i="16" s="1"/>
  <c r="CF32" i="16" s="1"/>
  <c r="CF33" i="16" s="1"/>
  <c r="CF34" i="16" s="1"/>
  <c r="CF35" i="16" s="1"/>
  <c r="CF36" i="16" s="1"/>
  <c r="CF37" i="16" s="1"/>
  <c r="CF38" i="16" s="1"/>
  <c r="CF39" i="16" s="1"/>
  <c r="CF40" i="16" s="1"/>
  <c r="CF41" i="16" s="1"/>
  <c r="CF42" i="16" s="1"/>
  <c r="CF43" i="16" s="1"/>
  <c r="CF44" i="16" s="1"/>
  <c r="CF45" i="16" s="1"/>
  <c r="CF46" i="16" s="1"/>
  <c r="CF47" i="16" s="1"/>
  <c r="CF48" i="16" s="1"/>
  <c r="CF49" i="16" s="1"/>
  <c r="CF50" i="16" s="1"/>
  <c r="CF51" i="16" s="1"/>
  <c r="CF52" i="16" s="1"/>
  <c r="CF53" i="16" s="1"/>
  <c r="CF54" i="16" s="1"/>
  <c r="CF55" i="16" s="1"/>
  <c r="CF56" i="16" s="1"/>
  <c r="CF57" i="16" s="1"/>
  <c r="CF58" i="16" s="1"/>
  <c r="CF59" i="16" s="1"/>
  <c r="CF60" i="16" s="1"/>
  <c r="CF61" i="16" s="1"/>
  <c r="CF62" i="16" s="1"/>
  <c r="CF63" i="16" s="1"/>
  <c r="CF64" i="16" s="1"/>
  <c r="CF65" i="16" s="1"/>
  <c r="CF66" i="16" s="1"/>
  <c r="CF67" i="16" s="1"/>
  <c r="CF68" i="16" s="1"/>
  <c r="CF69" i="16" s="1"/>
  <c r="CF70" i="16" s="1"/>
  <c r="CF71" i="16" s="1"/>
  <c r="CF72" i="16" s="1"/>
  <c r="CF73" i="16" s="1"/>
  <c r="CF74" i="16" s="1"/>
  <c r="CF75" i="16" s="1"/>
  <c r="CF76" i="16" s="1"/>
  <c r="CF77" i="16" s="1"/>
  <c r="CF78" i="16" s="1"/>
  <c r="CF79" i="16" s="1"/>
  <c r="CF80" i="16" s="1"/>
  <c r="CF81" i="16" s="1"/>
  <c r="CF82" i="16" s="1"/>
  <c r="CF83" i="16" s="1"/>
  <c r="CF84" i="16" s="1"/>
  <c r="CF85" i="16" s="1"/>
  <c r="CF86" i="16" s="1"/>
  <c r="CF87" i="16" s="1"/>
  <c r="CF88" i="16" s="1"/>
  <c r="CF89" i="16" s="1"/>
  <c r="CF90" i="16" s="1"/>
  <c r="CF91" i="16" s="1"/>
  <c r="CF92" i="16" s="1"/>
  <c r="CF93" i="16" s="1"/>
  <c r="CF94" i="16" s="1"/>
  <c r="CF95" i="16" s="1"/>
  <c r="CF96" i="16" s="1"/>
  <c r="CF97" i="16" s="1"/>
  <c r="CF98" i="16" s="1"/>
  <c r="CF99" i="16" s="1"/>
  <c r="CF100" i="16" s="1"/>
  <c r="CF101" i="16" s="1"/>
  <c r="CF102" i="16" s="1"/>
  <c r="CF103" i="16" s="1"/>
  <c r="CF104" i="16" s="1"/>
  <c r="CF105" i="16" s="1"/>
  <c r="CF106" i="16" s="1"/>
  <c r="CF107" i="16" s="1"/>
  <c r="CF108" i="16" s="1"/>
  <c r="CF109" i="16" s="1"/>
  <c r="CF110" i="16" s="1"/>
  <c r="CF111" i="16" s="1"/>
  <c r="CF112" i="16" s="1"/>
  <c r="CF113" i="16" s="1"/>
  <c r="CF114" i="16" s="1"/>
  <c r="CF115" i="16" s="1"/>
  <c r="CF116" i="16" s="1"/>
  <c r="CF117" i="16" s="1"/>
  <c r="CF118" i="16" s="1"/>
  <c r="CF119" i="16" s="1"/>
  <c r="CF120" i="16" s="1"/>
  <c r="CF121" i="16" s="1"/>
  <c r="CF122" i="16" s="1"/>
  <c r="CF123" i="16" s="1"/>
  <c r="CF124" i="16" s="1"/>
  <c r="CF125" i="16" s="1"/>
  <c r="CG6" i="16"/>
  <c r="D70" i="16"/>
  <c r="E69" i="16" s="1"/>
  <c r="D67" i="15"/>
  <c r="E66" i="15" s="1"/>
  <c r="C67" i="15"/>
  <c r="C70" i="16"/>
  <c r="F70" i="16"/>
  <c r="F68" i="4"/>
  <c r="D69" i="4" a="1"/>
  <c r="D69" i="4" s="1"/>
  <c r="E69" i="4" s="1"/>
  <c r="C70" i="4"/>
  <c r="C69" i="3"/>
  <c r="F68" i="3"/>
  <c r="CG7" i="16" l="1"/>
  <c r="CG8" i="16" s="1"/>
  <c r="CG9" i="16" s="1"/>
  <c r="CG10" i="16" s="1"/>
  <c r="CG11" i="16" s="1"/>
  <c r="CG12" i="16" s="1"/>
  <c r="CG13" i="16" s="1"/>
  <c r="CG14" i="16" s="1"/>
  <c r="CG15" i="16" s="1"/>
  <c r="CG16" i="16" s="1"/>
  <c r="CG17" i="16" s="1"/>
  <c r="CG18" i="16" s="1"/>
  <c r="CG19" i="16" s="1"/>
  <c r="CG20" i="16" s="1"/>
  <c r="CG21" i="16" s="1"/>
  <c r="CG22" i="16" s="1"/>
  <c r="CG23" i="16" s="1"/>
  <c r="CG24" i="16" s="1"/>
  <c r="CG25" i="16" s="1"/>
  <c r="CG26" i="16" s="1"/>
  <c r="CG27" i="16" s="1"/>
  <c r="CG28" i="16" s="1"/>
  <c r="CG29" i="16" s="1"/>
  <c r="CG30" i="16" s="1"/>
  <c r="CG31" i="16" s="1"/>
  <c r="CG32" i="16" s="1"/>
  <c r="CG33" i="16" s="1"/>
  <c r="CG34" i="16" s="1"/>
  <c r="CG35" i="16" s="1"/>
  <c r="CG36" i="16" s="1"/>
  <c r="CG37" i="16" s="1"/>
  <c r="CG38" i="16" s="1"/>
  <c r="CG39" i="16" s="1"/>
  <c r="CG40" i="16" s="1"/>
  <c r="CG41" i="16" s="1"/>
  <c r="CG42" i="16" s="1"/>
  <c r="CG43" i="16" s="1"/>
  <c r="CG44" i="16" s="1"/>
  <c r="CG45" i="16" s="1"/>
  <c r="CG46" i="16" s="1"/>
  <c r="CG47" i="16" s="1"/>
  <c r="CG48" i="16" s="1"/>
  <c r="CG49" i="16" s="1"/>
  <c r="CG50" i="16" s="1"/>
  <c r="CG51" i="16" s="1"/>
  <c r="CG52" i="16" s="1"/>
  <c r="CG53" i="16" s="1"/>
  <c r="CG54" i="16" s="1"/>
  <c r="CG55" i="16" s="1"/>
  <c r="CG56" i="16" s="1"/>
  <c r="CG57" i="16" s="1"/>
  <c r="CG58" i="16" s="1"/>
  <c r="CG59" i="16" s="1"/>
  <c r="CG60" i="16" s="1"/>
  <c r="CG61" i="16" s="1"/>
  <c r="CG62" i="16" s="1"/>
  <c r="CG63" i="16" s="1"/>
  <c r="CG64" i="16" s="1"/>
  <c r="CG65" i="16" s="1"/>
  <c r="CG66" i="16" s="1"/>
  <c r="CG67" i="16" s="1"/>
  <c r="CG68" i="16" s="1"/>
  <c r="CG69" i="16" s="1"/>
  <c r="CG70" i="16" s="1"/>
  <c r="CG71" i="16" s="1"/>
  <c r="CG72" i="16" s="1"/>
  <c r="CG73" i="16" s="1"/>
  <c r="CG74" i="16" s="1"/>
  <c r="CG75" i="16" s="1"/>
  <c r="CG76" i="16" s="1"/>
  <c r="CG77" i="16" s="1"/>
  <c r="CG78" i="16" s="1"/>
  <c r="CG79" i="16" s="1"/>
  <c r="CG80" i="16" s="1"/>
  <c r="CG81" i="16" s="1"/>
  <c r="CG82" i="16" s="1"/>
  <c r="CG83" i="16" s="1"/>
  <c r="CG84" i="16" s="1"/>
  <c r="CG85" i="16" s="1"/>
  <c r="CG86" i="16" s="1"/>
  <c r="CG87" i="16" s="1"/>
  <c r="CG88" i="16" s="1"/>
  <c r="CG89" i="16" s="1"/>
  <c r="CG90" i="16" s="1"/>
  <c r="CG91" i="16" s="1"/>
  <c r="CG92" i="16" s="1"/>
  <c r="CG93" i="16" s="1"/>
  <c r="CG94" i="16" s="1"/>
  <c r="CG95" i="16" s="1"/>
  <c r="CG96" i="16" s="1"/>
  <c r="CG97" i="16" s="1"/>
  <c r="CG98" i="16" s="1"/>
  <c r="CG99" i="16" s="1"/>
  <c r="CG100" i="16" s="1"/>
  <c r="CG101" i="16" s="1"/>
  <c r="CG102" i="16" s="1"/>
  <c r="CG103" i="16" s="1"/>
  <c r="CG104" i="16" s="1"/>
  <c r="CG105" i="16" s="1"/>
  <c r="CG106" i="16" s="1"/>
  <c r="CG107" i="16" s="1"/>
  <c r="CG108" i="16" s="1"/>
  <c r="CG109" i="16" s="1"/>
  <c r="CG110" i="16" s="1"/>
  <c r="CG111" i="16" s="1"/>
  <c r="CG112" i="16" s="1"/>
  <c r="CG113" i="16" s="1"/>
  <c r="CG114" i="16" s="1"/>
  <c r="CG115" i="16" s="1"/>
  <c r="CG116" i="16" s="1"/>
  <c r="CG117" i="16" s="1"/>
  <c r="CG118" i="16" s="1"/>
  <c r="CG119" i="16" s="1"/>
  <c r="CG120" i="16" s="1"/>
  <c r="CG121" i="16" s="1"/>
  <c r="CG122" i="16" s="1"/>
  <c r="CG123" i="16" s="1"/>
  <c r="CG124" i="16" s="1"/>
  <c r="CG125" i="16" s="1"/>
  <c r="CH6" i="16"/>
  <c r="D71" i="16"/>
  <c r="E70" i="16" s="1"/>
  <c r="D68" i="15"/>
  <c r="E67" i="15" s="1"/>
  <c r="C71" i="16"/>
  <c r="F71" i="16"/>
  <c r="C68" i="15"/>
  <c r="F69" i="4"/>
  <c r="D70" i="4" a="1"/>
  <c r="D70" i="4" s="1"/>
  <c r="E70" i="4" s="1"/>
  <c r="C71" i="4"/>
  <c r="C70" i="3"/>
  <c r="F69" i="3"/>
  <c r="CH7" i="16" l="1"/>
  <c r="CH8" i="16" s="1"/>
  <c r="CH9" i="16" s="1"/>
  <c r="CH10" i="16" s="1"/>
  <c r="CH11" i="16" s="1"/>
  <c r="CH12" i="16" s="1"/>
  <c r="CH13" i="16" s="1"/>
  <c r="CH14" i="16" s="1"/>
  <c r="CH15" i="16" s="1"/>
  <c r="CH16" i="16" s="1"/>
  <c r="CH17" i="16" s="1"/>
  <c r="CH18" i="16" s="1"/>
  <c r="CH19" i="16" s="1"/>
  <c r="CH20" i="16" s="1"/>
  <c r="CH21" i="16" s="1"/>
  <c r="CH22" i="16" s="1"/>
  <c r="CH23" i="16" s="1"/>
  <c r="CH24" i="16" s="1"/>
  <c r="CH25" i="16" s="1"/>
  <c r="CH26" i="16" s="1"/>
  <c r="CH27" i="16" s="1"/>
  <c r="CH28" i="16" s="1"/>
  <c r="CH29" i="16" s="1"/>
  <c r="CH30" i="16" s="1"/>
  <c r="CH31" i="16" s="1"/>
  <c r="CH32" i="16" s="1"/>
  <c r="CH33" i="16" s="1"/>
  <c r="CH34" i="16" s="1"/>
  <c r="CH35" i="16" s="1"/>
  <c r="CH36" i="16" s="1"/>
  <c r="CH37" i="16" s="1"/>
  <c r="CH38" i="16" s="1"/>
  <c r="CH39" i="16" s="1"/>
  <c r="CH40" i="16" s="1"/>
  <c r="CH41" i="16" s="1"/>
  <c r="CH42" i="16" s="1"/>
  <c r="CH43" i="16" s="1"/>
  <c r="CH44" i="16" s="1"/>
  <c r="CH45" i="16" s="1"/>
  <c r="CH46" i="16" s="1"/>
  <c r="CH47" i="16" s="1"/>
  <c r="CH48" i="16" s="1"/>
  <c r="CH49" i="16" s="1"/>
  <c r="CH50" i="16" s="1"/>
  <c r="CH51" i="16" s="1"/>
  <c r="CH52" i="16" s="1"/>
  <c r="CH53" i="16" s="1"/>
  <c r="CH54" i="16" s="1"/>
  <c r="CH55" i="16" s="1"/>
  <c r="CH56" i="16" s="1"/>
  <c r="CH57" i="16" s="1"/>
  <c r="CH58" i="16" s="1"/>
  <c r="CH59" i="16" s="1"/>
  <c r="CH60" i="16" s="1"/>
  <c r="CH61" i="16" s="1"/>
  <c r="CH62" i="16" s="1"/>
  <c r="CH63" i="16" s="1"/>
  <c r="CH64" i="16" s="1"/>
  <c r="CH65" i="16" s="1"/>
  <c r="CH66" i="16" s="1"/>
  <c r="CH67" i="16" s="1"/>
  <c r="CH68" i="16" s="1"/>
  <c r="CH69" i="16" s="1"/>
  <c r="CH70" i="16" s="1"/>
  <c r="CH71" i="16" s="1"/>
  <c r="CH72" i="16" s="1"/>
  <c r="CH73" i="16" s="1"/>
  <c r="CH74" i="16" s="1"/>
  <c r="CH75" i="16" s="1"/>
  <c r="CH76" i="16" s="1"/>
  <c r="CH77" i="16" s="1"/>
  <c r="CH78" i="16" s="1"/>
  <c r="CH79" i="16" s="1"/>
  <c r="CH80" i="16" s="1"/>
  <c r="CH81" i="16" s="1"/>
  <c r="CH82" i="16" s="1"/>
  <c r="CH83" i="16" s="1"/>
  <c r="CH84" i="16" s="1"/>
  <c r="CH85" i="16" s="1"/>
  <c r="CH86" i="16" s="1"/>
  <c r="CH87" i="16" s="1"/>
  <c r="CH88" i="16" s="1"/>
  <c r="CH89" i="16" s="1"/>
  <c r="CH90" i="16" s="1"/>
  <c r="CH91" i="16" s="1"/>
  <c r="CH92" i="16" s="1"/>
  <c r="CH93" i="16" s="1"/>
  <c r="CH94" i="16" s="1"/>
  <c r="CH95" i="16" s="1"/>
  <c r="CH96" i="16" s="1"/>
  <c r="CH97" i="16" s="1"/>
  <c r="CH98" i="16" s="1"/>
  <c r="CH99" i="16" s="1"/>
  <c r="CH100" i="16" s="1"/>
  <c r="CH101" i="16" s="1"/>
  <c r="CH102" i="16" s="1"/>
  <c r="CH103" i="16" s="1"/>
  <c r="CH104" i="16" s="1"/>
  <c r="CH105" i="16" s="1"/>
  <c r="CH106" i="16" s="1"/>
  <c r="CH107" i="16" s="1"/>
  <c r="CH108" i="16" s="1"/>
  <c r="CH109" i="16" s="1"/>
  <c r="CH110" i="16" s="1"/>
  <c r="CH111" i="16" s="1"/>
  <c r="CH112" i="16" s="1"/>
  <c r="CH113" i="16" s="1"/>
  <c r="CH114" i="16" s="1"/>
  <c r="CH115" i="16" s="1"/>
  <c r="CH116" i="16" s="1"/>
  <c r="CH117" i="16" s="1"/>
  <c r="CH118" i="16" s="1"/>
  <c r="CH119" i="16" s="1"/>
  <c r="CH120" i="16" s="1"/>
  <c r="CH121" i="16" s="1"/>
  <c r="CH122" i="16" s="1"/>
  <c r="CH123" i="16" s="1"/>
  <c r="CH124" i="16" s="1"/>
  <c r="CH125" i="16" s="1"/>
  <c r="CI6" i="16"/>
  <c r="D72" i="16"/>
  <c r="E71" i="16" s="1"/>
  <c r="D69" i="15"/>
  <c r="E68" i="15" s="1"/>
  <c r="C72" i="16"/>
  <c r="C69" i="15"/>
  <c r="F72" i="16"/>
  <c r="F70" i="4"/>
  <c r="D71" i="4" a="1"/>
  <c r="D71" i="4" s="1"/>
  <c r="E71" i="4" s="1"/>
  <c r="C72" i="4"/>
  <c r="C71" i="3"/>
  <c r="F70" i="3"/>
  <c r="CJ6" i="16" l="1"/>
  <c r="CI7" i="16"/>
  <c r="CI8" i="16" s="1"/>
  <c r="CI9" i="16" s="1"/>
  <c r="CI10" i="16" s="1"/>
  <c r="CI11" i="16" s="1"/>
  <c r="CI12" i="16" s="1"/>
  <c r="CI13" i="16" s="1"/>
  <c r="CI14" i="16" s="1"/>
  <c r="CI15" i="16" s="1"/>
  <c r="CI16" i="16" s="1"/>
  <c r="CI17" i="16" s="1"/>
  <c r="CI18" i="16" s="1"/>
  <c r="CI19" i="16" s="1"/>
  <c r="CI20" i="16" s="1"/>
  <c r="CI21" i="16" s="1"/>
  <c r="CI22" i="16" s="1"/>
  <c r="CI23" i="16" s="1"/>
  <c r="CI24" i="16" s="1"/>
  <c r="CI25" i="16" s="1"/>
  <c r="CI26" i="16" s="1"/>
  <c r="CI27" i="16" s="1"/>
  <c r="CI28" i="16" s="1"/>
  <c r="CI29" i="16" s="1"/>
  <c r="CI30" i="16" s="1"/>
  <c r="CI31" i="16" s="1"/>
  <c r="CI32" i="16" s="1"/>
  <c r="CI33" i="16" s="1"/>
  <c r="CI34" i="16" s="1"/>
  <c r="CI35" i="16" s="1"/>
  <c r="CI36" i="16" s="1"/>
  <c r="CI37" i="16" s="1"/>
  <c r="CI38" i="16" s="1"/>
  <c r="CI39" i="16" s="1"/>
  <c r="CI40" i="16" s="1"/>
  <c r="CI41" i="16" s="1"/>
  <c r="CI42" i="16" s="1"/>
  <c r="CI43" i="16" s="1"/>
  <c r="CI44" i="16" s="1"/>
  <c r="CI45" i="16" s="1"/>
  <c r="CI46" i="16" s="1"/>
  <c r="CI47" i="16" s="1"/>
  <c r="CI48" i="16" s="1"/>
  <c r="CI49" i="16" s="1"/>
  <c r="CI50" i="16" s="1"/>
  <c r="CI51" i="16" s="1"/>
  <c r="CI52" i="16" s="1"/>
  <c r="CI53" i="16" s="1"/>
  <c r="CI54" i="16" s="1"/>
  <c r="CI55" i="16" s="1"/>
  <c r="CI56" i="16" s="1"/>
  <c r="CI57" i="16" s="1"/>
  <c r="CI58" i="16" s="1"/>
  <c r="CI59" i="16" s="1"/>
  <c r="CI60" i="16" s="1"/>
  <c r="CI61" i="16" s="1"/>
  <c r="CI62" i="16" s="1"/>
  <c r="CI63" i="16" s="1"/>
  <c r="CI64" i="16" s="1"/>
  <c r="CI65" i="16" s="1"/>
  <c r="CI66" i="16" s="1"/>
  <c r="CI67" i="16" s="1"/>
  <c r="CI68" i="16" s="1"/>
  <c r="CI69" i="16" s="1"/>
  <c r="CI70" i="16" s="1"/>
  <c r="CI71" i="16" s="1"/>
  <c r="CI72" i="16" s="1"/>
  <c r="CI73" i="16" s="1"/>
  <c r="CI74" i="16" s="1"/>
  <c r="CI75" i="16" s="1"/>
  <c r="CI76" i="16" s="1"/>
  <c r="CI77" i="16" s="1"/>
  <c r="CI78" i="16" s="1"/>
  <c r="CI79" i="16" s="1"/>
  <c r="CI80" i="16" s="1"/>
  <c r="CI81" i="16" s="1"/>
  <c r="CI82" i="16" s="1"/>
  <c r="CI83" i="16" s="1"/>
  <c r="CI84" i="16" s="1"/>
  <c r="CI85" i="16" s="1"/>
  <c r="CI86" i="16" s="1"/>
  <c r="CI87" i="16" s="1"/>
  <c r="CI88" i="16" s="1"/>
  <c r="CI89" i="16" s="1"/>
  <c r="CI90" i="16" s="1"/>
  <c r="CI91" i="16" s="1"/>
  <c r="CI92" i="16" s="1"/>
  <c r="CI93" i="16" s="1"/>
  <c r="CI94" i="16" s="1"/>
  <c r="CI95" i="16" s="1"/>
  <c r="CI96" i="16" s="1"/>
  <c r="CI97" i="16" s="1"/>
  <c r="CI98" i="16" s="1"/>
  <c r="CI99" i="16" s="1"/>
  <c r="CI100" i="16" s="1"/>
  <c r="CI101" i="16" s="1"/>
  <c r="CI102" i="16" s="1"/>
  <c r="CI103" i="16" s="1"/>
  <c r="CI104" i="16" s="1"/>
  <c r="CI105" i="16" s="1"/>
  <c r="CI106" i="16" s="1"/>
  <c r="CI107" i="16" s="1"/>
  <c r="CI108" i="16" s="1"/>
  <c r="CI109" i="16" s="1"/>
  <c r="CI110" i="16" s="1"/>
  <c r="CI111" i="16" s="1"/>
  <c r="CI112" i="16" s="1"/>
  <c r="CI113" i="16" s="1"/>
  <c r="CI114" i="16" s="1"/>
  <c r="CI115" i="16" s="1"/>
  <c r="CI116" i="16" s="1"/>
  <c r="CI117" i="16" s="1"/>
  <c r="CI118" i="16" s="1"/>
  <c r="CI119" i="16" s="1"/>
  <c r="CI120" i="16" s="1"/>
  <c r="CI121" i="16" s="1"/>
  <c r="CI122" i="16" s="1"/>
  <c r="CI123" i="16" s="1"/>
  <c r="CI124" i="16" s="1"/>
  <c r="CI125" i="16" s="1"/>
  <c r="D73" i="16"/>
  <c r="E72" i="16" s="1"/>
  <c r="D70" i="15"/>
  <c r="E69" i="15"/>
  <c r="F73" i="16"/>
  <c r="C73" i="16"/>
  <c r="C70" i="15"/>
  <c r="F71" i="4"/>
  <c r="D72" i="4" a="1"/>
  <c r="D72" i="4" s="1"/>
  <c r="E72" i="4" s="1"/>
  <c r="C73" i="4"/>
  <c r="C72" i="3"/>
  <c r="F71" i="3"/>
  <c r="CK6" i="16" l="1"/>
  <c r="CJ7" i="16"/>
  <c r="D74" i="16"/>
  <c r="E73" i="16" s="1"/>
  <c r="D71" i="15"/>
  <c r="E70" i="15" s="1"/>
  <c r="F74" i="16"/>
  <c r="C74" i="16"/>
  <c r="C71" i="15"/>
  <c r="F72" i="4"/>
  <c r="D73" i="4" a="1"/>
  <c r="D73" i="4" s="1"/>
  <c r="E73" i="4" s="1"/>
  <c r="C74" i="4"/>
  <c r="C73" i="3"/>
  <c r="F72" i="3"/>
  <c r="CJ8" i="16" l="1"/>
  <c r="CJ9" i="16" s="1"/>
  <c r="CJ10" i="16" s="1"/>
  <c r="CJ11" i="16" s="1"/>
  <c r="CJ12" i="16" s="1"/>
  <c r="CJ13" i="16" s="1"/>
  <c r="CJ14" i="16" s="1"/>
  <c r="CJ15" i="16" s="1"/>
  <c r="CJ16" i="16" s="1"/>
  <c r="CJ17" i="16" s="1"/>
  <c r="CJ18" i="16" s="1"/>
  <c r="CJ19" i="16" s="1"/>
  <c r="CJ20" i="16" s="1"/>
  <c r="CJ21" i="16" s="1"/>
  <c r="CJ22" i="16" s="1"/>
  <c r="CJ23" i="16" s="1"/>
  <c r="CJ24" i="16" s="1"/>
  <c r="CJ25" i="16" s="1"/>
  <c r="CJ26" i="16" s="1"/>
  <c r="CJ27" i="16" s="1"/>
  <c r="CJ28" i="16" s="1"/>
  <c r="CJ29" i="16" s="1"/>
  <c r="CJ30" i="16" s="1"/>
  <c r="CJ31" i="16" s="1"/>
  <c r="CJ32" i="16" s="1"/>
  <c r="CJ33" i="16" s="1"/>
  <c r="CJ34" i="16" s="1"/>
  <c r="CJ35" i="16" s="1"/>
  <c r="CJ36" i="16" s="1"/>
  <c r="CJ37" i="16" s="1"/>
  <c r="CJ38" i="16" s="1"/>
  <c r="CJ39" i="16" s="1"/>
  <c r="CJ40" i="16" s="1"/>
  <c r="CJ41" i="16" s="1"/>
  <c r="CJ42" i="16" s="1"/>
  <c r="CJ43" i="16" s="1"/>
  <c r="CJ44" i="16" s="1"/>
  <c r="CJ45" i="16" s="1"/>
  <c r="CJ46" i="16" s="1"/>
  <c r="CJ47" i="16" s="1"/>
  <c r="CJ48" i="16" s="1"/>
  <c r="CJ49" i="16" s="1"/>
  <c r="CJ50" i="16" s="1"/>
  <c r="CJ51" i="16" s="1"/>
  <c r="CJ52" i="16" s="1"/>
  <c r="CJ53" i="16" s="1"/>
  <c r="CJ54" i="16" s="1"/>
  <c r="CJ55" i="16" s="1"/>
  <c r="CJ56" i="16" s="1"/>
  <c r="CJ57" i="16" s="1"/>
  <c r="CJ58" i="16" s="1"/>
  <c r="CJ59" i="16" s="1"/>
  <c r="CJ60" i="16" s="1"/>
  <c r="CJ61" i="16" s="1"/>
  <c r="CJ62" i="16" s="1"/>
  <c r="CJ63" i="16" s="1"/>
  <c r="CJ64" i="16" s="1"/>
  <c r="CJ65" i="16" s="1"/>
  <c r="CJ66" i="16" s="1"/>
  <c r="CJ67" i="16" s="1"/>
  <c r="CJ68" i="16" s="1"/>
  <c r="CJ69" i="16" s="1"/>
  <c r="CJ70" i="16" s="1"/>
  <c r="CJ71" i="16" s="1"/>
  <c r="CJ72" i="16" s="1"/>
  <c r="CJ73" i="16" s="1"/>
  <c r="CJ74" i="16" s="1"/>
  <c r="CJ75" i="16" s="1"/>
  <c r="CJ76" i="16" s="1"/>
  <c r="CJ77" i="16" s="1"/>
  <c r="CJ78" i="16" s="1"/>
  <c r="CJ79" i="16" s="1"/>
  <c r="CJ80" i="16" s="1"/>
  <c r="CJ81" i="16" s="1"/>
  <c r="CJ82" i="16" s="1"/>
  <c r="CJ83" i="16" s="1"/>
  <c r="CJ84" i="16" s="1"/>
  <c r="CJ85" i="16" s="1"/>
  <c r="CJ86" i="16" s="1"/>
  <c r="CJ87" i="16" s="1"/>
  <c r="CJ88" i="16" s="1"/>
  <c r="CJ89" i="16" s="1"/>
  <c r="CJ90" i="16" s="1"/>
  <c r="CJ91" i="16" s="1"/>
  <c r="CJ92" i="16" s="1"/>
  <c r="CJ93" i="16" s="1"/>
  <c r="CJ94" i="16" s="1"/>
  <c r="CJ95" i="16" s="1"/>
  <c r="CJ96" i="16" s="1"/>
  <c r="CJ97" i="16" s="1"/>
  <c r="CJ98" i="16" s="1"/>
  <c r="CJ99" i="16" s="1"/>
  <c r="CJ100" i="16" s="1"/>
  <c r="CJ101" i="16" s="1"/>
  <c r="CJ102" i="16" s="1"/>
  <c r="CJ103" i="16" s="1"/>
  <c r="CJ104" i="16" s="1"/>
  <c r="CJ105" i="16" s="1"/>
  <c r="CJ106" i="16" s="1"/>
  <c r="CJ107" i="16" s="1"/>
  <c r="CJ108" i="16" s="1"/>
  <c r="CJ109" i="16" s="1"/>
  <c r="CJ110" i="16" s="1"/>
  <c r="CJ111" i="16" s="1"/>
  <c r="CJ112" i="16" s="1"/>
  <c r="CJ113" i="16" s="1"/>
  <c r="CJ114" i="16" s="1"/>
  <c r="CJ115" i="16" s="1"/>
  <c r="CJ116" i="16" s="1"/>
  <c r="CJ117" i="16" s="1"/>
  <c r="CJ118" i="16" s="1"/>
  <c r="CJ119" i="16" s="1"/>
  <c r="CJ120" i="16" s="1"/>
  <c r="CJ121" i="16" s="1"/>
  <c r="CJ122" i="16" s="1"/>
  <c r="CJ123" i="16" s="1"/>
  <c r="CJ124" i="16" s="1"/>
  <c r="CJ125" i="16" s="1"/>
  <c r="CK7" i="16"/>
  <c r="CK8" i="16" s="1"/>
  <c r="CK9" i="16" s="1"/>
  <c r="CK10" i="16" s="1"/>
  <c r="CK11" i="16" s="1"/>
  <c r="CK12" i="16" s="1"/>
  <c r="CK13" i="16" s="1"/>
  <c r="CK14" i="16" s="1"/>
  <c r="CK15" i="16" s="1"/>
  <c r="CK16" i="16" s="1"/>
  <c r="CK17" i="16" s="1"/>
  <c r="CK18" i="16" s="1"/>
  <c r="CK19" i="16" s="1"/>
  <c r="CK20" i="16" s="1"/>
  <c r="CK21" i="16" s="1"/>
  <c r="CK22" i="16" s="1"/>
  <c r="CK23" i="16" s="1"/>
  <c r="CK24" i="16" s="1"/>
  <c r="CK25" i="16" s="1"/>
  <c r="CK26" i="16" s="1"/>
  <c r="CK27" i="16" s="1"/>
  <c r="CK28" i="16" s="1"/>
  <c r="CK29" i="16" s="1"/>
  <c r="CK30" i="16" s="1"/>
  <c r="CK31" i="16" s="1"/>
  <c r="CK32" i="16" s="1"/>
  <c r="CK33" i="16" s="1"/>
  <c r="CK34" i="16" s="1"/>
  <c r="CK35" i="16" s="1"/>
  <c r="CK36" i="16" s="1"/>
  <c r="CK37" i="16" s="1"/>
  <c r="CK38" i="16" s="1"/>
  <c r="CK39" i="16" s="1"/>
  <c r="CK40" i="16" s="1"/>
  <c r="CK41" i="16" s="1"/>
  <c r="CK42" i="16" s="1"/>
  <c r="CK43" i="16" s="1"/>
  <c r="CK44" i="16" s="1"/>
  <c r="CK45" i="16" s="1"/>
  <c r="CK46" i="16" s="1"/>
  <c r="CK47" i="16" s="1"/>
  <c r="CK48" i="16" s="1"/>
  <c r="CK49" i="16" s="1"/>
  <c r="CK50" i="16" s="1"/>
  <c r="CK51" i="16" s="1"/>
  <c r="CK52" i="16" s="1"/>
  <c r="CK53" i="16" s="1"/>
  <c r="CK54" i="16" s="1"/>
  <c r="CK55" i="16" s="1"/>
  <c r="CK56" i="16" s="1"/>
  <c r="CK57" i="16" s="1"/>
  <c r="CK58" i="16" s="1"/>
  <c r="CK59" i="16" s="1"/>
  <c r="CK60" i="16" s="1"/>
  <c r="CK61" i="16" s="1"/>
  <c r="CK62" i="16" s="1"/>
  <c r="CK63" i="16" s="1"/>
  <c r="CK64" i="16" s="1"/>
  <c r="CK65" i="16" s="1"/>
  <c r="CK66" i="16" s="1"/>
  <c r="CK67" i="16" s="1"/>
  <c r="CK68" i="16" s="1"/>
  <c r="CK69" i="16" s="1"/>
  <c r="CK70" i="16" s="1"/>
  <c r="CK71" i="16" s="1"/>
  <c r="CK72" i="16" s="1"/>
  <c r="CK73" i="16" s="1"/>
  <c r="CK74" i="16" s="1"/>
  <c r="CK75" i="16" s="1"/>
  <c r="CK76" i="16" s="1"/>
  <c r="CK77" i="16" s="1"/>
  <c r="CK78" i="16" s="1"/>
  <c r="CK79" i="16" s="1"/>
  <c r="CK80" i="16" s="1"/>
  <c r="CK81" i="16" s="1"/>
  <c r="CK82" i="16" s="1"/>
  <c r="CK83" i="16" s="1"/>
  <c r="CK84" i="16" s="1"/>
  <c r="CK85" i="16" s="1"/>
  <c r="CK86" i="16" s="1"/>
  <c r="CK87" i="16" s="1"/>
  <c r="CK88" i="16" s="1"/>
  <c r="CK89" i="16" s="1"/>
  <c r="CK90" i="16" s="1"/>
  <c r="CK91" i="16" s="1"/>
  <c r="CK92" i="16" s="1"/>
  <c r="CK93" i="16" s="1"/>
  <c r="CK94" i="16" s="1"/>
  <c r="CK95" i="16" s="1"/>
  <c r="CK96" i="16" s="1"/>
  <c r="CK97" i="16" s="1"/>
  <c r="CK98" i="16" s="1"/>
  <c r="CK99" i="16" s="1"/>
  <c r="CK100" i="16" s="1"/>
  <c r="CK101" i="16" s="1"/>
  <c r="CK102" i="16" s="1"/>
  <c r="CK103" i="16" s="1"/>
  <c r="CK104" i="16" s="1"/>
  <c r="CK105" i="16" s="1"/>
  <c r="CK106" i="16" s="1"/>
  <c r="CK107" i="16" s="1"/>
  <c r="CK108" i="16" s="1"/>
  <c r="CK109" i="16" s="1"/>
  <c r="CK110" i="16" s="1"/>
  <c r="CK111" i="16" s="1"/>
  <c r="CK112" i="16" s="1"/>
  <c r="CK113" i="16" s="1"/>
  <c r="CK114" i="16" s="1"/>
  <c r="CK115" i="16" s="1"/>
  <c r="CK116" i="16" s="1"/>
  <c r="CK117" i="16" s="1"/>
  <c r="CK118" i="16" s="1"/>
  <c r="CK119" i="16" s="1"/>
  <c r="CK120" i="16" s="1"/>
  <c r="CK121" i="16" s="1"/>
  <c r="CK122" i="16" s="1"/>
  <c r="CK123" i="16" s="1"/>
  <c r="CK124" i="16" s="1"/>
  <c r="CK125" i="16" s="1"/>
  <c r="CL6" i="16"/>
  <c r="D75" i="16"/>
  <c r="E74" i="16" s="1"/>
  <c r="D72" i="15"/>
  <c r="E71" i="15" s="1"/>
  <c r="C75" i="16"/>
  <c r="F75" i="16"/>
  <c r="C72" i="15"/>
  <c r="F73" i="4"/>
  <c r="D74" i="4" a="1"/>
  <c r="D74" i="4" s="1"/>
  <c r="E74" i="4" s="1"/>
  <c r="C75" i="4"/>
  <c r="C74" i="3"/>
  <c r="F73" i="3"/>
  <c r="CL7" i="16" l="1"/>
  <c r="CL8" i="16" s="1"/>
  <c r="CL9" i="16" s="1"/>
  <c r="CL10" i="16" s="1"/>
  <c r="CL11" i="16" s="1"/>
  <c r="CL12" i="16" s="1"/>
  <c r="CL13" i="16" s="1"/>
  <c r="CL14" i="16" s="1"/>
  <c r="CL15" i="16" s="1"/>
  <c r="CL16" i="16" s="1"/>
  <c r="CL17" i="16" s="1"/>
  <c r="CL18" i="16" s="1"/>
  <c r="CL19" i="16" s="1"/>
  <c r="CL20" i="16" s="1"/>
  <c r="CL21" i="16" s="1"/>
  <c r="CL22" i="16" s="1"/>
  <c r="CL23" i="16" s="1"/>
  <c r="CL24" i="16" s="1"/>
  <c r="CL25" i="16" s="1"/>
  <c r="CL26" i="16" s="1"/>
  <c r="CL27" i="16" s="1"/>
  <c r="CL28" i="16" s="1"/>
  <c r="CL29" i="16" s="1"/>
  <c r="CL30" i="16" s="1"/>
  <c r="CL31" i="16" s="1"/>
  <c r="CL32" i="16" s="1"/>
  <c r="CL33" i="16" s="1"/>
  <c r="CL34" i="16" s="1"/>
  <c r="CL35" i="16" s="1"/>
  <c r="CL36" i="16" s="1"/>
  <c r="CL37" i="16" s="1"/>
  <c r="CL38" i="16" s="1"/>
  <c r="CL39" i="16" s="1"/>
  <c r="CL40" i="16" s="1"/>
  <c r="CL41" i="16" s="1"/>
  <c r="CL42" i="16" s="1"/>
  <c r="CL43" i="16" s="1"/>
  <c r="CL44" i="16" s="1"/>
  <c r="CL45" i="16" s="1"/>
  <c r="CL46" i="16" s="1"/>
  <c r="CL47" i="16" s="1"/>
  <c r="CL48" i="16" s="1"/>
  <c r="CL49" i="16" s="1"/>
  <c r="CL50" i="16" s="1"/>
  <c r="CL51" i="16" s="1"/>
  <c r="CL52" i="16" s="1"/>
  <c r="CL53" i="16" s="1"/>
  <c r="CL54" i="16" s="1"/>
  <c r="CL55" i="16" s="1"/>
  <c r="CL56" i="16" s="1"/>
  <c r="CL57" i="16" s="1"/>
  <c r="CL58" i="16" s="1"/>
  <c r="CL59" i="16" s="1"/>
  <c r="CL60" i="16" s="1"/>
  <c r="CL61" i="16" s="1"/>
  <c r="CL62" i="16" s="1"/>
  <c r="CL63" i="16" s="1"/>
  <c r="CL64" i="16" s="1"/>
  <c r="CL65" i="16" s="1"/>
  <c r="CL66" i="16" s="1"/>
  <c r="CL67" i="16" s="1"/>
  <c r="CL68" i="16" s="1"/>
  <c r="CL69" i="16" s="1"/>
  <c r="CL70" i="16" s="1"/>
  <c r="CL71" i="16" s="1"/>
  <c r="CL72" i="16" s="1"/>
  <c r="CL73" i="16" s="1"/>
  <c r="CL74" i="16" s="1"/>
  <c r="CL75" i="16" s="1"/>
  <c r="CL76" i="16" s="1"/>
  <c r="CL77" i="16" s="1"/>
  <c r="CL78" i="16" s="1"/>
  <c r="CL79" i="16" s="1"/>
  <c r="CL80" i="16" s="1"/>
  <c r="CL81" i="16" s="1"/>
  <c r="CL82" i="16" s="1"/>
  <c r="CL83" i="16" s="1"/>
  <c r="CL84" i="16" s="1"/>
  <c r="CL85" i="16" s="1"/>
  <c r="CL86" i="16" s="1"/>
  <c r="CL87" i="16" s="1"/>
  <c r="CL88" i="16" s="1"/>
  <c r="CL89" i="16" s="1"/>
  <c r="CL90" i="16" s="1"/>
  <c r="CL91" i="16" s="1"/>
  <c r="CL92" i="16" s="1"/>
  <c r="CL93" i="16" s="1"/>
  <c r="CL94" i="16" s="1"/>
  <c r="CL95" i="16" s="1"/>
  <c r="CL96" i="16" s="1"/>
  <c r="CL97" i="16" s="1"/>
  <c r="CL98" i="16" s="1"/>
  <c r="CL99" i="16" s="1"/>
  <c r="CL100" i="16" s="1"/>
  <c r="CL101" i="16" s="1"/>
  <c r="CL102" i="16" s="1"/>
  <c r="CL103" i="16" s="1"/>
  <c r="CL104" i="16" s="1"/>
  <c r="CL105" i="16" s="1"/>
  <c r="CL106" i="16" s="1"/>
  <c r="CL107" i="16" s="1"/>
  <c r="CL108" i="16" s="1"/>
  <c r="CL109" i="16" s="1"/>
  <c r="CL110" i="16" s="1"/>
  <c r="CL111" i="16" s="1"/>
  <c r="CL112" i="16" s="1"/>
  <c r="CL113" i="16" s="1"/>
  <c r="CL114" i="16" s="1"/>
  <c r="CL115" i="16" s="1"/>
  <c r="CL116" i="16" s="1"/>
  <c r="CL117" i="16" s="1"/>
  <c r="CL118" i="16" s="1"/>
  <c r="CL119" i="16" s="1"/>
  <c r="CL120" i="16" s="1"/>
  <c r="CL121" i="16" s="1"/>
  <c r="CL122" i="16" s="1"/>
  <c r="CL123" i="16" s="1"/>
  <c r="CL124" i="16" s="1"/>
  <c r="CL125" i="16" s="1"/>
  <c r="CM6" i="16"/>
  <c r="D73" i="15"/>
  <c r="D76" i="16"/>
  <c r="E75" i="16" s="1"/>
  <c r="E72" i="15"/>
  <c r="C73" i="15"/>
  <c r="F76" i="16"/>
  <c r="C76" i="16"/>
  <c r="F74" i="4"/>
  <c r="D75" i="4" a="1"/>
  <c r="D75" i="4" s="1"/>
  <c r="E75" i="4" s="1"/>
  <c r="C76" i="4"/>
  <c r="C75" i="3"/>
  <c r="F74" i="3"/>
  <c r="CN6" i="16" l="1"/>
  <c r="CM7" i="16"/>
  <c r="CM8" i="16" s="1"/>
  <c r="CM9" i="16" s="1"/>
  <c r="CM10" i="16" s="1"/>
  <c r="CM11" i="16" s="1"/>
  <c r="CM12" i="16" s="1"/>
  <c r="CM13" i="16" s="1"/>
  <c r="CM14" i="16" s="1"/>
  <c r="CM15" i="16" s="1"/>
  <c r="CM16" i="16" s="1"/>
  <c r="CM17" i="16" s="1"/>
  <c r="CM18" i="16" s="1"/>
  <c r="CM19" i="16" s="1"/>
  <c r="CM20" i="16" s="1"/>
  <c r="CM21" i="16" s="1"/>
  <c r="CM22" i="16" s="1"/>
  <c r="CM23" i="16" s="1"/>
  <c r="CM24" i="16" s="1"/>
  <c r="CM25" i="16" s="1"/>
  <c r="CM26" i="16" s="1"/>
  <c r="CM27" i="16" s="1"/>
  <c r="CM28" i="16" s="1"/>
  <c r="CM29" i="16" s="1"/>
  <c r="CM30" i="16" s="1"/>
  <c r="CM31" i="16" s="1"/>
  <c r="CM32" i="16" s="1"/>
  <c r="CM33" i="16" s="1"/>
  <c r="CM34" i="16" s="1"/>
  <c r="CM35" i="16" s="1"/>
  <c r="CM36" i="16" s="1"/>
  <c r="CM37" i="16" s="1"/>
  <c r="CM38" i="16" s="1"/>
  <c r="CM39" i="16" s="1"/>
  <c r="CM40" i="16" s="1"/>
  <c r="CM41" i="16" s="1"/>
  <c r="CM42" i="16" s="1"/>
  <c r="CM43" i="16" s="1"/>
  <c r="CM44" i="16" s="1"/>
  <c r="CM45" i="16" s="1"/>
  <c r="CM46" i="16" s="1"/>
  <c r="CM47" i="16" s="1"/>
  <c r="CM48" i="16" s="1"/>
  <c r="CM49" i="16" s="1"/>
  <c r="CM50" i="16" s="1"/>
  <c r="CM51" i="16" s="1"/>
  <c r="CM52" i="16" s="1"/>
  <c r="CM53" i="16" s="1"/>
  <c r="CM54" i="16" s="1"/>
  <c r="CM55" i="16" s="1"/>
  <c r="CM56" i="16" s="1"/>
  <c r="CM57" i="16" s="1"/>
  <c r="CM58" i="16" s="1"/>
  <c r="CM59" i="16" s="1"/>
  <c r="CM60" i="16" s="1"/>
  <c r="CM61" i="16" s="1"/>
  <c r="CM62" i="16" s="1"/>
  <c r="CM63" i="16" s="1"/>
  <c r="CM64" i="16" s="1"/>
  <c r="CM65" i="16" s="1"/>
  <c r="CM66" i="16" s="1"/>
  <c r="CM67" i="16" s="1"/>
  <c r="CM68" i="16" s="1"/>
  <c r="CM69" i="16" s="1"/>
  <c r="CM70" i="16" s="1"/>
  <c r="CM71" i="16" s="1"/>
  <c r="CM72" i="16" s="1"/>
  <c r="CM73" i="16" s="1"/>
  <c r="CM74" i="16" s="1"/>
  <c r="CM75" i="16" s="1"/>
  <c r="CM76" i="16" s="1"/>
  <c r="CM77" i="16" s="1"/>
  <c r="CM78" i="16" s="1"/>
  <c r="CM79" i="16" s="1"/>
  <c r="CM80" i="16" s="1"/>
  <c r="CM81" i="16" s="1"/>
  <c r="CM82" i="16" s="1"/>
  <c r="CM83" i="16" s="1"/>
  <c r="CM84" i="16" s="1"/>
  <c r="CM85" i="16" s="1"/>
  <c r="CM86" i="16" s="1"/>
  <c r="CM87" i="16" s="1"/>
  <c r="CM88" i="16" s="1"/>
  <c r="CM89" i="16" s="1"/>
  <c r="CM90" i="16" s="1"/>
  <c r="CM91" i="16" s="1"/>
  <c r="CM92" i="16" s="1"/>
  <c r="CM93" i="16" s="1"/>
  <c r="CM94" i="16" s="1"/>
  <c r="CM95" i="16" s="1"/>
  <c r="CM96" i="16" s="1"/>
  <c r="CM97" i="16" s="1"/>
  <c r="CM98" i="16" s="1"/>
  <c r="CM99" i="16" s="1"/>
  <c r="CM100" i="16" s="1"/>
  <c r="CM101" i="16" s="1"/>
  <c r="CM102" i="16" s="1"/>
  <c r="CM103" i="16" s="1"/>
  <c r="CM104" i="16" s="1"/>
  <c r="CM105" i="16" s="1"/>
  <c r="CM106" i="16" s="1"/>
  <c r="CM107" i="16" s="1"/>
  <c r="CM108" i="16" s="1"/>
  <c r="CM109" i="16" s="1"/>
  <c r="CM110" i="16" s="1"/>
  <c r="CM111" i="16" s="1"/>
  <c r="CM112" i="16" s="1"/>
  <c r="CM113" i="16" s="1"/>
  <c r="CM114" i="16" s="1"/>
  <c r="CM115" i="16" s="1"/>
  <c r="CM116" i="16" s="1"/>
  <c r="CM117" i="16" s="1"/>
  <c r="CM118" i="16" s="1"/>
  <c r="CM119" i="16" s="1"/>
  <c r="CM120" i="16" s="1"/>
  <c r="CM121" i="16" s="1"/>
  <c r="CM122" i="16" s="1"/>
  <c r="CM123" i="16" s="1"/>
  <c r="CM124" i="16" s="1"/>
  <c r="CM125" i="16" s="1"/>
  <c r="D74" i="15"/>
  <c r="D77" i="16"/>
  <c r="E76" i="16" s="1"/>
  <c r="E73" i="15"/>
  <c r="C74" i="15"/>
  <c r="F77" i="16"/>
  <c r="C77" i="16"/>
  <c r="F75" i="4"/>
  <c r="D76" i="4" a="1"/>
  <c r="D76" i="4" s="1"/>
  <c r="E76" i="4" s="1"/>
  <c r="C77" i="4"/>
  <c r="C76" i="3"/>
  <c r="F75" i="3"/>
  <c r="CO6" i="16" l="1"/>
  <c r="CN7" i="16"/>
  <c r="CN8" i="16" s="1"/>
  <c r="CN9" i="16" s="1"/>
  <c r="CN10" i="16" s="1"/>
  <c r="CN11" i="16" s="1"/>
  <c r="CN12" i="16" s="1"/>
  <c r="CN13" i="16" s="1"/>
  <c r="CN14" i="16" s="1"/>
  <c r="CN15" i="16" s="1"/>
  <c r="CN16" i="16" s="1"/>
  <c r="CN17" i="16" s="1"/>
  <c r="CN18" i="16" s="1"/>
  <c r="CN19" i="16" s="1"/>
  <c r="CN20" i="16" s="1"/>
  <c r="CN21" i="16" s="1"/>
  <c r="CN22" i="16" s="1"/>
  <c r="CN23" i="16" s="1"/>
  <c r="CN24" i="16" s="1"/>
  <c r="CN25" i="16" s="1"/>
  <c r="CN26" i="16" s="1"/>
  <c r="CN27" i="16" s="1"/>
  <c r="CN28" i="16" s="1"/>
  <c r="CN29" i="16" s="1"/>
  <c r="CN30" i="16" s="1"/>
  <c r="CN31" i="16" s="1"/>
  <c r="CN32" i="16" s="1"/>
  <c r="CN33" i="16" s="1"/>
  <c r="CN34" i="16" s="1"/>
  <c r="CN35" i="16" s="1"/>
  <c r="CN36" i="16" s="1"/>
  <c r="CN37" i="16" s="1"/>
  <c r="CN38" i="16" s="1"/>
  <c r="CN39" i="16" s="1"/>
  <c r="CN40" i="16" s="1"/>
  <c r="CN41" i="16" s="1"/>
  <c r="CN42" i="16" s="1"/>
  <c r="CN43" i="16" s="1"/>
  <c r="CN44" i="16" s="1"/>
  <c r="CN45" i="16" s="1"/>
  <c r="CN46" i="16" s="1"/>
  <c r="CN47" i="16" s="1"/>
  <c r="CN48" i="16" s="1"/>
  <c r="CN49" i="16" s="1"/>
  <c r="CN50" i="16" s="1"/>
  <c r="CN51" i="16" s="1"/>
  <c r="CN52" i="16" s="1"/>
  <c r="CN53" i="16" s="1"/>
  <c r="CN54" i="16" s="1"/>
  <c r="CN55" i="16" s="1"/>
  <c r="CN56" i="16" s="1"/>
  <c r="CN57" i="16" s="1"/>
  <c r="CN58" i="16" s="1"/>
  <c r="CN59" i="16" s="1"/>
  <c r="CN60" i="16" s="1"/>
  <c r="CN61" i="16" s="1"/>
  <c r="CN62" i="16" s="1"/>
  <c r="CN63" i="16" s="1"/>
  <c r="CN64" i="16" s="1"/>
  <c r="CN65" i="16" s="1"/>
  <c r="CN66" i="16" s="1"/>
  <c r="CN67" i="16" s="1"/>
  <c r="CN68" i="16" s="1"/>
  <c r="CN69" i="16" s="1"/>
  <c r="CN70" i="16" s="1"/>
  <c r="CN71" i="16" s="1"/>
  <c r="CN72" i="16" s="1"/>
  <c r="CN73" i="16" s="1"/>
  <c r="CN74" i="16" s="1"/>
  <c r="CN75" i="16" s="1"/>
  <c r="CN76" i="16" s="1"/>
  <c r="CN77" i="16" s="1"/>
  <c r="CN78" i="16" s="1"/>
  <c r="CN79" i="16" s="1"/>
  <c r="CN80" i="16" s="1"/>
  <c r="CN81" i="16" s="1"/>
  <c r="CN82" i="16" s="1"/>
  <c r="CN83" i="16" s="1"/>
  <c r="CN84" i="16" s="1"/>
  <c r="CN85" i="16" s="1"/>
  <c r="CN86" i="16" s="1"/>
  <c r="CN87" i="16" s="1"/>
  <c r="CN88" i="16" s="1"/>
  <c r="CN89" i="16" s="1"/>
  <c r="CN90" i="16" s="1"/>
  <c r="CN91" i="16" s="1"/>
  <c r="CN92" i="16" s="1"/>
  <c r="CN93" i="16" s="1"/>
  <c r="CN94" i="16" s="1"/>
  <c r="CN95" i="16" s="1"/>
  <c r="CN96" i="16" s="1"/>
  <c r="CN97" i="16" s="1"/>
  <c r="CN98" i="16" s="1"/>
  <c r="CN99" i="16" s="1"/>
  <c r="CN100" i="16" s="1"/>
  <c r="CN101" i="16" s="1"/>
  <c r="CN102" i="16" s="1"/>
  <c r="CN103" i="16" s="1"/>
  <c r="CN104" i="16" s="1"/>
  <c r="CN105" i="16" s="1"/>
  <c r="CN106" i="16" s="1"/>
  <c r="CN107" i="16" s="1"/>
  <c r="CN108" i="16" s="1"/>
  <c r="CN109" i="16" s="1"/>
  <c r="CN110" i="16" s="1"/>
  <c r="CN111" i="16" s="1"/>
  <c r="CN112" i="16" s="1"/>
  <c r="CN113" i="16" s="1"/>
  <c r="CN114" i="16" s="1"/>
  <c r="CN115" i="16" s="1"/>
  <c r="CN116" i="16" s="1"/>
  <c r="CN117" i="16" s="1"/>
  <c r="CN118" i="16" s="1"/>
  <c r="CN119" i="16" s="1"/>
  <c r="CN120" i="16" s="1"/>
  <c r="CN121" i="16" s="1"/>
  <c r="CN122" i="16" s="1"/>
  <c r="CN123" i="16" s="1"/>
  <c r="CN124" i="16" s="1"/>
  <c r="CN125" i="16" s="1"/>
  <c r="D78" i="16"/>
  <c r="E77" i="16" s="1"/>
  <c r="D75" i="15"/>
  <c r="E74" i="15"/>
  <c r="C75" i="15"/>
  <c r="F78" i="16"/>
  <c r="C78" i="16"/>
  <c r="F76" i="4"/>
  <c r="D77" i="4" a="1"/>
  <c r="D77" i="4" s="1"/>
  <c r="E77" i="4" s="1"/>
  <c r="C78" i="4"/>
  <c r="C77" i="3"/>
  <c r="F76" i="3"/>
  <c r="CP6" i="16" l="1"/>
  <c r="CO7" i="16"/>
  <c r="CO8" i="16" s="1"/>
  <c r="CO9" i="16" s="1"/>
  <c r="CO10" i="16" s="1"/>
  <c r="CO11" i="16" s="1"/>
  <c r="CO12" i="16" s="1"/>
  <c r="CO13" i="16" s="1"/>
  <c r="CO14" i="16" s="1"/>
  <c r="CO15" i="16" s="1"/>
  <c r="CO16" i="16" s="1"/>
  <c r="CO17" i="16" s="1"/>
  <c r="CO18" i="16" s="1"/>
  <c r="CO19" i="16" s="1"/>
  <c r="CO20" i="16" s="1"/>
  <c r="CO21" i="16" s="1"/>
  <c r="CO22" i="16" s="1"/>
  <c r="CO23" i="16" s="1"/>
  <c r="CO24" i="16" s="1"/>
  <c r="CO25" i="16" s="1"/>
  <c r="CO26" i="16" s="1"/>
  <c r="CO27" i="16" s="1"/>
  <c r="CO28" i="16" s="1"/>
  <c r="CO29" i="16" s="1"/>
  <c r="CO30" i="16" s="1"/>
  <c r="CO31" i="16" s="1"/>
  <c r="CO32" i="16" s="1"/>
  <c r="CO33" i="16" s="1"/>
  <c r="CO34" i="16" s="1"/>
  <c r="CO35" i="16" s="1"/>
  <c r="CO36" i="16" s="1"/>
  <c r="CO37" i="16" s="1"/>
  <c r="CO38" i="16" s="1"/>
  <c r="CO39" i="16" s="1"/>
  <c r="CO40" i="16" s="1"/>
  <c r="CO41" i="16" s="1"/>
  <c r="CO42" i="16" s="1"/>
  <c r="CO43" i="16" s="1"/>
  <c r="CO44" i="16" s="1"/>
  <c r="CO45" i="16" s="1"/>
  <c r="CO46" i="16" s="1"/>
  <c r="CO47" i="16" s="1"/>
  <c r="CO48" i="16" s="1"/>
  <c r="CO49" i="16" s="1"/>
  <c r="CO50" i="16" s="1"/>
  <c r="CO51" i="16" s="1"/>
  <c r="CO52" i="16" s="1"/>
  <c r="CO53" i="16" s="1"/>
  <c r="CO54" i="16" s="1"/>
  <c r="CO55" i="16" s="1"/>
  <c r="CO56" i="16" s="1"/>
  <c r="CO57" i="16" s="1"/>
  <c r="CO58" i="16" s="1"/>
  <c r="CO59" i="16" s="1"/>
  <c r="CO60" i="16" s="1"/>
  <c r="CO61" i="16" s="1"/>
  <c r="CO62" i="16" s="1"/>
  <c r="CO63" i="16" s="1"/>
  <c r="CO64" i="16" s="1"/>
  <c r="CO65" i="16" s="1"/>
  <c r="CO66" i="16" s="1"/>
  <c r="CO67" i="16" s="1"/>
  <c r="CO68" i="16" s="1"/>
  <c r="CO69" i="16" s="1"/>
  <c r="CO70" i="16" s="1"/>
  <c r="CO71" i="16" s="1"/>
  <c r="CO72" i="16" s="1"/>
  <c r="CO73" i="16" s="1"/>
  <c r="CO74" i="16" s="1"/>
  <c r="CO75" i="16" s="1"/>
  <c r="CO76" i="16" s="1"/>
  <c r="CO77" i="16" s="1"/>
  <c r="CO78" i="16" s="1"/>
  <c r="CO79" i="16" s="1"/>
  <c r="CO80" i="16" s="1"/>
  <c r="CO81" i="16" s="1"/>
  <c r="CO82" i="16" s="1"/>
  <c r="CO83" i="16" s="1"/>
  <c r="CO84" i="16" s="1"/>
  <c r="CO85" i="16" s="1"/>
  <c r="CO86" i="16" s="1"/>
  <c r="CO87" i="16" s="1"/>
  <c r="CO88" i="16" s="1"/>
  <c r="CO89" i="16" s="1"/>
  <c r="CO90" i="16" s="1"/>
  <c r="CO91" i="16" s="1"/>
  <c r="CO92" i="16" s="1"/>
  <c r="CO93" i="16" s="1"/>
  <c r="CO94" i="16" s="1"/>
  <c r="CO95" i="16" s="1"/>
  <c r="CO96" i="16" s="1"/>
  <c r="CO97" i="16" s="1"/>
  <c r="CO98" i="16" s="1"/>
  <c r="CO99" i="16" s="1"/>
  <c r="CO100" i="16" s="1"/>
  <c r="CO101" i="16" s="1"/>
  <c r="CO102" i="16" s="1"/>
  <c r="CO103" i="16" s="1"/>
  <c r="CO104" i="16" s="1"/>
  <c r="CO105" i="16" s="1"/>
  <c r="CO106" i="16" s="1"/>
  <c r="CO107" i="16" s="1"/>
  <c r="CO108" i="16" s="1"/>
  <c r="CO109" i="16" s="1"/>
  <c r="CO110" i="16" s="1"/>
  <c r="CO111" i="16" s="1"/>
  <c r="CO112" i="16" s="1"/>
  <c r="CO113" i="16" s="1"/>
  <c r="CO114" i="16" s="1"/>
  <c r="CO115" i="16" s="1"/>
  <c r="CO116" i="16" s="1"/>
  <c r="CO117" i="16" s="1"/>
  <c r="CO118" i="16" s="1"/>
  <c r="CO119" i="16" s="1"/>
  <c r="CO120" i="16" s="1"/>
  <c r="CO121" i="16" s="1"/>
  <c r="CO122" i="16" s="1"/>
  <c r="CO123" i="16" s="1"/>
  <c r="CO124" i="16" s="1"/>
  <c r="CO125" i="16" s="1"/>
  <c r="D79" i="16"/>
  <c r="E78" i="16" s="1"/>
  <c r="D76" i="15"/>
  <c r="E75" i="15" s="1"/>
  <c r="C76" i="15"/>
  <c r="F79" i="16"/>
  <c r="C79" i="16"/>
  <c r="F77" i="4"/>
  <c r="D78" i="4" a="1"/>
  <c r="D78" i="4" s="1"/>
  <c r="E78" i="4" s="1"/>
  <c r="C79" i="4"/>
  <c r="C78" i="3"/>
  <c r="F77" i="3"/>
  <c r="CP7" i="16" l="1"/>
  <c r="CP8" i="16" s="1"/>
  <c r="CP9" i="16" s="1"/>
  <c r="CP10" i="16" s="1"/>
  <c r="CP11" i="16" s="1"/>
  <c r="CP12" i="16" s="1"/>
  <c r="CP13" i="16" s="1"/>
  <c r="CP14" i="16" s="1"/>
  <c r="CP15" i="16" s="1"/>
  <c r="CP16" i="16" s="1"/>
  <c r="CP17" i="16" s="1"/>
  <c r="CP18" i="16" s="1"/>
  <c r="CP19" i="16" s="1"/>
  <c r="CP20" i="16" s="1"/>
  <c r="CP21" i="16" s="1"/>
  <c r="CP22" i="16" s="1"/>
  <c r="CP23" i="16" s="1"/>
  <c r="CP24" i="16" s="1"/>
  <c r="CP25" i="16" s="1"/>
  <c r="CP26" i="16" s="1"/>
  <c r="CP27" i="16" s="1"/>
  <c r="CP28" i="16" s="1"/>
  <c r="CP29" i="16" s="1"/>
  <c r="CP30" i="16" s="1"/>
  <c r="CP31" i="16" s="1"/>
  <c r="CP32" i="16" s="1"/>
  <c r="CP33" i="16" s="1"/>
  <c r="CP34" i="16" s="1"/>
  <c r="CP35" i="16" s="1"/>
  <c r="CP36" i="16" s="1"/>
  <c r="CP37" i="16" s="1"/>
  <c r="CP38" i="16" s="1"/>
  <c r="CP39" i="16" s="1"/>
  <c r="CP40" i="16" s="1"/>
  <c r="CP41" i="16" s="1"/>
  <c r="CP42" i="16" s="1"/>
  <c r="CP43" i="16" s="1"/>
  <c r="CP44" i="16" s="1"/>
  <c r="CP45" i="16" s="1"/>
  <c r="CP46" i="16" s="1"/>
  <c r="CP47" i="16" s="1"/>
  <c r="CP48" i="16" s="1"/>
  <c r="CP49" i="16" s="1"/>
  <c r="CP50" i="16" s="1"/>
  <c r="CP51" i="16" s="1"/>
  <c r="CP52" i="16" s="1"/>
  <c r="CP53" i="16" s="1"/>
  <c r="CP54" i="16" s="1"/>
  <c r="CP55" i="16" s="1"/>
  <c r="CP56" i="16" s="1"/>
  <c r="CP57" i="16" s="1"/>
  <c r="CP58" i="16" s="1"/>
  <c r="CP59" i="16" s="1"/>
  <c r="CP60" i="16" s="1"/>
  <c r="CP61" i="16" s="1"/>
  <c r="CP62" i="16" s="1"/>
  <c r="CP63" i="16" s="1"/>
  <c r="CP64" i="16" s="1"/>
  <c r="CP65" i="16" s="1"/>
  <c r="CP66" i="16" s="1"/>
  <c r="CP67" i="16" s="1"/>
  <c r="CP68" i="16" s="1"/>
  <c r="CP69" i="16" s="1"/>
  <c r="CP70" i="16" s="1"/>
  <c r="CP71" i="16" s="1"/>
  <c r="CP72" i="16" s="1"/>
  <c r="CP73" i="16" s="1"/>
  <c r="CP74" i="16" s="1"/>
  <c r="CP75" i="16" s="1"/>
  <c r="CP76" i="16" s="1"/>
  <c r="CP77" i="16" s="1"/>
  <c r="CP78" i="16" s="1"/>
  <c r="CP79" i="16" s="1"/>
  <c r="CP80" i="16" s="1"/>
  <c r="CP81" i="16" s="1"/>
  <c r="CP82" i="16" s="1"/>
  <c r="CP83" i="16" s="1"/>
  <c r="CP84" i="16" s="1"/>
  <c r="CP85" i="16" s="1"/>
  <c r="CP86" i="16" s="1"/>
  <c r="CP87" i="16" s="1"/>
  <c r="CP88" i="16" s="1"/>
  <c r="CP89" i="16" s="1"/>
  <c r="CP90" i="16" s="1"/>
  <c r="CP91" i="16" s="1"/>
  <c r="CP92" i="16" s="1"/>
  <c r="CP93" i="16" s="1"/>
  <c r="CP94" i="16" s="1"/>
  <c r="CP95" i="16" s="1"/>
  <c r="CP96" i="16" s="1"/>
  <c r="CP97" i="16" s="1"/>
  <c r="CP98" i="16" s="1"/>
  <c r="CP99" i="16" s="1"/>
  <c r="CP100" i="16" s="1"/>
  <c r="CP101" i="16" s="1"/>
  <c r="CP102" i="16" s="1"/>
  <c r="CP103" i="16" s="1"/>
  <c r="CP104" i="16" s="1"/>
  <c r="CP105" i="16" s="1"/>
  <c r="CP106" i="16" s="1"/>
  <c r="CP107" i="16" s="1"/>
  <c r="CP108" i="16" s="1"/>
  <c r="CP109" i="16" s="1"/>
  <c r="CP110" i="16" s="1"/>
  <c r="CP111" i="16" s="1"/>
  <c r="CP112" i="16" s="1"/>
  <c r="CP113" i="16" s="1"/>
  <c r="CP114" i="16" s="1"/>
  <c r="CP115" i="16" s="1"/>
  <c r="CP116" i="16" s="1"/>
  <c r="CP117" i="16" s="1"/>
  <c r="CP118" i="16" s="1"/>
  <c r="CP119" i="16" s="1"/>
  <c r="CP120" i="16" s="1"/>
  <c r="CP121" i="16" s="1"/>
  <c r="CP122" i="16" s="1"/>
  <c r="CP123" i="16" s="1"/>
  <c r="CP124" i="16" s="1"/>
  <c r="CP125" i="16" s="1"/>
  <c r="CQ6" i="16"/>
  <c r="D80" i="16"/>
  <c r="E79" i="16" s="1"/>
  <c r="D77" i="15"/>
  <c r="E76" i="15" s="1"/>
  <c r="C77" i="15"/>
  <c r="F80" i="16"/>
  <c r="C80" i="16"/>
  <c r="F78" i="4"/>
  <c r="D79" i="4" a="1"/>
  <c r="D79" i="4" s="1"/>
  <c r="E79" i="4" s="1"/>
  <c r="C80" i="4"/>
  <c r="C79" i="3"/>
  <c r="F78" i="3"/>
  <c r="CR6" i="16" l="1"/>
  <c r="CQ7" i="16"/>
  <c r="CQ8" i="16" s="1"/>
  <c r="CQ9" i="16" s="1"/>
  <c r="CQ10" i="16" s="1"/>
  <c r="CQ11" i="16" s="1"/>
  <c r="CQ12" i="16" s="1"/>
  <c r="CQ13" i="16" s="1"/>
  <c r="CQ14" i="16" s="1"/>
  <c r="CQ15" i="16" s="1"/>
  <c r="CQ16" i="16" s="1"/>
  <c r="CQ17" i="16" s="1"/>
  <c r="CQ18" i="16" s="1"/>
  <c r="CQ19" i="16" s="1"/>
  <c r="CQ20" i="16" s="1"/>
  <c r="CQ21" i="16" s="1"/>
  <c r="CQ22" i="16" s="1"/>
  <c r="CQ23" i="16" s="1"/>
  <c r="CQ24" i="16" s="1"/>
  <c r="CQ25" i="16" s="1"/>
  <c r="CQ26" i="16" s="1"/>
  <c r="CQ27" i="16" s="1"/>
  <c r="CQ28" i="16" s="1"/>
  <c r="CQ29" i="16" s="1"/>
  <c r="CQ30" i="16" s="1"/>
  <c r="CQ31" i="16" s="1"/>
  <c r="CQ32" i="16" s="1"/>
  <c r="CQ33" i="16" s="1"/>
  <c r="CQ34" i="16" s="1"/>
  <c r="CQ35" i="16" s="1"/>
  <c r="CQ36" i="16" s="1"/>
  <c r="CQ37" i="16" s="1"/>
  <c r="CQ38" i="16" s="1"/>
  <c r="CQ39" i="16" s="1"/>
  <c r="CQ40" i="16" s="1"/>
  <c r="CQ41" i="16" s="1"/>
  <c r="CQ42" i="16" s="1"/>
  <c r="CQ43" i="16" s="1"/>
  <c r="CQ44" i="16" s="1"/>
  <c r="CQ45" i="16" s="1"/>
  <c r="CQ46" i="16" s="1"/>
  <c r="CQ47" i="16" s="1"/>
  <c r="CQ48" i="16" s="1"/>
  <c r="CQ49" i="16" s="1"/>
  <c r="CQ50" i="16" s="1"/>
  <c r="CQ51" i="16" s="1"/>
  <c r="CQ52" i="16" s="1"/>
  <c r="CQ53" i="16" s="1"/>
  <c r="CQ54" i="16" s="1"/>
  <c r="CQ55" i="16" s="1"/>
  <c r="CQ56" i="16" s="1"/>
  <c r="CQ57" i="16" s="1"/>
  <c r="CQ58" i="16" s="1"/>
  <c r="CQ59" i="16" s="1"/>
  <c r="CQ60" i="16" s="1"/>
  <c r="CQ61" i="16" s="1"/>
  <c r="CQ62" i="16" s="1"/>
  <c r="CQ63" i="16" s="1"/>
  <c r="CQ64" i="16" s="1"/>
  <c r="CQ65" i="16" s="1"/>
  <c r="CQ66" i="16" s="1"/>
  <c r="CQ67" i="16" s="1"/>
  <c r="CQ68" i="16" s="1"/>
  <c r="CQ69" i="16" s="1"/>
  <c r="CQ70" i="16" s="1"/>
  <c r="CQ71" i="16" s="1"/>
  <c r="CQ72" i="16" s="1"/>
  <c r="CQ73" i="16" s="1"/>
  <c r="CQ74" i="16" s="1"/>
  <c r="CQ75" i="16" s="1"/>
  <c r="CQ76" i="16" s="1"/>
  <c r="CQ77" i="16" s="1"/>
  <c r="CQ78" i="16" s="1"/>
  <c r="CQ79" i="16" s="1"/>
  <c r="CQ80" i="16" s="1"/>
  <c r="CQ81" i="16" s="1"/>
  <c r="CQ82" i="16" s="1"/>
  <c r="CQ83" i="16" s="1"/>
  <c r="CQ84" i="16" s="1"/>
  <c r="CQ85" i="16" s="1"/>
  <c r="CQ86" i="16" s="1"/>
  <c r="CQ87" i="16" s="1"/>
  <c r="CQ88" i="16" s="1"/>
  <c r="CQ89" i="16" s="1"/>
  <c r="CQ90" i="16" s="1"/>
  <c r="CQ91" i="16" s="1"/>
  <c r="CQ92" i="16" s="1"/>
  <c r="CQ93" i="16" s="1"/>
  <c r="CQ94" i="16" s="1"/>
  <c r="CQ95" i="16" s="1"/>
  <c r="CQ96" i="16" s="1"/>
  <c r="CQ97" i="16" s="1"/>
  <c r="CQ98" i="16" s="1"/>
  <c r="CQ99" i="16" s="1"/>
  <c r="CQ100" i="16" s="1"/>
  <c r="CQ101" i="16" s="1"/>
  <c r="CQ102" i="16" s="1"/>
  <c r="CQ103" i="16" s="1"/>
  <c r="CQ104" i="16" s="1"/>
  <c r="CQ105" i="16" s="1"/>
  <c r="CQ106" i="16" s="1"/>
  <c r="CQ107" i="16" s="1"/>
  <c r="CQ108" i="16" s="1"/>
  <c r="CQ109" i="16" s="1"/>
  <c r="CQ110" i="16" s="1"/>
  <c r="CQ111" i="16" s="1"/>
  <c r="CQ112" i="16" s="1"/>
  <c r="CQ113" i="16" s="1"/>
  <c r="CQ114" i="16" s="1"/>
  <c r="CQ115" i="16" s="1"/>
  <c r="CQ116" i="16" s="1"/>
  <c r="CQ117" i="16" s="1"/>
  <c r="CQ118" i="16" s="1"/>
  <c r="CQ119" i="16" s="1"/>
  <c r="CQ120" i="16" s="1"/>
  <c r="CQ121" i="16" s="1"/>
  <c r="CQ122" i="16" s="1"/>
  <c r="CQ123" i="16" s="1"/>
  <c r="CQ124" i="16" s="1"/>
  <c r="CQ125" i="16" s="1"/>
  <c r="D81" i="16"/>
  <c r="E80" i="16" s="1"/>
  <c r="D78" i="15"/>
  <c r="E77" i="15" s="1"/>
  <c r="C78" i="15"/>
  <c r="F81" i="16"/>
  <c r="C81" i="16"/>
  <c r="F79" i="4"/>
  <c r="D80" i="4" a="1"/>
  <c r="D80" i="4" s="1"/>
  <c r="E80" i="4" s="1"/>
  <c r="C81" i="4"/>
  <c r="C80" i="3"/>
  <c r="F79" i="3"/>
  <c r="CS6" i="16" l="1"/>
  <c r="CR7" i="16"/>
  <c r="CR8" i="16" s="1"/>
  <c r="CR9" i="16" s="1"/>
  <c r="CR10" i="16" s="1"/>
  <c r="CR11" i="16" s="1"/>
  <c r="CR12" i="16" s="1"/>
  <c r="CR13" i="16" s="1"/>
  <c r="CR14" i="16" s="1"/>
  <c r="CR15" i="16" s="1"/>
  <c r="CR16" i="16" s="1"/>
  <c r="CR17" i="16" s="1"/>
  <c r="CR18" i="16" s="1"/>
  <c r="CR19" i="16" s="1"/>
  <c r="CR20" i="16" s="1"/>
  <c r="CR21" i="16" s="1"/>
  <c r="CR22" i="16" s="1"/>
  <c r="CR23" i="16" s="1"/>
  <c r="CR24" i="16" s="1"/>
  <c r="CR25" i="16" s="1"/>
  <c r="CR26" i="16" s="1"/>
  <c r="CR27" i="16" s="1"/>
  <c r="CR28" i="16" s="1"/>
  <c r="CR29" i="16" s="1"/>
  <c r="CR30" i="16" s="1"/>
  <c r="CR31" i="16" s="1"/>
  <c r="CR32" i="16" s="1"/>
  <c r="CR33" i="16" s="1"/>
  <c r="CR34" i="16" s="1"/>
  <c r="CR35" i="16" s="1"/>
  <c r="CR36" i="16" s="1"/>
  <c r="CR37" i="16" s="1"/>
  <c r="CR38" i="16" s="1"/>
  <c r="CR39" i="16" s="1"/>
  <c r="CR40" i="16" s="1"/>
  <c r="CR41" i="16" s="1"/>
  <c r="CR42" i="16" s="1"/>
  <c r="CR43" i="16" s="1"/>
  <c r="CR44" i="16" s="1"/>
  <c r="CR45" i="16" s="1"/>
  <c r="CR46" i="16" s="1"/>
  <c r="CR47" i="16" s="1"/>
  <c r="CR48" i="16" s="1"/>
  <c r="CR49" i="16" s="1"/>
  <c r="CR50" i="16" s="1"/>
  <c r="CR51" i="16" s="1"/>
  <c r="CR52" i="16" s="1"/>
  <c r="CR53" i="16" s="1"/>
  <c r="CR54" i="16" s="1"/>
  <c r="CR55" i="16" s="1"/>
  <c r="CR56" i="16" s="1"/>
  <c r="CR57" i="16" s="1"/>
  <c r="CR58" i="16" s="1"/>
  <c r="CR59" i="16" s="1"/>
  <c r="CR60" i="16" s="1"/>
  <c r="CR61" i="16" s="1"/>
  <c r="CR62" i="16" s="1"/>
  <c r="CR63" i="16" s="1"/>
  <c r="CR64" i="16" s="1"/>
  <c r="CR65" i="16" s="1"/>
  <c r="CR66" i="16" s="1"/>
  <c r="CR67" i="16" s="1"/>
  <c r="CR68" i="16" s="1"/>
  <c r="CR69" i="16" s="1"/>
  <c r="CR70" i="16" s="1"/>
  <c r="CR71" i="16" s="1"/>
  <c r="CR72" i="16" s="1"/>
  <c r="CR73" i="16" s="1"/>
  <c r="CR74" i="16" s="1"/>
  <c r="CR75" i="16" s="1"/>
  <c r="CR76" i="16" s="1"/>
  <c r="CR77" i="16" s="1"/>
  <c r="CR78" i="16" s="1"/>
  <c r="CR79" i="16" s="1"/>
  <c r="CR80" i="16" s="1"/>
  <c r="CR81" i="16" s="1"/>
  <c r="CR82" i="16" s="1"/>
  <c r="CR83" i="16" s="1"/>
  <c r="CR84" i="16" s="1"/>
  <c r="CR85" i="16" s="1"/>
  <c r="CR86" i="16" s="1"/>
  <c r="CR87" i="16" s="1"/>
  <c r="CR88" i="16" s="1"/>
  <c r="CR89" i="16" s="1"/>
  <c r="CR90" i="16" s="1"/>
  <c r="CR91" i="16" s="1"/>
  <c r="CR92" i="16" s="1"/>
  <c r="CR93" i="16" s="1"/>
  <c r="CR94" i="16" s="1"/>
  <c r="CR95" i="16" s="1"/>
  <c r="CR96" i="16" s="1"/>
  <c r="CR97" i="16" s="1"/>
  <c r="CR98" i="16" s="1"/>
  <c r="CR99" i="16" s="1"/>
  <c r="CR100" i="16" s="1"/>
  <c r="CR101" i="16" s="1"/>
  <c r="CR102" i="16" s="1"/>
  <c r="CR103" i="16" s="1"/>
  <c r="CR104" i="16" s="1"/>
  <c r="CR105" i="16" s="1"/>
  <c r="CR106" i="16" s="1"/>
  <c r="CR107" i="16" s="1"/>
  <c r="CR108" i="16" s="1"/>
  <c r="CR109" i="16" s="1"/>
  <c r="CR110" i="16" s="1"/>
  <c r="CR111" i="16" s="1"/>
  <c r="CR112" i="16" s="1"/>
  <c r="CR113" i="16" s="1"/>
  <c r="CR114" i="16" s="1"/>
  <c r="CR115" i="16" s="1"/>
  <c r="CR116" i="16" s="1"/>
  <c r="CR117" i="16" s="1"/>
  <c r="CR118" i="16" s="1"/>
  <c r="CR119" i="16" s="1"/>
  <c r="CR120" i="16" s="1"/>
  <c r="CR121" i="16" s="1"/>
  <c r="CR122" i="16" s="1"/>
  <c r="CR123" i="16" s="1"/>
  <c r="CR124" i="16" s="1"/>
  <c r="CR125" i="16" s="1"/>
  <c r="D82" i="16"/>
  <c r="E81" i="16" s="1"/>
  <c r="D79" i="15"/>
  <c r="E78" i="15" s="1"/>
  <c r="C79" i="15"/>
  <c r="F82" i="16"/>
  <c r="C82" i="16"/>
  <c r="F80" i="4"/>
  <c r="D81" i="4" a="1"/>
  <c r="D81" i="4" s="1"/>
  <c r="E81" i="4" s="1"/>
  <c r="C82" i="4"/>
  <c r="C81" i="3"/>
  <c r="F80" i="3"/>
  <c r="CT6" i="16" l="1"/>
  <c r="CS7" i="16"/>
  <c r="CS8" i="16" s="1"/>
  <c r="CS9" i="16" s="1"/>
  <c r="CS10" i="16" s="1"/>
  <c r="CS11" i="16" s="1"/>
  <c r="CS12" i="16" s="1"/>
  <c r="CS13" i="16" s="1"/>
  <c r="CS14" i="16" s="1"/>
  <c r="CS15" i="16" s="1"/>
  <c r="CS16" i="16" s="1"/>
  <c r="CS17" i="16" s="1"/>
  <c r="CS18" i="16" s="1"/>
  <c r="CS19" i="16" s="1"/>
  <c r="CS20" i="16" s="1"/>
  <c r="CS21" i="16" s="1"/>
  <c r="CS22" i="16" s="1"/>
  <c r="CS23" i="16" s="1"/>
  <c r="CS24" i="16" s="1"/>
  <c r="CS25" i="16" s="1"/>
  <c r="CS26" i="16" s="1"/>
  <c r="CS27" i="16" s="1"/>
  <c r="CS28" i="16" s="1"/>
  <c r="CS29" i="16" s="1"/>
  <c r="CS30" i="16" s="1"/>
  <c r="CS31" i="16" s="1"/>
  <c r="CS32" i="16" s="1"/>
  <c r="CS33" i="16" s="1"/>
  <c r="CS34" i="16" s="1"/>
  <c r="CS35" i="16" s="1"/>
  <c r="CS36" i="16" s="1"/>
  <c r="CS37" i="16" s="1"/>
  <c r="CS38" i="16" s="1"/>
  <c r="CS39" i="16" s="1"/>
  <c r="CS40" i="16" s="1"/>
  <c r="CS41" i="16" s="1"/>
  <c r="CS42" i="16" s="1"/>
  <c r="CS43" i="16" s="1"/>
  <c r="CS44" i="16" s="1"/>
  <c r="CS45" i="16" s="1"/>
  <c r="CS46" i="16" s="1"/>
  <c r="CS47" i="16" s="1"/>
  <c r="CS48" i="16" s="1"/>
  <c r="CS49" i="16" s="1"/>
  <c r="CS50" i="16" s="1"/>
  <c r="CS51" i="16" s="1"/>
  <c r="CS52" i="16" s="1"/>
  <c r="CS53" i="16" s="1"/>
  <c r="CS54" i="16" s="1"/>
  <c r="CS55" i="16" s="1"/>
  <c r="CS56" i="16" s="1"/>
  <c r="CS57" i="16" s="1"/>
  <c r="CS58" i="16" s="1"/>
  <c r="CS59" i="16" s="1"/>
  <c r="CS60" i="16" s="1"/>
  <c r="CS61" i="16" s="1"/>
  <c r="CS62" i="16" s="1"/>
  <c r="CS63" i="16" s="1"/>
  <c r="CS64" i="16" s="1"/>
  <c r="CS65" i="16" s="1"/>
  <c r="CS66" i="16" s="1"/>
  <c r="CS67" i="16" s="1"/>
  <c r="CS68" i="16" s="1"/>
  <c r="CS69" i="16" s="1"/>
  <c r="CS70" i="16" s="1"/>
  <c r="CS71" i="16" s="1"/>
  <c r="CS72" i="16" s="1"/>
  <c r="CS73" i="16" s="1"/>
  <c r="CS74" i="16" s="1"/>
  <c r="CS75" i="16" s="1"/>
  <c r="CS76" i="16" s="1"/>
  <c r="CS77" i="16" s="1"/>
  <c r="CS78" i="16" s="1"/>
  <c r="CS79" i="16" s="1"/>
  <c r="CS80" i="16" s="1"/>
  <c r="CS81" i="16" s="1"/>
  <c r="CS82" i="16" s="1"/>
  <c r="CS83" i="16" s="1"/>
  <c r="CS84" i="16" s="1"/>
  <c r="CS85" i="16" s="1"/>
  <c r="CS86" i="16" s="1"/>
  <c r="CS87" i="16" s="1"/>
  <c r="CS88" i="16" s="1"/>
  <c r="CS89" i="16" s="1"/>
  <c r="CS90" i="16" s="1"/>
  <c r="CS91" i="16" s="1"/>
  <c r="CS92" i="16" s="1"/>
  <c r="CS93" i="16" s="1"/>
  <c r="CS94" i="16" s="1"/>
  <c r="CS95" i="16" s="1"/>
  <c r="CS96" i="16" s="1"/>
  <c r="CS97" i="16" s="1"/>
  <c r="CS98" i="16" s="1"/>
  <c r="CS99" i="16" s="1"/>
  <c r="CS100" i="16" s="1"/>
  <c r="CS101" i="16" s="1"/>
  <c r="CS102" i="16" s="1"/>
  <c r="CS103" i="16" s="1"/>
  <c r="CS104" i="16" s="1"/>
  <c r="CS105" i="16" s="1"/>
  <c r="CS106" i="16" s="1"/>
  <c r="CS107" i="16" s="1"/>
  <c r="CS108" i="16" s="1"/>
  <c r="CS109" i="16" s="1"/>
  <c r="CS110" i="16" s="1"/>
  <c r="CS111" i="16" s="1"/>
  <c r="CS112" i="16" s="1"/>
  <c r="CS113" i="16" s="1"/>
  <c r="CS114" i="16" s="1"/>
  <c r="CS115" i="16" s="1"/>
  <c r="CS116" i="16" s="1"/>
  <c r="CS117" i="16" s="1"/>
  <c r="CS118" i="16" s="1"/>
  <c r="CS119" i="16" s="1"/>
  <c r="CS120" i="16" s="1"/>
  <c r="CS121" i="16" s="1"/>
  <c r="CS122" i="16" s="1"/>
  <c r="CS123" i="16" s="1"/>
  <c r="CS124" i="16" s="1"/>
  <c r="CS125" i="16" s="1"/>
  <c r="D83" i="16"/>
  <c r="E82" i="16" s="1"/>
  <c r="D80" i="15"/>
  <c r="E79" i="15"/>
  <c r="C83" i="16"/>
  <c r="F83" i="16"/>
  <c r="C80" i="15"/>
  <c r="F81" i="4"/>
  <c r="D82" i="4" a="1"/>
  <c r="D82" i="4" s="1"/>
  <c r="E82" i="4" s="1"/>
  <c r="C83" i="4"/>
  <c r="C82" i="3"/>
  <c r="F81" i="3"/>
  <c r="CU6" i="16" l="1"/>
  <c r="CT7" i="16"/>
  <c r="CT8" i="16" s="1"/>
  <c r="CT9" i="16" s="1"/>
  <c r="CT10" i="16" s="1"/>
  <c r="CT11" i="16" s="1"/>
  <c r="CT12" i="16" s="1"/>
  <c r="CT13" i="16" s="1"/>
  <c r="CT14" i="16" s="1"/>
  <c r="CT15" i="16" s="1"/>
  <c r="CT16" i="16" s="1"/>
  <c r="CT17" i="16" s="1"/>
  <c r="CT18" i="16" s="1"/>
  <c r="CT19" i="16" s="1"/>
  <c r="CT20" i="16" s="1"/>
  <c r="CT21" i="16" s="1"/>
  <c r="CT22" i="16" s="1"/>
  <c r="CT23" i="16" s="1"/>
  <c r="CT24" i="16" s="1"/>
  <c r="CT25" i="16" s="1"/>
  <c r="CT26" i="16" s="1"/>
  <c r="CT27" i="16" s="1"/>
  <c r="CT28" i="16" s="1"/>
  <c r="CT29" i="16" s="1"/>
  <c r="CT30" i="16" s="1"/>
  <c r="CT31" i="16" s="1"/>
  <c r="CT32" i="16" s="1"/>
  <c r="CT33" i="16" s="1"/>
  <c r="CT34" i="16" s="1"/>
  <c r="CT35" i="16" s="1"/>
  <c r="CT36" i="16" s="1"/>
  <c r="CT37" i="16" s="1"/>
  <c r="CT38" i="16" s="1"/>
  <c r="CT39" i="16" s="1"/>
  <c r="CT40" i="16" s="1"/>
  <c r="CT41" i="16" s="1"/>
  <c r="CT42" i="16" s="1"/>
  <c r="CT43" i="16" s="1"/>
  <c r="CT44" i="16" s="1"/>
  <c r="CT45" i="16" s="1"/>
  <c r="CT46" i="16" s="1"/>
  <c r="CT47" i="16" s="1"/>
  <c r="CT48" i="16" s="1"/>
  <c r="CT49" i="16" s="1"/>
  <c r="CT50" i="16" s="1"/>
  <c r="CT51" i="16" s="1"/>
  <c r="CT52" i="16" s="1"/>
  <c r="CT53" i="16" s="1"/>
  <c r="CT54" i="16" s="1"/>
  <c r="CT55" i="16" s="1"/>
  <c r="CT56" i="16" s="1"/>
  <c r="CT57" i="16" s="1"/>
  <c r="CT58" i="16" s="1"/>
  <c r="CT59" i="16" s="1"/>
  <c r="CT60" i="16" s="1"/>
  <c r="CT61" i="16" s="1"/>
  <c r="CT62" i="16" s="1"/>
  <c r="CT63" i="16" s="1"/>
  <c r="CT64" i="16" s="1"/>
  <c r="CT65" i="16" s="1"/>
  <c r="CT66" i="16" s="1"/>
  <c r="CT67" i="16" s="1"/>
  <c r="CT68" i="16" s="1"/>
  <c r="CT69" i="16" s="1"/>
  <c r="CT70" i="16" s="1"/>
  <c r="CT71" i="16" s="1"/>
  <c r="CT72" i="16" s="1"/>
  <c r="CT73" i="16" s="1"/>
  <c r="CT74" i="16" s="1"/>
  <c r="CT75" i="16" s="1"/>
  <c r="CT76" i="16" s="1"/>
  <c r="CT77" i="16" s="1"/>
  <c r="CT78" i="16" s="1"/>
  <c r="CT79" i="16" s="1"/>
  <c r="CT80" i="16" s="1"/>
  <c r="CT81" i="16" s="1"/>
  <c r="CT82" i="16" s="1"/>
  <c r="CT83" i="16" s="1"/>
  <c r="CT84" i="16" s="1"/>
  <c r="CT85" i="16" s="1"/>
  <c r="CT86" i="16" s="1"/>
  <c r="CT87" i="16" s="1"/>
  <c r="CT88" i="16" s="1"/>
  <c r="CT89" i="16" s="1"/>
  <c r="CT90" i="16" s="1"/>
  <c r="CT91" i="16" s="1"/>
  <c r="CT92" i="16" s="1"/>
  <c r="CT93" i="16" s="1"/>
  <c r="CT94" i="16" s="1"/>
  <c r="CT95" i="16" s="1"/>
  <c r="CT96" i="16" s="1"/>
  <c r="CT97" i="16" s="1"/>
  <c r="CT98" i="16" s="1"/>
  <c r="CT99" i="16" s="1"/>
  <c r="CT100" i="16" s="1"/>
  <c r="CT101" i="16" s="1"/>
  <c r="CT102" i="16" s="1"/>
  <c r="CT103" i="16" s="1"/>
  <c r="CT104" i="16" s="1"/>
  <c r="CT105" i="16" s="1"/>
  <c r="CT106" i="16" s="1"/>
  <c r="CT107" i="16" s="1"/>
  <c r="CT108" i="16" s="1"/>
  <c r="CT109" i="16" s="1"/>
  <c r="CT110" i="16" s="1"/>
  <c r="CT111" i="16" s="1"/>
  <c r="CT112" i="16" s="1"/>
  <c r="CT113" i="16" s="1"/>
  <c r="CT114" i="16" s="1"/>
  <c r="CT115" i="16" s="1"/>
  <c r="CT116" i="16" s="1"/>
  <c r="CT117" i="16" s="1"/>
  <c r="CT118" i="16" s="1"/>
  <c r="CT119" i="16" s="1"/>
  <c r="CT120" i="16" s="1"/>
  <c r="CT121" i="16" s="1"/>
  <c r="CT122" i="16" s="1"/>
  <c r="CT123" i="16" s="1"/>
  <c r="CT124" i="16" s="1"/>
  <c r="CT125" i="16" s="1"/>
  <c r="D84" i="16"/>
  <c r="E83" i="16" s="1"/>
  <c r="D81" i="15"/>
  <c r="E80" i="15" s="1"/>
  <c r="C84" i="16"/>
  <c r="C81" i="15"/>
  <c r="F84" i="16"/>
  <c r="F82" i="4"/>
  <c r="D83" i="4" a="1"/>
  <c r="D83" i="4" s="1"/>
  <c r="E83" i="4" s="1"/>
  <c r="C84" i="4"/>
  <c r="C83" i="3"/>
  <c r="F82" i="3"/>
  <c r="CU7" i="16" l="1"/>
  <c r="CU8" i="16" s="1"/>
  <c r="CU9" i="16" s="1"/>
  <c r="CU10" i="16" s="1"/>
  <c r="CU11" i="16" s="1"/>
  <c r="CU12" i="16" s="1"/>
  <c r="CU13" i="16" s="1"/>
  <c r="CU14" i="16" s="1"/>
  <c r="CU15" i="16" s="1"/>
  <c r="CU16" i="16" s="1"/>
  <c r="CU17" i="16" s="1"/>
  <c r="CU18" i="16" s="1"/>
  <c r="CU19" i="16" s="1"/>
  <c r="CU20" i="16" s="1"/>
  <c r="CU21" i="16" s="1"/>
  <c r="CU22" i="16" s="1"/>
  <c r="CU23" i="16" s="1"/>
  <c r="CU24" i="16" s="1"/>
  <c r="CU25" i="16" s="1"/>
  <c r="CU26" i="16" s="1"/>
  <c r="CU27" i="16" s="1"/>
  <c r="CU28" i="16" s="1"/>
  <c r="CU29" i="16" s="1"/>
  <c r="CU30" i="16" s="1"/>
  <c r="CU31" i="16" s="1"/>
  <c r="CU32" i="16" s="1"/>
  <c r="CU33" i="16" s="1"/>
  <c r="CU34" i="16" s="1"/>
  <c r="CU35" i="16" s="1"/>
  <c r="CU36" i="16" s="1"/>
  <c r="CU37" i="16" s="1"/>
  <c r="CU38" i="16" s="1"/>
  <c r="CU39" i="16" s="1"/>
  <c r="CU40" i="16" s="1"/>
  <c r="CU41" i="16" s="1"/>
  <c r="CU42" i="16" s="1"/>
  <c r="CU43" i="16" s="1"/>
  <c r="CU44" i="16" s="1"/>
  <c r="CU45" i="16" s="1"/>
  <c r="CU46" i="16" s="1"/>
  <c r="CU47" i="16" s="1"/>
  <c r="CU48" i="16" s="1"/>
  <c r="CU49" i="16" s="1"/>
  <c r="CU50" i="16" s="1"/>
  <c r="CU51" i="16" s="1"/>
  <c r="CU52" i="16" s="1"/>
  <c r="CU53" i="16" s="1"/>
  <c r="CU54" i="16" s="1"/>
  <c r="CU55" i="16" s="1"/>
  <c r="CU56" i="16" s="1"/>
  <c r="CU57" i="16" s="1"/>
  <c r="CU58" i="16" s="1"/>
  <c r="CU59" i="16" s="1"/>
  <c r="CU60" i="16" s="1"/>
  <c r="CU61" i="16" s="1"/>
  <c r="CU62" i="16" s="1"/>
  <c r="CU63" i="16" s="1"/>
  <c r="CU64" i="16" s="1"/>
  <c r="CU65" i="16" s="1"/>
  <c r="CU66" i="16" s="1"/>
  <c r="CU67" i="16" s="1"/>
  <c r="CU68" i="16" s="1"/>
  <c r="CU69" i="16" s="1"/>
  <c r="CU70" i="16" s="1"/>
  <c r="CU71" i="16" s="1"/>
  <c r="CU72" i="16" s="1"/>
  <c r="CU73" i="16" s="1"/>
  <c r="CU74" i="16" s="1"/>
  <c r="CU75" i="16" s="1"/>
  <c r="CU76" i="16" s="1"/>
  <c r="CU77" i="16" s="1"/>
  <c r="CU78" i="16" s="1"/>
  <c r="CU79" i="16" s="1"/>
  <c r="CU80" i="16" s="1"/>
  <c r="CU81" i="16" s="1"/>
  <c r="CU82" i="16" s="1"/>
  <c r="CU83" i="16" s="1"/>
  <c r="CU84" i="16" s="1"/>
  <c r="CU85" i="16" s="1"/>
  <c r="CU86" i="16" s="1"/>
  <c r="CU87" i="16" s="1"/>
  <c r="CU88" i="16" s="1"/>
  <c r="CU89" i="16" s="1"/>
  <c r="CU90" i="16" s="1"/>
  <c r="CU91" i="16" s="1"/>
  <c r="CU92" i="16" s="1"/>
  <c r="CU93" i="16" s="1"/>
  <c r="CU94" i="16" s="1"/>
  <c r="CU95" i="16" s="1"/>
  <c r="CU96" i="16" s="1"/>
  <c r="CU97" i="16" s="1"/>
  <c r="CU98" i="16" s="1"/>
  <c r="CU99" i="16" s="1"/>
  <c r="CU100" i="16" s="1"/>
  <c r="CU101" i="16" s="1"/>
  <c r="CU102" i="16" s="1"/>
  <c r="CU103" i="16" s="1"/>
  <c r="CU104" i="16" s="1"/>
  <c r="CU105" i="16" s="1"/>
  <c r="CU106" i="16" s="1"/>
  <c r="CU107" i="16" s="1"/>
  <c r="CU108" i="16" s="1"/>
  <c r="CU109" i="16" s="1"/>
  <c r="CU110" i="16" s="1"/>
  <c r="CU111" i="16" s="1"/>
  <c r="CU112" i="16" s="1"/>
  <c r="CU113" i="16" s="1"/>
  <c r="CU114" i="16" s="1"/>
  <c r="CU115" i="16" s="1"/>
  <c r="CU116" i="16" s="1"/>
  <c r="CU117" i="16" s="1"/>
  <c r="CU118" i="16" s="1"/>
  <c r="CU119" i="16" s="1"/>
  <c r="CU120" i="16" s="1"/>
  <c r="CU121" i="16" s="1"/>
  <c r="CU122" i="16" s="1"/>
  <c r="CU123" i="16" s="1"/>
  <c r="CU124" i="16" s="1"/>
  <c r="CU125" i="16" s="1"/>
  <c r="CV6" i="16"/>
  <c r="D85" i="16"/>
  <c r="E84" i="16" s="1"/>
  <c r="D82" i="15"/>
  <c r="E81" i="15" s="1"/>
  <c r="F85" i="16"/>
  <c r="C85" i="16"/>
  <c r="C82" i="15"/>
  <c r="F83" i="4"/>
  <c r="D84" i="4" a="1"/>
  <c r="D84" i="4" s="1"/>
  <c r="E84" i="4" s="1"/>
  <c r="C85" i="4"/>
  <c r="C84" i="3"/>
  <c r="F83" i="3"/>
  <c r="CV7" i="16" l="1"/>
  <c r="CV8" i="16" s="1"/>
  <c r="CV9" i="16" s="1"/>
  <c r="CV10" i="16" s="1"/>
  <c r="CV11" i="16" s="1"/>
  <c r="CV12" i="16" s="1"/>
  <c r="CV13" i="16" s="1"/>
  <c r="CV14" i="16" s="1"/>
  <c r="CV15" i="16" s="1"/>
  <c r="CV16" i="16" s="1"/>
  <c r="CV17" i="16" s="1"/>
  <c r="CV18" i="16" s="1"/>
  <c r="CV19" i="16" s="1"/>
  <c r="CV20" i="16" s="1"/>
  <c r="CV21" i="16" s="1"/>
  <c r="CV22" i="16" s="1"/>
  <c r="CV23" i="16" s="1"/>
  <c r="CV24" i="16" s="1"/>
  <c r="CV25" i="16" s="1"/>
  <c r="CV26" i="16" s="1"/>
  <c r="CV27" i="16" s="1"/>
  <c r="CV28" i="16" s="1"/>
  <c r="CV29" i="16" s="1"/>
  <c r="CV30" i="16" s="1"/>
  <c r="CV31" i="16" s="1"/>
  <c r="CV32" i="16" s="1"/>
  <c r="CV33" i="16" s="1"/>
  <c r="CV34" i="16" s="1"/>
  <c r="CV35" i="16" s="1"/>
  <c r="CV36" i="16" s="1"/>
  <c r="CV37" i="16" s="1"/>
  <c r="CV38" i="16" s="1"/>
  <c r="CV39" i="16" s="1"/>
  <c r="CV40" i="16" s="1"/>
  <c r="CV41" i="16" s="1"/>
  <c r="CV42" i="16" s="1"/>
  <c r="CV43" i="16" s="1"/>
  <c r="CV44" i="16" s="1"/>
  <c r="CV45" i="16" s="1"/>
  <c r="CV46" i="16" s="1"/>
  <c r="CV47" i="16" s="1"/>
  <c r="CV48" i="16" s="1"/>
  <c r="CV49" i="16" s="1"/>
  <c r="CV50" i="16" s="1"/>
  <c r="CV51" i="16" s="1"/>
  <c r="CV52" i="16" s="1"/>
  <c r="CV53" i="16" s="1"/>
  <c r="CV54" i="16" s="1"/>
  <c r="CV55" i="16" s="1"/>
  <c r="CV56" i="16" s="1"/>
  <c r="CV57" i="16" s="1"/>
  <c r="CV58" i="16" s="1"/>
  <c r="CV59" i="16" s="1"/>
  <c r="CV60" i="16" s="1"/>
  <c r="CV61" i="16" s="1"/>
  <c r="CV62" i="16" s="1"/>
  <c r="CV63" i="16" s="1"/>
  <c r="CV64" i="16" s="1"/>
  <c r="CV65" i="16" s="1"/>
  <c r="CV66" i="16" s="1"/>
  <c r="CV67" i="16" s="1"/>
  <c r="CV68" i="16" s="1"/>
  <c r="CV69" i="16" s="1"/>
  <c r="CV70" i="16" s="1"/>
  <c r="CV71" i="16" s="1"/>
  <c r="CV72" i="16" s="1"/>
  <c r="CV73" i="16" s="1"/>
  <c r="CV74" i="16" s="1"/>
  <c r="CV75" i="16" s="1"/>
  <c r="CV76" i="16" s="1"/>
  <c r="CV77" i="16" s="1"/>
  <c r="CV78" i="16" s="1"/>
  <c r="CV79" i="16" s="1"/>
  <c r="CV80" i="16" s="1"/>
  <c r="CV81" i="16" s="1"/>
  <c r="CV82" i="16" s="1"/>
  <c r="CV83" i="16" s="1"/>
  <c r="CV84" i="16" s="1"/>
  <c r="CV85" i="16" s="1"/>
  <c r="CV86" i="16" s="1"/>
  <c r="CV87" i="16" s="1"/>
  <c r="CV88" i="16" s="1"/>
  <c r="CV89" i="16" s="1"/>
  <c r="CV90" i="16" s="1"/>
  <c r="CV91" i="16" s="1"/>
  <c r="CV92" i="16" s="1"/>
  <c r="CV93" i="16" s="1"/>
  <c r="CV94" i="16" s="1"/>
  <c r="CV95" i="16" s="1"/>
  <c r="CV96" i="16" s="1"/>
  <c r="CV97" i="16" s="1"/>
  <c r="CV98" i="16" s="1"/>
  <c r="CV99" i="16" s="1"/>
  <c r="CV100" i="16" s="1"/>
  <c r="CV101" i="16" s="1"/>
  <c r="CV102" i="16" s="1"/>
  <c r="CV103" i="16" s="1"/>
  <c r="CV104" i="16" s="1"/>
  <c r="CV105" i="16" s="1"/>
  <c r="CV106" i="16" s="1"/>
  <c r="CV107" i="16" s="1"/>
  <c r="CV108" i="16" s="1"/>
  <c r="CV109" i="16" s="1"/>
  <c r="CV110" i="16" s="1"/>
  <c r="CV111" i="16" s="1"/>
  <c r="CV112" i="16" s="1"/>
  <c r="CV113" i="16" s="1"/>
  <c r="CV114" i="16" s="1"/>
  <c r="CV115" i="16" s="1"/>
  <c r="CV116" i="16" s="1"/>
  <c r="CV117" i="16" s="1"/>
  <c r="CV118" i="16" s="1"/>
  <c r="CV119" i="16" s="1"/>
  <c r="CV120" i="16" s="1"/>
  <c r="CV121" i="16" s="1"/>
  <c r="CV122" i="16" s="1"/>
  <c r="CV123" i="16" s="1"/>
  <c r="CV124" i="16" s="1"/>
  <c r="CV125" i="16" s="1"/>
  <c r="CW6" i="16"/>
  <c r="D86" i="16"/>
  <c r="E85" i="16" s="1"/>
  <c r="D83" i="15"/>
  <c r="E82" i="15" s="1"/>
  <c r="C86" i="16"/>
  <c r="F86" i="16"/>
  <c r="C83" i="15"/>
  <c r="F84" i="4"/>
  <c r="D85" i="4" a="1"/>
  <c r="D85" i="4" s="1"/>
  <c r="E85" i="4" s="1"/>
  <c r="C86" i="4"/>
  <c r="C85" i="3"/>
  <c r="F84" i="3"/>
  <c r="CW7" i="16" l="1"/>
  <c r="CW8" i="16" s="1"/>
  <c r="CW9" i="16" s="1"/>
  <c r="CW10" i="16" s="1"/>
  <c r="CW11" i="16" s="1"/>
  <c r="CW12" i="16" s="1"/>
  <c r="CW13" i="16" s="1"/>
  <c r="CW14" i="16" s="1"/>
  <c r="CW15" i="16" s="1"/>
  <c r="CW16" i="16" s="1"/>
  <c r="CW17" i="16" s="1"/>
  <c r="CW18" i="16" s="1"/>
  <c r="CW19" i="16" s="1"/>
  <c r="CW20" i="16" s="1"/>
  <c r="CW21" i="16" s="1"/>
  <c r="CW22" i="16" s="1"/>
  <c r="CW23" i="16" s="1"/>
  <c r="CW24" i="16" s="1"/>
  <c r="CW25" i="16" s="1"/>
  <c r="CW26" i="16" s="1"/>
  <c r="CW27" i="16" s="1"/>
  <c r="CW28" i="16" s="1"/>
  <c r="CW29" i="16" s="1"/>
  <c r="CW30" i="16" s="1"/>
  <c r="CW31" i="16" s="1"/>
  <c r="CW32" i="16" s="1"/>
  <c r="CW33" i="16" s="1"/>
  <c r="CW34" i="16" s="1"/>
  <c r="CW35" i="16" s="1"/>
  <c r="CW36" i="16" s="1"/>
  <c r="CW37" i="16" s="1"/>
  <c r="CW38" i="16" s="1"/>
  <c r="CW39" i="16" s="1"/>
  <c r="CW40" i="16" s="1"/>
  <c r="CW41" i="16" s="1"/>
  <c r="CW42" i="16" s="1"/>
  <c r="CW43" i="16" s="1"/>
  <c r="CW44" i="16" s="1"/>
  <c r="CW45" i="16" s="1"/>
  <c r="CW46" i="16" s="1"/>
  <c r="CW47" i="16" s="1"/>
  <c r="CW48" i="16" s="1"/>
  <c r="CW49" i="16" s="1"/>
  <c r="CW50" i="16" s="1"/>
  <c r="CW51" i="16" s="1"/>
  <c r="CW52" i="16" s="1"/>
  <c r="CW53" i="16" s="1"/>
  <c r="CW54" i="16" s="1"/>
  <c r="CW55" i="16" s="1"/>
  <c r="CW56" i="16" s="1"/>
  <c r="CW57" i="16" s="1"/>
  <c r="CW58" i="16" s="1"/>
  <c r="CW59" i="16" s="1"/>
  <c r="CW60" i="16" s="1"/>
  <c r="CW61" i="16" s="1"/>
  <c r="CW62" i="16" s="1"/>
  <c r="CW63" i="16" s="1"/>
  <c r="CW64" i="16" s="1"/>
  <c r="CW65" i="16" s="1"/>
  <c r="CW66" i="16" s="1"/>
  <c r="CW67" i="16" s="1"/>
  <c r="CW68" i="16" s="1"/>
  <c r="CW69" i="16" s="1"/>
  <c r="CW70" i="16" s="1"/>
  <c r="CW71" i="16" s="1"/>
  <c r="CW72" i="16" s="1"/>
  <c r="CW73" i="16" s="1"/>
  <c r="CW74" i="16" s="1"/>
  <c r="CW75" i="16" s="1"/>
  <c r="CW76" i="16" s="1"/>
  <c r="CW77" i="16" s="1"/>
  <c r="CW78" i="16" s="1"/>
  <c r="CW79" i="16" s="1"/>
  <c r="CW80" i="16" s="1"/>
  <c r="CW81" i="16" s="1"/>
  <c r="CW82" i="16" s="1"/>
  <c r="CW83" i="16" s="1"/>
  <c r="CW84" i="16" s="1"/>
  <c r="CW85" i="16" s="1"/>
  <c r="CW86" i="16" s="1"/>
  <c r="CW87" i="16" s="1"/>
  <c r="CW88" i="16" s="1"/>
  <c r="CW89" i="16" s="1"/>
  <c r="CW90" i="16" s="1"/>
  <c r="CW91" i="16" s="1"/>
  <c r="CW92" i="16" s="1"/>
  <c r="CW93" i="16" s="1"/>
  <c r="CW94" i="16" s="1"/>
  <c r="CW95" i="16" s="1"/>
  <c r="CW96" i="16" s="1"/>
  <c r="CW97" i="16" s="1"/>
  <c r="CW98" i="16" s="1"/>
  <c r="CW99" i="16" s="1"/>
  <c r="CW100" i="16" s="1"/>
  <c r="CW101" i="16" s="1"/>
  <c r="CW102" i="16" s="1"/>
  <c r="CW103" i="16" s="1"/>
  <c r="CW104" i="16" s="1"/>
  <c r="CW105" i="16" s="1"/>
  <c r="CW106" i="16" s="1"/>
  <c r="CW107" i="16" s="1"/>
  <c r="CW108" i="16" s="1"/>
  <c r="CW109" i="16" s="1"/>
  <c r="CW110" i="16" s="1"/>
  <c r="CW111" i="16" s="1"/>
  <c r="CW112" i="16" s="1"/>
  <c r="CW113" i="16" s="1"/>
  <c r="CW114" i="16" s="1"/>
  <c r="CW115" i="16" s="1"/>
  <c r="CW116" i="16" s="1"/>
  <c r="CW117" i="16" s="1"/>
  <c r="CW118" i="16" s="1"/>
  <c r="CW119" i="16" s="1"/>
  <c r="CW120" i="16" s="1"/>
  <c r="CW121" i="16" s="1"/>
  <c r="CW122" i="16" s="1"/>
  <c r="CW123" i="16" s="1"/>
  <c r="CW124" i="16" s="1"/>
  <c r="CW125" i="16" s="1"/>
  <c r="CX6" i="16"/>
  <c r="D84" i="15"/>
  <c r="D87" i="16"/>
  <c r="E86" i="16" s="1"/>
  <c r="E83" i="15"/>
  <c r="F87" i="16"/>
  <c r="C87" i="16"/>
  <c r="C84" i="15"/>
  <c r="F85" i="4"/>
  <c r="D86" i="4" a="1"/>
  <c r="D86" i="4" s="1"/>
  <c r="E86" i="4" s="1"/>
  <c r="C87" i="4"/>
  <c r="C86" i="3"/>
  <c r="F85" i="3"/>
  <c r="CX7" i="16" l="1"/>
  <c r="CX8" i="16" s="1"/>
  <c r="CX9" i="16" s="1"/>
  <c r="CX10" i="16" s="1"/>
  <c r="CX11" i="16" s="1"/>
  <c r="CX12" i="16" s="1"/>
  <c r="CX13" i="16" s="1"/>
  <c r="CX14" i="16" s="1"/>
  <c r="CX15" i="16" s="1"/>
  <c r="CX16" i="16" s="1"/>
  <c r="CX17" i="16" s="1"/>
  <c r="CX18" i="16" s="1"/>
  <c r="CX19" i="16" s="1"/>
  <c r="CX20" i="16" s="1"/>
  <c r="CX21" i="16" s="1"/>
  <c r="CX22" i="16" s="1"/>
  <c r="CX23" i="16" s="1"/>
  <c r="CX24" i="16" s="1"/>
  <c r="CX25" i="16" s="1"/>
  <c r="CX26" i="16" s="1"/>
  <c r="CX27" i="16" s="1"/>
  <c r="CX28" i="16" s="1"/>
  <c r="CX29" i="16" s="1"/>
  <c r="CX30" i="16" s="1"/>
  <c r="CX31" i="16" s="1"/>
  <c r="CX32" i="16" s="1"/>
  <c r="CX33" i="16" s="1"/>
  <c r="CX34" i="16" s="1"/>
  <c r="CX35" i="16" s="1"/>
  <c r="CX36" i="16" s="1"/>
  <c r="CX37" i="16" s="1"/>
  <c r="CX38" i="16" s="1"/>
  <c r="CX39" i="16" s="1"/>
  <c r="CX40" i="16" s="1"/>
  <c r="CX41" i="16" s="1"/>
  <c r="CX42" i="16" s="1"/>
  <c r="CX43" i="16" s="1"/>
  <c r="CX44" i="16" s="1"/>
  <c r="CX45" i="16" s="1"/>
  <c r="CX46" i="16" s="1"/>
  <c r="CX47" i="16" s="1"/>
  <c r="CX48" i="16" s="1"/>
  <c r="CX49" i="16" s="1"/>
  <c r="CX50" i="16" s="1"/>
  <c r="CX51" i="16" s="1"/>
  <c r="CX52" i="16" s="1"/>
  <c r="CX53" i="16" s="1"/>
  <c r="CX54" i="16" s="1"/>
  <c r="CX55" i="16" s="1"/>
  <c r="CX56" i="16" s="1"/>
  <c r="CX57" i="16" s="1"/>
  <c r="CX58" i="16" s="1"/>
  <c r="CX59" i="16" s="1"/>
  <c r="CX60" i="16" s="1"/>
  <c r="CX61" i="16" s="1"/>
  <c r="CX62" i="16" s="1"/>
  <c r="CX63" i="16" s="1"/>
  <c r="CX64" i="16" s="1"/>
  <c r="CX65" i="16" s="1"/>
  <c r="CX66" i="16" s="1"/>
  <c r="CX67" i="16" s="1"/>
  <c r="CX68" i="16" s="1"/>
  <c r="CX69" i="16" s="1"/>
  <c r="CX70" i="16" s="1"/>
  <c r="CX71" i="16" s="1"/>
  <c r="CX72" i="16" s="1"/>
  <c r="CX73" i="16" s="1"/>
  <c r="CX74" i="16" s="1"/>
  <c r="CX75" i="16" s="1"/>
  <c r="CX76" i="16" s="1"/>
  <c r="CX77" i="16" s="1"/>
  <c r="CX78" i="16" s="1"/>
  <c r="CX79" i="16" s="1"/>
  <c r="CX80" i="16" s="1"/>
  <c r="CX81" i="16" s="1"/>
  <c r="CX82" i="16" s="1"/>
  <c r="CX83" i="16" s="1"/>
  <c r="CX84" i="16" s="1"/>
  <c r="CX85" i="16" s="1"/>
  <c r="CX86" i="16" s="1"/>
  <c r="CX87" i="16" s="1"/>
  <c r="CX88" i="16" s="1"/>
  <c r="CX89" i="16" s="1"/>
  <c r="CX90" i="16" s="1"/>
  <c r="CX91" i="16" s="1"/>
  <c r="CX92" i="16" s="1"/>
  <c r="CX93" i="16" s="1"/>
  <c r="CX94" i="16" s="1"/>
  <c r="CX95" i="16" s="1"/>
  <c r="CX96" i="16" s="1"/>
  <c r="CX97" i="16" s="1"/>
  <c r="CX98" i="16" s="1"/>
  <c r="CX99" i="16" s="1"/>
  <c r="CX100" i="16" s="1"/>
  <c r="CX101" i="16" s="1"/>
  <c r="CX102" i="16" s="1"/>
  <c r="CX103" i="16" s="1"/>
  <c r="CX104" i="16" s="1"/>
  <c r="CX105" i="16" s="1"/>
  <c r="CX106" i="16" s="1"/>
  <c r="CX107" i="16" s="1"/>
  <c r="CX108" i="16" s="1"/>
  <c r="CX109" i="16" s="1"/>
  <c r="CX110" i="16" s="1"/>
  <c r="CX111" i="16" s="1"/>
  <c r="CX112" i="16" s="1"/>
  <c r="CX113" i="16" s="1"/>
  <c r="CX114" i="16" s="1"/>
  <c r="CX115" i="16" s="1"/>
  <c r="CX116" i="16" s="1"/>
  <c r="CX117" i="16" s="1"/>
  <c r="CX118" i="16" s="1"/>
  <c r="CX119" i="16" s="1"/>
  <c r="CX120" i="16" s="1"/>
  <c r="CX121" i="16" s="1"/>
  <c r="CX122" i="16" s="1"/>
  <c r="CX123" i="16" s="1"/>
  <c r="CX124" i="16" s="1"/>
  <c r="CX125" i="16" s="1"/>
  <c r="CY6" i="16"/>
  <c r="D88" i="16"/>
  <c r="E87" i="16" s="1"/>
  <c r="D85" i="15"/>
  <c r="E84" i="15"/>
  <c r="C85" i="15"/>
  <c r="F88" i="16"/>
  <c r="C88" i="16"/>
  <c r="F86" i="4"/>
  <c r="D87" i="4" a="1"/>
  <c r="D87" i="4" s="1"/>
  <c r="E87" i="4" s="1"/>
  <c r="C88" i="4"/>
  <c r="C87" i="3"/>
  <c r="F86" i="3"/>
  <c r="CZ6" i="16" l="1"/>
  <c r="CY7" i="16"/>
  <c r="CY8" i="16" s="1"/>
  <c r="CY9" i="16" s="1"/>
  <c r="CY10" i="16" s="1"/>
  <c r="CY11" i="16" s="1"/>
  <c r="CY12" i="16" s="1"/>
  <c r="CY13" i="16" s="1"/>
  <c r="CY14" i="16" s="1"/>
  <c r="CY15" i="16" s="1"/>
  <c r="CY16" i="16" s="1"/>
  <c r="CY17" i="16" s="1"/>
  <c r="CY18" i="16" s="1"/>
  <c r="CY19" i="16" s="1"/>
  <c r="CY20" i="16" s="1"/>
  <c r="CY21" i="16" s="1"/>
  <c r="CY22" i="16" s="1"/>
  <c r="CY23" i="16" s="1"/>
  <c r="CY24" i="16" s="1"/>
  <c r="CY25" i="16" s="1"/>
  <c r="CY26" i="16" s="1"/>
  <c r="CY27" i="16" s="1"/>
  <c r="CY28" i="16" s="1"/>
  <c r="CY29" i="16" s="1"/>
  <c r="CY30" i="16" s="1"/>
  <c r="CY31" i="16" s="1"/>
  <c r="CY32" i="16" s="1"/>
  <c r="CY33" i="16" s="1"/>
  <c r="CY34" i="16" s="1"/>
  <c r="CY35" i="16" s="1"/>
  <c r="CY36" i="16" s="1"/>
  <c r="CY37" i="16" s="1"/>
  <c r="CY38" i="16" s="1"/>
  <c r="CY39" i="16" s="1"/>
  <c r="CY40" i="16" s="1"/>
  <c r="CY41" i="16" s="1"/>
  <c r="CY42" i="16" s="1"/>
  <c r="CY43" i="16" s="1"/>
  <c r="CY44" i="16" s="1"/>
  <c r="CY45" i="16" s="1"/>
  <c r="CY46" i="16" s="1"/>
  <c r="CY47" i="16" s="1"/>
  <c r="CY48" i="16" s="1"/>
  <c r="CY49" i="16" s="1"/>
  <c r="CY50" i="16" s="1"/>
  <c r="CY51" i="16" s="1"/>
  <c r="CY52" i="16" s="1"/>
  <c r="CY53" i="16" s="1"/>
  <c r="CY54" i="16" s="1"/>
  <c r="CY55" i="16" s="1"/>
  <c r="CY56" i="16" s="1"/>
  <c r="CY57" i="16" s="1"/>
  <c r="CY58" i="16" s="1"/>
  <c r="CY59" i="16" s="1"/>
  <c r="CY60" i="16" s="1"/>
  <c r="CY61" i="16" s="1"/>
  <c r="CY62" i="16" s="1"/>
  <c r="CY63" i="16" s="1"/>
  <c r="CY64" i="16" s="1"/>
  <c r="CY65" i="16" s="1"/>
  <c r="CY66" i="16" s="1"/>
  <c r="CY67" i="16" s="1"/>
  <c r="CY68" i="16" s="1"/>
  <c r="CY69" i="16" s="1"/>
  <c r="CY70" i="16" s="1"/>
  <c r="CY71" i="16" s="1"/>
  <c r="CY72" i="16" s="1"/>
  <c r="CY73" i="16" s="1"/>
  <c r="CY74" i="16" s="1"/>
  <c r="CY75" i="16" s="1"/>
  <c r="CY76" i="16" s="1"/>
  <c r="CY77" i="16" s="1"/>
  <c r="CY78" i="16" s="1"/>
  <c r="CY79" i="16" s="1"/>
  <c r="CY80" i="16" s="1"/>
  <c r="CY81" i="16" s="1"/>
  <c r="CY82" i="16" s="1"/>
  <c r="CY83" i="16" s="1"/>
  <c r="CY84" i="16" s="1"/>
  <c r="CY85" i="16" s="1"/>
  <c r="CY86" i="16" s="1"/>
  <c r="CY87" i="16" s="1"/>
  <c r="CY88" i="16" s="1"/>
  <c r="CY89" i="16" s="1"/>
  <c r="CY90" i="16" s="1"/>
  <c r="CY91" i="16" s="1"/>
  <c r="CY92" i="16" s="1"/>
  <c r="CY93" i="16" s="1"/>
  <c r="CY94" i="16" s="1"/>
  <c r="CY95" i="16" s="1"/>
  <c r="CY96" i="16" s="1"/>
  <c r="CY97" i="16" s="1"/>
  <c r="CY98" i="16" s="1"/>
  <c r="CY99" i="16" s="1"/>
  <c r="CY100" i="16" s="1"/>
  <c r="CY101" i="16" s="1"/>
  <c r="CY102" i="16" s="1"/>
  <c r="CY103" i="16" s="1"/>
  <c r="CY104" i="16" s="1"/>
  <c r="CY105" i="16" s="1"/>
  <c r="CY106" i="16" s="1"/>
  <c r="CY107" i="16" s="1"/>
  <c r="CY108" i="16" s="1"/>
  <c r="CY109" i="16" s="1"/>
  <c r="CY110" i="16" s="1"/>
  <c r="CY111" i="16" s="1"/>
  <c r="CY112" i="16" s="1"/>
  <c r="CY113" i="16" s="1"/>
  <c r="CY114" i="16" s="1"/>
  <c r="CY115" i="16" s="1"/>
  <c r="CY116" i="16" s="1"/>
  <c r="CY117" i="16" s="1"/>
  <c r="CY118" i="16" s="1"/>
  <c r="CY119" i="16" s="1"/>
  <c r="CY120" i="16" s="1"/>
  <c r="CY121" i="16" s="1"/>
  <c r="CY122" i="16" s="1"/>
  <c r="CY123" i="16" s="1"/>
  <c r="CY124" i="16" s="1"/>
  <c r="CY125" i="16" s="1"/>
  <c r="D86" i="15"/>
  <c r="D89" i="16"/>
  <c r="E88" i="16" s="1"/>
  <c r="E85" i="15"/>
  <c r="C86" i="15"/>
  <c r="F89" i="16"/>
  <c r="C89" i="16"/>
  <c r="F87" i="4"/>
  <c r="D88" i="4" a="1"/>
  <c r="D88" i="4" s="1"/>
  <c r="E88" i="4" s="1"/>
  <c r="C89" i="4"/>
  <c r="C88" i="3"/>
  <c r="F87" i="3"/>
  <c r="DA6" i="16" l="1"/>
  <c r="CZ7" i="16"/>
  <c r="CZ8" i="16" s="1"/>
  <c r="CZ9" i="16" s="1"/>
  <c r="CZ10" i="16" s="1"/>
  <c r="CZ11" i="16" s="1"/>
  <c r="CZ12" i="16" s="1"/>
  <c r="CZ13" i="16" s="1"/>
  <c r="CZ14" i="16" s="1"/>
  <c r="CZ15" i="16" s="1"/>
  <c r="CZ16" i="16" s="1"/>
  <c r="CZ17" i="16" s="1"/>
  <c r="CZ18" i="16" s="1"/>
  <c r="CZ19" i="16" s="1"/>
  <c r="CZ20" i="16" s="1"/>
  <c r="CZ21" i="16" s="1"/>
  <c r="CZ22" i="16" s="1"/>
  <c r="CZ23" i="16" s="1"/>
  <c r="CZ24" i="16" s="1"/>
  <c r="CZ25" i="16" s="1"/>
  <c r="CZ26" i="16" s="1"/>
  <c r="CZ27" i="16" s="1"/>
  <c r="CZ28" i="16" s="1"/>
  <c r="CZ29" i="16" s="1"/>
  <c r="CZ30" i="16" s="1"/>
  <c r="CZ31" i="16" s="1"/>
  <c r="CZ32" i="16" s="1"/>
  <c r="CZ33" i="16" s="1"/>
  <c r="CZ34" i="16" s="1"/>
  <c r="CZ35" i="16" s="1"/>
  <c r="CZ36" i="16" s="1"/>
  <c r="CZ37" i="16" s="1"/>
  <c r="CZ38" i="16" s="1"/>
  <c r="CZ39" i="16" s="1"/>
  <c r="CZ40" i="16" s="1"/>
  <c r="CZ41" i="16" s="1"/>
  <c r="CZ42" i="16" s="1"/>
  <c r="CZ43" i="16" s="1"/>
  <c r="CZ44" i="16" s="1"/>
  <c r="CZ45" i="16" s="1"/>
  <c r="CZ46" i="16" s="1"/>
  <c r="CZ47" i="16" s="1"/>
  <c r="CZ48" i="16" s="1"/>
  <c r="CZ49" i="16" s="1"/>
  <c r="CZ50" i="16" s="1"/>
  <c r="CZ51" i="16" s="1"/>
  <c r="CZ52" i="16" s="1"/>
  <c r="CZ53" i="16" s="1"/>
  <c r="CZ54" i="16" s="1"/>
  <c r="CZ55" i="16" s="1"/>
  <c r="CZ56" i="16" s="1"/>
  <c r="CZ57" i="16" s="1"/>
  <c r="CZ58" i="16" s="1"/>
  <c r="CZ59" i="16" s="1"/>
  <c r="CZ60" i="16" s="1"/>
  <c r="CZ61" i="16" s="1"/>
  <c r="CZ62" i="16" s="1"/>
  <c r="CZ63" i="16" s="1"/>
  <c r="CZ64" i="16" s="1"/>
  <c r="CZ65" i="16" s="1"/>
  <c r="CZ66" i="16" s="1"/>
  <c r="CZ67" i="16" s="1"/>
  <c r="CZ68" i="16" s="1"/>
  <c r="CZ69" i="16" s="1"/>
  <c r="CZ70" i="16" s="1"/>
  <c r="CZ71" i="16" s="1"/>
  <c r="CZ72" i="16" s="1"/>
  <c r="CZ73" i="16" s="1"/>
  <c r="CZ74" i="16" s="1"/>
  <c r="CZ75" i="16" s="1"/>
  <c r="CZ76" i="16" s="1"/>
  <c r="CZ77" i="16" s="1"/>
  <c r="CZ78" i="16" s="1"/>
  <c r="CZ79" i="16" s="1"/>
  <c r="CZ80" i="16" s="1"/>
  <c r="CZ81" i="16" s="1"/>
  <c r="CZ82" i="16" s="1"/>
  <c r="CZ83" i="16" s="1"/>
  <c r="CZ84" i="16" s="1"/>
  <c r="CZ85" i="16" s="1"/>
  <c r="CZ86" i="16" s="1"/>
  <c r="CZ87" i="16" s="1"/>
  <c r="CZ88" i="16" s="1"/>
  <c r="CZ89" i="16" s="1"/>
  <c r="CZ90" i="16" s="1"/>
  <c r="CZ91" i="16" s="1"/>
  <c r="CZ92" i="16" s="1"/>
  <c r="CZ93" i="16" s="1"/>
  <c r="CZ94" i="16" s="1"/>
  <c r="CZ95" i="16" s="1"/>
  <c r="CZ96" i="16" s="1"/>
  <c r="CZ97" i="16" s="1"/>
  <c r="CZ98" i="16" s="1"/>
  <c r="CZ99" i="16" s="1"/>
  <c r="CZ100" i="16" s="1"/>
  <c r="CZ101" i="16" s="1"/>
  <c r="CZ102" i="16" s="1"/>
  <c r="CZ103" i="16" s="1"/>
  <c r="CZ104" i="16" s="1"/>
  <c r="CZ105" i="16" s="1"/>
  <c r="CZ106" i="16" s="1"/>
  <c r="CZ107" i="16" s="1"/>
  <c r="CZ108" i="16" s="1"/>
  <c r="CZ109" i="16" s="1"/>
  <c r="CZ110" i="16" s="1"/>
  <c r="CZ111" i="16" s="1"/>
  <c r="CZ112" i="16" s="1"/>
  <c r="CZ113" i="16" s="1"/>
  <c r="CZ114" i="16" s="1"/>
  <c r="CZ115" i="16" s="1"/>
  <c r="CZ116" i="16" s="1"/>
  <c r="CZ117" i="16" s="1"/>
  <c r="CZ118" i="16" s="1"/>
  <c r="CZ119" i="16" s="1"/>
  <c r="CZ120" i="16" s="1"/>
  <c r="CZ121" i="16" s="1"/>
  <c r="CZ122" i="16" s="1"/>
  <c r="CZ123" i="16" s="1"/>
  <c r="CZ124" i="16" s="1"/>
  <c r="CZ125" i="16" s="1"/>
  <c r="D90" i="16"/>
  <c r="E89" i="16" s="1"/>
  <c r="D87" i="15"/>
  <c r="E86" i="15" s="1"/>
  <c r="C87" i="15"/>
  <c r="F90" i="16"/>
  <c r="C90" i="16"/>
  <c r="F88" i="4"/>
  <c r="D89" i="4" a="1"/>
  <c r="D89" i="4" s="1"/>
  <c r="E89" i="4" s="1"/>
  <c r="C90" i="4"/>
  <c r="C89" i="3"/>
  <c r="F88" i="3"/>
  <c r="DB6" i="16" l="1"/>
  <c r="DB7" i="16" s="1"/>
  <c r="DB8" i="16" s="1"/>
  <c r="DB9" i="16" s="1"/>
  <c r="DB10" i="16" s="1"/>
  <c r="DB11" i="16" s="1"/>
  <c r="DB12" i="16" s="1"/>
  <c r="DB13" i="16" s="1"/>
  <c r="DB14" i="16" s="1"/>
  <c r="DB15" i="16" s="1"/>
  <c r="DB16" i="16" s="1"/>
  <c r="DB17" i="16" s="1"/>
  <c r="DB18" i="16" s="1"/>
  <c r="DB19" i="16" s="1"/>
  <c r="DB20" i="16" s="1"/>
  <c r="DB21" i="16" s="1"/>
  <c r="DB22" i="16" s="1"/>
  <c r="DB23" i="16" s="1"/>
  <c r="DB24" i="16" s="1"/>
  <c r="DB25" i="16" s="1"/>
  <c r="DB26" i="16" s="1"/>
  <c r="DB27" i="16" s="1"/>
  <c r="DB28" i="16" s="1"/>
  <c r="DB29" i="16" s="1"/>
  <c r="DB30" i="16" s="1"/>
  <c r="DB31" i="16" s="1"/>
  <c r="DB32" i="16" s="1"/>
  <c r="DB33" i="16" s="1"/>
  <c r="DB34" i="16" s="1"/>
  <c r="DB35" i="16" s="1"/>
  <c r="DB36" i="16" s="1"/>
  <c r="DB37" i="16" s="1"/>
  <c r="DB38" i="16" s="1"/>
  <c r="DB39" i="16" s="1"/>
  <c r="DB40" i="16" s="1"/>
  <c r="DB41" i="16" s="1"/>
  <c r="DB42" i="16" s="1"/>
  <c r="DB43" i="16" s="1"/>
  <c r="DB44" i="16" s="1"/>
  <c r="DB45" i="16" s="1"/>
  <c r="DB46" i="16" s="1"/>
  <c r="DB47" i="16" s="1"/>
  <c r="DB48" i="16" s="1"/>
  <c r="DB49" i="16" s="1"/>
  <c r="DB50" i="16" s="1"/>
  <c r="DB51" i="16" s="1"/>
  <c r="DB52" i="16" s="1"/>
  <c r="DB53" i="16" s="1"/>
  <c r="DB54" i="16" s="1"/>
  <c r="DB55" i="16" s="1"/>
  <c r="DB56" i="16" s="1"/>
  <c r="DB57" i="16" s="1"/>
  <c r="DB58" i="16" s="1"/>
  <c r="DB59" i="16" s="1"/>
  <c r="DB60" i="16" s="1"/>
  <c r="DB61" i="16" s="1"/>
  <c r="DB62" i="16" s="1"/>
  <c r="DB63" i="16" s="1"/>
  <c r="DB64" i="16" s="1"/>
  <c r="DB65" i="16" s="1"/>
  <c r="DB66" i="16" s="1"/>
  <c r="DB67" i="16" s="1"/>
  <c r="DB68" i="16" s="1"/>
  <c r="DB69" i="16" s="1"/>
  <c r="DB70" i="16" s="1"/>
  <c r="DB71" i="16" s="1"/>
  <c r="DB72" i="16" s="1"/>
  <c r="DB73" i="16" s="1"/>
  <c r="DB74" i="16" s="1"/>
  <c r="DB75" i="16" s="1"/>
  <c r="DB76" i="16" s="1"/>
  <c r="DB77" i="16" s="1"/>
  <c r="DB78" i="16" s="1"/>
  <c r="DB79" i="16" s="1"/>
  <c r="DB80" i="16" s="1"/>
  <c r="DB81" i="16" s="1"/>
  <c r="DB82" i="16" s="1"/>
  <c r="DB83" i="16" s="1"/>
  <c r="DB84" i="16" s="1"/>
  <c r="DB85" i="16" s="1"/>
  <c r="DB86" i="16" s="1"/>
  <c r="DB87" i="16" s="1"/>
  <c r="DB88" i="16" s="1"/>
  <c r="DB89" i="16" s="1"/>
  <c r="DB90" i="16" s="1"/>
  <c r="DB91" i="16" s="1"/>
  <c r="DB92" i="16" s="1"/>
  <c r="DB93" i="16" s="1"/>
  <c r="DB94" i="16" s="1"/>
  <c r="DB95" i="16" s="1"/>
  <c r="DB96" i="16" s="1"/>
  <c r="DB97" i="16" s="1"/>
  <c r="DB98" i="16" s="1"/>
  <c r="DB99" i="16" s="1"/>
  <c r="DB100" i="16" s="1"/>
  <c r="DB101" i="16" s="1"/>
  <c r="DB102" i="16" s="1"/>
  <c r="DB103" i="16" s="1"/>
  <c r="DB104" i="16" s="1"/>
  <c r="DB105" i="16" s="1"/>
  <c r="DB106" i="16" s="1"/>
  <c r="DB107" i="16" s="1"/>
  <c r="DB108" i="16" s="1"/>
  <c r="DB109" i="16" s="1"/>
  <c r="DB110" i="16" s="1"/>
  <c r="DB111" i="16" s="1"/>
  <c r="DB112" i="16" s="1"/>
  <c r="DB113" i="16" s="1"/>
  <c r="DB114" i="16" s="1"/>
  <c r="DB115" i="16" s="1"/>
  <c r="DB116" i="16" s="1"/>
  <c r="DB117" i="16" s="1"/>
  <c r="DB118" i="16" s="1"/>
  <c r="DB119" i="16" s="1"/>
  <c r="DB120" i="16" s="1"/>
  <c r="DB121" i="16" s="1"/>
  <c r="DB122" i="16" s="1"/>
  <c r="DB123" i="16" s="1"/>
  <c r="DB124" i="16" s="1"/>
  <c r="DB125" i="16" s="1"/>
  <c r="DA7" i="16"/>
  <c r="DA8" i="16" s="1"/>
  <c r="DA9" i="16" s="1"/>
  <c r="DA10" i="16" s="1"/>
  <c r="DA11" i="16" s="1"/>
  <c r="DA12" i="16" s="1"/>
  <c r="DA13" i="16" s="1"/>
  <c r="DA14" i="16" s="1"/>
  <c r="DA15" i="16" s="1"/>
  <c r="DA16" i="16" s="1"/>
  <c r="DA17" i="16" s="1"/>
  <c r="DA18" i="16" s="1"/>
  <c r="DA19" i="16" s="1"/>
  <c r="DA20" i="16" s="1"/>
  <c r="DA21" i="16" s="1"/>
  <c r="DA22" i="16" s="1"/>
  <c r="DA23" i="16" s="1"/>
  <c r="DA24" i="16" s="1"/>
  <c r="DA25" i="16" s="1"/>
  <c r="DA26" i="16" s="1"/>
  <c r="DA27" i="16" s="1"/>
  <c r="DA28" i="16" s="1"/>
  <c r="DA29" i="16" s="1"/>
  <c r="DA30" i="16" s="1"/>
  <c r="DA31" i="16" s="1"/>
  <c r="DA32" i="16" s="1"/>
  <c r="DA33" i="16" s="1"/>
  <c r="DA34" i="16" s="1"/>
  <c r="DA35" i="16" s="1"/>
  <c r="DA36" i="16" s="1"/>
  <c r="DA37" i="16" s="1"/>
  <c r="DA38" i="16" s="1"/>
  <c r="DA39" i="16" s="1"/>
  <c r="DA40" i="16" s="1"/>
  <c r="DA41" i="16" s="1"/>
  <c r="DA42" i="16" s="1"/>
  <c r="DA43" i="16" s="1"/>
  <c r="DA44" i="16" s="1"/>
  <c r="DA45" i="16" s="1"/>
  <c r="DA46" i="16" s="1"/>
  <c r="DA47" i="16" s="1"/>
  <c r="DA48" i="16" s="1"/>
  <c r="DA49" i="16" s="1"/>
  <c r="DA50" i="16" s="1"/>
  <c r="DA51" i="16" s="1"/>
  <c r="DA52" i="16" s="1"/>
  <c r="DA53" i="16" s="1"/>
  <c r="DA54" i="16" s="1"/>
  <c r="DA55" i="16" s="1"/>
  <c r="DA56" i="16" s="1"/>
  <c r="DA57" i="16" s="1"/>
  <c r="DA58" i="16" s="1"/>
  <c r="DA59" i="16" s="1"/>
  <c r="DA60" i="16" s="1"/>
  <c r="DA61" i="16" s="1"/>
  <c r="DA62" i="16" s="1"/>
  <c r="DA63" i="16" s="1"/>
  <c r="DA64" i="16" s="1"/>
  <c r="DA65" i="16" s="1"/>
  <c r="DA66" i="16" s="1"/>
  <c r="DA67" i="16" s="1"/>
  <c r="DA68" i="16" s="1"/>
  <c r="DA69" i="16" s="1"/>
  <c r="DA70" i="16" s="1"/>
  <c r="DA71" i="16" s="1"/>
  <c r="DA72" i="16" s="1"/>
  <c r="DA73" i="16" s="1"/>
  <c r="DA74" i="16" s="1"/>
  <c r="DA75" i="16" s="1"/>
  <c r="DA76" i="16" s="1"/>
  <c r="DA77" i="16" s="1"/>
  <c r="DA78" i="16" s="1"/>
  <c r="DA79" i="16" s="1"/>
  <c r="DA80" i="16" s="1"/>
  <c r="DA81" i="16" s="1"/>
  <c r="DA82" i="16" s="1"/>
  <c r="DA83" i="16" s="1"/>
  <c r="DA84" i="16" s="1"/>
  <c r="DA85" i="16" s="1"/>
  <c r="DA86" i="16" s="1"/>
  <c r="DA87" i="16" s="1"/>
  <c r="DA88" i="16" s="1"/>
  <c r="DA89" i="16" s="1"/>
  <c r="DA90" i="16" s="1"/>
  <c r="DA91" i="16" s="1"/>
  <c r="DA92" i="16" s="1"/>
  <c r="DA93" i="16" s="1"/>
  <c r="DA94" i="16" s="1"/>
  <c r="DA95" i="16" s="1"/>
  <c r="DA96" i="16" s="1"/>
  <c r="DA97" i="16" s="1"/>
  <c r="DA98" i="16" s="1"/>
  <c r="DA99" i="16" s="1"/>
  <c r="DA100" i="16" s="1"/>
  <c r="DA101" i="16" s="1"/>
  <c r="DA102" i="16" s="1"/>
  <c r="DA103" i="16" s="1"/>
  <c r="DA104" i="16" s="1"/>
  <c r="DA105" i="16" s="1"/>
  <c r="DA106" i="16" s="1"/>
  <c r="DA107" i="16" s="1"/>
  <c r="DA108" i="16" s="1"/>
  <c r="DA109" i="16" s="1"/>
  <c r="DA110" i="16" s="1"/>
  <c r="DA111" i="16" s="1"/>
  <c r="DA112" i="16" s="1"/>
  <c r="DA113" i="16" s="1"/>
  <c r="DA114" i="16" s="1"/>
  <c r="DA115" i="16" s="1"/>
  <c r="DA116" i="16" s="1"/>
  <c r="DA117" i="16" s="1"/>
  <c r="DA118" i="16" s="1"/>
  <c r="DA119" i="16" s="1"/>
  <c r="DA120" i="16" s="1"/>
  <c r="DA121" i="16" s="1"/>
  <c r="DA122" i="16" s="1"/>
  <c r="DA123" i="16" s="1"/>
  <c r="DA124" i="16" s="1"/>
  <c r="DA125" i="16" s="1"/>
  <c r="D91" i="16"/>
  <c r="E90" i="16" s="1"/>
  <c r="D88" i="15"/>
  <c r="E87" i="15" s="1"/>
  <c r="C88" i="15"/>
  <c r="F91" i="16"/>
  <c r="C91" i="16"/>
  <c r="F89" i="4"/>
  <c r="D90" i="4" a="1"/>
  <c r="D90" i="4" s="1"/>
  <c r="E90" i="4" s="1"/>
  <c r="C91" i="4"/>
  <c r="C90" i="3"/>
  <c r="F89" i="3"/>
  <c r="C11" i="18" l="1" a="1"/>
  <c r="D92" i="16"/>
  <c r="E91" i="16" s="1"/>
  <c r="D89" i="15"/>
  <c r="E88" i="15" s="1"/>
  <c r="C89" i="15"/>
  <c r="F92" i="16"/>
  <c r="C92" i="16"/>
  <c r="F90" i="4"/>
  <c r="D91" i="4" a="1"/>
  <c r="D91" i="4" s="1"/>
  <c r="E91" i="4" s="1"/>
  <c r="C92" i="4"/>
  <c r="C91" i="3"/>
  <c r="F90" i="3"/>
  <c r="E14" i="18" l="1"/>
  <c r="E18" i="18"/>
  <c r="E22" i="18"/>
  <c r="E26" i="18"/>
  <c r="E30" i="18"/>
  <c r="E34" i="18"/>
  <c r="E38" i="18"/>
  <c r="G138" i="18" s="1"/>
  <c r="E42" i="18"/>
  <c r="E46" i="18"/>
  <c r="G146" i="18" s="1"/>
  <c r="E50" i="18"/>
  <c r="G150" i="18" s="1"/>
  <c r="E54" i="18"/>
  <c r="G154" i="18" s="1"/>
  <c r="E58" i="18"/>
  <c r="G158" i="18" s="1"/>
  <c r="E62" i="18"/>
  <c r="E66" i="18"/>
  <c r="E70" i="18"/>
  <c r="E74" i="18"/>
  <c r="E78" i="18"/>
  <c r="E82" i="18"/>
  <c r="E86" i="18"/>
  <c r="G186" i="18" s="1"/>
  <c r="E90" i="18"/>
  <c r="E94" i="18"/>
  <c r="E98" i="18"/>
  <c r="G198" i="18" s="1"/>
  <c r="E102" i="18"/>
  <c r="G202" i="18" s="1"/>
  <c r="E106" i="18"/>
  <c r="G206" i="18" s="1"/>
  <c r="E110" i="18"/>
  <c r="E20" i="18"/>
  <c r="G120" i="18" s="1"/>
  <c r="E48" i="18"/>
  <c r="E72" i="18"/>
  <c r="E92" i="18"/>
  <c r="E108" i="18"/>
  <c r="C21" i="18"/>
  <c r="C37" i="18"/>
  <c r="C41" i="18"/>
  <c r="C49" i="18"/>
  <c r="C57" i="18"/>
  <c r="C65" i="18"/>
  <c r="C85" i="18"/>
  <c r="C93" i="18"/>
  <c r="C109" i="18"/>
  <c r="E21" i="18"/>
  <c r="G121" i="18" s="1"/>
  <c r="E77" i="18"/>
  <c r="C18" i="18"/>
  <c r="C34" i="18"/>
  <c r="C42" i="18"/>
  <c r="C58" i="18"/>
  <c r="C78" i="18"/>
  <c r="C94" i="18"/>
  <c r="C11" i="18"/>
  <c r="C15" i="18"/>
  <c r="C19" i="18"/>
  <c r="C23" i="18"/>
  <c r="C27" i="18"/>
  <c r="C31" i="18"/>
  <c r="C35" i="18"/>
  <c r="C39" i="18"/>
  <c r="C43" i="18"/>
  <c r="C47" i="18"/>
  <c r="C51" i="18"/>
  <c r="C55" i="18"/>
  <c r="C59" i="18"/>
  <c r="C63" i="18"/>
  <c r="C67" i="18"/>
  <c r="C71" i="18"/>
  <c r="C75" i="18"/>
  <c r="C79" i="18"/>
  <c r="C83" i="18"/>
  <c r="C87" i="18"/>
  <c r="C91" i="18"/>
  <c r="C95" i="18"/>
  <c r="C99" i="18"/>
  <c r="C103" i="18"/>
  <c r="C107" i="18"/>
  <c r="C111" i="18"/>
  <c r="E12" i="18"/>
  <c r="E36" i="18"/>
  <c r="E44" i="18"/>
  <c r="E64" i="18"/>
  <c r="E84" i="18"/>
  <c r="E96" i="18"/>
  <c r="C25" i="18"/>
  <c r="C69" i="18"/>
  <c r="C97" i="18"/>
  <c r="E13" i="18"/>
  <c r="E37" i="18"/>
  <c r="E45" i="18"/>
  <c r="E53" i="18"/>
  <c r="E61" i="18"/>
  <c r="G161" i="18" s="1"/>
  <c r="E69" i="18"/>
  <c r="G169" i="18" s="1"/>
  <c r="E81" i="18"/>
  <c r="G181" i="18" s="1"/>
  <c r="E97" i="18"/>
  <c r="G197" i="18" s="1"/>
  <c r="E105" i="18"/>
  <c r="C26" i="18"/>
  <c r="C46" i="18"/>
  <c r="C66" i="18"/>
  <c r="C82" i="18"/>
  <c r="C102" i="18"/>
  <c r="D11" i="18"/>
  <c r="E24" i="18"/>
  <c r="G124" i="18" s="1"/>
  <c r="E56" i="18"/>
  <c r="E88" i="18"/>
  <c r="C13" i="18"/>
  <c r="C33" i="18"/>
  <c r="C45" i="18"/>
  <c r="C53" i="18"/>
  <c r="C61" i="18"/>
  <c r="C77" i="18"/>
  <c r="C89" i="18"/>
  <c r="C105" i="18"/>
  <c r="E17" i="18"/>
  <c r="E89" i="18"/>
  <c r="C14" i="18"/>
  <c r="C38" i="18"/>
  <c r="C54" i="18"/>
  <c r="C74" i="18"/>
  <c r="C98" i="18"/>
  <c r="C110" i="18"/>
  <c r="E11" i="18"/>
  <c r="E15" i="18"/>
  <c r="E19" i="18"/>
  <c r="E23" i="18"/>
  <c r="E27" i="18"/>
  <c r="G127" i="18" s="1"/>
  <c r="E31" i="18"/>
  <c r="G131" i="18" s="1"/>
  <c r="E35" i="18"/>
  <c r="G135" i="18" s="1"/>
  <c r="E39" i="18"/>
  <c r="G139" i="18" s="1"/>
  <c r="E43" i="18"/>
  <c r="E47" i="18"/>
  <c r="E51" i="18"/>
  <c r="E55" i="18"/>
  <c r="E59" i="18"/>
  <c r="E63" i="18"/>
  <c r="E67" i="18"/>
  <c r="E71" i="18"/>
  <c r="E75" i="18"/>
  <c r="E79" i="18"/>
  <c r="E83" i="18"/>
  <c r="E87" i="18"/>
  <c r="G187" i="18" s="1"/>
  <c r="E91" i="18"/>
  <c r="E95" i="18"/>
  <c r="E99" i="18"/>
  <c r="E103" i="18"/>
  <c r="E107" i="18"/>
  <c r="E111" i="18"/>
  <c r="E28" i="18"/>
  <c r="G128" i="18" s="1"/>
  <c r="E60" i="18"/>
  <c r="G160" i="18" s="1"/>
  <c r="E76" i="18"/>
  <c r="G176" i="18" s="1"/>
  <c r="E100" i="18"/>
  <c r="G200" i="18" s="1"/>
  <c r="C17" i="18"/>
  <c r="C81" i="18"/>
  <c r="E25" i="18"/>
  <c r="C30" i="18"/>
  <c r="C62" i="18"/>
  <c r="C90" i="18"/>
  <c r="C12" i="18"/>
  <c r="C16" i="18"/>
  <c r="C20" i="18"/>
  <c r="C24" i="18"/>
  <c r="C28" i="18"/>
  <c r="C32" i="18"/>
  <c r="C36" i="18"/>
  <c r="C40" i="18"/>
  <c r="C44" i="18"/>
  <c r="C48" i="18"/>
  <c r="C52" i="18"/>
  <c r="C56" i="18"/>
  <c r="C60" i="18"/>
  <c r="C64" i="18"/>
  <c r="C68" i="18"/>
  <c r="C72" i="18"/>
  <c r="C76" i="18"/>
  <c r="C80" i="18"/>
  <c r="C84" i="18"/>
  <c r="C88" i="18"/>
  <c r="C92" i="18"/>
  <c r="C96" i="18"/>
  <c r="C100" i="18"/>
  <c r="C104" i="18"/>
  <c r="C108" i="18"/>
  <c r="E16" i="18"/>
  <c r="E32" i="18"/>
  <c r="E40" i="18"/>
  <c r="E52" i="18"/>
  <c r="E68" i="18"/>
  <c r="E80" i="18"/>
  <c r="E104" i="18"/>
  <c r="G204" i="18" s="1"/>
  <c r="C29" i="18"/>
  <c r="C73" i="18"/>
  <c r="C101" i="18"/>
  <c r="E29" i="18"/>
  <c r="E33" i="18"/>
  <c r="G133" i="18" s="1"/>
  <c r="E41" i="18"/>
  <c r="G141" i="18" s="1"/>
  <c r="E49" i="18"/>
  <c r="G149" i="18" s="1"/>
  <c r="E57" i="18"/>
  <c r="E65" i="18"/>
  <c r="E73" i="18"/>
  <c r="E85" i="18"/>
  <c r="E93" i="18"/>
  <c r="E101" i="18"/>
  <c r="E109" i="18"/>
  <c r="G209" i="18" s="1"/>
  <c r="C22" i="18"/>
  <c r="C50" i="18"/>
  <c r="C70" i="18"/>
  <c r="C86" i="18"/>
  <c r="C106" i="18"/>
  <c r="G114" i="18"/>
  <c r="G122" i="18"/>
  <c r="G126" i="18"/>
  <c r="G130" i="18"/>
  <c r="G134" i="18"/>
  <c r="G142" i="18"/>
  <c r="G162" i="18"/>
  <c r="G170" i="18"/>
  <c r="G182" i="18"/>
  <c r="G190" i="18"/>
  <c r="G210" i="18"/>
  <c r="G118" i="18"/>
  <c r="G178" i="18"/>
  <c r="G166" i="18"/>
  <c r="G174" i="18"/>
  <c r="G194" i="18"/>
  <c r="G112" i="18"/>
  <c r="G125" i="18"/>
  <c r="G147" i="18"/>
  <c r="G136" i="18"/>
  <c r="G140" i="18"/>
  <c r="G153" i="18"/>
  <c r="G165" i="18"/>
  <c r="G177" i="18"/>
  <c r="G189" i="18"/>
  <c r="G201" i="18"/>
  <c r="G123" i="18"/>
  <c r="G180" i="18"/>
  <c r="G144" i="18"/>
  <c r="G152" i="18"/>
  <c r="G172" i="18"/>
  <c r="G184" i="18"/>
  <c r="G196" i="18"/>
  <c r="G208" i="18"/>
  <c r="G143" i="18"/>
  <c r="G151" i="18"/>
  <c r="G163" i="18"/>
  <c r="G175" i="18"/>
  <c r="G211" i="18"/>
  <c r="G113" i="18"/>
  <c r="G148" i="18"/>
  <c r="G155" i="18"/>
  <c r="G167" i="18"/>
  <c r="G179" i="18"/>
  <c r="G191" i="18"/>
  <c r="G203" i="18"/>
  <c r="G115" i="18"/>
  <c r="G173" i="18"/>
  <c r="G185" i="18"/>
  <c r="G156" i="18"/>
  <c r="G168" i="18"/>
  <c r="G192" i="18"/>
  <c r="G116" i="18"/>
  <c r="G205" i="18"/>
  <c r="G129" i="18"/>
  <c r="G137" i="18"/>
  <c r="G188" i="18"/>
  <c r="G119" i="18"/>
  <c r="G199" i="18"/>
  <c r="G157" i="18"/>
  <c r="G193" i="18"/>
  <c r="G117" i="18"/>
  <c r="G164" i="18"/>
  <c r="G132" i="18"/>
  <c r="G159" i="18"/>
  <c r="G207" i="18"/>
  <c r="G145" i="18"/>
  <c r="G183" i="18"/>
  <c r="G171" i="18"/>
  <c r="G195" i="18"/>
  <c r="D93" i="16"/>
  <c r="E92" i="16" s="1"/>
  <c r="D90" i="15"/>
  <c r="E89" i="15" s="1"/>
  <c r="C90" i="15"/>
  <c r="F93" i="16"/>
  <c r="C93" i="16"/>
  <c r="F91" i="4"/>
  <c r="D92" i="4" a="1"/>
  <c r="D92" i="4" s="1"/>
  <c r="E92" i="4" s="1"/>
  <c r="C93" i="4"/>
  <c r="C92" i="3"/>
  <c r="F91" i="3"/>
  <c r="D94" i="16" l="1"/>
  <c r="E93" i="16" s="1"/>
  <c r="D91" i="15"/>
  <c r="E90" i="15" s="1"/>
  <c r="C91" i="15"/>
  <c r="F94" i="16"/>
  <c r="C94" i="16"/>
  <c r="F92" i="4"/>
  <c r="D93" i="4" a="1"/>
  <c r="D93" i="4" s="1"/>
  <c r="E93" i="4" s="1"/>
  <c r="C94" i="4"/>
  <c r="C93" i="3"/>
  <c r="F92" i="3"/>
  <c r="D92" i="15" l="1"/>
  <c r="D95" i="16"/>
  <c r="E94" i="16" s="1"/>
  <c r="E91" i="15"/>
  <c r="C95" i="16"/>
  <c r="F95" i="16"/>
  <c r="C92" i="15"/>
  <c r="F93" i="4"/>
  <c r="D94" i="4" a="1"/>
  <c r="D94" i="4" s="1"/>
  <c r="E94" i="4" s="1"/>
  <c r="C95" i="4"/>
  <c r="C94" i="3"/>
  <c r="F93" i="3"/>
  <c r="D93" i="15" l="1"/>
  <c r="D96" i="16"/>
  <c r="E95" i="16" s="1"/>
  <c r="E92" i="15"/>
  <c r="C96" i="16"/>
  <c r="C93" i="15"/>
  <c r="F96" i="16"/>
  <c r="F94" i="4"/>
  <c r="D95" i="4" a="1"/>
  <c r="D95" i="4" s="1"/>
  <c r="E95" i="4" s="1"/>
  <c r="C96" i="4"/>
  <c r="C95" i="3"/>
  <c r="F94" i="3"/>
  <c r="D97" i="16" l="1"/>
  <c r="E96" i="16" s="1"/>
  <c r="D94" i="15"/>
  <c r="E93" i="15" s="1"/>
  <c r="F97" i="16"/>
  <c r="C97" i="16"/>
  <c r="C94" i="15"/>
  <c r="F95" i="4"/>
  <c r="D96" i="4" a="1"/>
  <c r="D96" i="4" s="1"/>
  <c r="E96" i="4" s="1"/>
  <c r="C97" i="4"/>
  <c r="C96" i="3"/>
  <c r="F95" i="3"/>
  <c r="D95" i="15" l="1"/>
  <c r="D98" i="16"/>
  <c r="E97" i="16" s="1"/>
  <c r="E94" i="15"/>
  <c r="F98" i="16"/>
  <c r="C98" i="16"/>
  <c r="C95" i="15"/>
  <c r="F96" i="4"/>
  <c r="D97" i="4" a="1"/>
  <c r="D97" i="4" s="1"/>
  <c r="E97" i="4" s="1"/>
  <c r="C98" i="4"/>
  <c r="C97" i="3"/>
  <c r="F96" i="3"/>
  <c r="D99" i="16" l="1"/>
  <c r="E98" i="16" s="1"/>
  <c r="D96" i="15"/>
  <c r="E95" i="15"/>
  <c r="C99" i="16"/>
  <c r="F99" i="16"/>
  <c r="C96" i="15"/>
  <c r="F97" i="4"/>
  <c r="D98" i="4" a="1"/>
  <c r="D98" i="4" s="1"/>
  <c r="E98" i="4" s="1"/>
  <c r="C99" i="4"/>
  <c r="C98" i="3"/>
  <c r="F97" i="3"/>
  <c r="D97" i="15" l="1"/>
  <c r="D100" i="16"/>
  <c r="E99" i="16" s="1"/>
  <c r="E96" i="15"/>
  <c r="C97" i="15"/>
  <c r="F100" i="16"/>
  <c r="C100" i="16"/>
  <c r="F98" i="4"/>
  <c r="D99" i="4" a="1"/>
  <c r="D99" i="4" s="1"/>
  <c r="E99" i="4" s="1"/>
  <c r="C100" i="4"/>
  <c r="C99" i="3"/>
  <c r="F98" i="3"/>
  <c r="D101" i="16" l="1"/>
  <c r="E100" i="16" s="1"/>
  <c r="D98" i="15"/>
  <c r="E97" i="15" s="1"/>
  <c r="C98" i="15"/>
  <c r="F101" i="16"/>
  <c r="C101" i="16"/>
  <c r="F99" i="4"/>
  <c r="D100" i="4" a="1"/>
  <c r="D100" i="4" s="1"/>
  <c r="E100" i="4" s="1"/>
  <c r="C101" i="4"/>
  <c r="C100" i="3"/>
  <c r="F99" i="3"/>
  <c r="D102" i="16" l="1"/>
  <c r="E101" i="16" s="1"/>
  <c r="D99" i="15"/>
  <c r="E98" i="15" s="1"/>
  <c r="C99" i="15"/>
  <c r="F102" i="16"/>
  <c r="C102" i="16"/>
  <c r="F100" i="4"/>
  <c r="D101" i="4" a="1"/>
  <c r="D101" i="4" s="1"/>
  <c r="E101" i="4" s="1"/>
  <c r="C102" i="4"/>
  <c r="C101" i="3"/>
  <c r="F100" i="3"/>
  <c r="D103" i="16" l="1"/>
  <c r="E102" i="16" s="1"/>
  <c r="D100" i="15"/>
  <c r="E99" i="15" s="1"/>
  <c r="C100" i="15"/>
  <c r="F103" i="16"/>
  <c r="C103" i="16"/>
  <c r="F101" i="4"/>
  <c r="D102" i="4" a="1"/>
  <c r="D102" i="4" s="1"/>
  <c r="E102" i="4" s="1"/>
  <c r="C103" i="4"/>
  <c r="C102" i="3"/>
  <c r="F101" i="3"/>
  <c r="D104" i="16" l="1"/>
  <c r="E103" i="16" s="1"/>
  <c r="D101" i="15"/>
  <c r="E100" i="15" s="1"/>
  <c r="C101" i="15"/>
  <c r="F104" i="16"/>
  <c r="C104" i="16"/>
  <c r="F102" i="4"/>
  <c r="D103" i="4" a="1"/>
  <c r="D103" i="4" s="1"/>
  <c r="E103" i="4" s="1"/>
  <c r="C104" i="4"/>
  <c r="C103" i="3"/>
  <c r="F102" i="3"/>
  <c r="D105" i="16" l="1"/>
  <c r="E104" i="16" s="1"/>
  <c r="D102" i="15"/>
  <c r="E101" i="15" s="1"/>
  <c r="C102" i="15"/>
  <c r="C105" i="16"/>
  <c r="F105" i="16"/>
  <c r="F103" i="4"/>
  <c r="D104" i="4" a="1"/>
  <c r="D104" i="4" s="1"/>
  <c r="E104" i="4" s="1"/>
  <c r="C105" i="4"/>
  <c r="C104" i="3"/>
  <c r="F103" i="3"/>
  <c r="D103" i="15" l="1"/>
  <c r="D106" i="16"/>
  <c r="E105" i="16" s="1"/>
  <c r="E102" i="15"/>
  <c r="C103" i="15"/>
  <c r="C106" i="16"/>
  <c r="F106" i="16"/>
  <c r="F104" i="4"/>
  <c r="D105" i="4" a="1"/>
  <c r="D105" i="4" s="1"/>
  <c r="E105" i="4" s="1"/>
  <c r="C106" i="4"/>
  <c r="C105" i="3"/>
  <c r="F104" i="3"/>
  <c r="D107" i="16" l="1"/>
  <c r="E106" i="16" s="1"/>
  <c r="D104" i="15"/>
  <c r="E103" i="15"/>
  <c r="C107" i="16"/>
  <c r="C104" i="15"/>
  <c r="F107" i="16"/>
  <c r="F105" i="4"/>
  <c r="D106" i="4" a="1"/>
  <c r="D106" i="4" s="1"/>
  <c r="E106" i="4" s="1"/>
  <c r="C107" i="4"/>
  <c r="C106" i="3"/>
  <c r="F105" i="3"/>
  <c r="D108" i="16" l="1"/>
  <c r="E107" i="16" s="1"/>
  <c r="D105" i="15"/>
  <c r="E104" i="15" s="1"/>
  <c r="C108" i="16"/>
  <c r="C105" i="15"/>
  <c r="F108" i="16"/>
  <c r="F106" i="4"/>
  <c r="D107" i="4" a="1"/>
  <c r="D107" i="4" s="1"/>
  <c r="E107" i="4" s="1"/>
  <c r="C108" i="4"/>
  <c r="C107" i="3"/>
  <c r="F106" i="3"/>
  <c r="D109" i="16" l="1"/>
  <c r="E108" i="16" s="1"/>
  <c r="D106" i="15"/>
  <c r="E105" i="15" s="1"/>
  <c r="F109" i="16"/>
  <c r="C109" i="16"/>
  <c r="C106" i="15"/>
  <c r="F107" i="4"/>
  <c r="D108" i="4" a="1"/>
  <c r="D108" i="4" s="1"/>
  <c r="E108" i="4" s="1"/>
  <c r="C109" i="4"/>
  <c r="C108" i="3"/>
  <c r="F107" i="3"/>
  <c r="D107" i="15" l="1"/>
  <c r="D110" i="16"/>
  <c r="E109" i="16" s="1"/>
  <c r="E106" i="15"/>
  <c r="F110" i="16"/>
  <c r="C110" i="16"/>
  <c r="C107" i="15"/>
  <c r="F108" i="4"/>
  <c r="D109" i="4" a="1"/>
  <c r="D109" i="4" s="1"/>
  <c r="E109" i="4" s="1"/>
  <c r="C110" i="4"/>
  <c r="C109" i="3"/>
  <c r="F108" i="3"/>
  <c r="D108" i="15" l="1"/>
  <c r="E107" i="15" s="1"/>
  <c r="D111" i="16"/>
  <c r="E110" i="16" s="1"/>
  <c r="F111" i="16"/>
  <c r="C111" i="16"/>
  <c r="C108" i="15"/>
  <c r="F109" i="4"/>
  <c r="D110" i="4" a="1"/>
  <c r="D110" i="4" s="1"/>
  <c r="E110" i="4" s="1"/>
  <c r="C111" i="4"/>
  <c r="C110" i="3"/>
  <c r="F109" i="3"/>
  <c r="D112" i="16" l="1"/>
  <c r="E111" i="16" s="1"/>
  <c r="D109" i="15"/>
  <c r="E108" i="15" s="1"/>
  <c r="C109" i="15"/>
  <c r="F112" i="16"/>
  <c r="C112" i="16"/>
  <c r="F110" i="4"/>
  <c r="D111" i="4" a="1"/>
  <c r="D111" i="4" s="1"/>
  <c r="E111" i="4" s="1"/>
  <c r="C112" i="4"/>
  <c r="C111" i="3"/>
  <c r="F110" i="3"/>
  <c r="D113" i="16" l="1"/>
  <c r="E112" i="16" s="1"/>
  <c r="D110" i="15"/>
  <c r="E109" i="15" s="1"/>
  <c r="C110" i="15"/>
  <c r="F113" i="16"/>
  <c r="C113" i="16"/>
  <c r="F111" i="4"/>
  <c r="D112" i="4" a="1"/>
  <c r="D112" i="4" s="1"/>
  <c r="E112" i="4" s="1"/>
  <c r="C113" i="4"/>
  <c r="C112" i="3"/>
  <c r="F111" i="3"/>
  <c r="D114" i="16" l="1"/>
  <c r="E113" i="16" s="1"/>
  <c r="D111" i="15"/>
  <c r="E110" i="15" s="1"/>
  <c r="C111" i="15"/>
  <c r="F114" i="16"/>
  <c r="C114" i="16"/>
  <c r="F112" i="4"/>
  <c r="D113" i="4" a="1"/>
  <c r="D113" i="4" s="1"/>
  <c r="E113" i="4" s="1"/>
  <c r="C114" i="4"/>
  <c r="C113" i="3"/>
  <c r="F112" i="3"/>
  <c r="D115" i="16" l="1"/>
  <c r="E114" i="16" s="1"/>
  <c r="D112" i="15"/>
  <c r="E111" i="15"/>
  <c r="C112" i="15"/>
  <c r="F115" i="16"/>
  <c r="C115" i="16"/>
  <c r="F113" i="4"/>
  <c r="D114" i="4" a="1"/>
  <c r="D114" i="4" s="1"/>
  <c r="E114" i="4" s="1"/>
  <c r="C115" i="4"/>
  <c r="C114" i="3"/>
  <c r="F113" i="3"/>
  <c r="E115" i="16" l="1"/>
  <c r="D116" i="16"/>
  <c r="D113" i="15"/>
  <c r="E112" i="15" s="1"/>
  <c r="C113" i="15"/>
  <c r="F116" i="16"/>
  <c r="C116" i="16"/>
  <c r="F114" i="4"/>
  <c r="D115" i="4" a="1"/>
  <c r="D115" i="4" s="1"/>
  <c r="E115" i="4" s="1"/>
  <c r="C116" i="4"/>
  <c r="C115" i="3"/>
  <c r="F114" i="3"/>
  <c r="D117" i="16" l="1"/>
  <c r="E116" i="16" s="1"/>
  <c r="D114" i="15"/>
  <c r="E113" i="15" s="1"/>
  <c r="C114" i="15"/>
  <c r="F117" i="16"/>
  <c r="C117" i="16"/>
  <c r="F115" i="4"/>
  <c r="D116" i="4" a="1"/>
  <c r="D116" i="4" s="1"/>
  <c r="E116" i="4" s="1"/>
  <c r="C117" i="4"/>
  <c r="C116" i="3"/>
  <c r="F115" i="3"/>
  <c r="D118" i="16" l="1"/>
  <c r="E117" i="16" s="1"/>
  <c r="D115" i="15"/>
  <c r="E114" i="15" s="1"/>
  <c r="C115" i="15"/>
  <c r="F118" i="16"/>
  <c r="C118" i="16"/>
  <c r="F116" i="4"/>
  <c r="D117" i="4" a="1"/>
  <c r="D117" i="4" s="1"/>
  <c r="E117" i="4" s="1"/>
  <c r="C118" i="4"/>
  <c r="C117" i="3"/>
  <c r="F116" i="3"/>
  <c r="D119" i="16" l="1"/>
  <c r="E118" i="16" s="1"/>
  <c r="D116" i="15"/>
  <c r="E115" i="15" s="1"/>
  <c r="C119" i="16"/>
  <c r="F119" i="16"/>
  <c r="C116" i="15"/>
  <c r="F117" i="4"/>
  <c r="D118" i="4" a="1"/>
  <c r="D118" i="4" s="1"/>
  <c r="E118" i="4" s="1"/>
  <c r="C119" i="4"/>
  <c r="C118" i="3"/>
  <c r="F117" i="3"/>
  <c r="D117" i="15" l="1"/>
  <c r="D120" i="16"/>
  <c r="E119" i="16" s="1"/>
  <c r="E116" i="15"/>
  <c r="C120" i="16"/>
  <c r="F120" i="16"/>
  <c r="C117" i="15"/>
  <c r="F118" i="4"/>
  <c r="D119" i="4" a="1"/>
  <c r="D119" i="4" s="1"/>
  <c r="E119" i="4" s="1"/>
  <c r="C120" i="4"/>
  <c r="C119" i="3"/>
  <c r="F118" i="3"/>
  <c r="D121" i="16" l="1"/>
  <c r="E120" i="16" s="1"/>
  <c r="D118" i="15"/>
  <c r="E117" i="15" s="1"/>
  <c r="F121" i="16"/>
  <c r="C121" i="16"/>
  <c r="C118" i="15"/>
  <c r="F119" i="4"/>
  <c r="D120" i="4" a="1"/>
  <c r="D120" i="4" s="1"/>
  <c r="E120" i="4" s="1"/>
  <c r="C121" i="4"/>
  <c r="C120" i="3"/>
  <c r="F119" i="3"/>
  <c r="D119" i="15" l="1"/>
  <c r="D122" i="16"/>
  <c r="E121" i="16" s="1"/>
  <c r="E118" i="15"/>
  <c r="F122" i="16"/>
  <c r="C122" i="16"/>
  <c r="C119" i="15"/>
  <c r="F120" i="4"/>
  <c r="D121" i="4" a="1"/>
  <c r="D121" i="4" s="1"/>
  <c r="E121" i="4" s="1"/>
  <c r="C122" i="4"/>
  <c r="C121" i="3"/>
  <c r="F120" i="3"/>
  <c r="D120" i="15" l="1"/>
  <c r="D123" i="16"/>
  <c r="E122" i="16" s="1"/>
  <c r="E119" i="15"/>
  <c r="C123" i="16"/>
  <c r="F123" i="16"/>
  <c r="C120" i="15"/>
  <c r="F121" i="4"/>
  <c r="D122" i="4" a="1"/>
  <c r="D122" i="4" s="1"/>
  <c r="E122" i="4" s="1"/>
  <c r="C123" i="4"/>
  <c r="D123" i="4" s="1" a="1"/>
  <c r="D123" i="4" s="1"/>
  <c r="C122" i="3"/>
  <c r="F121" i="3"/>
  <c r="E123" i="4" l="1"/>
  <c r="V14" i="4"/>
  <c r="V15" i="4"/>
  <c r="D121" i="15"/>
  <c r="D124" i="16"/>
  <c r="E123" i="16" s="1"/>
  <c r="E120" i="15"/>
  <c r="C121" i="15"/>
  <c r="F124" i="16"/>
  <c r="C124" i="16"/>
  <c r="F123" i="4"/>
  <c r="F122" i="4"/>
  <c r="F122" i="3"/>
  <c r="C123" i="3"/>
  <c r="F123" i="3" s="1"/>
  <c r="D123" i="15" l="1"/>
  <c r="D126" i="16"/>
  <c r="D125" i="16"/>
  <c r="E124" i="16" s="1"/>
  <c r="E125" i="16" s="1"/>
  <c r="D122" i="15"/>
  <c r="E121" i="15" s="1"/>
  <c r="C122" i="15"/>
  <c r="F125" i="16"/>
  <c r="C125" i="16"/>
  <c r="K129" i="16" l="1"/>
  <c r="H6" i="18" s="1" a="1"/>
  <c r="H6" i="18" s="1"/>
  <c r="D16" i="18" s="1"/>
  <c r="G16" i="18" s="1"/>
  <c r="H129" i="16"/>
  <c r="E6" i="18" s="1" a="1"/>
  <c r="E6" i="18" s="1"/>
  <c r="D13" i="18" s="1"/>
  <c r="G13" i="18" s="1"/>
  <c r="O129" i="16"/>
  <c r="L6" i="18" s="1" a="1"/>
  <c r="L6" i="18" s="1"/>
  <c r="D20" i="18" s="1"/>
  <c r="G20" i="18" s="1"/>
  <c r="J129" i="16"/>
  <c r="G6" i="18" s="1" a="1"/>
  <c r="G6" i="18" s="1"/>
  <c r="D15" i="18" s="1"/>
  <c r="G15" i="18" s="1"/>
  <c r="L129" i="16"/>
  <c r="I6" i="18" s="1" a="1"/>
  <c r="I6" i="18" s="1"/>
  <c r="D17" i="18" s="1"/>
  <c r="G17" i="18" s="1"/>
  <c r="N129" i="16"/>
  <c r="K6" i="18" s="1" a="1"/>
  <c r="K6" i="18" s="1"/>
  <c r="D19" i="18" s="1"/>
  <c r="G19" i="18" s="1"/>
  <c r="R129" i="16"/>
  <c r="O6" i="18" s="1" a="1"/>
  <c r="O6" i="18" s="1"/>
  <c r="D23" i="18" s="1"/>
  <c r="G23" i="18" s="1"/>
  <c r="S129" i="16"/>
  <c r="P6" i="18" s="1" a="1"/>
  <c r="P6" i="18" s="1"/>
  <c r="D24" i="18" s="1"/>
  <c r="G24" i="18" s="1"/>
  <c r="I129" i="16"/>
  <c r="F6" i="18" s="1" a="1"/>
  <c r="F6" i="18" s="1"/>
  <c r="D14" i="18" s="1"/>
  <c r="G14" i="18" s="1"/>
  <c r="T129" i="16"/>
  <c r="Q6" i="18" s="1" a="1"/>
  <c r="Q6" i="18" s="1"/>
  <c r="D25" i="18" s="1"/>
  <c r="G25" i="18" s="1"/>
  <c r="U129" i="16"/>
  <c r="R6" i="18" s="1" a="1"/>
  <c r="R6" i="18" s="1"/>
  <c r="D26" i="18" s="1"/>
  <c r="G26" i="18" s="1"/>
  <c r="P129" i="16"/>
  <c r="M6" i="18" s="1" a="1"/>
  <c r="M6" i="18" s="1"/>
  <c r="D21" i="18" s="1"/>
  <c r="G21" i="18" s="1"/>
  <c r="G129" i="16"/>
  <c r="D6" i="18" s="1" a="1"/>
  <c r="D6" i="18" s="1"/>
  <c r="M129" i="16"/>
  <c r="J6" i="18" s="1" a="1"/>
  <c r="J6" i="18" s="1"/>
  <c r="D18" i="18" s="1"/>
  <c r="G18" i="18" s="1"/>
  <c r="Q129" i="16"/>
  <c r="N6" i="18" s="1" a="1"/>
  <c r="N6" i="18" s="1"/>
  <c r="D22" i="18" s="1"/>
  <c r="G22" i="18" s="1"/>
  <c r="V129" i="16"/>
  <c r="S6" i="18" s="1" a="1"/>
  <c r="S6" i="18" s="1"/>
  <c r="D27" i="18" s="1"/>
  <c r="G27" i="18" s="1"/>
  <c r="W129" i="16"/>
  <c r="T6" i="18" s="1" a="1"/>
  <c r="T6" i="18" s="1"/>
  <c r="D28" i="18" s="1"/>
  <c r="G28" i="18" s="1"/>
  <c r="X129" i="16"/>
  <c r="U6" i="18" s="1" a="1"/>
  <c r="U6" i="18" s="1"/>
  <c r="D29" i="18" s="1"/>
  <c r="G29" i="18" s="1"/>
  <c r="Y129" i="16"/>
  <c r="V6" i="18" s="1" a="1"/>
  <c r="V6" i="18" s="1"/>
  <c r="D30" i="18" s="1"/>
  <c r="G30" i="18" s="1"/>
  <c r="Z129" i="16"/>
  <c r="W6" i="18" s="1" a="1"/>
  <c r="W6" i="18" s="1"/>
  <c r="D31" i="18" s="1"/>
  <c r="G31" i="18" s="1"/>
  <c r="AA129" i="16"/>
  <c r="X6" i="18" s="1" a="1"/>
  <c r="X6" i="18" s="1"/>
  <c r="D32" i="18" s="1"/>
  <c r="G32" i="18" s="1"/>
  <c r="AB129" i="16"/>
  <c r="Y6" i="18" s="1" a="1"/>
  <c r="Y6" i="18" s="1"/>
  <c r="D33" i="18" s="1"/>
  <c r="G33" i="18" s="1"/>
  <c r="AC129" i="16"/>
  <c r="Z6" i="18" s="1" a="1"/>
  <c r="Z6" i="18" s="1"/>
  <c r="D34" i="18" s="1"/>
  <c r="G34" i="18" s="1"/>
  <c r="AD129" i="16"/>
  <c r="AA6" i="18" s="1" a="1"/>
  <c r="AA6" i="18" s="1"/>
  <c r="D35" i="18" s="1"/>
  <c r="G35" i="18" s="1"/>
  <c r="AE129" i="16"/>
  <c r="AB6" i="18" s="1" a="1"/>
  <c r="AB6" i="18" s="1"/>
  <c r="D36" i="18" s="1"/>
  <c r="G36" i="18" s="1"/>
  <c r="AF129" i="16"/>
  <c r="AC6" i="18" s="1" a="1"/>
  <c r="AC6" i="18" s="1"/>
  <c r="D37" i="18" s="1"/>
  <c r="G37" i="18" s="1"/>
  <c r="AG129" i="16"/>
  <c r="AD6" i="18" s="1" a="1"/>
  <c r="AD6" i="18" s="1"/>
  <c r="D38" i="18" s="1"/>
  <c r="G38" i="18" s="1"/>
  <c r="AH129" i="16"/>
  <c r="AE6" i="18" s="1" a="1"/>
  <c r="AE6" i="18" s="1"/>
  <c r="D39" i="18" s="1"/>
  <c r="G39" i="18" s="1"/>
  <c r="AI129" i="16"/>
  <c r="AF6" i="18" s="1" a="1"/>
  <c r="AF6" i="18" s="1"/>
  <c r="D40" i="18" s="1"/>
  <c r="G40" i="18" s="1"/>
  <c r="AJ129" i="16"/>
  <c r="AG6" i="18" s="1" a="1"/>
  <c r="AG6" i="18" s="1"/>
  <c r="D41" i="18" s="1"/>
  <c r="G41" i="18" s="1"/>
  <c r="AK129" i="16"/>
  <c r="AH6" i="18" s="1" a="1"/>
  <c r="AH6" i="18" s="1"/>
  <c r="D42" i="18" s="1"/>
  <c r="G42" i="18" s="1"/>
  <c r="AL129" i="16"/>
  <c r="AI6" i="18" s="1" a="1"/>
  <c r="AI6" i="18" s="1"/>
  <c r="D43" i="18" s="1"/>
  <c r="G43" i="18" s="1"/>
  <c r="AM129" i="16"/>
  <c r="AJ6" i="18" s="1" a="1"/>
  <c r="AJ6" i="18" s="1"/>
  <c r="D44" i="18" s="1"/>
  <c r="G44" i="18" s="1"/>
  <c r="AN129" i="16"/>
  <c r="AK6" i="18" s="1" a="1"/>
  <c r="AK6" i="18" s="1"/>
  <c r="D45" i="18" s="1"/>
  <c r="G45" i="18" s="1"/>
  <c r="AO129" i="16"/>
  <c r="AL6" i="18" s="1" a="1"/>
  <c r="AL6" i="18" s="1"/>
  <c r="D46" i="18" s="1"/>
  <c r="G46" i="18" s="1"/>
  <c r="AP129" i="16"/>
  <c r="AM6" i="18" s="1" a="1"/>
  <c r="AM6" i="18" s="1"/>
  <c r="D47" i="18" s="1"/>
  <c r="G47" i="18" s="1"/>
  <c r="AQ129" i="16"/>
  <c r="AN6" i="18" s="1" a="1"/>
  <c r="AN6" i="18" s="1"/>
  <c r="D48" i="18" s="1"/>
  <c r="G48" i="18" s="1"/>
  <c r="AR129" i="16"/>
  <c r="AO6" i="18" s="1" a="1"/>
  <c r="AO6" i="18" s="1"/>
  <c r="D49" i="18" s="1"/>
  <c r="G49" i="18" s="1"/>
  <c r="AS129" i="16"/>
  <c r="AP6" i="18" s="1" a="1"/>
  <c r="AP6" i="18" s="1"/>
  <c r="D50" i="18" s="1"/>
  <c r="G50" i="18" s="1"/>
  <c r="AT129" i="16"/>
  <c r="AQ6" i="18" s="1" a="1"/>
  <c r="AQ6" i="18" s="1"/>
  <c r="D51" i="18" s="1"/>
  <c r="G51" i="18" s="1"/>
  <c r="AU129" i="16"/>
  <c r="AR6" i="18" s="1" a="1"/>
  <c r="AR6" i="18" s="1"/>
  <c r="D52" i="18" s="1"/>
  <c r="G52" i="18" s="1"/>
  <c r="AV129" i="16"/>
  <c r="AS6" i="18" s="1" a="1"/>
  <c r="AS6" i="18" s="1"/>
  <c r="D53" i="18" s="1"/>
  <c r="G53" i="18" s="1"/>
  <c r="AW129" i="16"/>
  <c r="AT6" i="18" s="1" a="1"/>
  <c r="AT6" i="18" s="1"/>
  <c r="D54" i="18" s="1"/>
  <c r="G54" i="18" s="1"/>
  <c r="AX129" i="16"/>
  <c r="AU6" i="18" s="1" a="1"/>
  <c r="AU6" i="18" s="1"/>
  <c r="D55" i="18" s="1"/>
  <c r="G55" i="18" s="1"/>
  <c r="AY129" i="16"/>
  <c r="AV6" i="18" s="1" a="1"/>
  <c r="AV6" i="18" s="1"/>
  <c r="D56" i="18" s="1"/>
  <c r="G56" i="18" s="1"/>
  <c r="AZ129" i="16"/>
  <c r="AW6" i="18" s="1" a="1"/>
  <c r="AW6" i="18" s="1"/>
  <c r="D57" i="18" s="1"/>
  <c r="G57" i="18" s="1"/>
  <c r="BA129" i="16"/>
  <c r="AX6" i="18" s="1" a="1"/>
  <c r="AX6" i="18" s="1"/>
  <c r="D58" i="18" s="1"/>
  <c r="G58" i="18" s="1"/>
  <c r="BB129" i="16"/>
  <c r="AY6" i="18" s="1" a="1"/>
  <c r="AY6" i="18" s="1"/>
  <c r="D59" i="18" s="1"/>
  <c r="G59" i="18" s="1"/>
  <c r="BC129" i="16"/>
  <c r="AZ6" i="18" s="1" a="1"/>
  <c r="AZ6" i="18" s="1"/>
  <c r="D60" i="18" s="1"/>
  <c r="G60" i="18" s="1"/>
  <c r="BD129" i="16"/>
  <c r="BA6" i="18" s="1" a="1"/>
  <c r="BA6" i="18" s="1"/>
  <c r="D61" i="18" s="1"/>
  <c r="G61" i="18" s="1"/>
  <c r="BE129" i="16"/>
  <c r="BB6" i="18" s="1" a="1"/>
  <c r="BB6" i="18" s="1"/>
  <c r="D62" i="18" s="1"/>
  <c r="G62" i="18" s="1"/>
  <c r="BF129" i="16"/>
  <c r="BC6" i="18" s="1" a="1"/>
  <c r="BC6" i="18" s="1"/>
  <c r="D63" i="18" s="1"/>
  <c r="G63" i="18" s="1"/>
  <c r="BG129" i="16"/>
  <c r="BD6" i="18" s="1" a="1"/>
  <c r="BD6" i="18" s="1"/>
  <c r="D64" i="18" s="1"/>
  <c r="G64" i="18" s="1"/>
  <c r="BH129" i="16"/>
  <c r="BE6" i="18" s="1" a="1"/>
  <c r="BE6" i="18" s="1"/>
  <c r="D65" i="18" s="1"/>
  <c r="G65" i="18" s="1"/>
  <c r="BI129" i="16"/>
  <c r="BF6" i="18" s="1" a="1"/>
  <c r="BF6" i="18" s="1"/>
  <c r="D66" i="18" s="1"/>
  <c r="G66" i="18" s="1"/>
  <c r="BJ129" i="16"/>
  <c r="BG6" i="18" s="1" a="1"/>
  <c r="BG6" i="18" s="1"/>
  <c r="D67" i="18" s="1"/>
  <c r="G67" i="18" s="1"/>
  <c r="BK129" i="16"/>
  <c r="BH6" i="18" s="1" a="1"/>
  <c r="BH6" i="18" s="1"/>
  <c r="D68" i="18" s="1"/>
  <c r="G68" i="18" s="1"/>
  <c r="BL129" i="16"/>
  <c r="BI6" i="18" s="1" a="1"/>
  <c r="BI6" i="18" s="1"/>
  <c r="D69" i="18" s="1"/>
  <c r="G69" i="18" s="1"/>
  <c r="BM129" i="16"/>
  <c r="BJ6" i="18" s="1" a="1"/>
  <c r="BJ6" i="18" s="1"/>
  <c r="D70" i="18" s="1"/>
  <c r="G70" i="18" s="1"/>
  <c r="BN129" i="16"/>
  <c r="BK6" i="18" s="1" a="1"/>
  <c r="BK6" i="18" s="1"/>
  <c r="D71" i="18" s="1"/>
  <c r="G71" i="18" s="1"/>
  <c r="BO129" i="16"/>
  <c r="BL6" i="18" s="1" a="1"/>
  <c r="BL6" i="18" s="1"/>
  <c r="D72" i="18" s="1"/>
  <c r="G72" i="18" s="1"/>
  <c r="BP129" i="16"/>
  <c r="BM6" i="18" s="1" a="1"/>
  <c r="BM6" i="18" s="1"/>
  <c r="D73" i="18" s="1"/>
  <c r="G73" i="18" s="1"/>
  <c r="BQ129" i="16"/>
  <c r="BN6" i="18" s="1" a="1"/>
  <c r="BN6" i="18" s="1"/>
  <c r="D74" i="18" s="1"/>
  <c r="G74" i="18" s="1"/>
  <c r="BR129" i="16"/>
  <c r="BO6" i="18" s="1" a="1"/>
  <c r="BO6" i="18" s="1"/>
  <c r="D75" i="18" s="1"/>
  <c r="G75" i="18" s="1"/>
  <c r="BS129" i="16"/>
  <c r="BP6" i="18" s="1" a="1"/>
  <c r="BP6" i="18" s="1"/>
  <c r="D76" i="18" s="1"/>
  <c r="G76" i="18" s="1"/>
  <c r="BT129" i="16"/>
  <c r="BQ6" i="18" s="1" a="1"/>
  <c r="BQ6" i="18" s="1"/>
  <c r="D77" i="18" s="1"/>
  <c r="G77" i="18" s="1"/>
  <c r="BU129" i="16"/>
  <c r="BR6" i="18" s="1" a="1"/>
  <c r="BR6" i="18" s="1"/>
  <c r="D78" i="18" s="1"/>
  <c r="G78" i="18" s="1"/>
  <c r="BV129" i="16"/>
  <c r="BS6" i="18" s="1" a="1"/>
  <c r="BS6" i="18" s="1"/>
  <c r="D79" i="18" s="1"/>
  <c r="G79" i="18" s="1"/>
  <c r="BW129" i="16"/>
  <c r="BT6" i="18" s="1" a="1"/>
  <c r="BT6" i="18" s="1"/>
  <c r="D80" i="18" s="1"/>
  <c r="G80" i="18" s="1"/>
  <c r="BX129" i="16"/>
  <c r="BU6" i="18" s="1" a="1"/>
  <c r="BU6" i="18" s="1"/>
  <c r="D81" i="18" s="1"/>
  <c r="G81" i="18" s="1"/>
  <c r="BY129" i="16"/>
  <c r="BV6" i="18" s="1" a="1"/>
  <c r="BV6" i="18" s="1"/>
  <c r="D82" i="18" s="1"/>
  <c r="G82" i="18" s="1"/>
  <c r="BZ129" i="16"/>
  <c r="BW6" i="18" s="1" a="1"/>
  <c r="BW6" i="18" s="1"/>
  <c r="D83" i="18" s="1"/>
  <c r="G83" i="18" s="1"/>
  <c r="CA129" i="16"/>
  <c r="BX6" i="18" s="1" a="1"/>
  <c r="BX6" i="18" s="1"/>
  <c r="D84" i="18" s="1"/>
  <c r="G84" i="18" s="1"/>
  <c r="CB129" i="16"/>
  <c r="BY6" i="18" s="1" a="1"/>
  <c r="BY6" i="18" s="1"/>
  <c r="D85" i="18" s="1"/>
  <c r="G85" i="18" s="1"/>
  <c r="CC129" i="16"/>
  <c r="BZ6" i="18" s="1" a="1"/>
  <c r="BZ6" i="18" s="1"/>
  <c r="D86" i="18" s="1"/>
  <c r="G86" i="18" s="1"/>
  <c r="CD129" i="16"/>
  <c r="CA6" i="18" s="1" a="1"/>
  <c r="CA6" i="18" s="1"/>
  <c r="D87" i="18" s="1"/>
  <c r="G87" i="18" s="1"/>
  <c r="CE129" i="16"/>
  <c r="CB6" i="18" s="1" a="1"/>
  <c r="CB6" i="18" s="1"/>
  <c r="D88" i="18" s="1"/>
  <c r="G88" i="18" s="1"/>
  <c r="CF129" i="16"/>
  <c r="CC6" i="18" s="1" a="1"/>
  <c r="CC6" i="18" s="1"/>
  <c r="D89" i="18" s="1"/>
  <c r="G89" i="18" s="1"/>
  <c r="CG129" i="16"/>
  <c r="CD6" i="18" s="1" a="1"/>
  <c r="CD6" i="18" s="1"/>
  <c r="D90" i="18" s="1"/>
  <c r="G90" i="18" s="1"/>
  <c r="CH129" i="16"/>
  <c r="CE6" i="18" s="1" a="1"/>
  <c r="CE6" i="18" s="1"/>
  <c r="D91" i="18" s="1"/>
  <c r="G91" i="18" s="1"/>
  <c r="CI129" i="16"/>
  <c r="CF6" i="18" s="1" a="1"/>
  <c r="CF6" i="18" s="1"/>
  <c r="D92" i="18" s="1"/>
  <c r="G92" i="18" s="1"/>
  <c r="CJ129" i="16"/>
  <c r="CG6" i="18" s="1" a="1"/>
  <c r="CG6" i="18" s="1"/>
  <c r="D93" i="18" s="1"/>
  <c r="G93" i="18" s="1"/>
  <c r="CK129" i="16"/>
  <c r="CH6" i="18" s="1" a="1"/>
  <c r="CH6" i="18" s="1"/>
  <c r="D94" i="18" s="1"/>
  <c r="G94" i="18" s="1"/>
  <c r="CL129" i="16"/>
  <c r="CI6" i="18" s="1" a="1"/>
  <c r="CI6" i="18" s="1"/>
  <c r="D95" i="18" s="1"/>
  <c r="G95" i="18" s="1"/>
  <c r="CM129" i="16"/>
  <c r="CJ6" i="18" s="1" a="1"/>
  <c r="CJ6" i="18" s="1"/>
  <c r="D96" i="18" s="1"/>
  <c r="G96" i="18" s="1"/>
  <c r="CN129" i="16"/>
  <c r="CK6" i="18" s="1" a="1"/>
  <c r="CK6" i="18" s="1"/>
  <c r="D97" i="18" s="1"/>
  <c r="G97" i="18" s="1"/>
  <c r="CO129" i="16"/>
  <c r="CL6" i="18" s="1" a="1"/>
  <c r="CL6" i="18" s="1"/>
  <c r="D98" i="18" s="1"/>
  <c r="G98" i="18" s="1"/>
  <c r="CP129" i="16"/>
  <c r="CM6" i="18" s="1" a="1"/>
  <c r="CM6" i="18" s="1"/>
  <c r="D99" i="18" s="1"/>
  <c r="G99" i="18" s="1"/>
  <c r="CQ129" i="16"/>
  <c r="CN6" i="18" s="1" a="1"/>
  <c r="CN6" i="18" s="1"/>
  <c r="D100" i="18" s="1"/>
  <c r="G100" i="18" s="1"/>
  <c r="CR129" i="16"/>
  <c r="CO6" i="18" s="1" a="1"/>
  <c r="CO6" i="18" s="1"/>
  <c r="D101" i="18" s="1"/>
  <c r="G101" i="18" s="1"/>
  <c r="CS129" i="16"/>
  <c r="CP6" i="18" s="1" a="1"/>
  <c r="CP6" i="18" s="1"/>
  <c r="D102" i="18" s="1"/>
  <c r="G102" i="18" s="1"/>
  <c r="CT129" i="16"/>
  <c r="CQ6" i="18" s="1" a="1"/>
  <c r="CQ6" i="18" s="1"/>
  <c r="D103" i="18" s="1"/>
  <c r="G103" i="18" s="1"/>
  <c r="CU129" i="16"/>
  <c r="CR6" i="18" s="1" a="1"/>
  <c r="CR6" i="18" s="1"/>
  <c r="D104" i="18" s="1"/>
  <c r="G104" i="18" s="1"/>
  <c r="CV129" i="16"/>
  <c r="CS6" i="18" s="1" a="1"/>
  <c r="CS6" i="18" s="1"/>
  <c r="D105" i="18" s="1"/>
  <c r="G105" i="18" s="1"/>
  <c r="CW129" i="16"/>
  <c r="CT6" i="18" s="1" a="1"/>
  <c r="CT6" i="18" s="1"/>
  <c r="D106" i="18" s="1"/>
  <c r="G106" i="18" s="1"/>
  <c r="CX129" i="16"/>
  <c r="CU6" i="18" s="1" a="1"/>
  <c r="CU6" i="18" s="1"/>
  <c r="D107" i="18" s="1"/>
  <c r="G107" i="18" s="1"/>
  <c r="CY129" i="16"/>
  <c r="CV6" i="18" s="1" a="1"/>
  <c r="CV6" i="18" s="1"/>
  <c r="D108" i="18" s="1"/>
  <c r="G108" i="18" s="1"/>
  <c r="CZ129" i="16"/>
  <c r="CW6" i="18" s="1" a="1"/>
  <c r="CW6" i="18" s="1"/>
  <c r="D109" i="18" s="1"/>
  <c r="G109" i="18" s="1"/>
  <c r="DA129" i="16"/>
  <c r="CX6" i="18" s="1" a="1"/>
  <c r="CX6" i="18" s="1"/>
  <c r="D110" i="18" s="1"/>
  <c r="G110" i="18" s="1"/>
  <c r="DB129" i="16"/>
  <c r="CY6" i="18" s="1" a="1"/>
  <c r="CY6" i="18" s="1"/>
  <c r="D111" i="18" s="1"/>
  <c r="G111" i="18" s="1"/>
  <c r="E122" i="15"/>
  <c r="G11" i="18" s="1"/>
  <c r="Q12" i="18" l="1"/>
  <c r="Q13" i="18"/>
  <c r="Q11" i="18"/>
  <c r="Q14" i="18"/>
  <c r="Q18" i="18"/>
  <c r="Q16" i="18"/>
  <c r="Q17" i="18"/>
  <c r="D12" i="18"/>
  <c r="G12" i="18" s="1"/>
  <c r="Q19" i="18" l="1"/>
  <c r="Q15" i="1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1F3912-5C1F-4913-B979-E451DF07AB25}" keepAlive="1" name="Query - Table6" description="Connection to the 'Table6' query in the workbook." type="5" refreshedVersion="0" background="1" saveData="1">
    <dbPr connection="Provider=Microsoft.Mashup.OleDb.1;Data Source=$Workbook$;Location=Table6;Extended Properties=&quot;&quot;" command="SELECT * FROM [Table6]"/>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<sst xmlns="http://schemas.openxmlformats.org/spreadsheetml/2006/main" count="1026" uniqueCount="801">
  <si>
    <t>numYears</t>
  </si>
  <si>
    <t>minBonusSum</t>
  </si>
  <si>
    <t>bonusX</t>
  </si>
  <si>
    <t>bonusY</t>
  </si>
  <si>
    <t>bonusZ</t>
  </si>
  <si>
    <t>PrX</t>
  </si>
  <si>
    <t>PrY</t>
  </si>
  <si>
    <t>PrZ</t>
  </si>
  <si>
    <t>maxBonusSum</t>
  </si>
  <si>
    <t>Pr(BonusSum &gt;= minBonusSum)</t>
  </si>
  <si>
    <t>Pr(BonusSum &lt;= maxBonusSum)</t>
  </si>
  <si>
    <t>Exceptional Performance Bonus</t>
  </si>
  <si>
    <t>Ok Performance Bonus</t>
  </si>
  <si>
    <t>Poor Performance Bonus</t>
  </si>
  <si>
    <t>Proportion of Income Invested</t>
  </si>
  <si>
    <t>Annual Base Salary</t>
  </si>
  <si>
    <t>Monthly Base Salary</t>
  </si>
  <si>
    <t>Annual Base Salary Increase</t>
  </si>
  <si>
    <t>Date</t>
  </si>
  <si>
    <t>Sign-on Bonus</t>
  </si>
  <si>
    <t>Data Type</t>
  </si>
  <si>
    <t>Data Value</t>
  </si>
  <si>
    <t>Data</t>
  </si>
  <si>
    <t>Value</t>
  </si>
  <si>
    <t>Entry</t>
  </si>
  <si>
    <t>B0</t>
  </si>
  <si>
    <t>B1</t>
  </si>
  <si>
    <t>B2</t>
  </si>
  <si>
    <t>B3</t>
  </si>
  <si>
    <t>s(t) (%)</t>
  </si>
  <si>
    <t>L1</t>
  </si>
  <si>
    <t>L2</t>
  </si>
  <si>
    <t>Open</t>
  </si>
  <si>
    <t>High</t>
  </si>
  <si>
    <t>Low</t>
  </si>
  <si>
    <t>Close</t>
  </si>
  <si>
    <t>Adj Close</t>
  </si>
  <si>
    <t>Volume</t>
  </si>
  <si>
    <t>Ratio of Adj Close Price</t>
  </si>
  <si>
    <t>Log Returns</t>
  </si>
  <si>
    <t>Period</t>
  </si>
  <si>
    <t>Mean (mu)</t>
  </si>
  <si>
    <t>Std Deviation (sigma)</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</si>
  <si>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</si>
  <si>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</si>
  <si>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</si>
  <si>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</si>
  <si>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</si>
  <si>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</si>
  <si>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</si>
  <si>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</si>
  <si>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</si>
  <si>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</si>
  <si>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</si>
  <si>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</si>
  <si>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</si>
  <si>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</si>
  <si>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</si>
  <si>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</si>
  <si>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</si>
  <si>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</si>
  <si>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</si>
  <si>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</si>
  <si>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</si>
  <si>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</si>
  <si>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</si>
  <si>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</si>
  <si>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</si>
  <si>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</si>
  <si>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</si>
  <si>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</si>
  <si>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</si>
  <si>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</si>
  <si>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</si>
  <si>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</si>
  <si>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</si>
  <si>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</si>
  <si>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</si>
  <si>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</si>
  <si>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</si>
  <si>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</si>
  <si>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</si>
  <si>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</si>
  <si>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</si>
  <si>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</si>
  <si>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</si>
  <si>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</si>
  <si>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</si>
  <si>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</si>
  <si>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</si>
  <si>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</si>
  <si>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</si>
  <si>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</si>
  <si>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</si>
  <si>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</si>
  <si>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</si>
  <si>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</si>
  <si>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</si>
  <si>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</si>
  <si>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</si>
  <si>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</si>
  <si>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</si>
  <si>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</si>
  <si>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</si>
  <si>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</si>
  <si>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</si>
  <si>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</si>
  <si>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</si>
  <si>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</si>
  <si>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</si>
  <si>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</si>
  <si>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</si>
  <si>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</si>
  <si>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</si>
  <si>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</si>
  <si>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</si>
  <si>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</si>
  <si>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</si>
  <si>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</si>
  <si>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</si>
  <si>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</si>
  <si>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</si>
  <si>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</si>
  <si>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</si>
  <si>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</si>
  <si>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</si>
  <si>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</si>
  <si>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</si>
  <si>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</si>
  <si>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</si>
  <si>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</si>
  <si>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</si>
  <si>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</si>
  <si>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</si>
  <si>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</si>
  <si>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</si>
  <si>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</si>
  <si>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</si>
  <si>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</si>
  <si>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</si>
  <si>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</si>
  <si>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</si>
  <si>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</si>
  <si>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Month num</t>
  </si>
  <si>
    <t>Investment Amount</t>
  </si>
  <si>
    <t>AV</t>
  </si>
  <si>
    <t>Forward Rate</t>
  </si>
  <si>
    <t xml:space="preserve">Amount Invested </t>
  </si>
  <si>
    <t>Amount Invested in Bonds</t>
  </si>
  <si>
    <t>Amount Invested in VAS</t>
  </si>
  <si>
    <t>Investment Proportion in Bonds</t>
  </si>
  <si>
    <t>Investement Proportion in VAS</t>
  </si>
  <si>
    <t>AV Bonds</t>
  </si>
  <si>
    <t>Num</t>
  </si>
  <si>
    <t>Monthly Salary Received ($)</t>
  </si>
  <si>
    <t>Sign-on Bonus Received ($)</t>
  </si>
  <si>
    <t>Performance Bonus Received ($)</t>
  </si>
  <si>
    <t>Total Monthly Income ($)</t>
  </si>
  <si>
    <t>Monthly Income Invested ($)</t>
  </si>
  <si>
    <t xml:space="preserve">s(t) </t>
  </si>
  <si>
    <t>Mean</t>
  </si>
  <si>
    <t xml:space="preserve">Std Deviation </t>
  </si>
  <si>
    <t>Month Num</t>
  </si>
  <si>
    <t>AV Sim 1</t>
  </si>
  <si>
    <t>AV Sim 2</t>
  </si>
  <si>
    <t>AV Sim 3</t>
  </si>
  <si>
    <t>AV Sim 4</t>
  </si>
  <si>
    <t>AV Sim 5</t>
  </si>
  <si>
    <t>AV Sim 6</t>
  </si>
  <si>
    <t>AV Sim 7</t>
  </si>
  <si>
    <t>AV Sim 8</t>
  </si>
  <si>
    <t>AV Sim 9</t>
  </si>
  <si>
    <t>AV Sim 10</t>
  </si>
  <si>
    <t>AV Sim 11</t>
  </si>
  <si>
    <t>AV Sim 12</t>
  </si>
  <si>
    <t>AV Sim 13</t>
  </si>
  <si>
    <t>AV Sim 14</t>
  </si>
  <si>
    <t>AV Sim 15</t>
  </si>
  <si>
    <t>AV Sim 16</t>
  </si>
  <si>
    <t>AV Sim 17</t>
  </si>
  <si>
    <t>AV Sim 18</t>
  </si>
  <si>
    <t>AV Sim 19</t>
  </si>
  <si>
    <t>AV Sim 20</t>
  </si>
  <si>
    <t>AV Sim 21</t>
  </si>
  <si>
    <t>AV Sim 22</t>
  </si>
  <si>
    <t>AV Sim 23</t>
  </si>
  <si>
    <t>AV Sim 24</t>
  </si>
  <si>
    <t>AV Sim 25</t>
  </si>
  <si>
    <t>AV Sim 26</t>
  </si>
  <si>
    <t>AV Sim 27</t>
  </si>
  <si>
    <t>AV Sim 28</t>
  </si>
  <si>
    <t>AV Sim 29</t>
  </si>
  <si>
    <t>AV Sim 30</t>
  </si>
  <si>
    <t>AV Sim 31</t>
  </si>
  <si>
    <t>AV Sim 32</t>
  </si>
  <si>
    <t>AV Sim 33</t>
  </si>
  <si>
    <t>AV Sim 34</t>
  </si>
  <si>
    <t>AV Sim 35</t>
  </si>
  <si>
    <t>AV Sim 36</t>
  </si>
  <si>
    <t>AV Sim 37</t>
  </si>
  <si>
    <t>AV Sim 38</t>
  </si>
  <si>
    <t>AV Sim 39</t>
  </si>
  <si>
    <t>AV Sim 40</t>
  </si>
  <si>
    <t>AV Sim 41</t>
  </si>
  <si>
    <t>AV Sim 42</t>
  </si>
  <si>
    <t>AV Sim 43</t>
  </si>
  <si>
    <t>AV Sim 44</t>
  </si>
  <si>
    <t>AV Sim 45</t>
  </si>
  <si>
    <t>AV Sim 46</t>
  </si>
  <si>
    <t>AV Sim 47</t>
  </si>
  <si>
    <t>AV Sim 48</t>
  </si>
  <si>
    <t>AV Sim 49</t>
  </si>
  <si>
    <t>AV Sim 50</t>
  </si>
  <si>
    <t>AV Sim 51</t>
  </si>
  <si>
    <t>AV Sim 52</t>
  </si>
  <si>
    <t>AV Sim 53</t>
  </si>
  <si>
    <t>AV Sim 54</t>
  </si>
  <si>
    <t>AV Sim 55</t>
  </si>
  <si>
    <t>AV Sim 56</t>
  </si>
  <si>
    <t>AV Sim 57</t>
  </si>
  <si>
    <t>AV Sim 58</t>
  </si>
  <si>
    <t>AV Sim 59</t>
  </si>
  <si>
    <t>AV Sim 60</t>
  </si>
  <si>
    <t>AV Sim 61</t>
  </si>
  <si>
    <t>AV Sim 62</t>
  </si>
  <si>
    <t>AV Sim 63</t>
  </si>
  <si>
    <t>AV Sim 64</t>
  </si>
  <si>
    <t>AV Sim 65</t>
  </si>
  <si>
    <t>AV Sim 66</t>
  </si>
  <si>
    <t>AV Sim 67</t>
  </si>
  <si>
    <t>AV Sim 68</t>
  </si>
  <si>
    <t>AV Sim 69</t>
  </si>
  <si>
    <t>AV Sim 70</t>
  </si>
  <si>
    <t>AV Sim 71</t>
  </si>
  <si>
    <t>AV Sim 72</t>
  </si>
  <si>
    <t>AV Sim 73</t>
  </si>
  <si>
    <t>AV Sim 74</t>
  </si>
  <si>
    <t>AV Sim 75</t>
  </si>
  <si>
    <t>AV Sim 76</t>
  </si>
  <si>
    <t>AV Sim 77</t>
  </si>
  <si>
    <t>AV Sim 78</t>
  </si>
  <si>
    <t>AV Sim 79</t>
  </si>
  <si>
    <t>AV Sim 80</t>
  </si>
  <si>
    <t>AV Sim 81</t>
  </si>
  <si>
    <t>AV Sim 82</t>
  </si>
  <si>
    <t>AV Sim 83</t>
  </si>
  <si>
    <t>AV Sim 84</t>
  </si>
  <si>
    <t>AV Sim 85</t>
  </si>
  <si>
    <t>AV Sim 86</t>
  </si>
  <si>
    <t>AV Sim 87</t>
  </si>
  <si>
    <t>AV Sim 88</t>
  </si>
  <si>
    <t>AV Sim 89</t>
  </si>
  <si>
    <t>AV Sim 90</t>
  </si>
  <si>
    <t>AV Sim 91</t>
  </si>
  <si>
    <t>AV Sim 92</t>
  </si>
  <si>
    <t>AV Sim 93</t>
  </si>
  <si>
    <t>AV Sim 94</t>
  </si>
  <si>
    <t>AV Sim 95</t>
  </si>
  <si>
    <t>AV Sim 96</t>
  </si>
  <si>
    <t>AV Sim 97</t>
  </si>
  <si>
    <t>AV Sim 98</t>
  </si>
  <si>
    <t>AV Sim 99</t>
  </si>
  <si>
    <t>AV Sim 100</t>
  </si>
  <si>
    <t>Market Sim 1</t>
  </si>
  <si>
    <t>Market Sim 2</t>
  </si>
  <si>
    <t>Market Sim 3</t>
  </si>
  <si>
    <t>Market Sim 4</t>
  </si>
  <si>
    <t>Market Sim 5</t>
  </si>
  <si>
    <t>Market Sim 6</t>
  </si>
  <si>
    <t>Market Sim 7</t>
  </si>
  <si>
    <t>Market Sim 8</t>
  </si>
  <si>
    <t>Market Sim 9</t>
  </si>
  <si>
    <t>Market Sim 10</t>
  </si>
  <si>
    <t>Market Sim 11</t>
  </si>
  <si>
    <t>Market Sim 12</t>
  </si>
  <si>
    <t>Market Sim 13</t>
  </si>
  <si>
    <t>Market Sim 14</t>
  </si>
  <si>
    <t>Market Sim 15</t>
  </si>
  <si>
    <t>Market Sim 16</t>
  </si>
  <si>
    <t>Market Sim 17</t>
  </si>
  <si>
    <t>Market Sim 18</t>
  </si>
  <si>
    <t>Market Sim 19</t>
  </si>
  <si>
    <t>Market Sim 20</t>
  </si>
  <si>
    <t>Market Sim 21</t>
  </si>
  <si>
    <t>Market Sim 22</t>
  </si>
  <si>
    <t>Market Sim 23</t>
  </si>
  <si>
    <t>Market Sim 24</t>
  </si>
  <si>
    <t>Market Sim 25</t>
  </si>
  <si>
    <t>Market Sim 26</t>
  </si>
  <si>
    <t>Market Sim 27</t>
  </si>
  <si>
    <t>Market Sim 28</t>
  </si>
  <si>
    <t>Market Sim 29</t>
  </si>
  <si>
    <t>Market Sim 30</t>
  </si>
  <si>
    <t>Market Sim 31</t>
  </si>
  <si>
    <t>Market Sim 32</t>
  </si>
  <si>
    <t>Market Sim 33</t>
  </si>
  <si>
    <t>Market Sim 34</t>
  </si>
  <si>
    <t>Market Sim 35</t>
  </si>
  <si>
    <t>Market Sim 36</t>
  </si>
  <si>
    <t>Market Sim 37</t>
  </si>
  <si>
    <t>Market Sim 38</t>
  </si>
  <si>
    <t>Market Sim 39</t>
  </si>
  <si>
    <t>Market Sim 40</t>
  </si>
  <si>
    <t>Market Sim 41</t>
  </si>
  <si>
    <t>Market Sim 42</t>
  </si>
  <si>
    <t>Market Sim 43</t>
  </si>
  <si>
    <t>Market Sim 44</t>
  </si>
  <si>
    <t>Market Sim 45</t>
  </si>
  <si>
    <t>Market Sim 46</t>
  </si>
  <si>
    <t>Market Sim 47</t>
  </si>
  <si>
    <t>Market Sim 48</t>
  </si>
  <si>
    <t>Market Sim 49</t>
  </si>
  <si>
    <t>Market Sim 50</t>
  </si>
  <si>
    <t>Market Sim 51</t>
  </si>
  <si>
    <t>Market Sim 52</t>
  </si>
  <si>
    <t>Market Sim 53</t>
  </si>
  <si>
    <t>Market Sim 54</t>
  </si>
  <si>
    <t>Market Sim 55</t>
  </si>
  <si>
    <t>Market Sim 56</t>
  </si>
  <si>
    <t>Market Sim 57</t>
  </si>
  <si>
    <t>Market Sim 58</t>
  </si>
  <si>
    <t>Market Sim 59</t>
  </si>
  <si>
    <t>Market Sim 60</t>
  </si>
  <si>
    <t>Market Sim 61</t>
  </si>
  <si>
    <t>Market Sim 62</t>
  </si>
  <si>
    <t>Market Sim 63</t>
  </si>
  <si>
    <t>Market Sim 64</t>
  </si>
  <si>
    <t>Market Sim 65</t>
  </si>
  <si>
    <t>Market Sim 66</t>
  </si>
  <si>
    <t>Market Sim 67</t>
  </si>
  <si>
    <t>Market Sim 68</t>
  </si>
  <si>
    <t>Market Sim 69</t>
  </si>
  <si>
    <t>Market Sim 70</t>
  </si>
  <si>
    <t>Market Sim 71</t>
  </si>
  <si>
    <t>Market Sim 72</t>
  </si>
  <si>
    <t>Market Sim 73</t>
  </si>
  <si>
    <t>Market Sim 74</t>
  </si>
  <si>
    <t>Market Sim 75</t>
  </si>
  <si>
    <t>Market Sim 76</t>
  </si>
  <si>
    <t>Market Sim 77</t>
  </si>
  <si>
    <t>Market Sim 78</t>
  </si>
  <si>
    <t>Market Sim 79</t>
  </si>
  <si>
    <t>Market Sim 80</t>
  </si>
  <si>
    <t>Market Sim 81</t>
  </si>
  <si>
    <t>Market Sim 82</t>
  </si>
  <si>
    <t>Market Sim 83</t>
  </si>
  <si>
    <t>Market Sim 84</t>
  </si>
  <si>
    <t>Market Sim 85</t>
  </si>
  <si>
    <t>Market Sim 86</t>
  </si>
  <si>
    <t>Market Sim 87</t>
  </si>
  <si>
    <t>Market Sim 88</t>
  </si>
  <si>
    <t>Market Sim 89</t>
  </si>
  <si>
    <t>Market Sim 90</t>
  </si>
  <si>
    <t>Market Sim 91</t>
  </si>
  <si>
    <t>Market Sim 92</t>
  </si>
  <si>
    <t>Market Sim 93</t>
  </si>
  <si>
    <t>Market Sim 94</t>
  </si>
  <si>
    <t>Market Sim 95</t>
  </si>
  <si>
    <t>Market Sim 96</t>
  </si>
  <si>
    <t>Market Sim 97</t>
  </si>
  <si>
    <t>Market Sim 98</t>
  </si>
  <si>
    <t>Market Sim 99</t>
  </si>
  <si>
    <t>Market Sim 100</t>
  </si>
  <si>
    <t>Jump Number</t>
  </si>
  <si>
    <t>Jump Month 1</t>
  </si>
  <si>
    <t>Jump Month 2</t>
  </si>
  <si>
    <t>Jump Month 3</t>
  </si>
  <si>
    <t>Jump Month 4</t>
  </si>
  <si>
    <t>Jump Month 5</t>
  </si>
  <si>
    <t>Jump Month 6</t>
  </si>
  <si>
    <t>Jump Month 7</t>
  </si>
  <si>
    <t>Jump Month 8</t>
  </si>
  <si>
    <t>Jump Month 9</t>
  </si>
  <si>
    <t>Jump Month 10</t>
  </si>
  <si>
    <t>Jump Month 11</t>
  </si>
  <si>
    <t>Jump Month 12</t>
  </si>
  <si>
    <t>Jump Month 13</t>
  </si>
  <si>
    <t>Jump Month 14</t>
  </si>
  <si>
    <t>Jump Month 15</t>
  </si>
  <si>
    <t>Jump Month 16</t>
  </si>
  <si>
    <t>Jump Month 17</t>
  </si>
  <si>
    <t>Jump Month 18</t>
  </si>
  <si>
    <t>Jump Month 19</t>
  </si>
  <si>
    <t>Jump Month 20</t>
  </si>
  <si>
    <t>Jump Month 21</t>
  </si>
  <si>
    <t>Jump Month 22</t>
  </si>
  <si>
    <t>Jump Month 23</t>
  </si>
  <si>
    <t>Jump Month 24</t>
  </si>
  <si>
    <t>Jump Month 25</t>
  </si>
  <si>
    <t>Jump Month 26</t>
  </si>
  <si>
    <t>Jump Month 27</t>
  </si>
  <si>
    <t>Jump Month 28</t>
  </si>
  <si>
    <t>Jump Month 29</t>
  </si>
  <si>
    <t>Jump Month 30</t>
  </si>
  <si>
    <t>Jump Month 31</t>
  </si>
  <si>
    <t>Jump Month 32</t>
  </si>
  <si>
    <t>Jump Month 33</t>
  </si>
  <si>
    <t>Jump Month 34</t>
  </si>
  <si>
    <t>Jump Month 35</t>
  </si>
  <si>
    <t>Jump Month 36</t>
  </si>
  <si>
    <t>Jump Month 37</t>
  </si>
  <si>
    <t>Jump Month 38</t>
  </si>
  <si>
    <t>Jump Month 39</t>
  </si>
  <si>
    <t>Jump Month 40</t>
  </si>
  <si>
    <t>Jump Month 41</t>
  </si>
  <si>
    <t>Jump Month 42</t>
  </si>
  <si>
    <t>Jump Month 43</t>
  </si>
  <si>
    <t>Jump Month 44</t>
  </si>
  <si>
    <t>Jump Month 45</t>
  </si>
  <si>
    <t>Jump Month 46</t>
  </si>
  <si>
    <t>Jump Month 47</t>
  </si>
  <si>
    <t>Jump Month 48</t>
  </si>
  <si>
    <t>Jump Month 49</t>
  </si>
  <si>
    <t>Jump Month 50</t>
  </si>
  <si>
    <t>Jump Month 51</t>
  </si>
  <si>
    <t>Jump Month 52</t>
  </si>
  <si>
    <t>Jump Month 53</t>
  </si>
  <si>
    <t>Jump Month 54</t>
  </si>
  <si>
    <t>Jump Month 55</t>
  </si>
  <si>
    <t>Jump Month 56</t>
  </si>
  <si>
    <t>Jump Month 57</t>
  </si>
  <si>
    <t>Jump Month 58</t>
  </si>
  <si>
    <t>Jump Month 59</t>
  </si>
  <si>
    <t>Jump Month 60</t>
  </si>
  <si>
    <t>Jump Month 61</t>
  </si>
  <si>
    <t>Jump Month 62</t>
  </si>
  <si>
    <t>Jump Month 63</t>
  </si>
  <si>
    <t>Jump Month 64</t>
  </si>
  <si>
    <t>Jump Month 65</t>
  </si>
  <si>
    <t>Jump Month 66</t>
  </si>
  <si>
    <t>Jump Month 67</t>
  </si>
  <si>
    <t>Jump Month 68</t>
  </si>
  <si>
    <t>Jump Month 69</t>
  </si>
  <si>
    <t>Jump Month 70</t>
  </si>
  <si>
    <t>Jump Month 71</t>
  </si>
  <si>
    <t>Jump Month 72</t>
  </si>
  <si>
    <t>Jump Month 73</t>
  </si>
  <si>
    <t>Jump Month 74</t>
  </si>
  <si>
    <t>Jump Month 75</t>
  </si>
  <si>
    <t>Jump Month 76</t>
  </si>
  <si>
    <t>Jump Month 77</t>
  </si>
  <si>
    <t>Jump Month 78</t>
  </si>
  <si>
    <t>Jump Month 79</t>
  </si>
  <si>
    <t>Jump Month 80</t>
  </si>
  <si>
    <t>Jump Month 81</t>
  </si>
  <si>
    <t>Jump Month 82</t>
  </si>
  <si>
    <t>Jump Month 83</t>
  </si>
  <si>
    <t>Jump Month 84</t>
  </si>
  <si>
    <t>Jump Month 85</t>
  </si>
  <si>
    <t>Jump Month 86</t>
  </si>
  <si>
    <t>Jump Month 87</t>
  </si>
  <si>
    <t>Jump Month 88</t>
  </si>
  <si>
    <t>Jump Month 89</t>
  </si>
  <si>
    <t>Jump Month 90</t>
  </si>
  <si>
    <t>Jump Month 91</t>
  </si>
  <si>
    <t>Jump Month 92</t>
  </si>
  <si>
    <t>Jump Month 93</t>
  </si>
  <si>
    <t>Jump Month 94</t>
  </si>
  <si>
    <t>Jump Month 95</t>
  </si>
  <si>
    <t>Jump Month 96</t>
  </si>
  <si>
    <t>Jump Month 97</t>
  </si>
  <si>
    <t>Jump Month 98</t>
  </si>
  <si>
    <t>Jump Month 99</t>
  </si>
  <si>
    <t>Jump Month 100</t>
  </si>
  <si>
    <t>Forward Rate (Monthly Effective)</t>
  </si>
  <si>
    <t xml:space="preserve">Maturity </t>
  </si>
  <si>
    <t>Months Since 01/01/23</t>
  </si>
  <si>
    <t>Forward Rate (Effective Monthly)</t>
  </si>
  <si>
    <t>Sim 1</t>
  </si>
  <si>
    <t>Sim 2</t>
  </si>
  <si>
    <t>Sim 3</t>
  </si>
  <si>
    <t>Simulation</t>
  </si>
  <si>
    <t>AV VAS Sim 1</t>
  </si>
  <si>
    <t>AV VAS Sim 2</t>
  </si>
  <si>
    <t>AV VAS Sim 3</t>
  </si>
  <si>
    <t>AV VAS Sim 4</t>
  </si>
  <si>
    <t>AV VAS Sim 5</t>
  </si>
  <si>
    <t>AV VAS Sim 6</t>
  </si>
  <si>
    <t>AV VAS Sim 7</t>
  </si>
  <si>
    <t>AV VAS Sim 8</t>
  </si>
  <si>
    <t>AV VAS Sim 9</t>
  </si>
  <si>
    <t>AV VAS Sim 10</t>
  </si>
  <si>
    <t>AV VAS Sim 11</t>
  </si>
  <si>
    <t>AV VAS Sim 12</t>
  </si>
  <si>
    <t>AV VAS Sim 13</t>
  </si>
  <si>
    <t>AV VAS Sim 14</t>
  </si>
  <si>
    <t>AV VAS Sim 15</t>
  </si>
  <si>
    <t>AV VAS Sim 16</t>
  </si>
  <si>
    <t>AV VAS Sim 17</t>
  </si>
  <si>
    <t>AV VAS Sim 18</t>
  </si>
  <si>
    <t>AV VAS Sim 19</t>
  </si>
  <si>
    <t>AV VAS Sim 20</t>
  </si>
  <si>
    <t>AV VAS Sim 21</t>
  </si>
  <si>
    <t>AV VAS Sim 22</t>
  </si>
  <si>
    <t>AV VAS Sim 23</t>
  </si>
  <si>
    <t>AV VAS Sim 24</t>
  </si>
  <si>
    <t>AV VAS Sim 25</t>
  </si>
  <si>
    <t>AV VAS Sim 26</t>
  </si>
  <si>
    <t>AV VAS Sim 27</t>
  </si>
  <si>
    <t>AV VAS Sim 28</t>
  </si>
  <si>
    <t>AV VAS Sim 29</t>
  </si>
  <si>
    <t>AV VAS Sim 30</t>
  </si>
  <si>
    <t>AV VAS Sim 31</t>
  </si>
  <si>
    <t>AV VAS Sim 32</t>
  </si>
  <si>
    <t>AV VAS Sim 33</t>
  </si>
  <si>
    <t>AV VAS Sim 34</t>
  </si>
  <si>
    <t>AV VAS Sim 35</t>
  </si>
  <si>
    <t>AV VAS Sim 36</t>
  </si>
  <si>
    <t>AV VAS Sim 37</t>
  </si>
  <si>
    <t>AV VAS Sim 38</t>
  </si>
  <si>
    <t>AV VAS Sim 39</t>
  </si>
  <si>
    <t>AV VAS Sim 40</t>
  </si>
  <si>
    <t>AV VAS Sim 41</t>
  </si>
  <si>
    <t>AV VAS Sim 42</t>
  </si>
  <si>
    <t>AV VAS Sim 43</t>
  </si>
  <si>
    <t>AV VAS Sim 44</t>
  </si>
  <si>
    <t>AV VAS Sim 45</t>
  </si>
  <si>
    <t>AV VAS Sim 46</t>
  </si>
  <si>
    <t>AV VAS Sim 47</t>
  </si>
  <si>
    <t>AV VAS Sim 48</t>
  </si>
  <si>
    <t>AV VAS Sim 49</t>
  </si>
  <si>
    <t>AV VAS Sim 50</t>
  </si>
  <si>
    <t>AV VAS Sim 51</t>
  </si>
  <si>
    <t>AV VAS Sim 52</t>
  </si>
  <si>
    <t>AV VAS Sim 53</t>
  </si>
  <si>
    <t>AV VAS Sim 54</t>
  </si>
  <si>
    <t>AV VAS Sim 55</t>
  </si>
  <si>
    <t>AV VAS Sim 56</t>
  </si>
  <si>
    <t>AV VAS Sim 57</t>
  </si>
  <si>
    <t>AV VAS Sim 58</t>
  </si>
  <si>
    <t>AV VAS Sim 59</t>
  </si>
  <si>
    <t>AV VAS Sim 60</t>
  </si>
  <si>
    <t>AV VAS Sim 61</t>
  </si>
  <si>
    <t>AV VAS Sim 62</t>
  </si>
  <si>
    <t>AV VAS Sim 63</t>
  </si>
  <si>
    <t>AV VAS Sim 64</t>
  </si>
  <si>
    <t>AV VAS Sim 65</t>
  </si>
  <si>
    <t>AV VAS Sim 66</t>
  </si>
  <si>
    <t>AV VAS Sim 67</t>
  </si>
  <si>
    <t>AV VAS Sim 68</t>
  </si>
  <si>
    <t>AV VAS Sim 69</t>
  </si>
  <si>
    <t>AV VAS Sim 70</t>
  </si>
  <si>
    <t>AV VAS Sim 71</t>
  </si>
  <si>
    <t>AV VAS Sim 72</t>
  </si>
  <si>
    <t>AV VAS Sim 73</t>
  </si>
  <si>
    <t>AV VAS Sim 74</t>
  </si>
  <si>
    <t>AV VAS Sim 75</t>
  </si>
  <si>
    <t>AV VAS Sim 76</t>
  </si>
  <si>
    <t>AV VAS Sim 77</t>
  </si>
  <si>
    <t>AV VAS Sim 78</t>
  </si>
  <si>
    <t>AV VAS Sim 79</t>
  </si>
  <si>
    <t>AV VAS Sim 80</t>
  </si>
  <si>
    <t>AV VAS Sim 81</t>
  </si>
  <si>
    <t>AV VAS Sim 82</t>
  </si>
  <si>
    <t>AV VAS Sim 83</t>
  </si>
  <si>
    <t>AV VAS Sim 84</t>
  </si>
  <si>
    <t>AV VAS Sim 85</t>
  </si>
  <si>
    <t>AV VAS Sim 86</t>
  </si>
  <si>
    <t>AV VAS Sim 87</t>
  </si>
  <si>
    <t>AV VAS Sim 88</t>
  </si>
  <si>
    <t>AV VAS Sim 89</t>
  </si>
  <si>
    <t>AV VAS Sim 90</t>
  </si>
  <si>
    <t>AV VAS Sim 91</t>
  </si>
  <si>
    <t>AV VAS Sim 92</t>
  </si>
  <si>
    <t>AV VAS Sim 93</t>
  </si>
  <si>
    <t>AV VAS Sim 94</t>
  </si>
  <si>
    <t>AV VAS Sim 95</t>
  </si>
  <si>
    <t>AV VAS Sim 96</t>
  </si>
  <si>
    <t>AV VAS Sim 97</t>
  </si>
  <si>
    <t>AV VAS Sim 98</t>
  </si>
  <si>
    <t>AV VAS Sim 99</t>
  </si>
  <si>
    <t>AV VAS Sim 100</t>
  </si>
  <si>
    <t>AV Investments</t>
  </si>
  <si>
    <t>Sim 4</t>
  </si>
  <si>
    <t>Sim 5</t>
  </si>
  <si>
    <t>Sim 6</t>
  </si>
  <si>
    <t>Sim 7</t>
  </si>
  <si>
    <t>Sim 8</t>
  </si>
  <si>
    <t>Sim 9</t>
  </si>
  <si>
    <t>Sim 10</t>
  </si>
  <si>
    <t>Sim 11</t>
  </si>
  <si>
    <t>Sim 12</t>
  </si>
  <si>
    <t>Sim 13</t>
  </si>
  <si>
    <t>Sim 14</t>
  </si>
  <si>
    <t>Sim 15</t>
  </si>
  <si>
    <t>Sim 16</t>
  </si>
  <si>
    <t>Sim 17</t>
  </si>
  <si>
    <t>Sim 18</t>
  </si>
  <si>
    <t>Sim 19</t>
  </si>
  <si>
    <t>Sim 20</t>
  </si>
  <si>
    <t>Sim 21</t>
  </si>
  <si>
    <t>Sim 22</t>
  </si>
  <si>
    <t>Sim 23</t>
  </si>
  <si>
    <t>Sim 24</t>
  </si>
  <si>
    <t>Sim 25</t>
  </si>
  <si>
    <t>Sim 26</t>
  </si>
  <si>
    <t>Sim 27</t>
  </si>
  <si>
    <t>Sim 28</t>
  </si>
  <si>
    <t>Sim 29</t>
  </si>
  <si>
    <t>Sim 30</t>
  </si>
  <si>
    <t>Sim 31</t>
  </si>
  <si>
    <t>Sim 32</t>
  </si>
  <si>
    <t>Sim 33</t>
  </si>
  <si>
    <t>Sim 34</t>
  </si>
  <si>
    <t>Sim 35</t>
  </si>
  <si>
    <t>Sim 36</t>
  </si>
  <si>
    <t>Sim 37</t>
  </si>
  <si>
    <t>Sim 38</t>
  </si>
  <si>
    <t>Sim 39</t>
  </si>
  <si>
    <t>Sim 40</t>
  </si>
  <si>
    <t>Sim 41</t>
  </si>
  <si>
    <t>Sim 42</t>
  </si>
  <si>
    <t>Sim 43</t>
  </si>
  <si>
    <t>Sim 44</t>
  </si>
  <si>
    <t>Sim 45</t>
  </si>
  <si>
    <t>Sim 46</t>
  </si>
  <si>
    <t>Sim 47</t>
  </si>
  <si>
    <t>Sim 48</t>
  </si>
  <si>
    <t>Sim 49</t>
  </si>
  <si>
    <t>Sim 50</t>
  </si>
  <si>
    <t>Sim 51</t>
  </si>
  <si>
    <t>Sim 52</t>
  </si>
  <si>
    <t>Sim 53</t>
  </si>
  <si>
    <t>Sim 54</t>
  </si>
  <si>
    <t>Sim 55</t>
  </si>
  <si>
    <t>Sim 56</t>
  </si>
  <si>
    <t>Sim 57</t>
  </si>
  <si>
    <t>Sim 58</t>
  </si>
  <si>
    <t>Sim 59</t>
  </si>
  <si>
    <t>Sim 60</t>
  </si>
  <si>
    <t>Sim 61</t>
  </si>
  <si>
    <t>Sim 62</t>
  </si>
  <si>
    <t>Sim 63</t>
  </si>
  <si>
    <t>Sim 64</t>
  </si>
  <si>
    <t>Sim 65</t>
  </si>
  <si>
    <t>Sim 66</t>
  </si>
  <si>
    <t>Sim 67</t>
  </si>
  <si>
    <t>Sim 68</t>
  </si>
  <si>
    <t>Sim 69</t>
  </si>
  <si>
    <t>Sim 70</t>
  </si>
  <si>
    <t>Sim 71</t>
  </si>
  <si>
    <t>Sim 72</t>
  </si>
  <si>
    <t>Sim 73</t>
  </si>
  <si>
    <t>Sim 74</t>
  </si>
  <si>
    <t>Sim 75</t>
  </si>
  <si>
    <t>Sim 76</t>
  </si>
  <si>
    <t>Sim 77</t>
  </si>
  <si>
    <t>Sim 78</t>
  </si>
  <si>
    <t>Sim 79</t>
  </si>
  <si>
    <t>Sim 80</t>
  </si>
  <si>
    <t>Sim 81</t>
  </si>
  <si>
    <t>Sim 82</t>
  </si>
  <si>
    <t>Sim 83</t>
  </si>
  <si>
    <t>Sim 84</t>
  </si>
  <si>
    <t>Sim 85</t>
  </si>
  <si>
    <t>Sim 86</t>
  </si>
  <si>
    <t>Sim 87</t>
  </si>
  <si>
    <t>Sim 88</t>
  </si>
  <si>
    <t>Sim 89</t>
  </si>
  <si>
    <t>Sim 90</t>
  </si>
  <si>
    <t>Sim 91</t>
  </si>
  <si>
    <t>Sim 92</t>
  </si>
  <si>
    <t>Sim 93</t>
  </si>
  <si>
    <t>Sim 94</t>
  </si>
  <si>
    <t>Sim 95</t>
  </si>
  <si>
    <t>Sim 96</t>
  </si>
  <si>
    <t>Sim 97</t>
  </si>
  <si>
    <t>Sim 98</t>
  </si>
  <si>
    <t>Sim 99</t>
  </si>
  <si>
    <t>Sim 100</t>
  </si>
  <si>
    <t>Option 1</t>
  </si>
  <si>
    <t>Option 2</t>
  </si>
  <si>
    <t>Option 3</t>
  </si>
  <si>
    <t>Option</t>
  </si>
  <si>
    <t>Row Labels</t>
  </si>
  <si>
    <t>Grand Total</t>
  </si>
  <si>
    <t>AV 1</t>
  </si>
  <si>
    <t>AV 2</t>
  </si>
  <si>
    <t>AV 3</t>
  </si>
  <si>
    <t>AV 4</t>
  </si>
  <si>
    <t>AV 5</t>
  </si>
  <si>
    <t>AV 6</t>
  </si>
  <si>
    <t>AV 7</t>
  </si>
  <si>
    <t>AV 8</t>
  </si>
  <si>
    <t>AV 9</t>
  </si>
  <si>
    <t>AV 10</t>
  </si>
  <si>
    <t>AV 11</t>
  </si>
  <si>
    <t>AV 12</t>
  </si>
  <si>
    <t>AV 13</t>
  </si>
  <si>
    <t>AV 14</t>
  </si>
  <si>
    <t>AV 15</t>
  </si>
  <si>
    <t>AV 16</t>
  </si>
  <si>
    <t>AV 17</t>
  </si>
  <si>
    <t>AV 18</t>
  </si>
  <si>
    <t>AV 19</t>
  </si>
  <si>
    <t>AV 20</t>
  </si>
  <si>
    <t>AV 21</t>
  </si>
  <si>
    <t>AV 22</t>
  </si>
  <si>
    <t>AV 23</t>
  </si>
  <si>
    <t>AV 24</t>
  </si>
  <si>
    <t>AV 25</t>
  </si>
  <si>
    <t>AV 26</t>
  </si>
  <si>
    <t>AV 27</t>
  </si>
  <si>
    <t>AV 28</t>
  </si>
  <si>
    <t>AV 29</t>
  </si>
  <si>
    <t>AV 30</t>
  </si>
  <si>
    <t>AV 31</t>
  </si>
  <si>
    <t>AV 32</t>
  </si>
  <si>
    <t>AV 33</t>
  </si>
  <si>
    <t>AV 34</t>
  </si>
  <si>
    <t>AV 35</t>
  </si>
  <si>
    <t>AV 36</t>
  </si>
  <si>
    <t>AV 37</t>
  </si>
  <si>
    <t>AV 38</t>
  </si>
  <si>
    <t>AV 39</t>
  </si>
  <si>
    <t>AV 40</t>
  </si>
  <si>
    <t>AV 41</t>
  </si>
  <si>
    <t>AV 42</t>
  </si>
  <si>
    <t>AV 43</t>
  </si>
  <si>
    <t>AV 44</t>
  </si>
  <si>
    <t>AV 45</t>
  </si>
  <si>
    <t>AV 46</t>
  </si>
  <si>
    <t>AV 47</t>
  </si>
  <si>
    <t>AV 48</t>
  </si>
  <si>
    <t>AV 49</t>
  </si>
  <si>
    <t>AV 50</t>
  </si>
  <si>
    <t>AV 51</t>
  </si>
  <si>
    <t>AV 52</t>
  </si>
  <si>
    <t>AV 53</t>
  </si>
  <si>
    <t>AV 54</t>
  </si>
  <si>
    <t>AV 55</t>
  </si>
  <si>
    <t>AV 56</t>
  </si>
  <si>
    <t>AV 57</t>
  </si>
  <si>
    <t>AV 58</t>
  </si>
  <si>
    <t>AV 59</t>
  </si>
  <si>
    <t>AV 60</t>
  </si>
  <si>
    <t>AV 61</t>
  </si>
  <si>
    <t>AV 62</t>
  </si>
  <si>
    <t>AV 63</t>
  </si>
  <si>
    <t>AV 64</t>
  </si>
  <si>
    <t>AV 65</t>
  </si>
  <si>
    <t>AV 66</t>
  </si>
  <si>
    <t>AV 67</t>
  </si>
  <si>
    <t>AV 68</t>
  </si>
  <si>
    <t>AV 69</t>
  </si>
  <si>
    <t>AV 70</t>
  </si>
  <si>
    <t>AV 71</t>
  </si>
  <si>
    <t>AV 72</t>
  </si>
  <si>
    <t>AV 73</t>
  </si>
  <si>
    <t>AV 74</t>
  </si>
  <si>
    <t>AV 75</t>
  </si>
  <si>
    <t>AV 76</t>
  </si>
  <si>
    <t>AV 77</t>
  </si>
  <si>
    <t>AV 78</t>
  </si>
  <si>
    <t>AV 79</t>
  </si>
  <si>
    <t>AV 80</t>
  </si>
  <si>
    <t>AV 81</t>
  </si>
  <si>
    <t>AV 82</t>
  </si>
  <si>
    <t>AV 83</t>
  </si>
  <si>
    <t>AV 84</t>
  </si>
  <si>
    <t>AV 85</t>
  </si>
  <si>
    <t>AV 86</t>
  </si>
  <si>
    <t>AV 87</t>
  </si>
  <si>
    <t>AV 88</t>
  </si>
  <si>
    <t>AV 89</t>
  </si>
  <si>
    <t>AV 90</t>
  </si>
  <si>
    <t>AV 91</t>
  </si>
  <si>
    <t>AV 92</t>
  </si>
  <si>
    <t>AV 93</t>
  </si>
  <si>
    <t>AV 94</t>
  </si>
  <si>
    <t>AV 95</t>
  </si>
  <si>
    <t>AV 96</t>
  </si>
  <si>
    <t>AV 97</t>
  </si>
  <si>
    <t>AV 98</t>
  </si>
  <si>
    <t>AV 99</t>
  </si>
  <si>
    <t>AV 100</t>
  </si>
  <si>
    <t>AV of Option 2 and 3's Simulations</t>
  </si>
  <si>
    <t>Data Transposed</t>
  </si>
  <si>
    <t>Accumulated Value</t>
  </si>
  <si>
    <t>Count of Accumulated Value</t>
  </si>
  <si>
    <t>150000-200000</t>
  </si>
  <si>
    <t>200000-250000</t>
  </si>
  <si>
    <t>250000-300000</t>
  </si>
  <si>
    <t>300000-350000</t>
  </si>
  <si>
    <t>350000-400000</t>
  </si>
  <si>
    <t>400000-450000</t>
  </si>
  <si>
    <t>450000-500000</t>
  </si>
  <si>
    <t>550000-600000</t>
  </si>
  <si>
    <t>Column Labels</t>
  </si>
  <si>
    <t>Data Rewritten</t>
  </si>
  <si>
    <t>Option 2 &amp; 3 Summary Statistics</t>
  </si>
  <si>
    <t>Statistic</t>
  </si>
  <si>
    <t>Q1</t>
  </si>
  <si>
    <t>Q3</t>
  </si>
  <si>
    <t>Sample Mean</t>
  </si>
  <si>
    <t>Sample Deviation</t>
  </si>
  <si>
    <t>Max</t>
  </si>
  <si>
    <t>Min</t>
  </si>
  <si>
    <t xml:space="preserve">Range </t>
  </si>
  <si>
    <t>IQR</t>
  </si>
  <si>
    <t>Q2 (Median)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</si>
</sst>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
    <numFmt numFmtId="165" formatCode="0.0000"/>
    <numFmt numFmtId="166" formatCode="0.000000"/>
    <numFmt numFmtId="167" formatCode="0.00000000"/>
    <numFmt numFmtId="168" formatCode="mmm\-yyyy"/>
  </numFmts>
  <fonts count="6" x14ac:knownFonts="1">
    <font>
      <sz val="11"/>
      <color theme="1"/>
      <name val="Calibri"/>
      <family val="2"/>
      <scheme val="minor"/>
    </font>
    <font>
      <b/>
      <sz val="11"/>
      <color theme="0"/>
      <name val="Calibri"/>
      <family val="2"/>
      <scheme val="minor"/>
    </font>
    <font>
      <b/>
      <sz val="11"/>
      <color theme="1"/>
      <name val="Calibri"/>
      <family val="2"/>
      <scheme val="minor"/>
    </font>
    <font>
      <sz val="11"/>
      <color theme="1"/>
      <name val="Calibri"/>
      <family val="2"/>
    </font>
    <font>
      <sz val="8"/>
      <name val="Calibri"/>
      <family val="2"/>
      <scheme val="minor"/>
    </font>
    <font>
      <b/>
      <sz val="11"/>
      <color rgb="FFFF0000"/>
      <name val="Calibri"/>
      <family val="2"/>
      <scheme val="minor"/>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5">
    <border>
      <left/>
      <right/>
      <top/>
      <bottom/>
      <diagonal/>
    </border>
    <border>
      <left/>
      <right/>
      <top style="thin">
        <color theme="4" tint="0.39997558519241921"/>
      </top>
      <bottom style="thin">
        <color theme="4"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30">
    <xf numFmtId="0" fontId="0" fillId="0" borderId="0" xfId="0"/>
    <xf numFmtId="14" fontId="0" fillId="0" borderId="0" xfId="0" applyNumberFormat="1"/>
    <xf numFmtId="0" fontId="2" fillId="0" borderId="0" xfId="0" applyFont="1"/>
    <xf numFmtId="164" fontId="0" fillId="0" borderId="0" xfId="0" applyNumberFormat="1"/>
    <xf numFmtId="2" fontId="0" fillId="0" borderId="0" xfId="0" applyNumberFormat="1"/>
    <xf numFmtId="166" fontId="0" fillId="0" borderId="0" xfId="0" applyNumberFormat="1"/>
    <xf numFmtId="0" fontId="0" fillId="0" borderId="0" xfId="0" applyAlignment="1">
      <alignment horizontal="center"/>
    </xf>
    <xf numFmtId="0" fontId="1" fillId="2" borderId="1" xfId="0" applyFont="1" applyFill="1" applyBorder="1" applyAlignment="1">
      <alignment horizontal="center"/>
    </xf>
    <xf numFmtId="0" fontId="0" fillId="3" borderId="1" xfId="0" applyFill="1" applyBorder="1" applyAlignment="1">
      <alignment horizontal="center"/>
    </xf>
    <xf numFmtId="14" fontId="0" fillId="3" borderId="1" xfId="0" applyNumberFormat="1" applyFill="1" applyBorder="1" applyAlignment="1">
      <alignment horizontal="center"/>
    </xf>
    <xf numFmtId="10" fontId="0" fillId="0" borderId="0" xfId="0" applyNumberFormat="1" applyAlignment="1">
      <alignment horizontal="center"/>
    </xf>
    <xf numFmtId="166" fontId="0" fillId="0" borderId="0" xfId="0" applyNumberFormat="1" applyAlignment="1">
      <alignment horizontal="center"/>
    </xf>
    <xf numFmtId="0" fontId="3" fillId="0" borderId="0" xfId="0" applyFont="1" applyAlignment="1">
      <alignment horizontal="center"/>
    </xf>
    <xf numFmtId="0" fontId="0" fillId="0" borderId="1" xfId="0" applyBorder="1" applyAlignment="1">
      <alignment horizontal="center"/>
    </xf>
    <xf numFmtId="14" fontId="0" fillId="0" borderId="1" xfId="0" applyNumberFormat="1" applyBorder="1" applyAlignment="1">
      <alignment horizontal="center"/>
    </xf>
    <xf numFmtId="165" fontId="0" fillId="0" borderId="0" xfId="0" applyNumberFormat="1" applyAlignment="1">
      <alignment horizontal="right"/>
    </xf>
    <xf numFmtId="2" fontId="2" fillId="0" borderId="0" xfId="0" applyNumberFormat="1" applyFont="1"/>
    <xf numFmtId="167" fontId="0" fillId="0" borderId="0" xfId="0" applyNumberFormat="1" applyAlignment="1">
      <alignment horizontal="center"/>
    </xf>
    <xf numFmtId="168" fontId="0" fillId="0" borderId="0" xfId="0" applyNumberFormat="1"/>
    <xf numFmtId="14" fontId="2" fillId="0" borderId="0" xfId="0" applyNumberFormat="1" applyFont="1"/>
    <xf numFmtId="166" fontId="2" fillId="0" borderId="0" xfId="0" applyNumberFormat="1" applyFont="1"/>
    <xf numFmtId="14" fontId="2" fillId="0" borderId="2" xfId="0" applyNumberFormat="1" applyFont="1" applyBorder="1"/>
    <xf numFmtId="2" fontId="2" fillId="0" borderId="3" xfId="0" applyNumberFormat="1" applyFont="1" applyBorder="1"/>
    <xf numFmtId="166" fontId="2" fillId="0" borderId="3" xfId="0" applyNumberFormat="1" applyFont="1" applyBorder="1"/>
    <xf numFmtId="2" fontId="2" fillId="0" borderId="4" xfId="0" applyNumberFormat="1" applyFont="1" applyBorder="1"/>
    <xf numFmtId="0" fontId="0" fillId="0" borderId="0" xfId="0" pivotButton="1"/>
    <xf numFmtId="4" fontId="0" fillId="0" borderId="0" xfId="0" applyNumberFormat="1"/>
    <xf numFmtId="0" fontId="5" fillId="0" borderId="0" xfId="0" applyFont="1"/>
    <xf numFmtId="4" fontId="0" fillId="0" borderId="0" xfId="0" applyNumberFormat="1" applyAlignment="1">
      <alignment horizontal="left"/>
    </xf>
    <xf numFmtId="164" fontId="0" fillId="0" borderId="0" xfId="0" applyNumberFormat="1" applyAlignment="1">
      <alignment horizontal="center"/>
    </xf>
  </cellXfs>
  <cellStyles count="1">
    <cellStyle name="Normal" xfId="0" builtinId="0"/>
  </cellStyles>
  <dxfs count="557">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4"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0" formatCode="General"/>
    </dxf>
    <dxf>
      <numFmt numFmtId="19" formatCode="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6" formatCode="0.000000"/>
    </dxf>
    <dxf>
      <numFmt numFmtId="2" formatCode="0.00"/>
    </dxf>
    <dxf>
      <numFmt numFmtId="19" formatCode="d/mm/yyyy"/>
    </dxf>
    <dxf>
      <numFmt numFmtId="2" formatCode="0.00"/>
    </dxf>
    <dxf>
      <numFmt numFmtId="164" formatCode="0.0000000000"/>
    </dxf>
    <dxf>
      <numFmt numFmtId="2" formatCode="0.00"/>
    </dxf>
    <dxf>
      <numFmt numFmtId="19" formatCode="d/mm/yyyy"/>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166" formatCode="0.000000"/>
    </dxf>
    <dxf>
      <numFmt numFmtId="0" formatCode="General"/>
    </dxf>
    <dxf>
      <numFmt numFmtId="19" formatCode="d/mm/yyyy"/>
    </dxf>
    <dxf>
      <numFmt numFmtId="166" formatCode="0.000000"/>
    </dxf>
    <dxf>
      <numFmt numFmtId="166" formatCode="0.000000"/>
    </dxf>
    <dxf>
      <numFmt numFmtId="166" formatCode="0.000000"/>
    </dxf>
    <dxf>
      <numFmt numFmtId="166" formatCode="0.000000"/>
    </dxf>
    <dxf>
      <numFmt numFmtId="164" formatCode="0.0000000000"/>
    </dxf>
    <dxf>
      <numFmt numFmtId="164" formatCode="0.0000000000"/>
    </dxf>
    <dxf>
      <numFmt numFmtId="164" formatCode="0.0000000000"/>
    </dxf>
    <dxf>
      <numFmt numFmtId="164" formatCode="0.0000000000"/>
    </dxf>
    <dxf>
      <numFmt numFmtId="2" formatCode="0.00"/>
    </dxf>
    <dxf>
      <numFmt numFmtId="2" formatCode="0.00"/>
    </dxf>
    <dxf>
      <numFmt numFmtId="2" formatCode="0.00"/>
    </dxf>
    <dxf>
      <numFmt numFmtId="2" formatCode="0.00"/>
    </dxf>
    <dxf>
      <numFmt numFmtId="2" formatCode="0.00"/>
    </dxf>
    <dxf>
      <numFmt numFmtId="2" formatCode="0.00"/>
    </dxf>
    <dxf>
      <numFmt numFmtId="19" formatCode="d/mm/yyyy"/>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protection locked="1" hidden="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0000000"/>
      <alignment horizontal="center" vertical="bottom" textRotation="0" wrapText="0" indent="0" justifyLastLine="0" shrinkToFit="0" readingOrder="0"/>
    </dxf>
    <dxf>
      <numFmt numFmtId="164" formatCode="0.0000000000"/>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numFmt numFmtId="165" formatCode="0.0000"/>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9" formatCode="d/mm/yyyy"/>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border outline="0">
        <left style="thin">
          <color theme="4" tint="0.39997558519241921"/>
        </left>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dxf>
    <dxf>
      <numFmt numFmtId="2" formatCode="0.00"/>
    </dxf>
    <dxf>
      <numFmt numFmtId="2" formatCode="0.00"/>
    </dxf>
    <dxf>
      <numFmt numFmtId="2" formatCode="0.00"/>
    </dxf>
    <dxf>
      <numFmt numFmtId="2" formatCode="0.00"/>
    </dxf>
    <dxf>
      <numFmt numFmtId="2" formatCode="0.00"/>
    </dxf>
    <dxf>
      <numFmt numFmtId="19" formatCode="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'Task 3'!$D$2</c:f>
              <c:strCache>
                <c:ptCount val="1"/>
                <c:pt idx="0">
                  <c:v>s(t) (%)</c:v>
                </c:pt>
              </c:strCache>
            </c:strRef>
          </c:tx>
          <c:spPr>
            <a:ln w="28575" cap="rnd">
              <a:solidFill>
                <a:schemeClr val="accent1"/>
              </a:solidFill>
              <a:round/>
            </a:ln>
            <a:effectLst/>
          </c:spPr>
          <c:marker>
            <c:symbol val="none"/>
          </c:marker>
          <c:cat>
            <c:numRef>
              <c:f>'Task 3'!$C$3:$C$123</c:f>
              <c:numCache>
                <c:formatCode>0.0000</c:formatCode>
                <c:ptCount val="121"/>
                <c:pt idx="0">
                  <c:v>0</c:v>
                </c:pt>
                <c:pt idx="1">
                  <c:v>8.3333333333333329E-2</c:v>
                </c:pt>
                <c:pt idx="2">
                  <c:v>0.16666666666666666</c:v>
                </c:pt>
                <c:pt idx="3">
                  <c:v>0.25</c:v>
                </c:pt>
                <c:pt idx="4">
                  <c:v>0.33333333333333331</c:v>
                </c:pt>
                <c:pt idx="5">
                  <c:v>0.41666666666666663</c:v>
                </c:pt>
                <c:pt idx="6">
                  <c:v>0.49999999999999994</c:v>
                </c:pt>
                <c:pt idx="7">
                  <c:v>0.58333333333333326</c:v>
                </c:pt>
                <c:pt idx="8">
                  <c:v>0.66666666666666663</c:v>
                </c:pt>
                <c:pt idx="9">
                  <c:v>0.75</c:v>
                </c:pt>
                <c:pt idx="10">
                  <c:v>0.83333333333333337</c:v>
                </c:pt>
                <c:pt idx="11">
                  <c:v>0.91666666666666674</c:v>
                </c:pt>
                <c:pt idx="12">
                  <c:v>1</c:v>
                </c:pt>
                <c:pt idx="13">
                  <c:v>1.0833333333333333</c:v>
                </c:pt>
                <c:pt idx="14">
                  <c:v>1.1666666666666665</c:v>
                </c:pt>
                <c:pt idx="15">
                  <c:v>1.2499999999999998</c:v>
                </c:pt>
                <c:pt idx="16">
                  <c:v>1.333333333333333</c:v>
                </c:pt>
                <c:pt idx="17">
                  <c:v>1.4166666666666663</c:v>
                </c:pt>
                <c:pt idx="18">
                  <c:v>1.4999999999999996</c:v>
                </c:pt>
                <c:pt idx="19">
                  <c:v>1.5833333333333328</c:v>
                </c:pt>
                <c:pt idx="20">
                  <c:v>1.6666666666666661</c:v>
                </c:pt>
                <c:pt idx="21">
                  <c:v>1.7499999999999993</c:v>
                </c:pt>
                <c:pt idx="22">
                  <c:v>1.8333333333333326</c:v>
                </c:pt>
                <c:pt idx="23">
                  <c:v>1.9166666666666659</c:v>
                </c:pt>
                <c:pt idx="24">
                  <c:v>1.9999999999999991</c:v>
                </c:pt>
                <c:pt idx="25">
                  <c:v>2.0833333333333326</c:v>
                </c:pt>
                <c:pt idx="26">
                  <c:v>2.1666666666666661</c:v>
                </c:pt>
                <c:pt idx="27">
                  <c:v>2.2499999999999996</c:v>
                </c:pt>
                <c:pt idx="28">
                  <c:v>2.333333333333333</c:v>
                </c:pt>
                <c:pt idx="29">
                  <c:v>2.4166666666666665</c:v>
                </c:pt>
                <c:pt idx="30">
                  <c:v>2.5</c:v>
                </c:pt>
                <c:pt idx="31">
                  <c:v>2.5833333333333335</c:v>
                </c:pt>
                <c:pt idx="32">
                  <c:v>2.666666666666667</c:v>
                </c:pt>
                <c:pt idx="33">
                  <c:v>2.7500000000000004</c:v>
                </c:pt>
                <c:pt idx="34">
                  <c:v>2.8333333333333339</c:v>
                </c:pt>
                <c:pt idx="35">
                  <c:v>2.9166666666666674</c:v>
                </c:pt>
                <c:pt idx="36">
                  <c:v>3.0000000000000009</c:v>
                </c:pt>
                <c:pt idx="37">
                  <c:v>3.0833333333333344</c:v>
                </c:pt>
                <c:pt idx="38">
                  <c:v>3.1666666666666679</c:v>
                </c:pt>
                <c:pt idx="39">
                  <c:v>3.2500000000000013</c:v>
                </c:pt>
                <c:pt idx="40">
                  <c:v>3.3333333333333348</c:v>
                </c:pt>
                <c:pt idx="41">
                  <c:v>3.4166666666666683</c:v>
                </c:pt>
                <c:pt idx="42">
                  <c:v>3.5000000000000018</c:v>
                </c:pt>
                <c:pt idx="43">
                  <c:v>3.5833333333333353</c:v>
                </c:pt>
                <c:pt idx="44">
                  <c:v>3.6666666666666687</c:v>
                </c:pt>
                <c:pt idx="45">
                  <c:v>3.7500000000000022</c:v>
                </c:pt>
                <c:pt idx="46">
                  <c:v>3.8333333333333357</c:v>
                </c:pt>
                <c:pt idx="47">
                  <c:v>3.9166666666666692</c:v>
                </c:pt>
                <c:pt idx="48">
                  <c:v>4.0000000000000027</c:v>
                </c:pt>
                <c:pt idx="49">
                  <c:v>4.0833333333333357</c:v>
                </c:pt>
                <c:pt idx="50">
                  <c:v>4.1666666666666687</c:v>
                </c:pt>
                <c:pt idx="51">
                  <c:v>4.2500000000000018</c:v>
                </c:pt>
                <c:pt idx="52">
                  <c:v>4.3333333333333348</c:v>
                </c:pt>
                <c:pt idx="53">
                  <c:v>4.4166666666666679</c:v>
                </c:pt>
                <c:pt idx="54">
                  <c:v>4.5000000000000009</c:v>
                </c:pt>
                <c:pt idx="55">
                  <c:v>4.5833333333333339</c:v>
                </c:pt>
                <c:pt idx="56">
                  <c:v>4.666666666666667</c:v>
                </c:pt>
                <c:pt idx="57">
                  <c:v>4.75</c:v>
                </c:pt>
                <c:pt idx="58">
                  <c:v>4.833333333333333</c:v>
                </c:pt>
                <c:pt idx="59">
                  <c:v>4.9166666666666661</c:v>
                </c:pt>
                <c:pt idx="60">
                  <c:v>4.9999999999999991</c:v>
                </c:pt>
                <c:pt idx="61">
                  <c:v>5.0833333333333321</c:v>
                </c:pt>
                <c:pt idx="62">
                  <c:v>5.1666666666666652</c:v>
                </c:pt>
                <c:pt idx="63">
                  <c:v>5.2499999999999982</c:v>
                </c:pt>
                <c:pt idx="64">
                  <c:v>5.3333333333333313</c:v>
                </c:pt>
                <c:pt idx="65">
                  <c:v>5.4166666666666643</c:v>
                </c:pt>
                <c:pt idx="66">
                  <c:v>5.4999999999999973</c:v>
                </c:pt>
                <c:pt idx="67">
                  <c:v>5.5833333333333304</c:v>
                </c:pt>
                <c:pt idx="68">
                  <c:v>5.6666666666666634</c:v>
                </c:pt>
                <c:pt idx="69">
                  <c:v>5.7499999999999964</c:v>
                </c:pt>
                <c:pt idx="70">
                  <c:v>5.8333333333333295</c:v>
                </c:pt>
                <c:pt idx="71">
                  <c:v>5.9166666666666625</c:v>
                </c:pt>
                <c:pt idx="72">
                  <c:v>5.9999999999999956</c:v>
                </c:pt>
                <c:pt idx="73">
                  <c:v>6.0833333333333286</c:v>
                </c:pt>
                <c:pt idx="74">
                  <c:v>6.1666666666666616</c:v>
                </c:pt>
                <c:pt idx="75">
                  <c:v>6.2499999999999947</c:v>
                </c:pt>
                <c:pt idx="76">
                  <c:v>6.3333333333333277</c:v>
                </c:pt>
                <c:pt idx="77">
                  <c:v>6.4166666666666607</c:v>
                </c:pt>
                <c:pt idx="78">
                  <c:v>6.4999999999999938</c:v>
                </c:pt>
                <c:pt idx="79">
                  <c:v>6.5833333333333268</c:v>
                </c:pt>
                <c:pt idx="80">
                  <c:v>6.6666666666666599</c:v>
                </c:pt>
                <c:pt idx="81">
                  <c:v>6.7499999999999929</c:v>
                </c:pt>
                <c:pt idx="82">
                  <c:v>6.8333333333333259</c:v>
                </c:pt>
                <c:pt idx="83">
                  <c:v>6.916666666666659</c:v>
                </c:pt>
                <c:pt idx="84">
                  <c:v>6.999999999999992</c:v>
                </c:pt>
                <c:pt idx="85">
                  <c:v>7.083333333333325</c:v>
                </c:pt>
                <c:pt idx="86">
                  <c:v>7.1666666666666581</c:v>
                </c:pt>
                <c:pt idx="87">
                  <c:v>7.2499999999999911</c:v>
                </c:pt>
                <c:pt idx="88">
                  <c:v>7.3333333333333242</c:v>
                </c:pt>
                <c:pt idx="89">
                  <c:v>7.4166666666666572</c:v>
                </c:pt>
                <c:pt idx="90">
                  <c:v>7.4999999999999902</c:v>
                </c:pt>
                <c:pt idx="91">
                  <c:v>7.5833333333333233</c:v>
                </c:pt>
                <c:pt idx="92">
                  <c:v>7.6666666666666563</c:v>
                </c:pt>
                <c:pt idx="93">
                  <c:v>7.7499999999999893</c:v>
                </c:pt>
                <c:pt idx="94">
                  <c:v>7.8333333333333224</c:v>
                </c:pt>
                <c:pt idx="95">
                  <c:v>7.9166666666666554</c:v>
                </c:pt>
                <c:pt idx="96">
                  <c:v>7.9999999999999885</c:v>
                </c:pt>
                <c:pt idx="97">
                  <c:v>8.0833333333333215</c:v>
                </c:pt>
                <c:pt idx="98">
                  <c:v>8.1666666666666554</c:v>
                </c:pt>
                <c:pt idx="99">
                  <c:v>8.2499999999999893</c:v>
                </c:pt>
                <c:pt idx="100">
                  <c:v>8.3333333333333233</c:v>
                </c:pt>
                <c:pt idx="101">
                  <c:v>8.4166666666666572</c:v>
                </c:pt>
                <c:pt idx="102">
                  <c:v>8.4999999999999911</c:v>
                </c:pt>
                <c:pt idx="103">
                  <c:v>8.583333333333325</c:v>
                </c:pt>
                <c:pt idx="104">
                  <c:v>8.666666666666659</c:v>
                </c:pt>
                <c:pt idx="105">
                  <c:v>8.7499999999999929</c:v>
                </c:pt>
                <c:pt idx="106">
                  <c:v>8.8333333333333268</c:v>
                </c:pt>
                <c:pt idx="107">
                  <c:v>8.9166666666666607</c:v>
                </c:pt>
                <c:pt idx="108">
                  <c:v>8.9999999999999947</c:v>
                </c:pt>
                <c:pt idx="109">
                  <c:v>9.0833333333333286</c:v>
                </c:pt>
                <c:pt idx="110">
                  <c:v>9.1666666666666625</c:v>
                </c:pt>
                <c:pt idx="111">
                  <c:v>9.2499999999999964</c:v>
                </c:pt>
                <c:pt idx="112">
                  <c:v>9.3333333333333304</c:v>
                </c:pt>
                <c:pt idx="113">
                  <c:v>9.4166666666666643</c:v>
                </c:pt>
                <c:pt idx="114">
                  <c:v>9.4999999999999982</c:v>
                </c:pt>
                <c:pt idx="115">
                  <c:v>9.5833333333333321</c:v>
                </c:pt>
                <c:pt idx="116">
                  <c:v>9.6666666666666661</c:v>
                </c:pt>
                <c:pt idx="117">
                  <c:v>9.75</c:v>
                </c:pt>
                <c:pt idx="118">
                  <c:v>9.8333333333333339</c:v>
                </c:pt>
                <c:pt idx="119">
                  <c:v>9.9166666666666679</c:v>
                </c:pt>
                <c:pt idx="120">
                  <c:v>10.000000000000002</c:v>
                </c:pt>
              </c:numCache>
            </c:numRef>
          </c:cat>
          <c:val>
            <c:numRef>
              <c:f>'Task 3'!$D$3:$D$123</c:f>
              <c:numCache>
                <c:formatCode>0.00%</c:formatCode>
                <c:ptCount val="121"/>
                <c:pt idx="0">
                  <c:v>2.4800000000000003E-2</c:v>
                </c:pt>
                <c:pt idx="1">
                  <c:v>2.4377850814401681E-2</c:v>
                </c:pt>
                <c:pt idx="2">
                  <c:v>2.4028945644335775E-2</c:v>
                </c:pt>
                <c:pt idx="3">
                  <c:v>2.3747393593904976E-2</c:v>
                </c:pt>
                <c:pt idx="4">
                  <c:v>2.3527680536679446E-2</c:v>
                </c:pt>
                <c:pt idx="5">
                  <c:v>2.3364648368920733E-2</c:v>
                </c:pt>
                <c:pt idx="6">
                  <c:v>2.3253475232204893E-2</c:v>
                </c:pt>
                <c:pt idx="7">
                  <c:v>2.3189656672335194E-2</c:v>
                </c:pt>
                <c:pt idx="8">
                  <c:v>2.3168987701454227E-2</c:v>
                </c:pt>
                <c:pt idx="9">
                  <c:v>2.3187545730428676E-2</c:v>
                </c:pt>
                <c:pt idx="10">
                  <c:v>2.3241674338866734E-2</c:v>
                </c:pt>
                <c:pt idx="11">
                  <c:v>2.33279678505234E-2</c:v>
                </c:pt>
                <c:pt idx="12">
                  <c:v>2.3443256682335788E-2</c:v>
                </c:pt>
                <c:pt idx="13">
                  <c:v>2.3584593435895525E-2</c:v>
                </c:pt>
                <c:pt idx="14">
                  <c:v>2.3749239700797019E-2</c:v>
                </c:pt>
                <c:pt idx="15">
                  <c:v>2.3934653539985952E-2</c:v>
                </c:pt>
                <c:pt idx="16">
                  <c:v>2.4138477627963902E-2</c:v>
                </c:pt>
                <c:pt idx="17">
                  <c:v>2.4358528013471482E-2</c:v>
                </c:pt>
                <c:pt idx="18">
                  <c:v>2.4592783479068177E-2</c:v>
                </c:pt>
                <c:pt idx="19">
                  <c:v>2.4839375470842917E-2</c:v>
                </c:pt>
                <c:pt idx="20">
                  <c:v>2.5096578572320935E-2</c:v>
                </c:pt>
                <c:pt idx="21">
                  <c:v>2.5362801497472921E-2</c:v>
                </c:pt>
                <c:pt idx="22">
                  <c:v>2.5636578578577599E-2</c:v>
                </c:pt>
                <c:pt idx="23">
                  <c:v>2.5916561725534276E-2</c:v>
                </c:pt>
                <c:pt idx="24">
                  <c:v>2.6201512834063648E-2</c:v>
                </c:pt>
                <c:pt idx="25">
                  <c:v>2.6490296621070619E-2</c:v>
                </c:pt>
                <c:pt idx="26">
                  <c:v>2.6781873866268197E-2</c:v>
                </c:pt>
                <c:pt idx="27">
                  <c:v>2.7075295039975664E-2</c:v>
                </c:pt>
                <c:pt idx="28">
                  <c:v>2.7369694297803691E-2</c:v>
                </c:pt>
                <c:pt idx="29">
                  <c:v>2.7664283823723469E-2</c:v>
                </c:pt>
                <c:pt idx="30">
                  <c:v>2.7958348503783616E-2</c:v>
                </c:pt>
                <c:pt idx="31">
                  <c:v>2.8251240913487397E-2</c:v>
                </c:pt>
                <c:pt idx="32">
                  <c:v>2.8542376602572181E-2</c:v>
                </c:pt>
                <c:pt idx="33">
                  <c:v>2.8831229661642199E-2</c:v>
                </c:pt>
                <c:pt idx="34">
                  <c:v>2.9117328555794377E-2</c:v>
                </c:pt>
                <c:pt idx="35">
                  <c:v>2.940025221104485E-2</c:v>
                </c:pt>
                <c:pt idx="36">
                  <c:v>2.9679626340009833E-2</c:v>
                </c:pt>
                <c:pt idx="37">
                  <c:v>2.9955119993919612E-2</c:v>
                </c:pt>
                <c:pt idx="38">
                  <c:v>3.0226442328647872E-2</c:v>
                </c:pt>
                <c:pt idx="39">
                  <c:v>3.0493339573020459E-2</c:v>
                </c:pt>
                <c:pt idx="40">
                  <c:v>3.0755592188228612E-2</c:v>
                </c:pt>
                <c:pt idx="41">
                  <c:v>3.1013012207711417E-2</c:v>
                </c:pt>
                <c:pt idx="42">
                  <c:v>3.1265440747391147E-2</c:v>
                </c:pt>
                <c:pt idx="43">
                  <c:v>3.1512745676643882E-2</c:v>
                </c:pt>
                <c:pt idx="44">
                  <c:v>3.1754819440866291E-2</c:v>
                </c:pt>
                <c:pt idx="45">
                  <c:v>3.1991577026958463E-2</c:v>
                </c:pt>
                <c:pt idx="46">
                  <c:v>3.2222954063482627E-2</c:v>
                </c:pt>
                <c:pt idx="47">
                  <c:v>3.2448905047678535E-2</c:v>
                </c:pt>
                <c:pt idx="48">
                  <c:v>3.2669401691919682E-2</c:v>
                </c:pt>
                <c:pt idx="49">
                  <c:v>3.2884431382579613E-2</c:v>
                </c:pt>
                <c:pt idx="50">
                  <c:v>3.3093995744645902E-2</c:v>
                </c:pt>
                <c:pt idx="51">
                  <c:v>3.3298109305771428E-2</c:v>
                </c:pt>
                <c:pt idx="52">
                  <c:v>3.349679825378768E-2</c:v>
                </c:pt>
                <c:pt idx="53">
                  <c:v>3.3690099282025564E-2</c:v>
                </c:pt>
                <c:pt idx="54">
                  <c:v>3.3878058517093995E-2</c:v>
                </c:pt>
                <c:pt idx="55">
                  <c:v>3.4060730524057801E-2</c:v>
                </c:pt>
                <c:pt idx="56">
                  <c:v>3.4238177384232842E-2</c:v>
                </c:pt>
                <c:pt idx="57">
                  <c:v>3.4410467841080601E-2</c:v>
                </c:pt>
                <c:pt idx="58">
                  <c:v>3.4577676509934402E-2</c:v>
                </c:pt>
                <c:pt idx="59">
                  <c:v>3.4739883147528731E-2</c:v>
                </c:pt>
                <c:pt idx="60">
                  <c:v>3.4897171977528924E-2</c:v>
                </c:pt>
                <c:pt idx="61">
                  <c:v>3.5049631068474411E-2</c:v>
                </c:pt>
                <c:pt idx="62">
                  <c:v>3.5197351760752713E-2</c:v>
                </c:pt>
                <c:pt idx="63">
                  <c:v>3.5340428139415583E-2</c:v>
                </c:pt>
                <c:pt idx="64">
                  <c:v>3.547895654983263E-2</c:v>
                </c:pt>
                <c:pt idx="65">
                  <c:v>3.5613035153352436E-2</c:v>
                </c:pt>
                <c:pt idx="66">
                  <c:v>3.5742763520306454E-2</c:v>
                </c:pt>
                <c:pt idx="67">
                  <c:v>3.5868242257847932E-2</c:v>
                </c:pt>
                <c:pt idx="68">
                  <c:v>3.5989572670266375E-2</c:v>
                </c:pt>
                <c:pt idx="69">
                  <c:v>3.6106856449558931E-2</c:v>
                </c:pt>
                <c:pt idx="70">
                  <c:v>3.6220195394172802E-2</c:v>
                </c:pt>
                <c:pt idx="71">
                  <c:v>3.6329691153958871E-2</c:v>
                </c:pt>
                <c:pt idx="72">
                  <c:v>3.643544499949565E-2</c:v>
                </c:pt>
                <c:pt idx="73">
                  <c:v>3.6537557614055416E-2</c:v>
                </c:pt>
                <c:pt idx="74">
                  <c:v>3.6636128906590251E-2</c:v>
                </c:pt>
                <c:pt idx="75">
                  <c:v>3.6731257844216665E-2</c:v>
                </c:pt>
                <c:pt idx="76">
                  <c:v>3.6823042302772106E-2</c:v>
                </c:pt>
                <c:pt idx="77">
                  <c:v>3.6911578934106022E-2</c:v>
                </c:pt>
                <c:pt idx="78">
                  <c:v>3.6996963048852929E-2</c:v>
                </c:pt>
                <c:pt idx="79">
                  <c:v>3.7079288513514587E-2</c:v>
                </c:pt>
                <c:pt idx="80">
                  <c:v>3.7158647660753087E-2</c:v>
                </c:pt>
                <c:pt idx="81">
                  <c:v>3.7235131211868243E-2</c:v>
                </c:pt>
                <c:pt idx="82">
                  <c:v>3.7308828210498579E-2</c:v>
                </c:pt>
                <c:pt idx="83">
                  <c:v>3.737982596664885E-2</c:v>
                </c:pt>
                <c:pt idx="84">
                  <c:v>3.7448210010205436E-2</c:v>
                </c:pt>
                <c:pt idx="85">
                  <c:v>3.7514064053157346E-2</c:v>
                </c:pt>
                <c:pt idx="86">
                  <c:v>3.7577469959792539E-2</c:v>
                </c:pt>
                <c:pt idx="87">
                  <c:v>3.76385077241886E-2</c:v>
                </c:pt>
                <c:pt idx="88">
                  <c:v>3.7697255454363393E-2</c:v>
                </c:pt>
                <c:pt idx="89">
                  <c:v>3.7753789362494614E-2</c:v>
                </c:pt>
                <c:pt idx="90">
                  <c:v>3.780818376065808E-2</c:v>
                </c:pt>
                <c:pt idx="91">
                  <c:v>3.7860511061573246E-2</c:v>
                </c:pt>
                <c:pt idx="92">
                  <c:v>3.7910841783880163E-2</c:v>
                </c:pt>
                <c:pt idx="93">
                  <c:v>3.7959244561506317E-2</c:v>
                </c:pt>
                <c:pt idx="94">
                  <c:v>3.8005786156713087E-2</c:v>
                </c:pt>
                <c:pt idx="95">
                  <c:v>3.805053147644178E-2</c:v>
                </c:pt>
                <c:pt idx="96">
                  <c:v>3.8093543591606667E-2</c:v>
                </c:pt>
                <c:pt idx="97">
                  <c:v>3.8134883759008857E-2</c:v>
                </c:pt>
                <c:pt idx="98">
                  <c:v>3.8174611445569308E-2</c:v>
                </c:pt>
                <c:pt idx="99">
                  <c:v>3.8212784354601834E-2</c:v>
                </c:pt>
                <c:pt idx="100">
                  <c:v>3.8249458453868852E-2</c:v>
                </c:pt>
                <c:pt idx="101">
                  <c:v>3.8284688005182393E-2</c:v>
                </c:pt>
                <c:pt idx="102">
                  <c:v>3.8318525595331464E-2</c:v>
                </c:pt>
                <c:pt idx="103">
                  <c:v>3.8351022168134789E-2</c:v>
                </c:pt>
                <c:pt idx="104">
                  <c:v>3.8382227057433847E-2</c:v>
                </c:pt>
                <c:pt idx="105">
                  <c:v>3.8412188020856546E-2</c:v>
                </c:pt>
                <c:pt idx="106">
                  <c:v>3.8440951274196139E-2</c:v>
                </c:pt>
                <c:pt idx="107">
                  <c:v>3.8468561526263163E-2</c:v>
                </c:pt>
                <c:pt idx="108">
                  <c:v>3.8495062014080456E-2</c:v>
                </c:pt>
                <c:pt idx="109">
                  <c:v>3.8520494538302967E-2</c:v>
                </c:pt>
                <c:pt idx="110">
                  <c:v>3.854489949875467E-2</c:v>
                </c:pt>
                <c:pt idx="111">
                  <c:v>3.8568315929984789E-2</c:v>
                </c:pt>
                <c:pt idx="112">
                  <c:v>3.8590781536754902E-2</c:v>
                </c:pt>
                <c:pt idx="113">
                  <c:v>3.8612332729376961E-2</c:v>
                </c:pt>
                <c:pt idx="114">
                  <c:v>3.8633004658830419E-2</c:v>
                </c:pt>
                <c:pt idx="115">
                  <c:v>3.8652831251593633E-2</c:v>
                </c:pt>
                <c:pt idx="116">
                  <c:v>3.8671845244132148E-2</c:v>
                </c:pt>
                <c:pt idx="117">
                  <c:v>3.8690078216992184E-2</c:v>
                </c:pt>
                <c:pt idx="118">
                  <c:v>3.8707560628454041E-2</c:v>
                </c:pt>
                <c:pt idx="119">
                  <c:v>3.8724321847705134E-2</c:v>
                </c:pt>
                <c:pt idx="120">
                  <c:v>3.8740390187497566E-2</c:v>
                </c:pt>
              </c:numCache>
            </c:numRef>
          </c:val>
          <c:smooth val="0"/>
          <c:extLst>
            <c:ext xmlns:c16="http://schemas.microsoft.com/office/drawing/2014/chart" uri="{C3380CC4-5D6E-409C-BE32-E72D297353CC}">
              <c16:uniqueId val="{00000000-F8C1-444E-9959-167E4E2C75B8}"/>
            </c:ext>
          </c:extLst>
        </c:ser>
        <c:dLbls>
          <c:showLegendKey val="0"/>
          <c:showVal val="0"/>
          <c:showCatName val="0"/>
          <c:showSerName val="0"/>
          <c:showPercent val="0"/>
          <c:showBubbleSize val="0"/>
        </c:dLbls>
        <c:smooth val="0"/>
        <c:axId val="452858032"/>
        <c:axId val="452860432"/>
      </c:lineChart>
      <c:catAx>
        <c:axId val="4528580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Maturity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860432"/>
        <c:crosses val="autoZero"/>
        <c:auto val="1"/>
        <c:lblAlgn val="ctr"/>
        <c:lblOffset val="100"/>
        <c:noMultiLvlLbl val="0"/>
      </c:catAx>
      <c:valAx>
        <c:axId val="452860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Spot</a:t>
                </a:r>
                <a:r>
                  <a:rPr lang="en-AU" baseline="0"/>
                  <a:t> Rate (%)</a:t>
                </a: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858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[ACTL2111 z5421168 Final.xlsm]Task 6 Histogram &amp; Stats!PivotTable8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Histogram</a:t>
            </a:r>
            <a:r>
              <a:rPr lang="en-AU" baseline="0"/>
              <a:t> of Returns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pattFill prst="wdUpDiag">
            <a:fgClr>
              <a:srgbClr val="7030A0"/>
            </a:fgClr>
            <a:bgClr>
              <a:schemeClr val="bg1"/>
            </a:bgClr>
          </a:pattFill>
          <a:ln>
            <a:solidFill>
              <a:schemeClr val="dk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alpha val="57000"/>
            </a:schemeClr>
          </a:solidFill>
          <a:ln>
            <a:solidFill>
              <a:schemeClr val="dk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alpha val="33000"/>
            </a:schemeClr>
          </a:solidFill>
          <a:ln>
            <a:solidFill>
              <a:schemeClr val="dk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 6 Histogram &amp; Stats'!$K$10:$K$11</c:f>
              <c:strCache>
                <c:ptCount val="1"/>
                <c:pt idx="0">
                  <c:v>Option 1</c:v>
                </c:pt>
              </c:strCache>
            </c:strRef>
          </c:tx>
          <c:spPr>
            <a:pattFill prst="wdUpDiag">
              <a:fgClr>
                <a:srgbClr val="7030A0"/>
              </a:fgClr>
              <a:bgClr>
                <a:schemeClr val="bg1"/>
              </a:bgClr>
            </a:pattFill>
            <a:ln>
              <a:solidFill>
                <a:schemeClr val="dk1"/>
              </a:solidFill>
            </a:ln>
            <a:effectLst/>
          </c:spPr>
          <c:invertIfNegative val="0"/>
          <c:cat>
            <c:strRef>
              <c:f>'Task 6 Histogram &amp; Stats'!$J$12:$J$20</c:f>
              <c:strCache>
                <c:ptCount val="8"/>
                <c:pt idx="0">
                  <c:v>150000-200000</c:v>
                </c:pt>
                <c:pt idx="1">
                  <c:v>200000-250000</c:v>
                </c:pt>
                <c:pt idx="2">
                  <c:v>250000-300000</c:v>
                </c:pt>
                <c:pt idx="3">
                  <c:v>300000-350000</c:v>
                </c:pt>
                <c:pt idx="4">
                  <c:v>350000-400000</c:v>
                </c:pt>
                <c:pt idx="5">
                  <c:v>400000-450000</c:v>
                </c:pt>
                <c:pt idx="6">
                  <c:v>450000-500000</c:v>
                </c:pt>
                <c:pt idx="7">
                  <c:v>550000-600000</c:v>
                </c:pt>
              </c:strCache>
            </c:strRef>
          </c:cat>
          <c:val>
            <c:numRef>
              <c:f>'Task 6 Histogram &amp; Stats'!$K$12:$K$20</c:f>
              <c:numCache>
                <c:formatCode>General</c:formatCode>
                <c:ptCount val="8"/>
                <c:pt idx="2">
                  <c:v>1</c:v>
                </c:pt>
              </c:numCache>
            </c:numRef>
          </c:val>
          <c:extLst>
            <c:ext xmlns:c16="http://schemas.microsoft.com/office/drawing/2014/chart" uri="{C3380CC4-5D6E-409C-BE32-E72D297353CC}">
              <c16:uniqueId val="{00000000-6AC3-4959-9B4E-08818A200D9B}"/>
            </c:ext>
          </c:extLst>
        </c:ser>
        <c:ser>
          <c:idx val="1"/>
          <c:order val="1"/>
          <c:tx>
            <c:strRef>
              <c:f>'Task 6 Histogram &amp; Stats'!$L$10:$L$11</c:f>
              <c:strCache>
                <c:ptCount val="1"/>
                <c:pt idx="0">
                  <c:v>Option 2</c:v>
                </c:pt>
              </c:strCache>
            </c:strRef>
          </c:tx>
          <c:spPr>
            <a:solidFill>
              <a:schemeClr val="accent2">
                <a:lumMod val="75000"/>
                <a:alpha val="57000"/>
              </a:schemeClr>
            </a:solidFill>
            <a:ln>
              <a:solidFill>
                <a:schemeClr val="dk1"/>
              </a:solidFill>
            </a:ln>
            <a:effectLst/>
          </c:spPr>
          <c:invertIfNegative val="0"/>
          <c:cat>
            <c:strRef>
              <c:f>'Task 6 Histogram &amp; Stats'!$J$12:$J$20</c:f>
              <c:strCache>
                <c:ptCount val="8"/>
                <c:pt idx="0">
                  <c:v>150000-200000</c:v>
                </c:pt>
                <c:pt idx="1">
                  <c:v>200000-250000</c:v>
                </c:pt>
                <c:pt idx="2">
                  <c:v>250000-300000</c:v>
                </c:pt>
                <c:pt idx="3">
                  <c:v>300000-350000</c:v>
                </c:pt>
                <c:pt idx="4">
                  <c:v>350000-400000</c:v>
                </c:pt>
                <c:pt idx="5">
                  <c:v>400000-450000</c:v>
                </c:pt>
                <c:pt idx="6">
                  <c:v>450000-500000</c:v>
                </c:pt>
                <c:pt idx="7">
                  <c:v>550000-600000</c:v>
                </c:pt>
              </c:strCache>
            </c:strRef>
          </c:cat>
          <c:val>
            <c:numRef>
              <c:f>'Task 6 Histogram &amp; Stats'!$L$12:$L$20</c:f>
              <c:numCache>
                <c:formatCode>General</c:formatCode>
                <c:ptCount val="8"/>
                <c:pt idx="0">
                  <c:v>2</c:v>
                </c:pt>
                <c:pt idx="1">
                  <c:v>12</c:v>
                </c:pt>
                <c:pt idx="2">
                  <c:v>35</c:v>
                </c:pt>
                <c:pt idx="3">
                  <c:v>25</c:v>
                </c:pt>
                <c:pt idx="4">
                  <c:v>17</c:v>
                </c:pt>
                <c:pt idx="5">
                  <c:v>5</c:v>
                </c:pt>
                <c:pt idx="6">
                  <c:v>3</c:v>
                </c:pt>
                <c:pt idx="7">
                  <c:v>1</c:v>
                </c:pt>
              </c:numCache>
            </c:numRef>
          </c:val>
          <c:extLst>
            <c:ext xmlns:c16="http://schemas.microsoft.com/office/drawing/2014/chart" uri="{C3380CC4-5D6E-409C-BE32-E72D297353CC}">
              <c16:uniqueId val="{00000001-6AC3-4959-9B4E-08818A200D9B}"/>
            </c:ext>
          </c:extLst>
        </c:ser>
        <c:ser>
          <c:idx val="2"/>
          <c:order val="2"/>
          <c:tx>
            <c:strRef>
              <c:f>'Task 6 Histogram &amp; Stats'!$M$10:$M$11</c:f>
              <c:strCache>
                <c:ptCount val="1"/>
                <c:pt idx="0">
                  <c:v>Option 3</c:v>
                </c:pt>
              </c:strCache>
            </c:strRef>
          </c:tx>
          <c:spPr>
            <a:solidFill>
              <a:schemeClr val="accent6">
                <a:lumMod val="75000"/>
                <a:alpha val="33000"/>
              </a:schemeClr>
            </a:solidFill>
            <a:ln>
              <a:solidFill>
                <a:schemeClr val="dk1"/>
              </a:solidFill>
            </a:ln>
            <a:effectLst/>
          </c:spPr>
          <c:invertIfNegative val="0"/>
          <c:cat>
            <c:strRef>
              <c:f>'Task 6 Histogram &amp; Stats'!$J$12:$J$20</c:f>
              <c:strCache>
                <c:ptCount val="8"/>
                <c:pt idx="0">
                  <c:v>150000-200000</c:v>
                </c:pt>
                <c:pt idx="1">
                  <c:v>200000-250000</c:v>
                </c:pt>
                <c:pt idx="2">
                  <c:v>250000-300000</c:v>
                </c:pt>
                <c:pt idx="3">
                  <c:v>300000-350000</c:v>
                </c:pt>
                <c:pt idx="4">
                  <c:v>350000-400000</c:v>
                </c:pt>
                <c:pt idx="5">
                  <c:v>400000-450000</c:v>
                </c:pt>
                <c:pt idx="6">
                  <c:v>450000-500000</c:v>
                </c:pt>
                <c:pt idx="7">
                  <c:v>550000-600000</c:v>
                </c:pt>
              </c:strCache>
            </c:strRef>
          </c:cat>
          <c:val>
            <c:numRef>
              <c:f>'Task 6 Histogram &amp; Stats'!$M$12:$M$20</c:f>
              <c:numCache>
                <c:formatCode>General</c:formatCode>
                <c:ptCount val="8"/>
                <c:pt idx="1">
                  <c:v>1</c:v>
                </c:pt>
                <c:pt idx="2">
                  <c:v>14</c:v>
                </c:pt>
                <c:pt idx="3">
                  <c:v>39</c:v>
                </c:pt>
                <c:pt idx="4">
                  <c:v>31</c:v>
                </c:pt>
                <c:pt idx="5">
                  <c:v>12</c:v>
                </c:pt>
                <c:pt idx="6">
                  <c:v>3</c:v>
                </c:pt>
              </c:numCache>
            </c:numRef>
          </c:val>
          <c:extLst>
            <c:ext xmlns:c16="http://schemas.microsoft.com/office/drawing/2014/chart" uri="{C3380CC4-5D6E-409C-BE32-E72D297353CC}">
              <c16:uniqueId val="{00000002-6AC3-4959-9B4E-08818A200D9B}"/>
            </c:ext>
          </c:extLst>
        </c:ser>
        <c:dLbls>
          <c:showLegendKey val="0"/>
          <c:showVal val="0"/>
          <c:showCatName val="0"/>
          <c:showSerName val="0"/>
          <c:showPercent val="0"/>
          <c:showBubbleSize val="0"/>
        </c:dLbls>
        <c:gapWidth val="0"/>
        <c:overlap val="100"/>
        <c:axId val="1862946239"/>
        <c:axId val="1267197007"/>
      </c:barChart>
      <c:catAx>
        <c:axId val="186294623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Accumulated Value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7197007"/>
        <c:crosses val="autoZero"/>
        <c:auto val="1"/>
        <c:lblAlgn val="ctr"/>
        <c:lblOffset val="100"/>
        <c:noMultiLvlLbl val="0"/>
      </c:catAx>
      <c:valAx>
        <c:axId val="12671970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Frequency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2946239"/>
        <c:crosses val="autoZero"/>
        <c:crossBetween val="between"/>
      </c:valAx>
      <c:spPr>
        <a:noFill/>
        <a:ln>
          <a:noFill/>
        </a:ln>
        <a:effectLst/>
      </c:spPr>
    </c:plotArea>
    <c:legend>
      <c:legendPos val="r"/>
      <c:overlay val="0"/>
      <c:spPr>
        <a:solidFill>
          <a:schemeClr val="lt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8</xdr:col>
      <xdr:colOff>14007</xdr:colOff>
      <xdr:row>1</xdr:row>
      <xdr:rowOff>21851</xdr:rowOff>
    </xdr:from>
    <xdr:ext cx="8287269" cy="436786"/>
    <xdr:sp macro="" textlink="">
      <xdr:nvSpPr>
        <xdr:cNvPr id="2" name="TextBox 1">
          <a:extLst>
            <a:ext uri="{FF2B5EF4-FFF2-40B4-BE49-F238E27FC236}">
              <a16:creationId xmlns:a16="http://schemas.microsoft.com/office/drawing/2014/main" id="{28EE62A7-97AF-4BBB-CFEA-D1D148DF0877}"/>
            </a:ext>
          </a:extLst>
        </xdr:cNvPr>
        <xdr:cNvSpPr txBox="1"/>
      </xdr:nvSpPr>
      <xdr:spPr>
        <a:xfrm>
          <a:off x="7224432" y="212351"/>
          <a:ext cx="8287269" cy="43678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en-AU" b="1"/>
            <a:t>Question:</a:t>
          </a:r>
        </a:p>
        <a:p>
          <a:r>
            <a:rPr lang="en-AU" b="1"/>
            <a:t>Calculate a) the probability that Jackson's performance bonus will be no less than $180,000; b) the probability it is no more than $120,000.</a:t>
          </a:r>
          <a:endParaRPr lang="en-AU" sz="1100" b="1"/>
        </a:p>
      </xdr:txBody>
    </xdr:sp>
    <xdr:clientData/>
  </xdr:oneCellAnchor>
  <xdr:oneCellAnchor>
    <xdr:from>
      <xdr:col>8</xdr:col>
      <xdr:colOff>9035</xdr:colOff>
      <xdr:row>5</xdr:row>
      <xdr:rowOff>42372</xdr:rowOff>
    </xdr:from>
    <xdr:ext cx="9737911" cy="10598158"/>
    <xdr:sp macro="" textlink="">
      <xdr:nvSpPr>
        <xdr:cNvPr id="3" name="TextBox 2">
          <a:extLst>
            <a:ext uri="{FF2B5EF4-FFF2-40B4-BE49-F238E27FC236}">
              <a16:creationId xmlns:a16="http://schemas.microsoft.com/office/drawing/2014/main" id="{25AACF3F-2707-5610-FCBF-815354936ABD}"/>
            </a:ext>
          </a:extLst>
        </xdr:cNvPr>
        <xdr:cNvSpPr txBox="1"/>
      </xdr:nvSpPr>
      <xdr:spPr>
        <a:xfrm>
          <a:off x="7219460" y="994872"/>
          <a:ext cx="9737911" cy="10598158"/>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rtlCol="0" anchor="t">
          <a:spAutoFit/>
        </a:bodyPr>
        <a:lstStyle/>
        <a:p>
          <a:r>
            <a:rPr lang="en-AU" sz="1100" b="1" u="sng"/>
            <a:t>Method (Part A):</a:t>
          </a:r>
          <a:br>
            <a:rPr lang="en-AU" sz="1100"/>
          </a:br>
          <a:br>
            <a:rPr lang="en-AU" sz="1100"/>
          </a:br>
          <a:r>
            <a:rPr lang="en-AU" sz="1100"/>
            <a:t>This</a:t>
          </a:r>
          <a:r>
            <a:rPr lang="en-AU" sz="1100" baseline="0"/>
            <a:t> question was evaluated by programming a VBA function that calcualtes Pr(BonusSum &gt;= minBonusSum).</a:t>
          </a:r>
        </a:p>
        <a:p>
          <a:endParaRPr lang="en-AU" sz="1100" baseline="0"/>
        </a:p>
        <a:p>
          <a:r>
            <a:rPr lang="en-AU" sz="1100">
              <a:solidFill>
                <a:schemeClr val="accent5">
                  <a:lumMod val="75000"/>
                </a:schemeClr>
              </a:solidFill>
            </a:rPr>
            <a:t>Function MultinomialCDFa</a:t>
          </a:r>
          <a:r>
            <a:rPr lang="en-AU" sz="1100">
              <a:solidFill>
                <a:srgbClr val="FF0000"/>
              </a:solidFill>
            </a:rPr>
            <a:t>(numYears As Double, bonusSum As Double, bonusX As Double, bonusY As Double, bonusZ As Double, PrX As Double, PrY As Double, PrZ As Double</a:t>
          </a:r>
          <a:r>
            <a:rPr lang="en-AU" sz="1100">
              <a:solidFill>
                <a:schemeClr val="accent5">
                  <a:lumMod val="75000"/>
                </a:schemeClr>
              </a:solidFill>
            </a:rPr>
            <a:t>) As Double</a:t>
          </a:r>
        </a:p>
        <a:p>
          <a:endParaRPr lang="en-AU" sz="1100">
            <a:solidFill>
              <a:schemeClr val="accent5">
                <a:lumMod val="75000"/>
              </a:schemeClr>
            </a:solidFill>
          </a:endParaRPr>
        </a:p>
        <a:p>
          <a:r>
            <a:rPr lang="en-AU" sz="1100">
              <a:solidFill>
                <a:schemeClr val="accent5">
                  <a:lumMod val="75000"/>
                </a:schemeClr>
              </a:solidFill>
            </a:rPr>
            <a:t>Dim bonus As Double</a:t>
          </a:r>
        </a:p>
        <a:p>
          <a:r>
            <a:rPr lang="en-AU" sz="1100">
              <a:solidFill>
                <a:schemeClr val="accent5">
                  <a:lumMod val="75000"/>
                </a:schemeClr>
              </a:solidFill>
            </a:rPr>
            <a:t>Dim totalPr As Double</a:t>
          </a:r>
        </a:p>
        <a:p>
          <a:r>
            <a:rPr lang="en-AU" sz="1100">
              <a:solidFill>
                <a:schemeClr val="accent5">
                  <a:lumMod val="75000"/>
                </a:schemeClr>
              </a:solidFill>
            </a:rPr>
            <a:t>Dim x As Integer, y As Integer, z As Integer</a:t>
          </a:r>
        </a:p>
        <a:p>
          <a:r>
            <a:rPr lang="en-AU" sz="1100">
              <a:solidFill>
                <a:schemeClr val="accent5">
                  <a:lumMod val="75000"/>
                </a:schemeClr>
              </a:solidFill>
            </a:rPr>
            <a:t>totalPr = 0</a:t>
          </a:r>
        </a:p>
        <a:p>
          <a:endParaRPr lang="en-AU" sz="1100">
            <a:solidFill>
              <a:schemeClr val="accent5">
                <a:lumMod val="75000"/>
              </a:schemeClr>
            </a:solidFill>
          </a:endParaRPr>
        </a:p>
        <a:p>
          <a:endParaRPr lang="en-AU" sz="1100">
            <a:solidFill>
              <a:schemeClr val="accent5">
                <a:lumMod val="75000"/>
              </a:schemeClr>
            </a:solidFill>
          </a:endParaRPr>
        </a:p>
        <a:p>
          <a:r>
            <a:rPr lang="en-AU" sz="1100">
              <a:solidFill>
                <a:schemeClr val="accent5">
                  <a:lumMod val="75000"/>
                </a:schemeClr>
              </a:solidFill>
            </a:rPr>
            <a:t>For x = 0 To numYears</a:t>
          </a:r>
        </a:p>
        <a:p>
          <a:r>
            <a:rPr lang="en-AU" sz="1100">
              <a:solidFill>
                <a:schemeClr val="accent5">
                  <a:lumMod val="75000"/>
                </a:schemeClr>
              </a:solidFill>
            </a:rPr>
            <a:t>    For y = 0 To numYears</a:t>
          </a:r>
        </a:p>
        <a:p>
          <a:r>
            <a:rPr lang="en-AU" sz="1100">
              <a:solidFill>
                <a:schemeClr val="accent5">
                  <a:lumMod val="75000"/>
                </a:schemeClr>
              </a:solidFill>
            </a:rPr>
            <a:t>        For z = 0 To numYears</a:t>
          </a:r>
        </a:p>
        <a:p>
          <a:r>
            <a:rPr lang="en-AU" sz="1100">
              <a:solidFill>
                <a:schemeClr val="accent5">
                  <a:lumMod val="75000"/>
                </a:schemeClr>
              </a:solidFill>
            </a:rPr>
            <a:t>        bonus = (bonusX * x) + (bonusY * y) + (bonusZ * z)</a:t>
          </a:r>
        </a:p>
        <a:p>
          <a:r>
            <a:rPr lang="en-AU" sz="1100">
              <a:solidFill>
                <a:schemeClr val="accent5">
                  <a:lumMod val="75000"/>
                </a:schemeClr>
              </a:solidFill>
            </a:rPr>
            <a:t>            If (x + y + z = 10) And </a:t>
          </a:r>
          <a:r>
            <a:rPr lang="en-AU" sz="1100">
              <a:solidFill>
                <a:schemeClr val="accent6"/>
              </a:solidFill>
            </a:rPr>
            <a:t>(bonus &gt;= bonusSum) </a:t>
          </a:r>
          <a:r>
            <a:rPr lang="en-AU" sz="1100">
              <a:solidFill>
                <a:schemeClr val="accent5">
                  <a:lumMod val="75000"/>
                </a:schemeClr>
              </a:solidFill>
            </a:rPr>
            <a:t>Then</a:t>
          </a:r>
        </a:p>
        <a:p>
          <a:r>
            <a:rPr lang="en-AU" sz="1100">
              <a:solidFill>
                <a:schemeClr val="accent5">
                  <a:lumMod val="75000"/>
                </a:schemeClr>
              </a:solidFill>
            </a:rPr>
            <a:t>                totalPr = totalPr + WorksheetFunction.MultiNomial(x, y, z) * (PrX ^ x) * (PrY ^ y) * (PrZ ^ z)</a:t>
          </a:r>
        </a:p>
        <a:p>
          <a:r>
            <a:rPr lang="en-AU" sz="1100">
              <a:solidFill>
                <a:schemeClr val="accent5">
                  <a:lumMod val="75000"/>
                </a:schemeClr>
              </a:solidFill>
            </a:rPr>
            <a:t>            End If</a:t>
          </a:r>
        </a:p>
        <a:p>
          <a:r>
            <a:rPr lang="en-AU" sz="1100">
              <a:solidFill>
                <a:schemeClr val="accent5">
                  <a:lumMod val="75000"/>
                </a:schemeClr>
              </a:solidFill>
            </a:rPr>
            <a:t>        Next z</a:t>
          </a:r>
        </a:p>
        <a:p>
          <a:r>
            <a:rPr lang="en-AU" sz="1100">
              <a:solidFill>
                <a:schemeClr val="accent5">
                  <a:lumMod val="75000"/>
                </a:schemeClr>
              </a:solidFill>
            </a:rPr>
            <a:t>    Next y</a:t>
          </a:r>
        </a:p>
        <a:p>
          <a:r>
            <a:rPr lang="en-AU" sz="1100">
              <a:solidFill>
                <a:schemeClr val="accent5">
                  <a:lumMod val="75000"/>
                </a:schemeClr>
              </a:solidFill>
            </a:rPr>
            <a:t>Next x</a:t>
          </a:r>
        </a:p>
        <a:p>
          <a:endParaRPr lang="en-AU" sz="1100">
            <a:solidFill>
              <a:schemeClr val="accent5">
                <a:lumMod val="75000"/>
              </a:schemeClr>
            </a:solidFill>
          </a:endParaRPr>
        </a:p>
        <a:p>
          <a:r>
            <a:rPr lang="en-AU" sz="1100">
              <a:solidFill>
                <a:schemeClr val="accent5">
                  <a:lumMod val="75000"/>
                </a:schemeClr>
              </a:solidFill>
            </a:rPr>
            <a:t>MultinomialCDFa = totalPr</a:t>
          </a:r>
        </a:p>
        <a:p>
          <a:endParaRPr lang="en-AU" sz="1100">
            <a:solidFill>
              <a:schemeClr val="accent5">
                <a:lumMod val="75000"/>
              </a:schemeClr>
            </a:solidFill>
          </a:endParaRPr>
        </a:p>
        <a:p>
          <a:r>
            <a:rPr lang="en-AU" sz="1100">
              <a:solidFill>
                <a:schemeClr val="accent5">
                  <a:lumMod val="75000"/>
                </a:schemeClr>
              </a:solidFill>
            </a:rPr>
            <a:t>End Function</a:t>
          </a:r>
        </a:p>
        <a:p>
          <a:endParaRPr lang="en-AU" sz="1100"/>
        </a:p>
        <a:p>
          <a:pPr marL="0" marR="0" lvl="0" indent="0" defTabSz="914400" eaLnBrk="1" fontAlgn="auto" latinLnBrk="0" hangingPunct="1">
            <a:lnSpc>
              <a:spcPct val="100000"/>
            </a:lnSpc>
            <a:spcBef>
              <a:spcPts val="0"/>
            </a:spcBef>
            <a:spcAft>
              <a:spcPts val="0"/>
            </a:spcAft>
            <a:buClrTx/>
            <a:buSzTx/>
            <a:buFontTx/>
            <a:buNone/>
            <a:tabLst/>
            <a:defRPr/>
          </a:pPr>
          <a:r>
            <a:rPr lang="en-AU" sz="1100"/>
            <a:t>This</a:t>
          </a:r>
          <a:r>
            <a:rPr lang="en-AU" sz="1100" baseline="0"/>
            <a:t> function takes in several inputs (listed above in red). It then goes through all possible combinations of x, y and z. For all values of (x,y,z) that satisfy x + y + z = 10 and </a:t>
          </a:r>
          <a:r>
            <a:rPr lang="en-AU" sz="1100" baseline="0">
              <a:solidFill>
                <a:schemeClr val="tx1"/>
              </a:solidFill>
              <a:effectLst/>
              <a:latin typeface="+mn-lt"/>
              <a:ea typeface="+mn-ea"/>
              <a:cs typeface="+mn-cs"/>
            </a:rPr>
            <a:t>20000x + 15000y + 8000z &gt;= 180000 (for our question's inputs), it calculates the probability of a multinomial at such (x,y,z) coordinate. It then sums all of these probabilities together and returns this value.</a:t>
          </a:r>
        </a:p>
        <a:p>
          <a:pPr marL="0" marR="0" lvl="0" indent="0" defTabSz="914400" eaLnBrk="1" fontAlgn="auto" latinLnBrk="0" hangingPunct="1">
            <a:lnSpc>
              <a:spcPct val="100000"/>
            </a:lnSpc>
            <a:spcBef>
              <a:spcPts val="0"/>
            </a:spcBef>
            <a:spcAft>
              <a:spcPts val="0"/>
            </a:spcAft>
            <a:buClrTx/>
            <a:buSzTx/>
            <a:buFontTx/>
            <a:buNone/>
            <a:tabLst/>
            <a:defRPr/>
          </a:pPr>
          <a:endParaRPr lang="en-AU" sz="1100" baseline="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AU" sz="1100" b="1" u="sng" baseline="0">
              <a:solidFill>
                <a:schemeClr val="tx1"/>
              </a:solidFill>
              <a:effectLst/>
              <a:latin typeface="+mn-lt"/>
              <a:ea typeface="+mn-ea"/>
              <a:cs typeface="+mn-cs"/>
            </a:rPr>
            <a:t>Method (Part B):</a:t>
          </a:r>
        </a:p>
        <a:p>
          <a:pPr marL="0" marR="0" lvl="0" indent="0" defTabSz="914400" eaLnBrk="1" fontAlgn="auto" latinLnBrk="0" hangingPunct="1">
            <a:lnSpc>
              <a:spcPct val="100000"/>
            </a:lnSpc>
            <a:spcBef>
              <a:spcPts val="0"/>
            </a:spcBef>
            <a:spcAft>
              <a:spcPts val="0"/>
            </a:spcAft>
            <a:buClrTx/>
            <a:buSzTx/>
            <a:buFontTx/>
            <a:buNone/>
            <a:tabLst/>
            <a:defRPr/>
          </a:pPr>
          <a:endParaRPr lang="en-AU" sz="1100" baseline="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AU" sz="1100" baseline="0">
              <a:solidFill>
                <a:schemeClr val="tx1"/>
              </a:solidFill>
              <a:effectLst/>
              <a:latin typeface="+mn-lt"/>
              <a:ea typeface="+mn-ea"/>
              <a:cs typeface="+mn-cs"/>
            </a:rPr>
            <a:t>This question was evaluated similarly, by programing a function that calculates Pr(BonusSum &lt;= maxBonusSum). The only difference between the logic of these two functions is highlighted in green.</a:t>
          </a:r>
        </a:p>
        <a:p>
          <a:pPr marL="0" marR="0" lvl="0" indent="0" defTabSz="914400" eaLnBrk="1" fontAlgn="auto" latinLnBrk="0" hangingPunct="1">
            <a:lnSpc>
              <a:spcPct val="100000"/>
            </a:lnSpc>
            <a:spcBef>
              <a:spcPts val="0"/>
            </a:spcBef>
            <a:spcAft>
              <a:spcPts val="0"/>
            </a:spcAft>
            <a:buClrTx/>
            <a:buSzTx/>
            <a:buFontTx/>
            <a:buNone/>
            <a:tabLst/>
            <a:defRPr/>
          </a:pPr>
          <a:endParaRPr lang="en-AU" sz="1100" baseline="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AU">
              <a:solidFill>
                <a:schemeClr val="accent5">
                  <a:lumMod val="75000"/>
                </a:schemeClr>
              </a:solidFill>
              <a:effectLst/>
            </a:rPr>
            <a:t>Function MultinomialCDFb(numYears As Double, bonusSum As Double, bonusX As Double, bonusY As Double, bonusZ As Double, PrX As Double, PrY As Double, PrZ As Double) As Double</a:t>
          </a:r>
        </a:p>
        <a:p>
          <a:pPr marL="0" marR="0" lvl="0" indent="0" defTabSz="914400" eaLnBrk="1" fontAlgn="auto" latinLnBrk="0" hangingPunct="1">
            <a:lnSpc>
              <a:spcPct val="100000"/>
            </a:lnSpc>
            <a:spcBef>
              <a:spcPts val="0"/>
            </a:spcBef>
            <a:spcAft>
              <a:spcPts val="0"/>
            </a:spcAft>
            <a:buClrTx/>
            <a:buSzTx/>
            <a:buFontTx/>
            <a:buNone/>
            <a:tabLst/>
            <a:defRPr/>
          </a:pPr>
          <a:endParaRPr lang="en-AU">
            <a:solidFill>
              <a:schemeClr val="accent5">
                <a:lumMod val="75000"/>
              </a:schemeClr>
            </a:solidFill>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AU">
              <a:solidFill>
                <a:schemeClr val="accent5">
                  <a:lumMod val="75000"/>
                </a:schemeClr>
              </a:solidFill>
              <a:effectLst/>
            </a:rPr>
            <a:t>Dim bonus As Double</a:t>
          </a:r>
        </a:p>
        <a:p>
          <a:pPr marL="0" marR="0" lvl="0" indent="0" defTabSz="914400" eaLnBrk="1" fontAlgn="auto" latinLnBrk="0" hangingPunct="1">
            <a:lnSpc>
              <a:spcPct val="100000"/>
            </a:lnSpc>
            <a:spcBef>
              <a:spcPts val="0"/>
            </a:spcBef>
            <a:spcAft>
              <a:spcPts val="0"/>
            </a:spcAft>
            <a:buClrTx/>
            <a:buSzTx/>
            <a:buFontTx/>
            <a:buNone/>
            <a:tabLst/>
            <a:defRPr/>
          </a:pPr>
          <a:r>
            <a:rPr lang="en-AU">
              <a:solidFill>
                <a:schemeClr val="accent5">
                  <a:lumMod val="75000"/>
                </a:schemeClr>
              </a:solidFill>
              <a:effectLst/>
            </a:rPr>
            <a:t>Dim totalPr As Double</a:t>
          </a:r>
        </a:p>
        <a:p>
          <a:pPr marL="0" marR="0" lvl="0" indent="0" defTabSz="914400" eaLnBrk="1" fontAlgn="auto" latinLnBrk="0" hangingPunct="1">
            <a:lnSpc>
              <a:spcPct val="100000"/>
            </a:lnSpc>
            <a:spcBef>
              <a:spcPts val="0"/>
            </a:spcBef>
            <a:spcAft>
              <a:spcPts val="0"/>
            </a:spcAft>
            <a:buClrTx/>
            <a:buSzTx/>
            <a:buFontTx/>
            <a:buNone/>
            <a:tabLst/>
            <a:defRPr/>
          </a:pPr>
          <a:r>
            <a:rPr lang="en-AU">
              <a:solidFill>
                <a:schemeClr val="accent5">
                  <a:lumMod val="75000"/>
                </a:schemeClr>
              </a:solidFill>
              <a:effectLst/>
            </a:rPr>
            <a:t>Dim x As Integer, y As Integer, z As Integer</a:t>
          </a:r>
        </a:p>
        <a:p>
          <a:pPr marL="0" marR="0" lvl="0" indent="0" defTabSz="914400" eaLnBrk="1" fontAlgn="auto" latinLnBrk="0" hangingPunct="1">
            <a:lnSpc>
              <a:spcPct val="100000"/>
            </a:lnSpc>
            <a:spcBef>
              <a:spcPts val="0"/>
            </a:spcBef>
            <a:spcAft>
              <a:spcPts val="0"/>
            </a:spcAft>
            <a:buClrTx/>
            <a:buSzTx/>
            <a:buFontTx/>
            <a:buNone/>
            <a:tabLst/>
            <a:defRPr/>
          </a:pPr>
          <a:r>
            <a:rPr lang="en-AU">
              <a:solidFill>
                <a:schemeClr val="accent5">
                  <a:lumMod val="75000"/>
                </a:schemeClr>
              </a:solidFill>
              <a:effectLst/>
            </a:rPr>
            <a:t>totalPr = 0</a:t>
          </a:r>
        </a:p>
        <a:p>
          <a:pPr marL="0" marR="0" lvl="0" indent="0" defTabSz="914400" eaLnBrk="1" fontAlgn="auto" latinLnBrk="0" hangingPunct="1">
            <a:lnSpc>
              <a:spcPct val="100000"/>
            </a:lnSpc>
            <a:spcBef>
              <a:spcPts val="0"/>
            </a:spcBef>
            <a:spcAft>
              <a:spcPts val="0"/>
            </a:spcAft>
            <a:buClrTx/>
            <a:buSzTx/>
            <a:buFontTx/>
            <a:buNone/>
            <a:tabLst/>
            <a:defRPr/>
          </a:pPr>
          <a:endParaRPr lang="en-AU">
            <a:solidFill>
              <a:schemeClr val="accent5">
                <a:lumMod val="75000"/>
              </a:schemeClr>
            </a:solidFill>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AU">
              <a:solidFill>
                <a:schemeClr val="accent5">
                  <a:lumMod val="75000"/>
                </a:schemeClr>
              </a:solidFill>
              <a:effectLst/>
            </a:rPr>
            <a:t>For x = 0 To numYears</a:t>
          </a:r>
        </a:p>
        <a:p>
          <a:pPr marL="0" marR="0" lvl="0" indent="0" defTabSz="914400" eaLnBrk="1" fontAlgn="auto" latinLnBrk="0" hangingPunct="1">
            <a:lnSpc>
              <a:spcPct val="100000"/>
            </a:lnSpc>
            <a:spcBef>
              <a:spcPts val="0"/>
            </a:spcBef>
            <a:spcAft>
              <a:spcPts val="0"/>
            </a:spcAft>
            <a:buClrTx/>
            <a:buSzTx/>
            <a:buFontTx/>
            <a:buNone/>
            <a:tabLst/>
            <a:defRPr/>
          </a:pPr>
          <a:r>
            <a:rPr lang="en-AU">
              <a:solidFill>
                <a:schemeClr val="accent5">
                  <a:lumMod val="75000"/>
                </a:schemeClr>
              </a:solidFill>
              <a:effectLst/>
            </a:rPr>
            <a:t>    For y = 0 To numYears</a:t>
          </a:r>
        </a:p>
        <a:p>
          <a:pPr marL="0" marR="0" lvl="0" indent="0" defTabSz="914400" eaLnBrk="1" fontAlgn="auto" latinLnBrk="0" hangingPunct="1">
            <a:lnSpc>
              <a:spcPct val="100000"/>
            </a:lnSpc>
            <a:spcBef>
              <a:spcPts val="0"/>
            </a:spcBef>
            <a:spcAft>
              <a:spcPts val="0"/>
            </a:spcAft>
            <a:buClrTx/>
            <a:buSzTx/>
            <a:buFontTx/>
            <a:buNone/>
            <a:tabLst/>
            <a:defRPr/>
          </a:pPr>
          <a:r>
            <a:rPr lang="en-AU">
              <a:solidFill>
                <a:schemeClr val="accent5">
                  <a:lumMod val="75000"/>
                </a:schemeClr>
              </a:solidFill>
              <a:effectLst/>
            </a:rPr>
            <a:t>        For z = 0 To numYears</a:t>
          </a:r>
        </a:p>
        <a:p>
          <a:pPr marL="0" marR="0" lvl="0" indent="0" defTabSz="914400" eaLnBrk="1" fontAlgn="auto" latinLnBrk="0" hangingPunct="1">
            <a:lnSpc>
              <a:spcPct val="100000"/>
            </a:lnSpc>
            <a:spcBef>
              <a:spcPts val="0"/>
            </a:spcBef>
            <a:spcAft>
              <a:spcPts val="0"/>
            </a:spcAft>
            <a:buClrTx/>
            <a:buSzTx/>
            <a:buFontTx/>
            <a:buNone/>
            <a:tabLst/>
            <a:defRPr/>
          </a:pPr>
          <a:r>
            <a:rPr lang="en-AU">
              <a:solidFill>
                <a:schemeClr val="accent5">
                  <a:lumMod val="75000"/>
                </a:schemeClr>
              </a:solidFill>
              <a:effectLst/>
            </a:rPr>
            <a:t>        bonus = (bonusX * x) + (bonusY * y) + (bonusZ * z)</a:t>
          </a:r>
        </a:p>
        <a:p>
          <a:pPr marL="0" marR="0" lvl="0" indent="0" defTabSz="914400" eaLnBrk="1" fontAlgn="auto" latinLnBrk="0" hangingPunct="1">
            <a:lnSpc>
              <a:spcPct val="100000"/>
            </a:lnSpc>
            <a:spcBef>
              <a:spcPts val="0"/>
            </a:spcBef>
            <a:spcAft>
              <a:spcPts val="0"/>
            </a:spcAft>
            <a:buClrTx/>
            <a:buSzTx/>
            <a:buFontTx/>
            <a:buNone/>
            <a:tabLst/>
            <a:defRPr/>
          </a:pPr>
          <a:r>
            <a:rPr lang="en-AU">
              <a:solidFill>
                <a:schemeClr val="accent5">
                  <a:lumMod val="75000"/>
                </a:schemeClr>
              </a:solidFill>
              <a:effectLst/>
            </a:rPr>
            <a:t>            If (x + y + z = 10) And </a:t>
          </a:r>
          <a:r>
            <a:rPr lang="en-AU">
              <a:solidFill>
                <a:schemeClr val="accent6"/>
              </a:solidFill>
              <a:effectLst/>
            </a:rPr>
            <a:t>(bonus &lt;= bonusSum) </a:t>
          </a:r>
          <a:r>
            <a:rPr lang="en-AU">
              <a:solidFill>
                <a:schemeClr val="accent5">
                  <a:lumMod val="75000"/>
                </a:schemeClr>
              </a:solidFill>
              <a:effectLst/>
            </a:rPr>
            <a:t>Then</a:t>
          </a:r>
        </a:p>
        <a:p>
          <a:pPr marL="0" marR="0" lvl="0" indent="0" defTabSz="914400" eaLnBrk="1" fontAlgn="auto" latinLnBrk="0" hangingPunct="1">
            <a:lnSpc>
              <a:spcPct val="100000"/>
            </a:lnSpc>
            <a:spcBef>
              <a:spcPts val="0"/>
            </a:spcBef>
            <a:spcAft>
              <a:spcPts val="0"/>
            </a:spcAft>
            <a:buClrTx/>
            <a:buSzTx/>
            <a:buFontTx/>
            <a:buNone/>
            <a:tabLst/>
            <a:defRPr/>
          </a:pPr>
          <a:r>
            <a:rPr lang="en-AU">
              <a:solidFill>
                <a:schemeClr val="accent5">
                  <a:lumMod val="75000"/>
                </a:schemeClr>
              </a:solidFill>
              <a:effectLst/>
            </a:rPr>
            <a:t>                totalPr = totalPr + WorksheetFunction.MultiNomial(x, y, z) * (PrX ^ x) * (PrY ^ y) * (PrZ ^ z)</a:t>
          </a:r>
        </a:p>
        <a:p>
          <a:pPr marL="0" marR="0" lvl="0" indent="0" defTabSz="914400" eaLnBrk="1" fontAlgn="auto" latinLnBrk="0" hangingPunct="1">
            <a:lnSpc>
              <a:spcPct val="100000"/>
            </a:lnSpc>
            <a:spcBef>
              <a:spcPts val="0"/>
            </a:spcBef>
            <a:spcAft>
              <a:spcPts val="0"/>
            </a:spcAft>
            <a:buClrTx/>
            <a:buSzTx/>
            <a:buFontTx/>
            <a:buNone/>
            <a:tabLst/>
            <a:defRPr/>
          </a:pPr>
          <a:r>
            <a:rPr lang="en-AU">
              <a:solidFill>
                <a:schemeClr val="accent5">
                  <a:lumMod val="75000"/>
                </a:schemeClr>
              </a:solidFill>
              <a:effectLst/>
            </a:rPr>
            <a:t>            End If</a:t>
          </a:r>
        </a:p>
        <a:p>
          <a:pPr marL="0" marR="0" lvl="0" indent="0" defTabSz="914400" eaLnBrk="1" fontAlgn="auto" latinLnBrk="0" hangingPunct="1">
            <a:lnSpc>
              <a:spcPct val="100000"/>
            </a:lnSpc>
            <a:spcBef>
              <a:spcPts val="0"/>
            </a:spcBef>
            <a:spcAft>
              <a:spcPts val="0"/>
            </a:spcAft>
            <a:buClrTx/>
            <a:buSzTx/>
            <a:buFontTx/>
            <a:buNone/>
            <a:tabLst/>
            <a:defRPr/>
          </a:pPr>
          <a:r>
            <a:rPr lang="en-AU">
              <a:solidFill>
                <a:schemeClr val="accent5">
                  <a:lumMod val="75000"/>
                </a:schemeClr>
              </a:solidFill>
              <a:effectLst/>
            </a:rPr>
            <a:t>        Next z</a:t>
          </a:r>
        </a:p>
        <a:p>
          <a:pPr marL="0" marR="0" lvl="0" indent="0" defTabSz="914400" eaLnBrk="1" fontAlgn="auto" latinLnBrk="0" hangingPunct="1">
            <a:lnSpc>
              <a:spcPct val="100000"/>
            </a:lnSpc>
            <a:spcBef>
              <a:spcPts val="0"/>
            </a:spcBef>
            <a:spcAft>
              <a:spcPts val="0"/>
            </a:spcAft>
            <a:buClrTx/>
            <a:buSzTx/>
            <a:buFontTx/>
            <a:buNone/>
            <a:tabLst/>
            <a:defRPr/>
          </a:pPr>
          <a:r>
            <a:rPr lang="en-AU">
              <a:solidFill>
                <a:schemeClr val="accent5">
                  <a:lumMod val="75000"/>
                </a:schemeClr>
              </a:solidFill>
              <a:effectLst/>
            </a:rPr>
            <a:t>    Next y</a:t>
          </a:r>
        </a:p>
        <a:p>
          <a:pPr marL="0" marR="0" lvl="0" indent="0" defTabSz="914400" eaLnBrk="1" fontAlgn="auto" latinLnBrk="0" hangingPunct="1">
            <a:lnSpc>
              <a:spcPct val="100000"/>
            </a:lnSpc>
            <a:spcBef>
              <a:spcPts val="0"/>
            </a:spcBef>
            <a:spcAft>
              <a:spcPts val="0"/>
            </a:spcAft>
            <a:buClrTx/>
            <a:buSzTx/>
            <a:buFontTx/>
            <a:buNone/>
            <a:tabLst/>
            <a:defRPr/>
          </a:pPr>
          <a:r>
            <a:rPr lang="en-AU">
              <a:solidFill>
                <a:schemeClr val="accent5">
                  <a:lumMod val="75000"/>
                </a:schemeClr>
              </a:solidFill>
              <a:effectLst/>
            </a:rPr>
            <a:t>Next x</a:t>
          </a:r>
        </a:p>
        <a:p>
          <a:pPr marL="0" marR="0" lvl="0" indent="0" defTabSz="914400" eaLnBrk="1" fontAlgn="auto" latinLnBrk="0" hangingPunct="1">
            <a:lnSpc>
              <a:spcPct val="100000"/>
            </a:lnSpc>
            <a:spcBef>
              <a:spcPts val="0"/>
            </a:spcBef>
            <a:spcAft>
              <a:spcPts val="0"/>
            </a:spcAft>
            <a:buClrTx/>
            <a:buSzTx/>
            <a:buFontTx/>
            <a:buNone/>
            <a:tabLst/>
            <a:defRPr/>
          </a:pPr>
          <a:endParaRPr lang="en-AU">
            <a:solidFill>
              <a:schemeClr val="accent5">
                <a:lumMod val="75000"/>
              </a:schemeClr>
            </a:solidFill>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AU">
              <a:solidFill>
                <a:schemeClr val="accent5">
                  <a:lumMod val="75000"/>
                </a:schemeClr>
              </a:solidFill>
              <a:effectLst/>
            </a:rPr>
            <a:t>MultinomialCDFb = totalPr</a:t>
          </a:r>
        </a:p>
        <a:p>
          <a:pPr marL="0" marR="0" lvl="0" indent="0" defTabSz="914400" eaLnBrk="1" fontAlgn="auto" latinLnBrk="0" hangingPunct="1">
            <a:lnSpc>
              <a:spcPct val="100000"/>
            </a:lnSpc>
            <a:spcBef>
              <a:spcPts val="0"/>
            </a:spcBef>
            <a:spcAft>
              <a:spcPts val="0"/>
            </a:spcAft>
            <a:buClrTx/>
            <a:buSzTx/>
            <a:buFontTx/>
            <a:buNone/>
            <a:tabLst/>
            <a:defRPr/>
          </a:pPr>
          <a:endParaRPr lang="en-AU">
            <a:solidFill>
              <a:schemeClr val="accent5">
                <a:lumMod val="75000"/>
              </a:schemeClr>
            </a:solidFill>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AU">
              <a:solidFill>
                <a:schemeClr val="accent5">
                  <a:lumMod val="75000"/>
                </a:schemeClr>
              </a:solidFill>
              <a:effectLst/>
            </a:rPr>
            <a:t>End Function</a:t>
          </a:r>
        </a:p>
        <a:p>
          <a:pPr marL="0" marR="0" lvl="0" indent="0" defTabSz="914400" eaLnBrk="1" fontAlgn="auto" latinLnBrk="0" hangingPunct="1">
            <a:lnSpc>
              <a:spcPct val="100000"/>
            </a:lnSpc>
            <a:spcBef>
              <a:spcPts val="0"/>
            </a:spcBef>
            <a:spcAft>
              <a:spcPts val="0"/>
            </a:spcAft>
            <a:buClrTx/>
            <a:buSzTx/>
            <a:buFontTx/>
            <a:buNone/>
            <a:tabLst/>
            <a:defRPr/>
          </a:pPr>
          <a:endParaRPr lang="en-AU">
            <a:effectLst/>
          </a:endParaRPr>
        </a:p>
        <a:p>
          <a:r>
            <a:rPr lang="en-AU" sz="1100">
              <a:solidFill>
                <a:sysClr val="windowText" lastClr="000000"/>
              </a:solidFill>
            </a:rPr>
            <a:t>This function follows the same logic as above,</a:t>
          </a:r>
          <a:r>
            <a:rPr lang="en-AU" sz="1100" baseline="0">
              <a:solidFill>
                <a:sysClr val="windowText" lastClr="000000"/>
              </a:solidFill>
            </a:rPr>
            <a:t> instead calculating </a:t>
          </a:r>
          <a:r>
            <a:rPr lang="en-AU" sz="1100">
              <a:solidFill>
                <a:sysClr val="windowText" lastClr="000000"/>
              </a:solidFill>
            </a:rPr>
            <a:t>the probability</a:t>
          </a:r>
          <a:r>
            <a:rPr lang="en-AU" sz="1100" baseline="0">
              <a:solidFill>
                <a:sysClr val="windowText" lastClr="000000"/>
              </a:solidFill>
            </a:rPr>
            <a:t> when </a:t>
          </a:r>
          <a:r>
            <a:rPr lang="en-AU" sz="1100" baseline="0">
              <a:solidFill>
                <a:schemeClr val="tx1"/>
              </a:solidFill>
              <a:effectLst/>
              <a:latin typeface="+mn-lt"/>
              <a:ea typeface="+mn-ea"/>
              <a:cs typeface="+mn-cs"/>
            </a:rPr>
            <a:t>20000x + 15000y + 8000z &lt;= 120000 is satisfied (for our question's inputs)</a:t>
          </a:r>
          <a:endParaRPr lang="en-AU" sz="1100">
            <a:solidFill>
              <a:sysClr val="windowText" lastClr="000000"/>
            </a:solidFill>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8</xdr:col>
      <xdr:colOff>1962150</xdr:colOff>
      <xdr:row>14</xdr:row>
      <xdr:rowOff>161925</xdr:rowOff>
    </xdr:from>
    <xdr:ext cx="6353534" cy="3536866"/>
    <xdr:sp macro="" textlink="">
      <xdr:nvSpPr>
        <xdr:cNvPr id="2" name="TextBox 1">
          <a:extLst>
            <a:ext uri="{FF2B5EF4-FFF2-40B4-BE49-F238E27FC236}">
              <a16:creationId xmlns:a16="http://schemas.microsoft.com/office/drawing/2014/main" id="{E2C2C058-5A90-E137-0139-AAAAF77D6143}"/>
            </a:ext>
          </a:extLst>
        </xdr:cNvPr>
        <xdr:cNvSpPr txBox="1"/>
      </xdr:nvSpPr>
      <xdr:spPr>
        <a:xfrm>
          <a:off x="13449300" y="2828925"/>
          <a:ext cx="6353534" cy="35368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en-AU" b="1"/>
            <a:t>Question:</a:t>
          </a:r>
        </a:p>
        <a:p>
          <a:r>
            <a:rPr lang="en-AU" b="1"/>
            <a:t>Create a table that presents Jackson's income (base and bonus) and the investment amount for </a:t>
          </a:r>
        </a:p>
        <a:p>
          <a:r>
            <a:rPr lang="en-AU" b="1"/>
            <a:t>each month over the next 10 years (from the rst payment on 31 January 2023 to the payment </a:t>
          </a:r>
        </a:p>
        <a:p>
          <a:r>
            <a:rPr lang="en-AU" b="1"/>
            <a:t>on 31 January 2033). For this and following tasks we assume that, for the rst 5 years, Jackson </a:t>
          </a:r>
        </a:p>
        <a:p>
          <a:r>
            <a:rPr lang="en-AU" b="1"/>
            <a:t>does ok, and he works exceptionally well in the next 5 years.</a:t>
          </a:r>
        </a:p>
        <a:p>
          <a:endParaRPr lang="en-AU" b="1"/>
        </a:p>
        <a:p>
          <a:endParaRPr lang="en-AU" b="0"/>
        </a:p>
        <a:p>
          <a:r>
            <a:rPr lang="en-AU" b="1" u="sng"/>
            <a:t>Method:</a:t>
          </a:r>
        </a:p>
        <a:p>
          <a:r>
            <a:rPr lang="en-AU" b="0"/>
            <a:t>The logic</a:t>
          </a:r>
          <a:r>
            <a:rPr lang="en-AU" b="0" baseline="0"/>
            <a:t> follows as shown in the table. Here are some further details/ clarifications:</a:t>
          </a:r>
        </a:p>
        <a:p>
          <a:endParaRPr lang="en-AU" b="0" baseline="0"/>
        </a:p>
        <a:p>
          <a:r>
            <a:rPr lang="en-AU" b="0" baseline="0"/>
            <a:t>Monthly salary is constant throughout the entire year. Jackson's base salary is subject to annual </a:t>
          </a:r>
        </a:p>
        <a:p>
          <a:r>
            <a:rPr lang="en-AU" b="0" baseline="0"/>
            <a:t>increases, as reflected by the 6% increases at the start of each year. He receives a one-time sign on bonus </a:t>
          </a:r>
        </a:p>
        <a:p>
          <a:r>
            <a:rPr lang="en-AU" b="0" baseline="0"/>
            <a:t>with his first paycheck equal to $20,000. He receives performance bonuses at the end of each year, which is</a:t>
          </a:r>
        </a:p>
        <a:p>
          <a:r>
            <a:rPr lang="en-AU" b="0" baseline="0"/>
            <a:t>included as a part of his paycheck on 31/12 of the year.</a:t>
          </a:r>
        </a:p>
        <a:p>
          <a:endParaRPr lang="en-AU" b="0" baseline="0"/>
        </a:p>
        <a:p>
          <a:r>
            <a:rPr lang="en-AU" b="0" baseline="0"/>
            <a:t>These combine to calculate Jackson's monthly total income, of which 25% is invested.</a:t>
          </a:r>
        </a:p>
        <a:p>
          <a:endParaRPr lang="en-AU" b="0" baseline="0"/>
        </a:p>
        <a:p>
          <a:r>
            <a:rPr lang="en-AU" b="1" u="sng" baseline="0"/>
            <a:t>Assumptions:</a:t>
          </a:r>
        </a:p>
        <a:p>
          <a:r>
            <a:rPr lang="en-AU" b="0" u="none" baseline="0"/>
            <a:t>1. Entire Performance Bonus is Received in the last month of the year.</a:t>
          </a:r>
        </a:p>
        <a:p>
          <a:r>
            <a:rPr lang="en-AU" b="0" u="none" baseline="0"/>
            <a:t>2. He invests 25% of his entire monthly income (including bonuses), not just his salary</a:t>
          </a:r>
          <a:endParaRPr lang="en-AU" b="0" u="none"/>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14</xdr:col>
      <xdr:colOff>533400</xdr:colOff>
      <xdr:row>25</xdr:row>
      <xdr:rowOff>14287</xdr:rowOff>
    </xdr:from>
    <xdr:ext cx="65" cy="172227"/>
    <xdr:sp macro="" textlink="">
      <xdr:nvSpPr>
        <xdr:cNvPr id="2" name="TextBox 1">
          <a:extLst>
            <a:ext uri="{FF2B5EF4-FFF2-40B4-BE49-F238E27FC236}">
              <a16:creationId xmlns:a16="http://schemas.microsoft.com/office/drawing/2014/main" id="{70C8CBC8-AD55-E0BE-3155-FCBE704DA5CA}"/>
            </a:ext>
          </a:extLst>
        </xdr:cNvPr>
        <xdr:cNvSpPr txBox="1"/>
      </xdr:nvSpPr>
      <xdr:spPr>
        <a:xfrm>
          <a:off x="11506200" y="477678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AU" sz="1100"/>
        </a:p>
      </xdr:txBody>
    </xdr:sp>
    <xdr:clientData/>
  </xdr:oneCellAnchor>
  <xdr:oneCellAnchor>
    <xdr:from>
      <xdr:col>14</xdr:col>
      <xdr:colOff>533400</xdr:colOff>
      <xdr:row>25</xdr:row>
      <xdr:rowOff>14287</xdr:rowOff>
    </xdr:from>
    <xdr:ext cx="65" cy="172227"/>
    <xdr:sp macro="" textlink="">
      <xdr:nvSpPr>
        <xdr:cNvPr id="3" name="TextBox 2">
          <a:extLst>
            <a:ext uri="{FF2B5EF4-FFF2-40B4-BE49-F238E27FC236}">
              <a16:creationId xmlns:a16="http://schemas.microsoft.com/office/drawing/2014/main" id="{0442807D-95AE-03D5-6583-5E985EC32FDA}"/>
            </a:ext>
          </a:extLst>
        </xdr:cNvPr>
        <xdr:cNvSpPr txBox="1"/>
      </xdr:nvSpPr>
      <xdr:spPr>
        <a:xfrm>
          <a:off x="11506200" y="477678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AU" sz="1100"/>
        </a:p>
      </xdr:txBody>
    </xdr:sp>
    <xdr:clientData/>
  </xdr:oneCellAnchor>
  <xdr:oneCellAnchor>
    <xdr:from>
      <xdr:col>7</xdr:col>
      <xdr:colOff>9525</xdr:colOff>
      <xdr:row>5</xdr:row>
      <xdr:rowOff>4762</xdr:rowOff>
    </xdr:from>
    <xdr:ext cx="2165785" cy="172227"/>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828932D0-917E-D1B8-F3BA-C886681740F5}"/>
                </a:ext>
              </a:extLst>
            </xdr:cNvPr>
            <xdr:cNvSpPr txBox="1"/>
          </xdr:nvSpPr>
          <xdr:spPr>
            <a:xfrm>
              <a:off x="7458075" y="957262"/>
              <a:ext cx="216578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AU" sz="1100" b="0" i="1">
                        <a:latin typeface="Cambria Math" panose="02040503050406030204" pitchFamily="18" charset="0"/>
                      </a:rPr>
                      <m:t>𝑁𝑜𝑡𝑒</m:t>
                    </m:r>
                    <m:r>
                      <a:rPr lang="en-AU" sz="1100" b="0" i="1">
                        <a:latin typeface="Cambria Math" panose="02040503050406030204" pitchFamily="18" charset="0"/>
                      </a:rPr>
                      <m:t>, </m:t>
                    </m:r>
                    <m:r>
                      <a:rPr lang="en-AU" sz="1100" b="0" i="1">
                        <a:latin typeface="Cambria Math" panose="02040503050406030204" pitchFamily="18" charset="0"/>
                      </a:rPr>
                      <m:t>𝐵</m:t>
                    </m:r>
                    <m:r>
                      <a:rPr lang="en-AU" sz="1100" b="0" i="1">
                        <a:latin typeface="Cambria Math" panose="02040503050406030204" pitchFamily="18" charset="0"/>
                      </a:rPr>
                      <m:t> </m:t>
                    </m:r>
                    <m:r>
                      <a:rPr lang="en-AU" sz="1100" b="0" i="1">
                        <a:latin typeface="Cambria Math" panose="02040503050406030204" pitchFamily="18" charset="0"/>
                      </a:rPr>
                      <m:t>𝑑𝑒𝑛𝑜𝑡𝑒𝑠</m:t>
                    </m:r>
                    <m:r>
                      <a:rPr lang="en-AU" sz="1100" b="0" i="1">
                        <a:latin typeface="Cambria Math" panose="02040503050406030204" pitchFamily="18" charset="0"/>
                      </a:rPr>
                      <m:t> </m:t>
                    </m:r>
                    <m:r>
                      <a:rPr lang="en-AU" sz="1100" b="0" i="1">
                        <a:latin typeface="Cambria Math" panose="02040503050406030204" pitchFamily="18" charset="0"/>
                      </a:rPr>
                      <m:t>𝛽</m:t>
                    </m:r>
                    <m:r>
                      <a:rPr lang="en-AU" sz="1100" b="0" i="1">
                        <a:latin typeface="Cambria Math" panose="02040503050406030204" pitchFamily="18" charset="0"/>
                      </a:rPr>
                      <m:t> </m:t>
                    </m:r>
                    <m:r>
                      <a:rPr lang="en-AU" sz="1100" b="0" i="1">
                        <a:latin typeface="Cambria Math" panose="02040503050406030204" pitchFamily="18" charset="0"/>
                      </a:rPr>
                      <m:t>𝑎𝑛𝑑</m:t>
                    </m:r>
                    <m:r>
                      <a:rPr lang="en-AU" sz="1100" b="0" i="1">
                        <a:latin typeface="Cambria Math" panose="02040503050406030204" pitchFamily="18" charset="0"/>
                      </a:rPr>
                      <m:t> </m:t>
                    </m:r>
                    <m:r>
                      <a:rPr lang="en-AU" sz="1100" b="0" i="1">
                        <a:latin typeface="Cambria Math" panose="02040503050406030204" pitchFamily="18" charset="0"/>
                      </a:rPr>
                      <m:t>𝐿</m:t>
                    </m:r>
                    <m:r>
                      <a:rPr lang="en-AU" sz="1100" b="0" i="1">
                        <a:latin typeface="Cambria Math" panose="02040503050406030204" pitchFamily="18" charset="0"/>
                      </a:rPr>
                      <m:t> </m:t>
                    </m:r>
                    <m:r>
                      <a:rPr lang="en-AU" sz="1100" b="0" i="1">
                        <a:latin typeface="Cambria Math" panose="02040503050406030204" pitchFamily="18" charset="0"/>
                      </a:rPr>
                      <m:t>𝑑𝑒𝑛𝑜𝑡𝑒𝑠</m:t>
                    </m:r>
                    <m:r>
                      <a:rPr lang="en-AU" sz="1100" b="0" i="1">
                        <a:latin typeface="Cambria Math" panose="02040503050406030204" pitchFamily="18" charset="0"/>
                      </a:rPr>
                      <m:t> </m:t>
                    </m:r>
                    <m:r>
                      <a:rPr lang="en-AU" sz="1100" b="0" i="1">
                        <a:latin typeface="Cambria Math" panose="02040503050406030204" pitchFamily="18" charset="0"/>
                      </a:rPr>
                      <m:t>𝜆</m:t>
                    </m:r>
                  </m:oMath>
                </m:oMathPara>
              </a14:m>
              <a:endParaRPr lang="en-AU" sz="1100"/>
            </a:p>
          </xdr:txBody>
        </xdr:sp>
      </mc:Choice>
      <mc:Fallback xmlns="">
        <xdr:sp macro="" textlink="">
          <xdr:nvSpPr>
            <xdr:cNvPr id="6" name="TextBox 5">
              <a:extLst>
                <a:ext uri="{FF2B5EF4-FFF2-40B4-BE49-F238E27FC236}">
                  <a16:creationId xmlns:a16="http://schemas.microsoft.com/office/drawing/2014/main" id="{828932D0-917E-D1B8-F3BA-C886681740F5}"/>
                </a:ext>
              </a:extLst>
            </xdr:cNvPr>
            <xdr:cNvSpPr txBox="1"/>
          </xdr:nvSpPr>
          <xdr:spPr>
            <a:xfrm>
              <a:off x="7458075" y="957262"/>
              <a:ext cx="216578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AU" sz="1100" b="0" i="0">
                  <a:latin typeface="Cambria Math" panose="02040503050406030204" pitchFamily="18" charset="0"/>
                </a:rPr>
                <a:t>𝑁𝑜𝑡𝑒, 𝐵 𝑑𝑒𝑛𝑜𝑡𝑒𝑠 𝛽 𝑎𝑛𝑑 𝐿 𝑑𝑒𝑛𝑜𝑡𝑒𝑠 𝜆</a:t>
              </a:r>
              <a:endParaRPr lang="en-AU" sz="1100"/>
            </a:p>
          </xdr:txBody>
        </xdr:sp>
      </mc:Fallback>
    </mc:AlternateContent>
    <xdr:clientData/>
  </xdr:oneCellAnchor>
  <xdr:twoCellAnchor>
    <xdr:from>
      <xdr:col>7</xdr:col>
      <xdr:colOff>7327</xdr:colOff>
      <xdr:row>12</xdr:row>
      <xdr:rowOff>189034</xdr:rowOff>
    </xdr:from>
    <xdr:to>
      <xdr:col>19</xdr:col>
      <xdr:colOff>395654</xdr:colOff>
      <xdr:row>33</xdr:row>
      <xdr:rowOff>190499</xdr:rowOff>
    </xdr:to>
    <xdr:graphicFrame macro="">
      <xdr:nvGraphicFramePr>
        <xdr:cNvPr id="4" name="Chart 3">
          <a:extLst>
            <a:ext uri="{FF2B5EF4-FFF2-40B4-BE49-F238E27FC236}">
              <a16:creationId xmlns:a16="http://schemas.microsoft.com/office/drawing/2014/main" id="{F48E6015-9C4F-E1AA-9A2D-4E13EE3A17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7</xdr:col>
      <xdr:colOff>14654</xdr:colOff>
      <xdr:row>9</xdr:row>
      <xdr:rowOff>51289</xdr:rowOff>
    </xdr:from>
    <xdr:ext cx="5713744" cy="609013"/>
    <xdr:sp macro="" textlink="">
      <xdr:nvSpPr>
        <xdr:cNvPr id="5" name="TextBox 4">
          <a:extLst>
            <a:ext uri="{FF2B5EF4-FFF2-40B4-BE49-F238E27FC236}">
              <a16:creationId xmlns:a16="http://schemas.microsoft.com/office/drawing/2014/main" id="{69F0DE7E-5453-9ED6-83D9-2A20A8BD21E2}"/>
            </a:ext>
          </a:extLst>
        </xdr:cNvPr>
        <xdr:cNvSpPr txBox="1"/>
      </xdr:nvSpPr>
      <xdr:spPr>
        <a:xfrm>
          <a:off x="7693269" y="1802424"/>
          <a:ext cx="5713744" cy="609013"/>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en-AU" b="1"/>
            <a:t>Question:</a:t>
          </a:r>
        </a:p>
        <a:p>
          <a:r>
            <a:rPr lang="en-AU" b="1"/>
            <a:t>Calculate the values for s(t) and hence, the monthly forward rates. Plot s(t) and briey explain </a:t>
          </a:r>
        </a:p>
        <a:p>
          <a:r>
            <a:rPr lang="en-AU" b="1"/>
            <a:t>the shape of the curve.</a:t>
          </a:r>
          <a:endParaRPr lang="en-AU" sz="1100" b="1"/>
        </a:p>
      </xdr:txBody>
    </xdr:sp>
    <xdr:clientData/>
  </xdr:oneCellAnchor>
  <xdr:oneCellAnchor>
    <xdr:from>
      <xdr:col>7</xdr:col>
      <xdr:colOff>7325</xdr:colOff>
      <xdr:row>34</xdr:row>
      <xdr:rowOff>183173</xdr:rowOff>
    </xdr:from>
    <xdr:ext cx="5561137" cy="2159053"/>
    <xdr:sp macro="" textlink="">
      <xdr:nvSpPr>
        <xdr:cNvPr id="7" name="TextBox 6">
          <a:extLst>
            <a:ext uri="{FF2B5EF4-FFF2-40B4-BE49-F238E27FC236}">
              <a16:creationId xmlns:a16="http://schemas.microsoft.com/office/drawing/2014/main" id="{A8648CE8-16F9-4A64-0E65-B6704F630015}"/>
            </a:ext>
          </a:extLst>
        </xdr:cNvPr>
        <xdr:cNvSpPr txBox="1"/>
      </xdr:nvSpPr>
      <xdr:spPr>
        <a:xfrm>
          <a:off x="8000998" y="6696808"/>
          <a:ext cx="5561137" cy="2159053"/>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rtlCol="0" anchor="t">
          <a:spAutoFit/>
        </a:bodyPr>
        <a:lstStyle/>
        <a:p>
          <a:r>
            <a:rPr lang="en-AU" sz="1100" b="1" u="sng" baseline="0">
              <a:solidFill>
                <a:schemeClr val="tx1"/>
              </a:solidFill>
              <a:effectLst/>
              <a:latin typeface="+mn-lt"/>
              <a:ea typeface="+mn-ea"/>
              <a:cs typeface="+mn-cs"/>
            </a:rPr>
            <a:t>Explanation of Curve:</a:t>
          </a:r>
        </a:p>
        <a:p>
          <a:endParaRPr lang="en-AU" sz="1100" b="0" u="none" baseline="0">
            <a:solidFill>
              <a:schemeClr val="tx1"/>
            </a:solidFill>
            <a:effectLst/>
            <a:latin typeface="+mn-lt"/>
            <a:ea typeface="+mn-ea"/>
            <a:cs typeface="+mn-cs"/>
          </a:endParaRPr>
        </a:p>
        <a:p>
          <a:r>
            <a:rPr lang="en-AU" sz="1100" b="0" u="none" baseline="0">
              <a:solidFill>
                <a:schemeClr val="tx1"/>
              </a:solidFill>
              <a:effectLst/>
              <a:latin typeface="+mn-lt"/>
              <a:ea typeface="+mn-ea"/>
              <a:cs typeface="+mn-cs"/>
            </a:rPr>
            <a:t>The curve above showcases the relationship between spot rate (yield) and maturity of a bond. The spot rate is initially decreasing until a stat point at maturity = 2/3. From there on the curve increases until it eventually reaches an asymptote, at roughly s(t) = 3.87%.</a:t>
          </a:r>
        </a:p>
        <a:p>
          <a:endParaRPr lang="en-AU" sz="1100" b="0" u="none" baseline="0">
            <a:solidFill>
              <a:schemeClr val="tx1"/>
            </a:solidFill>
            <a:effectLst/>
            <a:latin typeface="+mn-lt"/>
            <a:ea typeface="+mn-ea"/>
            <a:cs typeface="+mn-cs"/>
          </a:endParaRPr>
        </a:p>
        <a:p>
          <a:r>
            <a:rPr lang="en-AU" sz="1100" b="0" u="none" baseline="0">
              <a:solidFill>
                <a:schemeClr val="tx1"/>
              </a:solidFill>
              <a:effectLst/>
              <a:latin typeface="+mn-lt"/>
              <a:ea typeface="+mn-ea"/>
              <a:cs typeface="+mn-cs"/>
            </a:rPr>
            <a:t>The initial decrease of spot rate may reflect market expectations of future interest rates being lower than the current spot rate. The increase over time may be attributed towards there being more risk over time. Therefore the spot rate (and thus returns) must also increase over time to reflect this increasing risk. Further, as inflation occurs, nominal rates must increase to reflect the impact of inflation. The asymptote can be attributed to the market reaching an expectation of stable interest rates over the long term.</a:t>
          </a:r>
          <a:endParaRPr lang="en-AU" sz="1100" b="1" u="sng" baseline="0">
            <a:solidFill>
              <a:schemeClr val="tx1"/>
            </a:solidFill>
            <a:effectLst/>
            <a:latin typeface="+mn-lt"/>
            <a:ea typeface="+mn-ea"/>
            <a:cs typeface="+mn-cs"/>
          </a:endParaRPr>
        </a:p>
      </xdr:txBody>
    </xdr:sp>
    <xdr:clientData/>
  </xdr:oneCellAnchor>
  <xdr:oneCellAnchor>
    <xdr:from>
      <xdr:col>6</xdr:col>
      <xdr:colOff>550251</xdr:colOff>
      <xdr:row>7</xdr:row>
      <xdr:rowOff>30038</xdr:rowOff>
    </xdr:from>
    <xdr:ext cx="3958520" cy="172227"/>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AE3E609-17C4-D076-CAA4-3E759ED78793}"/>
                </a:ext>
              </a:extLst>
            </xdr:cNvPr>
            <xdr:cNvSpPr txBox="1"/>
          </xdr:nvSpPr>
          <xdr:spPr>
            <a:xfrm>
              <a:off x="7620732" y="1400173"/>
              <a:ext cx="395852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AU" sz="1100" b="0" i="1">
                        <a:latin typeface="Cambria Math" panose="02040503050406030204" pitchFamily="18" charset="0"/>
                      </a:rPr>
                      <m:t>𝑠</m:t>
                    </m:r>
                    <m:d>
                      <m:dPr>
                        <m:ctrlPr>
                          <a:rPr lang="en-AU" sz="1100" b="0" i="1">
                            <a:latin typeface="Cambria Math" panose="02040503050406030204" pitchFamily="18" charset="0"/>
                          </a:rPr>
                        </m:ctrlPr>
                      </m:dPr>
                      <m:e>
                        <m:r>
                          <a:rPr lang="en-AU" sz="1100" b="0" i="1">
                            <a:latin typeface="Cambria Math" panose="02040503050406030204" pitchFamily="18" charset="0"/>
                          </a:rPr>
                          <m:t>𝑡</m:t>
                        </m:r>
                      </m:e>
                    </m:d>
                    <m:r>
                      <a:rPr lang="en-AU" sz="1100" b="0" i="1">
                        <a:latin typeface="Cambria Math" panose="02040503050406030204" pitchFamily="18" charset="0"/>
                      </a:rPr>
                      <m:t>=</m:t>
                    </m:r>
                    <m:sSub>
                      <m:sSubPr>
                        <m:ctrlPr>
                          <a:rPr lang="en-AU" sz="1100" b="0" i="1">
                            <a:latin typeface="Cambria Math" panose="02040503050406030204" pitchFamily="18" charset="0"/>
                          </a:rPr>
                        </m:ctrlPr>
                      </m:sSubPr>
                      <m:e>
                        <m:r>
                          <a:rPr lang="en-AU" sz="1100" b="0" i="1">
                            <a:latin typeface="Cambria Math" panose="02040503050406030204" pitchFamily="18" charset="0"/>
                          </a:rPr>
                          <m:t>𝛽</m:t>
                        </m:r>
                      </m:e>
                      <m:sub>
                        <m:r>
                          <a:rPr lang="en-AU" sz="1100" b="0" i="1">
                            <a:latin typeface="Cambria Math" panose="02040503050406030204" pitchFamily="18" charset="0"/>
                          </a:rPr>
                          <m:t>0</m:t>
                        </m:r>
                      </m:sub>
                    </m:sSub>
                    <m:r>
                      <a:rPr lang="en-AU" sz="1100" b="0" i="1">
                        <a:latin typeface="Cambria Math" panose="02040503050406030204" pitchFamily="18" charset="0"/>
                      </a:rPr>
                      <m:t>+</m:t>
                    </m:r>
                    <m:sSub>
                      <m:sSubPr>
                        <m:ctrlPr>
                          <a:rPr lang="en-AU" sz="1100" b="0" i="1">
                            <a:latin typeface="Cambria Math" panose="02040503050406030204" pitchFamily="18" charset="0"/>
                          </a:rPr>
                        </m:ctrlPr>
                      </m:sSubPr>
                      <m:e>
                        <m:r>
                          <a:rPr lang="en-AU" sz="1100" b="0" i="1">
                            <a:latin typeface="Cambria Math" panose="02040503050406030204" pitchFamily="18" charset="0"/>
                          </a:rPr>
                          <m:t>𝛽</m:t>
                        </m:r>
                      </m:e>
                      <m:sub>
                        <m:r>
                          <a:rPr lang="en-AU" sz="1100" b="0" i="1">
                            <a:latin typeface="Cambria Math" panose="02040503050406030204" pitchFamily="18" charset="0"/>
                          </a:rPr>
                          <m:t>1</m:t>
                        </m:r>
                      </m:sub>
                    </m:sSub>
                    <m:func>
                      <m:funcPr>
                        <m:ctrlPr>
                          <a:rPr lang="en-AU" sz="1100" b="0" i="1">
                            <a:latin typeface="Cambria Math" panose="02040503050406030204" pitchFamily="18" charset="0"/>
                          </a:rPr>
                        </m:ctrlPr>
                      </m:funcPr>
                      <m:fName>
                        <m:r>
                          <m:rPr>
                            <m:sty m:val="p"/>
                          </m:rPr>
                          <a:rPr lang="en-AU" sz="1100" b="0" i="0">
                            <a:latin typeface="Cambria Math" panose="02040503050406030204" pitchFamily="18" charset="0"/>
                          </a:rPr>
                          <m:t>exp</m:t>
                        </m:r>
                      </m:fName>
                      <m:e>
                        <m:d>
                          <m:dPr>
                            <m:ctrlPr>
                              <a:rPr lang="en-AU" sz="1100" b="0" i="1">
                                <a:latin typeface="Cambria Math" panose="02040503050406030204" pitchFamily="18" charset="0"/>
                              </a:rPr>
                            </m:ctrlPr>
                          </m:dPr>
                          <m:e>
                            <m:r>
                              <a:rPr lang="en-AU" sz="1100" b="0" i="1">
                                <a:latin typeface="Cambria Math" panose="02040503050406030204" pitchFamily="18" charset="0"/>
                              </a:rPr>
                              <m:t>−</m:t>
                            </m:r>
                            <m:sSub>
                              <m:sSubPr>
                                <m:ctrlPr>
                                  <a:rPr lang="en-AU" sz="1100" b="0" i="1">
                                    <a:latin typeface="Cambria Math" panose="02040503050406030204" pitchFamily="18" charset="0"/>
                                  </a:rPr>
                                </m:ctrlPr>
                              </m:sSubPr>
                              <m:e>
                                <m:r>
                                  <a:rPr lang="en-AU" sz="1100" b="0" i="1">
                                    <a:latin typeface="Cambria Math" panose="02040503050406030204" pitchFamily="18" charset="0"/>
                                  </a:rPr>
                                  <m:t>𝜆</m:t>
                                </m:r>
                              </m:e>
                              <m:sub>
                                <m:r>
                                  <a:rPr lang="en-AU" sz="1100" b="0" i="1">
                                    <a:latin typeface="Cambria Math" panose="02040503050406030204" pitchFamily="18" charset="0"/>
                                  </a:rPr>
                                  <m:t>1</m:t>
                                </m:r>
                              </m:sub>
                            </m:sSub>
                            <m:r>
                              <a:rPr lang="en-AU" sz="1100" b="0" i="1">
                                <a:latin typeface="Cambria Math" panose="02040503050406030204" pitchFamily="18" charset="0"/>
                              </a:rPr>
                              <m:t>𝑡</m:t>
                            </m:r>
                          </m:e>
                        </m:d>
                      </m:e>
                    </m:func>
                    <m:r>
                      <a:rPr lang="en-AU" sz="1100" b="0" i="1">
                        <a:latin typeface="Cambria Math" panose="02040503050406030204" pitchFamily="18" charset="0"/>
                      </a:rPr>
                      <m:t>+</m:t>
                    </m:r>
                    <m:sSub>
                      <m:sSubPr>
                        <m:ctrlPr>
                          <a:rPr lang="en-AU" sz="1100" b="0" i="1">
                            <a:latin typeface="Cambria Math" panose="02040503050406030204" pitchFamily="18" charset="0"/>
                          </a:rPr>
                        </m:ctrlPr>
                      </m:sSubPr>
                      <m:e>
                        <m:r>
                          <a:rPr lang="en-AU" sz="1100" b="0" i="1">
                            <a:latin typeface="Cambria Math" panose="02040503050406030204" pitchFamily="18" charset="0"/>
                          </a:rPr>
                          <m:t>𝛽</m:t>
                        </m:r>
                      </m:e>
                      <m:sub>
                        <m:r>
                          <a:rPr lang="en-AU" sz="1100" b="0" i="1">
                            <a:latin typeface="Cambria Math" panose="02040503050406030204" pitchFamily="18" charset="0"/>
                          </a:rPr>
                          <m:t>2</m:t>
                        </m:r>
                      </m:sub>
                    </m:sSub>
                    <m:r>
                      <a:rPr lang="en-AU" sz="1100" b="0" i="1">
                        <a:latin typeface="Cambria Math" panose="02040503050406030204" pitchFamily="18" charset="0"/>
                      </a:rPr>
                      <m:t>𝑡</m:t>
                    </m:r>
                    <m:sSub>
                      <m:sSubPr>
                        <m:ctrlPr>
                          <a:rPr lang="en-AU" sz="1100" b="0" i="1">
                            <a:latin typeface="Cambria Math" panose="02040503050406030204" pitchFamily="18" charset="0"/>
                          </a:rPr>
                        </m:ctrlPr>
                      </m:sSubPr>
                      <m:e>
                        <m:r>
                          <a:rPr lang="en-AU" sz="1100" b="0" i="1">
                            <a:latin typeface="Cambria Math" panose="02040503050406030204" pitchFamily="18" charset="0"/>
                          </a:rPr>
                          <m:t>𝜆</m:t>
                        </m:r>
                      </m:e>
                      <m:sub>
                        <m:r>
                          <a:rPr lang="en-AU" sz="1100" b="0" i="1">
                            <a:latin typeface="Cambria Math" panose="02040503050406030204" pitchFamily="18" charset="0"/>
                          </a:rPr>
                          <m:t>1</m:t>
                        </m:r>
                      </m:sub>
                    </m:sSub>
                    <m:func>
                      <m:funcPr>
                        <m:ctrlPr>
                          <a:rPr lang="en-AU" sz="1100" b="0" i="1">
                            <a:latin typeface="Cambria Math" panose="02040503050406030204" pitchFamily="18" charset="0"/>
                          </a:rPr>
                        </m:ctrlPr>
                      </m:funcPr>
                      <m:fName>
                        <m:r>
                          <m:rPr>
                            <m:sty m:val="p"/>
                          </m:rPr>
                          <a:rPr lang="en-AU" sz="1100" b="0" i="0">
                            <a:latin typeface="Cambria Math" panose="02040503050406030204" pitchFamily="18" charset="0"/>
                          </a:rPr>
                          <m:t>exp</m:t>
                        </m:r>
                      </m:fName>
                      <m:e>
                        <m:d>
                          <m:dPr>
                            <m:ctrlPr>
                              <a:rPr lang="en-AU" sz="1100" b="0" i="1">
                                <a:latin typeface="Cambria Math" panose="02040503050406030204" pitchFamily="18" charset="0"/>
                              </a:rPr>
                            </m:ctrlPr>
                          </m:dPr>
                          <m:e>
                            <m:r>
                              <a:rPr lang="en-AU" sz="1100" b="0" i="1">
                                <a:latin typeface="Cambria Math" panose="02040503050406030204" pitchFamily="18" charset="0"/>
                              </a:rPr>
                              <m:t>−</m:t>
                            </m:r>
                            <m:sSub>
                              <m:sSubPr>
                                <m:ctrlPr>
                                  <a:rPr lang="en-AU" sz="1100" b="0" i="1">
                                    <a:latin typeface="Cambria Math" panose="02040503050406030204" pitchFamily="18" charset="0"/>
                                  </a:rPr>
                                </m:ctrlPr>
                              </m:sSubPr>
                              <m:e>
                                <m:r>
                                  <a:rPr lang="en-AU" sz="1100" b="0" i="1">
                                    <a:latin typeface="Cambria Math" panose="02040503050406030204" pitchFamily="18" charset="0"/>
                                  </a:rPr>
                                  <m:t>𝜆</m:t>
                                </m:r>
                              </m:e>
                              <m:sub>
                                <m:r>
                                  <a:rPr lang="en-AU" sz="1100" b="0" i="1">
                                    <a:latin typeface="Cambria Math" panose="02040503050406030204" pitchFamily="18" charset="0"/>
                                  </a:rPr>
                                  <m:t>1</m:t>
                                </m:r>
                              </m:sub>
                            </m:sSub>
                            <m:r>
                              <a:rPr lang="en-AU" sz="1100" b="0" i="1">
                                <a:latin typeface="Cambria Math" panose="02040503050406030204" pitchFamily="18" charset="0"/>
                              </a:rPr>
                              <m:t>𝑡</m:t>
                            </m:r>
                          </m:e>
                        </m:d>
                      </m:e>
                    </m:func>
                    <m:r>
                      <a:rPr lang="en-AU" sz="1100" b="0" i="1">
                        <a:latin typeface="Cambria Math" panose="02040503050406030204" pitchFamily="18" charset="0"/>
                      </a:rPr>
                      <m:t>+</m:t>
                    </m:r>
                    <m:sSub>
                      <m:sSubPr>
                        <m:ctrlPr>
                          <a:rPr lang="en-AU" sz="1100" b="0" i="1">
                            <a:latin typeface="Cambria Math" panose="02040503050406030204" pitchFamily="18" charset="0"/>
                          </a:rPr>
                        </m:ctrlPr>
                      </m:sSubPr>
                      <m:e>
                        <m:r>
                          <a:rPr lang="en-AU" sz="1100" b="0" i="1">
                            <a:latin typeface="Cambria Math" panose="02040503050406030204" pitchFamily="18" charset="0"/>
                          </a:rPr>
                          <m:t>𝛽</m:t>
                        </m:r>
                      </m:e>
                      <m:sub>
                        <m:r>
                          <a:rPr lang="en-AU" sz="1100" b="0" i="1">
                            <a:latin typeface="Cambria Math" panose="02040503050406030204" pitchFamily="18" charset="0"/>
                          </a:rPr>
                          <m:t>3</m:t>
                        </m:r>
                      </m:sub>
                    </m:sSub>
                    <m:r>
                      <m:rPr>
                        <m:sty m:val="p"/>
                      </m:rPr>
                      <a:rPr lang="en-AU" sz="1100" b="0" i="0">
                        <a:latin typeface="Cambria Math" panose="02040503050406030204" pitchFamily="18" charset="0"/>
                      </a:rPr>
                      <m:t>t</m:t>
                    </m:r>
                    <m:sSub>
                      <m:sSubPr>
                        <m:ctrlPr>
                          <a:rPr lang="en-AU" sz="1100" b="0" i="1">
                            <a:latin typeface="Cambria Math" panose="02040503050406030204" pitchFamily="18" charset="0"/>
                          </a:rPr>
                        </m:ctrlPr>
                      </m:sSubPr>
                      <m:e>
                        <m:r>
                          <a:rPr lang="en-AU" sz="1100" b="0" i="1">
                            <a:latin typeface="Cambria Math" panose="02040503050406030204" pitchFamily="18" charset="0"/>
                          </a:rPr>
                          <m:t>𝜆</m:t>
                        </m:r>
                      </m:e>
                      <m:sub>
                        <m:r>
                          <a:rPr lang="en-AU" sz="1100" b="0" i="1">
                            <a:latin typeface="Cambria Math" panose="02040503050406030204" pitchFamily="18" charset="0"/>
                          </a:rPr>
                          <m:t>2</m:t>
                        </m:r>
                      </m:sub>
                    </m:sSub>
                    <m:r>
                      <m:rPr>
                        <m:sty m:val="p"/>
                      </m:rPr>
                      <a:rPr lang="en-AU" sz="1100" b="0" i="0">
                        <a:latin typeface="Cambria Math" panose="02040503050406030204" pitchFamily="18" charset="0"/>
                      </a:rPr>
                      <m:t>exp</m:t>
                    </m:r>
                    <m:r>
                      <a:rPr lang="en-AU" sz="1100" b="0" i="1">
                        <a:latin typeface="Cambria Math" panose="02040503050406030204" pitchFamily="18" charset="0"/>
                      </a:rPr>
                      <m:t>⁡(−</m:t>
                    </m:r>
                    <m:sSub>
                      <m:sSubPr>
                        <m:ctrlPr>
                          <a:rPr lang="en-AU" sz="1100" b="0" i="1">
                            <a:latin typeface="Cambria Math" panose="02040503050406030204" pitchFamily="18" charset="0"/>
                          </a:rPr>
                        </m:ctrlPr>
                      </m:sSubPr>
                      <m:e>
                        <m:r>
                          <a:rPr lang="en-AU" sz="1100" b="0" i="1">
                            <a:latin typeface="Cambria Math" panose="02040503050406030204" pitchFamily="18" charset="0"/>
                          </a:rPr>
                          <m:t>𝜆</m:t>
                        </m:r>
                      </m:e>
                      <m:sub>
                        <m:r>
                          <a:rPr lang="en-AU" sz="1100" b="0" i="1">
                            <a:latin typeface="Cambria Math" panose="02040503050406030204" pitchFamily="18" charset="0"/>
                          </a:rPr>
                          <m:t>2</m:t>
                        </m:r>
                      </m:sub>
                    </m:sSub>
                    <m:r>
                      <a:rPr lang="en-AU" sz="1100" b="0" i="1">
                        <a:latin typeface="Cambria Math" panose="02040503050406030204" pitchFamily="18" charset="0"/>
                      </a:rPr>
                      <m:t>𝑡</m:t>
                    </m:r>
                    <m:r>
                      <a:rPr lang="en-AU" sz="1100" b="0" i="1">
                        <a:latin typeface="Cambria Math" panose="02040503050406030204" pitchFamily="18" charset="0"/>
                      </a:rPr>
                      <m:t>)</m:t>
                    </m:r>
                  </m:oMath>
                </m:oMathPara>
              </a14:m>
              <a:endParaRPr lang="en-AU" sz="1100" b="0"/>
            </a:p>
          </xdr:txBody>
        </xdr:sp>
      </mc:Choice>
      <mc:Fallback xmlns="">
        <xdr:sp macro="" textlink="">
          <xdr:nvSpPr>
            <xdr:cNvPr id="8" name="TextBox 7">
              <a:extLst>
                <a:ext uri="{FF2B5EF4-FFF2-40B4-BE49-F238E27FC236}">
                  <a16:creationId xmlns:a16="http://schemas.microsoft.com/office/drawing/2014/main" id="{4AE3E609-17C4-D076-CAA4-3E759ED78793}"/>
                </a:ext>
              </a:extLst>
            </xdr:cNvPr>
            <xdr:cNvSpPr txBox="1"/>
          </xdr:nvSpPr>
          <xdr:spPr>
            <a:xfrm>
              <a:off x="7620732" y="1400173"/>
              <a:ext cx="395852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AU" sz="1100" b="0" i="0">
                  <a:latin typeface="Cambria Math" panose="02040503050406030204" pitchFamily="18" charset="0"/>
                </a:rPr>
                <a:t>𝑠(𝑡)=𝛽_0+𝛽_1  exp⁡(−𝜆_1 𝑡)+𝛽_2 𝑡𝜆_1  exp⁡(−𝜆_1 𝑡)+𝛽_3 t𝜆_2 exp⁡(−𝜆_2 𝑡)</a:t>
              </a:r>
              <a:endParaRPr lang="en-AU" sz="1100" b="0"/>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oneCellAnchor>
    <xdr:from>
      <xdr:col>13</xdr:col>
      <xdr:colOff>14654</xdr:colOff>
      <xdr:row>4</xdr:row>
      <xdr:rowOff>14654</xdr:rowOff>
    </xdr:from>
    <xdr:ext cx="5938357" cy="2675732"/>
    <xdr:sp macro="" textlink="">
      <xdr:nvSpPr>
        <xdr:cNvPr id="2" name="TextBox 1">
          <a:extLst>
            <a:ext uri="{FF2B5EF4-FFF2-40B4-BE49-F238E27FC236}">
              <a16:creationId xmlns:a16="http://schemas.microsoft.com/office/drawing/2014/main" id="{95FDD8F2-628F-ABB7-5DA5-03AB88B70DF0}"/>
            </a:ext>
          </a:extLst>
        </xdr:cNvPr>
        <xdr:cNvSpPr txBox="1"/>
      </xdr:nvSpPr>
      <xdr:spPr>
        <a:xfrm>
          <a:off x="9253904" y="776654"/>
          <a:ext cx="5938357" cy="2675732"/>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en-AU" b="1"/>
            <a:t>Question:</a:t>
          </a:r>
        </a:p>
        <a:p>
          <a:r>
            <a:rPr lang="en-AU" b="1"/>
            <a:t>Calculate the return of VAS using historical data available on Yahoo Finance (the codes for VAS</a:t>
          </a:r>
        </a:p>
        <a:p>
          <a:r>
            <a:rPr lang="en-AU" b="1"/>
            <a:t>is VAS.AX on Yahoo Finance). The data used for analyses is monthly stock price for the 4 year </a:t>
          </a:r>
        </a:p>
        <a:p>
          <a:r>
            <a:rPr lang="en-AU" b="1"/>
            <a:t>period from 2019 to 2023. On Yahoo Finance, you will need to select monthly data for the period </a:t>
          </a:r>
        </a:p>
        <a:p>
          <a:r>
            <a:rPr lang="en-AU" b="1"/>
            <a:t>from 31 January 2019 to 1 January 2023 then download this data for further analyses. Calculate </a:t>
          </a:r>
        </a:p>
        <a:p>
          <a:r>
            <a:rPr lang="en-AU" b="1"/>
            <a:t>monthly log returns using the adjusted close price, and hence, calculate the mean and standard </a:t>
          </a:r>
        </a:p>
        <a:p>
          <a:r>
            <a:rPr lang="en-AU" b="1"/>
            <a:t>deviation of the monthly log returns.</a:t>
          </a:r>
        </a:p>
        <a:p>
          <a:endParaRPr lang="en-AU" sz="1100" b="1"/>
        </a:p>
        <a:p>
          <a:r>
            <a:rPr lang="en-AU" sz="1100" b="1" u="sng"/>
            <a:t>Method:</a:t>
          </a:r>
          <a:endParaRPr lang="en-AU" sz="1100" b="0" u="none"/>
        </a:p>
        <a:p>
          <a:pPr marL="0" marR="0" lvl="0" indent="0" defTabSz="914400" eaLnBrk="1" fontAlgn="auto" latinLnBrk="0" hangingPunct="1">
            <a:lnSpc>
              <a:spcPct val="100000"/>
            </a:lnSpc>
            <a:spcBef>
              <a:spcPts val="0"/>
            </a:spcBef>
            <a:spcAft>
              <a:spcPts val="0"/>
            </a:spcAft>
            <a:buClrTx/>
            <a:buSzTx/>
            <a:buFontTx/>
            <a:buNone/>
            <a:tabLst/>
            <a:defRPr/>
          </a:pPr>
          <a:r>
            <a:rPr lang="en-AU" sz="1100" b="0">
              <a:solidFill>
                <a:schemeClr val="tx1"/>
              </a:solidFill>
              <a:effectLst/>
              <a:latin typeface="+mn-lt"/>
              <a:ea typeface="+mn-ea"/>
              <a:cs typeface="+mn-cs"/>
            </a:rPr>
            <a:t>The logic</a:t>
          </a:r>
          <a:r>
            <a:rPr lang="en-AU" sz="1100" b="0" baseline="0">
              <a:solidFill>
                <a:schemeClr val="tx1"/>
              </a:solidFill>
              <a:effectLst/>
              <a:latin typeface="+mn-lt"/>
              <a:ea typeface="+mn-ea"/>
              <a:cs typeface="+mn-cs"/>
            </a:rPr>
            <a:t> follows as shown in the table. Log Returns = ln(Ratio of Adj Close Price)</a:t>
          </a:r>
          <a:endParaRPr lang="en-AU">
            <a:effectLst/>
          </a:endParaRPr>
        </a:p>
        <a:p>
          <a:endParaRPr lang="en-AU" sz="1100" b="1" u="sng"/>
        </a:p>
        <a:p>
          <a:r>
            <a:rPr lang="en-AU" sz="1100" b="1" u="sng"/>
            <a:t>Assumptions:</a:t>
          </a:r>
        </a:p>
        <a:p>
          <a:r>
            <a:rPr lang="en-AU" sz="1100" b="0" u="none"/>
            <a:t>The</a:t>
          </a:r>
          <a:r>
            <a:rPr lang="en-AU" sz="1100" b="0" u="none" baseline="0"/>
            <a:t> mean is calculated using Excel's AVERAGE function. The Std Deviation is calculated using Excel's</a:t>
          </a:r>
        </a:p>
        <a:p>
          <a:r>
            <a:rPr lang="en-AU" sz="1100" b="0" u="none" baseline="0"/>
            <a:t>STDEV.S function. Assumption is that sample size is large enough so that sample mean and deviation</a:t>
          </a:r>
        </a:p>
        <a:p>
          <a:r>
            <a:rPr lang="en-AU" sz="1100" b="0" u="none" baseline="0"/>
            <a:t>model (estimate) the population mean and deviation accurately.</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3</xdr:col>
      <xdr:colOff>569818</xdr:colOff>
      <xdr:row>0</xdr:row>
      <xdr:rowOff>168649</xdr:rowOff>
    </xdr:from>
    <xdr:ext cx="2531719" cy="264560"/>
    <xdr:sp macro="" textlink="">
      <xdr:nvSpPr>
        <xdr:cNvPr id="2" name="TextBox 1">
          <a:extLst>
            <a:ext uri="{FF2B5EF4-FFF2-40B4-BE49-F238E27FC236}">
              <a16:creationId xmlns:a16="http://schemas.microsoft.com/office/drawing/2014/main" id="{919FFBB3-E3BC-FACD-6BB5-4E2188FBAAC7}"/>
            </a:ext>
          </a:extLst>
        </xdr:cNvPr>
        <xdr:cNvSpPr txBox="1"/>
      </xdr:nvSpPr>
      <xdr:spPr>
        <a:xfrm>
          <a:off x="2956671" y="168649"/>
          <a:ext cx="253171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b="1"/>
            <a:t>Question</a:t>
          </a:r>
          <a:r>
            <a:rPr lang="en-AU" sz="1100" b="1" baseline="0"/>
            <a:t> &amp; Method written under table</a:t>
          </a:r>
          <a:endParaRPr lang="en-AU" sz="1100" b="1"/>
        </a:p>
      </xdr:txBody>
    </xdr:sp>
    <xdr:clientData/>
  </xdr:oneCellAnchor>
  <xdr:oneCellAnchor>
    <xdr:from>
      <xdr:col>0</xdr:col>
      <xdr:colOff>587729</xdr:colOff>
      <xdr:row>125</xdr:row>
      <xdr:rowOff>142972</xdr:rowOff>
    </xdr:from>
    <xdr:ext cx="5810117" cy="2159053"/>
    <xdr:sp macro="" textlink="">
      <xdr:nvSpPr>
        <xdr:cNvPr id="3" name="TextBox 2">
          <a:extLst>
            <a:ext uri="{FF2B5EF4-FFF2-40B4-BE49-F238E27FC236}">
              <a16:creationId xmlns:a16="http://schemas.microsoft.com/office/drawing/2014/main" id="{418F4B95-F708-2DF8-97C7-B5374E7EBF61}"/>
            </a:ext>
          </a:extLst>
        </xdr:cNvPr>
        <xdr:cNvSpPr txBox="1"/>
      </xdr:nvSpPr>
      <xdr:spPr>
        <a:xfrm>
          <a:off x="587729" y="23955472"/>
          <a:ext cx="5810117" cy="2159053"/>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en-AU" sz="1100" b="1"/>
            <a:t>Question:</a:t>
          </a:r>
        </a:p>
        <a:p>
          <a:r>
            <a:rPr lang="en-AU" b="1"/>
            <a:t>Simulate 100 trajectories for the monthly log returns of VAS for the period from 1 February </a:t>
          </a:r>
        </a:p>
        <a:p>
          <a:r>
            <a:rPr lang="en-AU" b="1"/>
            <a:t>2023 to 31 December 2032, assuming that each monthly log return is normally distributed with </a:t>
          </a:r>
        </a:p>
        <a:p>
          <a:r>
            <a:rPr lang="en-AU" b="1"/>
            <a:t>the mean and standard deviation calculated in the previous step. Note that each trajectory is a </a:t>
          </a:r>
        </a:p>
        <a:p>
          <a:r>
            <a:rPr lang="en-AU" b="1"/>
            <a:t>sample path of simulated monthly log returns with 1 simulated value per month for the 10 year </a:t>
          </a:r>
        </a:p>
        <a:p>
          <a:r>
            <a:rPr lang="en-AU" b="1"/>
            <a:t>period.</a:t>
          </a:r>
        </a:p>
        <a:p>
          <a:endParaRPr lang="en-AU" sz="1100" b="1"/>
        </a:p>
        <a:p>
          <a:r>
            <a:rPr lang="en-AU" sz="1100" b="1" u="sng"/>
            <a:t>Method:</a:t>
          </a:r>
        </a:p>
        <a:p>
          <a:endParaRPr lang="en-AU" sz="1100" b="0"/>
        </a:p>
        <a:p>
          <a:r>
            <a:rPr lang="en-AU" sz="1100" b="0"/>
            <a:t>NORM.INV(RAND(),</a:t>
          </a:r>
          <a:r>
            <a:rPr lang="en-AU" sz="1100" b="0" baseline="0"/>
            <a:t> Mean, Deviation) finds a random realisation of a normal random variable with</a:t>
          </a:r>
        </a:p>
        <a:p>
          <a:r>
            <a:rPr lang="en-AU" sz="1100" b="0" baseline="0"/>
            <a:t>mean = 0.003472 and deviation = 0.052348 (according to our example). This is done 100 times</a:t>
          </a:r>
        </a:p>
        <a:p>
          <a:r>
            <a:rPr lang="en-AU" sz="1100" b="0" baseline="0"/>
            <a:t>for each date to simulate 100 trajectories for the monthly log returns.</a:t>
          </a:r>
          <a:endParaRPr lang="en-AU" sz="1100" b="1"/>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6</xdr:col>
      <xdr:colOff>123825</xdr:colOff>
      <xdr:row>1</xdr:row>
      <xdr:rowOff>142875</xdr:rowOff>
    </xdr:from>
    <xdr:ext cx="3565335" cy="2503506"/>
    <xdr:sp macro="" textlink="">
      <xdr:nvSpPr>
        <xdr:cNvPr id="2" name="TextBox 1">
          <a:extLst>
            <a:ext uri="{FF2B5EF4-FFF2-40B4-BE49-F238E27FC236}">
              <a16:creationId xmlns:a16="http://schemas.microsoft.com/office/drawing/2014/main" id="{11D96F70-E1CF-FE15-4F93-936B44EDA6DE}"/>
            </a:ext>
          </a:extLst>
        </xdr:cNvPr>
        <xdr:cNvSpPr txBox="1"/>
      </xdr:nvSpPr>
      <xdr:spPr>
        <a:xfrm>
          <a:off x="6254917" y="333375"/>
          <a:ext cx="3565335" cy="250350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en-AU" sz="1100" b="1"/>
            <a:t>Accumulated</a:t>
          </a:r>
          <a:r>
            <a:rPr lang="en-AU" sz="1100" b="1" baseline="0"/>
            <a:t> Value for Option 1 (Government Bonds):</a:t>
          </a:r>
        </a:p>
        <a:p>
          <a:endParaRPr lang="en-AU" sz="1100" baseline="0"/>
        </a:p>
        <a:p>
          <a:r>
            <a:rPr lang="en-AU" sz="1100" b="1" u="sng" baseline="0"/>
            <a:t>Method</a:t>
          </a:r>
          <a:endParaRPr lang="en-AU" sz="1100" b="0" u="none" baseline="0"/>
        </a:p>
        <a:p>
          <a:r>
            <a:rPr lang="en-AU" sz="1100" b="0">
              <a:solidFill>
                <a:schemeClr val="tx1"/>
              </a:solidFill>
              <a:effectLst/>
              <a:latin typeface="+mn-lt"/>
              <a:ea typeface="+mn-ea"/>
              <a:cs typeface="+mn-cs"/>
            </a:rPr>
            <a:t>The logic</a:t>
          </a:r>
          <a:r>
            <a:rPr lang="en-AU" sz="1100" b="0" baseline="0">
              <a:solidFill>
                <a:schemeClr val="tx1"/>
              </a:solidFill>
              <a:effectLst/>
              <a:latin typeface="+mn-lt"/>
              <a:ea typeface="+mn-ea"/>
              <a:cs typeface="+mn-cs"/>
            </a:rPr>
            <a:t> follows as shown in the table. </a:t>
          </a:r>
        </a:p>
        <a:p>
          <a:endParaRPr lang="en-AU" sz="1100" b="0" u="sng" baseline="0">
            <a:solidFill>
              <a:schemeClr val="tx1"/>
            </a:solidFill>
            <a:effectLst/>
            <a:latin typeface="+mn-lt"/>
            <a:ea typeface="+mn-ea"/>
            <a:cs typeface="+mn-cs"/>
          </a:endParaRPr>
        </a:p>
        <a:p>
          <a:r>
            <a:rPr lang="en-AU" sz="1100" b="0" u="none" baseline="0">
              <a:solidFill>
                <a:schemeClr val="tx1"/>
              </a:solidFill>
              <a:effectLst/>
              <a:latin typeface="+mn-lt"/>
              <a:ea typeface="+mn-ea"/>
              <a:cs typeface="+mn-cs"/>
            </a:rPr>
            <a:t>Amount invested was calculated in task 2, forward rate</a:t>
          </a:r>
        </a:p>
        <a:p>
          <a:r>
            <a:rPr lang="en-AU" sz="1100" b="0" u="none" baseline="0">
              <a:solidFill>
                <a:schemeClr val="tx1"/>
              </a:solidFill>
              <a:effectLst/>
              <a:latin typeface="+mn-lt"/>
              <a:ea typeface="+mn-ea"/>
              <a:cs typeface="+mn-cs"/>
            </a:rPr>
            <a:t>(effective monthly) was calcuated in task 3.</a:t>
          </a:r>
        </a:p>
        <a:p>
          <a:endParaRPr lang="en-AU" sz="1100" b="0" u="none" baseline="0">
            <a:solidFill>
              <a:schemeClr val="tx1"/>
            </a:solidFill>
            <a:effectLst/>
            <a:latin typeface="+mn-lt"/>
            <a:ea typeface="+mn-ea"/>
            <a:cs typeface="+mn-cs"/>
          </a:endParaRPr>
        </a:p>
        <a:p>
          <a:r>
            <a:rPr lang="en-AU" sz="1100" b="1" u="sng" baseline="0">
              <a:solidFill>
                <a:schemeClr val="tx1"/>
              </a:solidFill>
              <a:effectLst/>
              <a:latin typeface="+mn-lt"/>
              <a:ea typeface="+mn-ea"/>
              <a:cs typeface="+mn-cs"/>
            </a:rPr>
            <a:t>Assumptions:</a:t>
          </a:r>
        </a:p>
        <a:p>
          <a:r>
            <a:rPr lang="en-AU" sz="1100" b="0" u="none" baseline="0">
              <a:solidFill>
                <a:schemeClr val="tx1"/>
              </a:solidFill>
              <a:effectLst/>
              <a:latin typeface="+mn-lt"/>
              <a:ea typeface="+mn-ea"/>
              <a:cs typeface="+mn-cs"/>
            </a:rPr>
            <a:t>The amount is invested at the end of the month, and thus </a:t>
          </a:r>
        </a:p>
        <a:p>
          <a:r>
            <a:rPr lang="en-AU" sz="1100" b="0" u="none" baseline="0">
              <a:solidFill>
                <a:schemeClr val="tx1"/>
              </a:solidFill>
              <a:effectLst/>
              <a:latin typeface="+mn-lt"/>
              <a:ea typeface="+mn-ea"/>
              <a:cs typeface="+mn-cs"/>
            </a:rPr>
            <a:t>no interest acts on it for that month. However, the interest</a:t>
          </a:r>
        </a:p>
        <a:p>
          <a:r>
            <a:rPr lang="en-AU" sz="1100" b="0" u="none" baseline="0">
              <a:solidFill>
                <a:schemeClr val="tx1"/>
              </a:solidFill>
              <a:effectLst/>
              <a:latin typeface="+mn-lt"/>
              <a:ea typeface="+mn-ea"/>
              <a:cs typeface="+mn-cs"/>
            </a:rPr>
            <a:t>does act on the previously accumulated value.</a:t>
          </a:r>
        </a:p>
        <a:p>
          <a:endParaRPr lang="en-AU" sz="1100" b="0" u="none" baseline="0">
            <a:solidFill>
              <a:schemeClr val="tx1"/>
            </a:solidFill>
            <a:effectLst/>
            <a:latin typeface="+mn-lt"/>
            <a:ea typeface="+mn-ea"/>
            <a:cs typeface="+mn-cs"/>
          </a:endParaRPr>
        </a:p>
        <a:p>
          <a:endParaRPr lang="en-AU" sz="1100" b="1" u="none" baseline="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3</xdr:col>
      <xdr:colOff>923926</xdr:colOff>
      <xdr:row>0</xdr:row>
      <xdr:rowOff>171448</xdr:rowOff>
    </xdr:from>
    <xdr:ext cx="1657350" cy="266701"/>
    <xdr:sp macro="" textlink="">
      <xdr:nvSpPr>
        <xdr:cNvPr id="2" name="TextBox 1">
          <a:extLst>
            <a:ext uri="{FF2B5EF4-FFF2-40B4-BE49-F238E27FC236}">
              <a16:creationId xmlns:a16="http://schemas.microsoft.com/office/drawing/2014/main" id="{ADD52E56-D733-D241-25AF-304690A50901}"/>
            </a:ext>
          </a:extLst>
        </xdr:cNvPr>
        <xdr:cNvSpPr txBox="1"/>
      </xdr:nvSpPr>
      <xdr:spPr>
        <a:xfrm>
          <a:off x="5657851" y="171448"/>
          <a:ext cx="1657350" cy="266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solidFill>
                <a:srgbClr val="FF0000"/>
              </a:solidFill>
            </a:rPr>
            <a:t>More Information Below</a:t>
          </a: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3</xdr:col>
      <xdr:colOff>76200</xdr:colOff>
      <xdr:row>0</xdr:row>
      <xdr:rowOff>114300</xdr:rowOff>
    </xdr:from>
    <xdr:ext cx="184731" cy="217560"/>
    <xdr:sp macro="" textlink="">
      <xdr:nvSpPr>
        <xdr:cNvPr id="3" name="TextBox 2">
          <a:extLst>
            <a:ext uri="{FF2B5EF4-FFF2-40B4-BE49-F238E27FC236}">
              <a16:creationId xmlns:a16="http://schemas.microsoft.com/office/drawing/2014/main" id="{EEB42D4A-43BE-12C2-AF50-07987841EE0F}"/>
            </a:ext>
          </a:extLst>
        </xdr:cNvPr>
        <xdr:cNvSpPr txBox="1"/>
      </xdr:nvSpPr>
      <xdr:spPr>
        <a:xfrm>
          <a:off x="2333625" y="114300"/>
          <a:ext cx="184731"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AU" sz="800" b="1"/>
        </a:p>
      </xdr:txBody>
    </xdr:sp>
    <xdr:clientData/>
  </xdr:oneCellAnchor>
  <xdr:oneCellAnchor>
    <xdr:from>
      <xdr:col>0</xdr:col>
      <xdr:colOff>323850</xdr:colOff>
      <xdr:row>122</xdr:row>
      <xdr:rowOff>114300</xdr:rowOff>
    </xdr:from>
    <xdr:ext cx="1819857" cy="436786"/>
    <xdr:sp macro="" textlink="">
      <xdr:nvSpPr>
        <xdr:cNvPr id="5" name="TextBox 4">
          <a:extLst>
            <a:ext uri="{FF2B5EF4-FFF2-40B4-BE49-F238E27FC236}">
              <a16:creationId xmlns:a16="http://schemas.microsoft.com/office/drawing/2014/main" id="{80EC149C-2F6C-9213-F0F2-6B8760A82AA9}"/>
            </a:ext>
          </a:extLst>
        </xdr:cNvPr>
        <xdr:cNvSpPr txBox="1"/>
      </xdr:nvSpPr>
      <xdr:spPr>
        <a:xfrm>
          <a:off x="323850" y="23355300"/>
          <a:ext cx="1819857"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b="1">
              <a:solidFill>
                <a:srgbClr val="FF0000"/>
              </a:solidFill>
            </a:rPr>
            <a:t>Further</a:t>
          </a:r>
          <a:r>
            <a:rPr lang="en-AU" sz="1100" b="1" baseline="0">
              <a:solidFill>
                <a:srgbClr val="FF0000"/>
              </a:solidFill>
            </a:rPr>
            <a:t> information written</a:t>
          </a:r>
        </a:p>
        <a:p>
          <a:r>
            <a:rPr lang="en-AU" sz="1100" b="1" baseline="0">
              <a:solidFill>
                <a:srgbClr val="FF0000"/>
              </a:solidFill>
            </a:rPr>
            <a:t>below.</a:t>
          </a:r>
          <a:endParaRPr lang="en-AU" sz="1100" b="1">
            <a:solidFill>
              <a:srgbClr val="FF0000"/>
            </a:solidFill>
          </a:endParaRPr>
        </a:p>
      </xdr:txBody>
    </xdr:sp>
    <xdr:clientData/>
  </xdr:oneCellAnchor>
  <xdr:oneCellAnchor>
    <xdr:from>
      <xdr:col>3</xdr:col>
      <xdr:colOff>171450</xdr:colOff>
      <xdr:row>287</xdr:row>
      <xdr:rowOff>142875</xdr:rowOff>
    </xdr:from>
    <xdr:ext cx="184731" cy="264560"/>
    <xdr:sp macro="" textlink="">
      <xdr:nvSpPr>
        <xdr:cNvPr id="6" name="TextBox 5">
          <a:extLst>
            <a:ext uri="{FF2B5EF4-FFF2-40B4-BE49-F238E27FC236}">
              <a16:creationId xmlns:a16="http://schemas.microsoft.com/office/drawing/2014/main" id="{4566694B-4494-BDA9-D955-7784E1304AC0}"/>
            </a:ext>
          </a:extLst>
        </xdr:cNvPr>
        <xdr:cNvSpPr txBox="1"/>
      </xdr:nvSpPr>
      <xdr:spPr>
        <a:xfrm>
          <a:off x="2428875" y="54816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AU" sz="1100"/>
        </a:p>
      </xdr:txBody>
    </xdr:sp>
    <xdr:clientData/>
  </xdr:oneCellAnchor>
  <xdr:oneCellAnchor>
    <xdr:from>
      <xdr:col>3</xdr:col>
      <xdr:colOff>123825</xdr:colOff>
      <xdr:row>287</xdr:row>
      <xdr:rowOff>152400</xdr:rowOff>
    </xdr:from>
    <xdr:ext cx="7591425" cy="9191625"/>
    <xdr:sp macro="" textlink="">
      <xdr:nvSpPr>
        <xdr:cNvPr id="7" name="TextBox 6">
          <a:extLst>
            <a:ext uri="{FF2B5EF4-FFF2-40B4-BE49-F238E27FC236}">
              <a16:creationId xmlns:a16="http://schemas.microsoft.com/office/drawing/2014/main" id="{09FD1105-A0ED-2C23-EBDC-0BCAC15435AA}"/>
            </a:ext>
          </a:extLst>
        </xdr:cNvPr>
        <xdr:cNvSpPr txBox="1"/>
      </xdr:nvSpPr>
      <xdr:spPr>
        <a:xfrm>
          <a:off x="2981325" y="54825900"/>
          <a:ext cx="7591425" cy="919162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rtlCol="0" anchor="t">
          <a:noAutofit/>
        </a:bodyPr>
        <a:lstStyle/>
        <a:p>
          <a:r>
            <a:rPr lang="en-AU" sz="1100" b="1">
              <a:solidFill>
                <a:schemeClr val="tx1"/>
              </a:solidFill>
              <a:effectLst/>
              <a:latin typeface="+mn-lt"/>
              <a:ea typeface="+mn-ea"/>
              <a:cs typeface="+mn-cs"/>
            </a:rPr>
            <a:t>Accumulated</a:t>
          </a:r>
          <a:r>
            <a:rPr lang="en-AU" sz="1100" b="1" baseline="0">
              <a:solidFill>
                <a:schemeClr val="tx1"/>
              </a:solidFill>
              <a:effectLst/>
              <a:latin typeface="+mn-lt"/>
              <a:ea typeface="+mn-ea"/>
              <a:cs typeface="+mn-cs"/>
            </a:rPr>
            <a:t> Value for Option 3 (Asset X):</a:t>
          </a:r>
        </a:p>
        <a:p>
          <a:endParaRPr lang="en-AU">
            <a:effectLst/>
          </a:endParaRPr>
        </a:p>
        <a:p>
          <a:r>
            <a:rPr lang="en-AU" sz="1100" b="1" u="sng" baseline="0">
              <a:solidFill>
                <a:schemeClr val="tx1"/>
              </a:solidFill>
              <a:effectLst/>
              <a:latin typeface="+mn-lt"/>
              <a:ea typeface="+mn-ea"/>
              <a:cs typeface="+mn-cs"/>
            </a:rPr>
            <a:t>Method (Finding Market Impact):</a:t>
          </a:r>
        </a:p>
        <a:p>
          <a:r>
            <a:rPr lang="en-AU" sz="1100" b="0" u="none" baseline="0">
              <a:solidFill>
                <a:schemeClr val="tx1"/>
              </a:solidFill>
              <a:effectLst/>
              <a:latin typeface="+mn-lt"/>
              <a:ea typeface="+mn-ea"/>
              <a:cs typeface="+mn-cs"/>
            </a:rPr>
            <a:t>Market Impact (nominal per annum) was calculated using the following VBA function:</a:t>
          </a:r>
          <a:br>
            <a:rPr lang="en-AU" sz="1100" b="0" u="none" baseline="0">
              <a:solidFill>
                <a:schemeClr val="tx1"/>
              </a:solidFill>
              <a:effectLst/>
              <a:latin typeface="+mn-lt"/>
              <a:ea typeface="+mn-ea"/>
              <a:cs typeface="+mn-cs"/>
            </a:rPr>
          </a:br>
          <a:br>
            <a:rPr lang="en-AU" sz="1100" b="0" u="none" baseline="0">
              <a:solidFill>
                <a:schemeClr val="accent1"/>
              </a:solidFill>
              <a:effectLst/>
              <a:latin typeface="+mn-lt"/>
              <a:ea typeface="+mn-ea"/>
              <a:cs typeface="+mn-cs"/>
            </a:rPr>
          </a:br>
          <a:r>
            <a:rPr lang="en-AU" sz="1100" b="0" u="none" baseline="0">
              <a:solidFill>
                <a:schemeClr val="accent1"/>
              </a:solidFill>
              <a:effectLst/>
              <a:latin typeface="+mn-lt"/>
              <a:ea typeface="+mn-ea"/>
              <a:cs typeface="+mn-cs"/>
            </a:rPr>
            <a:t>Function marketImpact()</a:t>
          </a:r>
        </a:p>
        <a:p>
          <a:r>
            <a:rPr lang="en-AU" sz="1100" b="0" u="none" baseline="0">
              <a:solidFill>
                <a:schemeClr val="accent1"/>
              </a:solidFill>
              <a:effectLst/>
              <a:latin typeface="+mn-lt"/>
              <a:ea typeface="+mn-ea"/>
              <a:cs typeface="+mn-cs"/>
            </a:rPr>
            <a:t>    Dim Pr As Double</a:t>
          </a:r>
        </a:p>
        <a:p>
          <a:r>
            <a:rPr lang="en-AU" sz="1100" b="0" u="none" baseline="0">
              <a:solidFill>
                <a:schemeClr val="accent1"/>
              </a:solidFill>
              <a:effectLst/>
              <a:latin typeface="+mn-lt"/>
              <a:ea typeface="+mn-ea"/>
              <a:cs typeface="+mn-cs"/>
            </a:rPr>
            <a:t>        Pr = Rnd() * 0.99</a:t>
          </a:r>
        </a:p>
        <a:p>
          <a:r>
            <a:rPr lang="en-AU" sz="1100" b="0" u="none" baseline="0">
              <a:solidFill>
                <a:schemeClr val="accent1"/>
              </a:solidFill>
              <a:effectLst/>
              <a:latin typeface="+mn-lt"/>
              <a:ea typeface="+mn-ea"/>
              <a:cs typeface="+mn-cs"/>
            </a:rPr>
            <a:t>        If Pr &lt;= 0.19 Then</a:t>
          </a:r>
        </a:p>
        <a:p>
          <a:r>
            <a:rPr lang="en-AU" sz="1100" b="0" u="none" baseline="0">
              <a:solidFill>
                <a:schemeClr val="accent1"/>
              </a:solidFill>
              <a:effectLst/>
              <a:latin typeface="+mn-lt"/>
              <a:ea typeface="+mn-ea"/>
              <a:cs typeface="+mn-cs"/>
            </a:rPr>
            <a:t>            marketImpact = 0.21</a:t>
          </a:r>
        </a:p>
        <a:p>
          <a:r>
            <a:rPr lang="en-AU" sz="1100" b="0" u="none" baseline="0">
              <a:solidFill>
                <a:schemeClr val="accent1"/>
              </a:solidFill>
              <a:effectLst/>
              <a:latin typeface="+mn-lt"/>
              <a:ea typeface="+mn-ea"/>
              <a:cs typeface="+mn-cs"/>
            </a:rPr>
            <a:t>        ElseIf Pr &lt;= 0.89 Then</a:t>
          </a:r>
        </a:p>
        <a:p>
          <a:r>
            <a:rPr lang="en-AU" sz="1100" b="0" u="none" baseline="0">
              <a:solidFill>
                <a:schemeClr val="accent1"/>
              </a:solidFill>
              <a:effectLst/>
              <a:latin typeface="+mn-lt"/>
              <a:ea typeface="+mn-ea"/>
              <a:cs typeface="+mn-cs"/>
            </a:rPr>
            <a:t>            marketImpact = 0.12</a:t>
          </a:r>
        </a:p>
        <a:p>
          <a:r>
            <a:rPr lang="en-AU" sz="1100" b="0" u="none" baseline="0">
              <a:solidFill>
                <a:schemeClr val="accent1"/>
              </a:solidFill>
              <a:effectLst/>
              <a:latin typeface="+mn-lt"/>
              <a:ea typeface="+mn-ea"/>
              <a:cs typeface="+mn-cs"/>
            </a:rPr>
            <a:t>        Else</a:t>
          </a:r>
        </a:p>
        <a:p>
          <a:r>
            <a:rPr lang="en-AU" sz="1100" b="0" u="none" baseline="0">
              <a:solidFill>
                <a:schemeClr val="accent1"/>
              </a:solidFill>
              <a:effectLst/>
              <a:latin typeface="+mn-lt"/>
              <a:ea typeface="+mn-ea"/>
              <a:cs typeface="+mn-cs"/>
            </a:rPr>
            <a:t>            marketImpact = -0.09</a:t>
          </a:r>
        </a:p>
        <a:p>
          <a:r>
            <a:rPr lang="en-AU" sz="1100" b="0" u="none" baseline="0">
              <a:solidFill>
                <a:schemeClr val="accent1"/>
              </a:solidFill>
              <a:effectLst/>
              <a:latin typeface="+mn-lt"/>
              <a:ea typeface="+mn-ea"/>
              <a:cs typeface="+mn-cs"/>
            </a:rPr>
            <a:t>        End If</a:t>
          </a:r>
        </a:p>
        <a:p>
          <a:r>
            <a:rPr lang="en-AU" sz="1100" b="0" u="none" baseline="0">
              <a:solidFill>
                <a:schemeClr val="accent1"/>
              </a:solidFill>
              <a:effectLst/>
              <a:latin typeface="+mn-lt"/>
              <a:ea typeface="+mn-ea"/>
              <a:cs typeface="+mn-cs"/>
            </a:rPr>
            <a:t>End Function</a:t>
          </a:r>
        </a:p>
        <a:p>
          <a:endParaRPr lang="en-AU" sz="1100" b="0" u="none" baseline="0">
            <a:solidFill>
              <a:schemeClr val="tx1"/>
            </a:solidFill>
            <a:effectLst/>
            <a:latin typeface="+mn-lt"/>
            <a:ea typeface="+mn-ea"/>
            <a:cs typeface="+mn-cs"/>
          </a:endParaRPr>
        </a:p>
        <a:p>
          <a:r>
            <a:rPr lang="en-AU" sz="1100" b="0" u="none" baseline="0">
              <a:solidFill>
                <a:schemeClr val="tx1"/>
              </a:solidFill>
              <a:effectLst/>
              <a:latin typeface="+mn-lt"/>
              <a:ea typeface="+mn-ea"/>
              <a:cs typeface="+mn-cs"/>
            </a:rPr>
            <a:t>This function generated a random number between 0 and 0.99 with equal probability. For simplification, assume this means that 100 possible numbers are generated. Consider 0 &lt;= number generated &lt;= 0.19. This represents 20/100 possible outcomes, which means it occurs with a probability of 0.2 (20%). Similarly, if a number is generated </a:t>
          </a:r>
          <a:r>
            <a:rPr lang="en-AU" sz="1100" b="0" baseline="0">
              <a:solidFill>
                <a:schemeClr val="tx1"/>
              </a:solidFill>
              <a:effectLst/>
              <a:latin typeface="+mn-lt"/>
              <a:ea typeface="+mn-ea"/>
              <a:cs typeface="+mn-cs"/>
            </a:rPr>
            <a:t>0.19 &lt; number generated &lt;= 0.89, the probability of this is 70/100 = 0.7 = 70%. Finally, the probability of 0.89 &lt; number generated &lt;= 0.99 is 0.1 (1 - 0.2 - 0.7).</a:t>
          </a:r>
        </a:p>
        <a:p>
          <a:endParaRPr lang="en-AU" sz="1100" b="0" u="none" baseline="0">
            <a:solidFill>
              <a:schemeClr val="tx1"/>
            </a:solidFill>
            <a:effectLst/>
            <a:latin typeface="+mn-lt"/>
            <a:ea typeface="+mn-ea"/>
            <a:cs typeface="+mn-cs"/>
          </a:endParaRPr>
        </a:p>
        <a:p>
          <a:r>
            <a:rPr lang="en-AU" sz="1100" b="0" u="none" baseline="0">
              <a:solidFill>
                <a:schemeClr val="tx1"/>
              </a:solidFill>
              <a:effectLst/>
              <a:latin typeface="+mn-lt"/>
              <a:ea typeface="+mn-ea"/>
              <a:cs typeface="+mn-cs"/>
            </a:rPr>
            <a:t>Thus, if:</a:t>
          </a:r>
        </a:p>
        <a:p>
          <a:r>
            <a:rPr lang="en-AU" sz="1100" b="0" baseline="0">
              <a:solidFill>
                <a:schemeClr val="tx1"/>
              </a:solidFill>
              <a:effectLst/>
              <a:latin typeface="+mn-lt"/>
              <a:ea typeface="+mn-ea"/>
              <a:cs typeface="+mn-cs"/>
            </a:rPr>
            <a:t>0 &lt;= number generated &lt;= 0.19 -&gt; (Pr = 0.2) -&gt; market increases by 21%</a:t>
          </a:r>
          <a:br>
            <a:rPr lang="en-AU" sz="1100" b="0" baseline="0">
              <a:solidFill>
                <a:schemeClr val="tx1"/>
              </a:solidFill>
              <a:effectLst/>
              <a:latin typeface="+mn-lt"/>
              <a:ea typeface="+mn-ea"/>
              <a:cs typeface="+mn-cs"/>
            </a:rPr>
          </a:br>
          <a:r>
            <a:rPr lang="en-AU" sz="1100" b="0" baseline="0">
              <a:solidFill>
                <a:schemeClr val="tx1"/>
              </a:solidFill>
              <a:effectLst/>
              <a:latin typeface="+mn-lt"/>
              <a:ea typeface="+mn-ea"/>
              <a:cs typeface="+mn-cs"/>
            </a:rPr>
            <a:t>0.19 &lt; number generated &lt;= 0.89 -&gt; (Pr = 0.7) -&gt; market increases by 12%</a:t>
          </a:r>
        </a:p>
        <a:p>
          <a:r>
            <a:rPr lang="en-AU" sz="1100" b="0" baseline="0">
              <a:solidFill>
                <a:schemeClr val="tx1"/>
              </a:solidFill>
              <a:effectLst/>
              <a:latin typeface="+mn-lt"/>
              <a:ea typeface="+mn-ea"/>
              <a:cs typeface="+mn-cs"/>
            </a:rPr>
            <a:t>0.89 &lt; number generated &lt;= 0.99 -&gt; (Pr = 0.1) -&gt; market decreases by 9%</a:t>
          </a:r>
        </a:p>
        <a:p>
          <a:endParaRPr lang="en-AU" sz="1100" b="0" u="none" baseline="0">
            <a:solidFill>
              <a:schemeClr val="tx1"/>
            </a:solidFill>
            <a:effectLst/>
            <a:latin typeface="+mn-lt"/>
            <a:ea typeface="+mn-ea"/>
            <a:cs typeface="+mn-cs"/>
          </a:endParaRPr>
        </a:p>
        <a:p>
          <a:r>
            <a:rPr lang="en-AU" sz="1100" b="1" u="sng" baseline="0">
              <a:solidFill>
                <a:schemeClr val="tx1"/>
              </a:solidFill>
              <a:effectLst/>
              <a:latin typeface="+mn-lt"/>
              <a:ea typeface="+mn-ea"/>
              <a:cs typeface="+mn-cs"/>
            </a:rPr>
            <a:t>Method (Downside Risks (jumps)):</a:t>
          </a:r>
        </a:p>
        <a:p>
          <a:r>
            <a:rPr lang="en-AU" sz="1100" b="0" u="none" baseline="0">
              <a:solidFill>
                <a:schemeClr val="tx1"/>
              </a:solidFill>
              <a:effectLst/>
              <a:latin typeface="+mn-lt"/>
              <a:ea typeface="+mn-ea"/>
              <a:cs typeface="+mn-cs"/>
            </a:rPr>
            <a:t>The time between successive jumps are calculated using the following VBA function.</a:t>
          </a:r>
        </a:p>
        <a:p>
          <a:endParaRPr lang="en-AU" sz="1100" b="0" u="none" baseline="0">
            <a:solidFill>
              <a:schemeClr val="accent1"/>
            </a:solidFill>
            <a:effectLst/>
            <a:latin typeface="+mn-lt"/>
            <a:ea typeface="+mn-ea"/>
            <a:cs typeface="+mn-cs"/>
          </a:endParaRPr>
        </a:p>
        <a:p>
          <a:r>
            <a:rPr lang="en-AU" sz="1100" b="0" u="none" baseline="0">
              <a:solidFill>
                <a:schemeClr val="accent1"/>
              </a:solidFill>
              <a:effectLst/>
              <a:latin typeface="+mn-lt"/>
              <a:ea typeface="+mn-ea"/>
              <a:cs typeface="+mn-cs"/>
            </a:rPr>
            <a:t>Function jumpTime() As Double</a:t>
          </a:r>
        </a:p>
        <a:p>
          <a:r>
            <a:rPr lang="en-AU" sz="1100" b="0" u="none" baseline="0">
              <a:solidFill>
                <a:schemeClr val="accent1"/>
              </a:solidFill>
              <a:effectLst/>
              <a:latin typeface="+mn-lt"/>
              <a:ea typeface="+mn-ea"/>
              <a:cs typeface="+mn-cs"/>
            </a:rPr>
            <a:t>    Dim x As Double</a:t>
          </a:r>
        </a:p>
        <a:p>
          <a:r>
            <a:rPr lang="en-AU" sz="1100" b="0" u="none" baseline="0">
              <a:solidFill>
                <a:schemeClr val="accent1"/>
              </a:solidFill>
              <a:effectLst/>
              <a:latin typeface="+mn-lt"/>
              <a:ea typeface="+mn-ea"/>
              <a:cs typeface="+mn-cs"/>
            </a:rPr>
            <a:t>    x = -WorksheetFunction.Ln(1 - Rnd()) / (1 / 2)</a:t>
          </a:r>
        </a:p>
        <a:p>
          <a:r>
            <a:rPr lang="en-AU" sz="1100" b="0" u="none" baseline="0">
              <a:solidFill>
                <a:schemeClr val="accent1"/>
              </a:solidFill>
              <a:effectLst/>
              <a:latin typeface="+mn-lt"/>
              <a:ea typeface="+mn-ea"/>
              <a:cs typeface="+mn-cs"/>
            </a:rPr>
            <a:t>    x = Round(x * 12, 0) / 12 ' round to nearest 1/12</a:t>
          </a:r>
        </a:p>
        <a:p>
          <a:r>
            <a:rPr lang="en-AU" sz="1100" b="0" u="none" baseline="0">
              <a:solidFill>
                <a:schemeClr val="accent1"/>
              </a:solidFill>
              <a:effectLst/>
              <a:latin typeface="+mn-lt"/>
              <a:ea typeface="+mn-ea"/>
              <a:cs typeface="+mn-cs"/>
            </a:rPr>
            <a:t>    jumpTime = x</a:t>
          </a:r>
        </a:p>
        <a:p>
          <a:r>
            <a:rPr lang="en-AU" sz="1100" b="0" u="none" baseline="0">
              <a:solidFill>
                <a:schemeClr val="accent1"/>
              </a:solidFill>
              <a:effectLst/>
              <a:latin typeface="+mn-lt"/>
              <a:ea typeface="+mn-ea"/>
              <a:cs typeface="+mn-cs"/>
            </a:rPr>
            <a:t>End Function</a:t>
          </a:r>
        </a:p>
        <a:p>
          <a:endParaRPr lang="en-AU" sz="1100" b="0" u="none" baseline="0">
            <a:solidFill>
              <a:schemeClr val="tx1"/>
            </a:solidFill>
            <a:effectLst/>
            <a:latin typeface="+mn-lt"/>
            <a:ea typeface="+mn-ea"/>
            <a:cs typeface="+mn-cs"/>
          </a:endParaRPr>
        </a:p>
        <a:p>
          <a:r>
            <a:rPr lang="en-AU" b="0" u="none">
              <a:effectLst/>
            </a:rPr>
            <a:t>This function uses the</a:t>
          </a:r>
          <a:r>
            <a:rPr lang="en-AU" b="0" u="none" baseline="0">
              <a:effectLst/>
            </a:rPr>
            <a:t> inverse of the pmf of an exponential(2) distribution to calculate the time between successive jumps. These are then rounded to the nearest month.</a:t>
          </a:r>
        </a:p>
        <a:p>
          <a:endParaRPr lang="en-AU" b="0" u="none" baseline="0">
            <a:effectLst/>
          </a:endParaRPr>
        </a:p>
        <a:p>
          <a:r>
            <a:rPr lang="en-AU" b="0" u="none" baseline="0">
              <a:effectLst/>
            </a:rPr>
            <a:t> After this, they are then summed together to calculate the month in which a dip occurs (done using the following :IF(E247&lt;120, 12*jumpTime() +E247, ""), which basically means, if the last month in which a dip occurs is &lt; 120, generate another dip). </a:t>
          </a:r>
        </a:p>
        <a:p>
          <a:endParaRPr lang="en-AU" b="0" u="none" baseline="0">
            <a:effectLst/>
          </a:endParaRPr>
        </a:p>
        <a:p>
          <a:r>
            <a:rPr lang="en-AU" b="0" u="none" baseline="0">
              <a:effectLst/>
            </a:rPr>
            <a:t>Finally, the following : IF(COUNTIF(E$247:E$286,$C3) &gt; 0, (0.9)^(COUNTIF(E$247:E$286,$C3)), 1)*$D$3 is done to apply the impact of the jumps in the relevant month (however many times it occurs that month).</a:t>
          </a:r>
        </a:p>
        <a:p>
          <a:pPr marL="0" marR="0" lvl="0" indent="0" defTabSz="914400" eaLnBrk="1" fontAlgn="auto" latinLnBrk="0" hangingPunct="1">
            <a:lnSpc>
              <a:spcPct val="100000"/>
            </a:lnSpc>
            <a:spcBef>
              <a:spcPts val="0"/>
            </a:spcBef>
            <a:spcAft>
              <a:spcPts val="0"/>
            </a:spcAft>
            <a:buClrTx/>
            <a:buSzTx/>
            <a:buFontTx/>
            <a:buNone/>
            <a:tabLst/>
            <a:defRPr/>
          </a:pPr>
          <a:endParaRPr lang="en-AU" sz="1100" b="1" u="sng" baseline="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AU" sz="1100" b="1" u="sng" baseline="0">
              <a:solidFill>
                <a:schemeClr val="tx1"/>
              </a:solidFill>
              <a:effectLst/>
              <a:latin typeface="+mn-lt"/>
              <a:ea typeface="+mn-ea"/>
              <a:cs typeface="+mn-cs"/>
            </a:rPr>
            <a:t>Assumptions:</a:t>
          </a:r>
        </a:p>
        <a:p>
          <a:pPr marL="0" marR="0" lvl="0" indent="0" defTabSz="914400" eaLnBrk="1" fontAlgn="auto" latinLnBrk="0" hangingPunct="1">
            <a:lnSpc>
              <a:spcPct val="100000"/>
            </a:lnSpc>
            <a:spcBef>
              <a:spcPts val="0"/>
            </a:spcBef>
            <a:spcAft>
              <a:spcPts val="0"/>
            </a:spcAft>
            <a:buClrTx/>
            <a:buSzTx/>
            <a:buFontTx/>
            <a:buNone/>
            <a:tabLst/>
            <a:defRPr/>
          </a:pPr>
          <a:r>
            <a:rPr lang="en-AU" sz="1100" b="0" u="none" baseline="0">
              <a:solidFill>
                <a:schemeClr val="tx1"/>
              </a:solidFill>
              <a:effectLst/>
              <a:latin typeface="+mn-lt"/>
              <a:ea typeface="+mn-ea"/>
              <a:cs typeface="+mn-cs"/>
            </a:rPr>
            <a:t>1. At most 40 different jumps occur (and thus at most 40 are generated). Since the jumps follow and exponential(2 years) distribution, the probability of there being over 40 jumps in 120 months is extremely small.</a:t>
          </a:r>
        </a:p>
        <a:p>
          <a:pPr marL="0" marR="0" lvl="0" indent="0" defTabSz="914400" eaLnBrk="1" fontAlgn="auto" latinLnBrk="0" hangingPunct="1">
            <a:lnSpc>
              <a:spcPct val="100000"/>
            </a:lnSpc>
            <a:spcBef>
              <a:spcPts val="0"/>
            </a:spcBef>
            <a:spcAft>
              <a:spcPts val="0"/>
            </a:spcAft>
            <a:buClrTx/>
            <a:buSzTx/>
            <a:buFontTx/>
            <a:buNone/>
            <a:tabLst/>
            <a:defRPr/>
          </a:pPr>
          <a:r>
            <a:rPr lang="en-AU" sz="1100" b="0" u="none" baseline="0">
              <a:solidFill>
                <a:schemeClr val="tx1"/>
              </a:solidFill>
              <a:effectLst/>
              <a:latin typeface="+mn-lt"/>
              <a:ea typeface="+mn-ea"/>
              <a:cs typeface="+mn-cs"/>
            </a:rPr>
            <a:t>2. Since the investment occurs at the end of the month, the market conditions of the current month does not affect the value of this investment, but only the accumulated value of the investment prior.</a:t>
          </a:r>
        </a:p>
        <a:p>
          <a:pPr marL="0" marR="0" lvl="0" indent="0" defTabSz="914400" eaLnBrk="1" fontAlgn="auto" latinLnBrk="0" hangingPunct="1">
            <a:lnSpc>
              <a:spcPct val="100000"/>
            </a:lnSpc>
            <a:spcBef>
              <a:spcPts val="0"/>
            </a:spcBef>
            <a:spcAft>
              <a:spcPts val="0"/>
            </a:spcAft>
            <a:buClrTx/>
            <a:buSzTx/>
            <a:buFontTx/>
            <a:buNone/>
            <a:tabLst/>
            <a:defRPr/>
          </a:pPr>
          <a:r>
            <a:rPr lang="en-AU" sz="1100" b="0" u="none" baseline="0">
              <a:solidFill>
                <a:schemeClr val="tx1"/>
              </a:solidFill>
              <a:effectLst/>
              <a:latin typeface="+mn-lt"/>
              <a:ea typeface="+mn-ea"/>
              <a:cs typeface="+mn-cs"/>
            </a:rPr>
            <a:t>3. The downside risks (jumps) of month X occur after the investment in month X (despite it being at the end of the month). Therefore the jumps impact the invesment in month X as well as the accumulated investments prior.</a:t>
          </a:r>
        </a:p>
        <a:p>
          <a:pPr marL="0" marR="0" lvl="0" indent="0" defTabSz="914400" eaLnBrk="1" fontAlgn="auto" latinLnBrk="0" hangingPunct="1">
            <a:lnSpc>
              <a:spcPct val="100000"/>
            </a:lnSpc>
            <a:spcBef>
              <a:spcPts val="0"/>
            </a:spcBef>
            <a:spcAft>
              <a:spcPts val="0"/>
            </a:spcAft>
            <a:buClrTx/>
            <a:buSzTx/>
            <a:buFontTx/>
            <a:buNone/>
            <a:tabLst/>
            <a:defRPr/>
          </a:pPr>
          <a:endParaRPr lang="en-AU" sz="1100" b="0" u="none" baseline="0">
            <a:solidFill>
              <a:schemeClr val="tx1"/>
            </a:solidFill>
            <a:effectLst/>
            <a:latin typeface="+mn-lt"/>
            <a:ea typeface="+mn-ea"/>
            <a:cs typeface="+mn-cs"/>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9</xdr:col>
      <xdr:colOff>12422</xdr:colOff>
      <xdr:row>20</xdr:row>
      <xdr:rowOff>160682</xdr:rowOff>
    </xdr:from>
    <xdr:to>
      <xdr:col>16</xdr:col>
      <xdr:colOff>41413</xdr:colOff>
      <xdr:row>50</xdr:row>
      <xdr:rowOff>107673</xdr:rowOff>
    </xdr:to>
    <xdr:graphicFrame macro="">
      <xdr:nvGraphicFramePr>
        <xdr:cNvPr id="3" name="Chart 2">
          <a:extLst>
            <a:ext uri="{FF2B5EF4-FFF2-40B4-BE49-F238E27FC236}">
              <a16:creationId xmlns:a16="http://schemas.microsoft.com/office/drawing/2014/main" id="{F471608B-A6F7-3DBA-B0D6-686DEF74E7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oneCellAnchor>
    <xdr:from>
      <xdr:col>0</xdr:col>
      <xdr:colOff>590551</xdr:colOff>
      <xdr:row>0</xdr:row>
      <xdr:rowOff>180974</xdr:rowOff>
    </xdr:from>
    <xdr:ext cx="9067800" cy="3600451"/>
    <xdr:sp macro="" textlink="">
      <xdr:nvSpPr>
        <xdr:cNvPr id="2" name="TextBox 1">
          <a:extLst>
            <a:ext uri="{FF2B5EF4-FFF2-40B4-BE49-F238E27FC236}">
              <a16:creationId xmlns:a16="http://schemas.microsoft.com/office/drawing/2014/main" id="{27A72B98-670B-1064-982A-3355F81FEC9F}"/>
            </a:ext>
          </a:extLst>
        </xdr:cNvPr>
        <xdr:cNvSpPr txBox="1"/>
      </xdr:nvSpPr>
      <xdr:spPr>
        <a:xfrm>
          <a:off x="590551" y="180974"/>
          <a:ext cx="9067800" cy="3600451"/>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rtlCol="0" anchor="t">
          <a:noAutofit/>
        </a:bodyPr>
        <a:lstStyle/>
        <a:p>
          <a:r>
            <a:rPr lang="en-AU" b="1"/>
            <a:t>Question:</a:t>
          </a:r>
        </a:p>
        <a:p>
          <a:r>
            <a:rPr lang="en-AU" b="1"/>
            <a:t>Provide a brief recommendation to Jackson, with a summary of your findings (max 250 words). This should be placed in a separate sheet within the same EXCEL file.</a:t>
          </a:r>
          <a:endParaRPr lang="en-AU" sz="1100" b="0"/>
        </a:p>
        <a:p>
          <a:endParaRPr lang="en-AU" sz="1100" b="0"/>
        </a:p>
        <a:p>
          <a:r>
            <a:rPr lang="en-AU" sz="1100" b="1">
              <a:solidFill>
                <a:schemeClr val="dk1"/>
              </a:solidFill>
              <a:effectLst/>
              <a:latin typeface="+mn-lt"/>
              <a:ea typeface="+mn-ea"/>
              <a:cs typeface="+mn-cs"/>
            </a:rPr>
            <a:t>Assessment of Risk:</a:t>
          </a:r>
          <a:endParaRPr lang="en-AU" sz="1100">
            <a:solidFill>
              <a:schemeClr val="dk1"/>
            </a:solidFill>
            <a:effectLst/>
            <a:latin typeface="+mn-lt"/>
            <a:ea typeface="+mn-ea"/>
            <a:cs typeface="+mn-cs"/>
          </a:endParaRPr>
        </a:p>
        <a:p>
          <a:r>
            <a:rPr lang="en-AU" sz="1100">
              <a:solidFill>
                <a:schemeClr val="dk1"/>
              </a:solidFill>
              <a:effectLst/>
              <a:latin typeface="+mn-lt"/>
              <a:ea typeface="+mn-ea"/>
              <a:cs typeface="+mn-cs"/>
            </a:rPr>
            <a:t>Option 1 has a set return, therefore there is no variance in its return. The deviations of Option 2 and 3’s simulations are $65794.14 and $47951.74 respectively. These values showcase how the risks associated with Option 1 are minimal, whilst the risk associated with Option 3 is relatively higher and the risk associated with Option 2 is even higher. </a:t>
          </a:r>
        </a:p>
        <a:p>
          <a:endParaRPr lang="en-AU" sz="1100">
            <a:solidFill>
              <a:schemeClr val="dk1"/>
            </a:solidFill>
            <a:effectLst/>
            <a:latin typeface="+mn-lt"/>
            <a:ea typeface="+mn-ea"/>
            <a:cs typeface="+mn-cs"/>
          </a:endParaRPr>
        </a:p>
        <a:p>
          <a:r>
            <a:rPr lang="en-AU" sz="1100" b="1">
              <a:solidFill>
                <a:schemeClr val="dk1"/>
              </a:solidFill>
              <a:effectLst/>
              <a:latin typeface="+mn-lt"/>
              <a:ea typeface="+mn-ea"/>
              <a:cs typeface="+mn-cs"/>
            </a:rPr>
            <a:t>Assessment of Returns:</a:t>
          </a:r>
          <a:endParaRPr lang="en-AU" sz="1100">
            <a:solidFill>
              <a:schemeClr val="dk1"/>
            </a:solidFill>
            <a:effectLst/>
            <a:latin typeface="+mn-lt"/>
            <a:ea typeface="+mn-ea"/>
            <a:cs typeface="+mn-cs"/>
          </a:endParaRPr>
        </a:p>
        <a:p>
          <a:r>
            <a:rPr lang="en-AU" sz="1100">
              <a:solidFill>
                <a:schemeClr val="dk1"/>
              </a:solidFill>
              <a:effectLst/>
              <a:latin typeface="+mn-lt"/>
              <a:ea typeface="+mn-ea"/>
              <a:cs typeface="+mn-cs"/>
            </a:rPr>
            <a:t>Generally, the higher the risk associated with an investment, the greater the returns it yields. This is reciprocated by Option 3 boasting a max simulated return of $563756.37 and Option 2 simulating a relatively large max return of $476017.91. Further, both Option 2 and 3 have higher average returns than option 1 ($312512.37 and $349643.26 respectively), with Option 2 showcasing a lower average due to its higher magnitude of smaller returns (as shown in the negatively skewed histogram).</a:t>
          </a:r>
        </a:p>
        <a:p>
          <a:endParaRPr lang="en-AU" sz="1100">
            <a:solidFill>
              <a:schemeClr val="dk1"/>
            </a:solidFill>
            <a:effectLst/>
            <a:latin typeface="+mn-lt"/>
            <a:ea typeface="+mn-ea"/>
            <a:cs typeface="+mn-cs"/>
          </a:endParaRPr>
        </a:p>
        <a:p>
          <a:r>
            <a:rPr lang="en-AU" sz="1100" b="1">
              <a:solidFill>
                <a:schemeClr val="dk1"/>
              </a:solidFill>
              <a:effectLst/>
              <a:latin typeface="+mn-lt"/>
              <a:ea typeface="+mn-ea"/>
              <a:cs typeface="+mn-cs"/>
            </a:rPr>
            <a:t>Suggestion:</a:t>
          </a:r>
          <a:endParaRPr lang="en-AU" sz="1100">
            <a:solidFill>
              <a:schemeClr val="dk1"/>
            </a:solidFill>
            <a:effectLst/>
            <a:latin typeface="+mn-lt"/>
            <a:ea typeface="+mn-ea"/>
            <a:cs typeface="+mn-cs"/>
          </a:endParaRPr>
        </a:p>
        <a:p>
          <a:r>
            <a:rPr lang="en-AU" sz="1100">
              <a:solidFill>
                <a:schemeClr val="dk1"/>
              </a:solidFill>
              <a:effectLst/>
              <a:latin typeface="+mn-lt"/>
              <a:ea typeface="+mn-ea"/>
              <a:cs typeface="+mn-cs"/>
            </a:rPr>
            <a:t>When suggesting an investment option, it is important to consider the client’s intention. In this case, Jackson is attempting to accumulate the funds for a house, which beyond just an investment is a necessity. In this scenario, it is appropriate for Jackson to be relatively risk averse as opposed to onboarding unnecessary risk when he may not need to. Whilst option 2 and 3 may yield greater returns than option 1, I would suggest avoiding the excess risk and invest in option 2, given that it yields enough of a return for his purchase.</a:t>
          </a:r>
        </a:p>
        <a:p>
          <a:endParaRPr lang="en-AU" sz="1100" b="0"/>
        </a:p>
      </xdr:txBody>
    </xdr:sp>
    <xdr:clientData/>
  </xdr:one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wanish Kshatriya" refreshedDate="45027.961625000004" createdVersion="8" refreshedVersion="8" minRefreshableVersion="3" recordCount="201" xr:uid="{A02A4AD9-8791-410F-B541-EE042640F07F}">
  <cacheSource type="worksheet">
    <worksheetSource name="Table23"/>
  </cacheSource>
  <cacheFields count="2">
    <cacheField name="Accumulated Value" numFmtId="4">
      <sharedItems containsSemiMixedTypes="0" containsString="0" containsNumber="1" minValue="189160.00006292766" maxValue="563756.36522494454" count="201">
        <n v="299629.65268492425"/>
        <n v="362055.68423901929"/>
        <n v="189160.00006292766"/>
        <n v="248507.41540094512"/>
        <n v="293643.04328405648"/>
        <n v="436200.62096893787"/>
        <n v="413359.99209191371"/>
        <n v="355338.20515543921"/>
        <n v="263857.88040577888"/>
        <n v="313834.50354020472"/>
        <n v="305296.38569866749"/>
        <n v="406784.14206144621"/>
        <n v="250998.48468674882"/>
        <n v="325141.58143293438"/>
        <n v="292049.49687760626"/>
        <n v="318223.96199370915"/>
        <n v="477094.39459458936"/>
        <n v="317765.24774205661"/>
        <n v="268363.45092483668"/>
        <n v="278225.00879304542"/>
        <n v="313879.42705040786"/>
        <n v="397890.75567392621"/>
        <n v="286303.86630354141"/>
        <n v="563756.36522494454"/>
        <n v="395002.59191733738"/>
        <n v="235994.48606445719"/>
        <n v="340696.64519295341"/>
        <n v="357727.13651630061"/>
        <n v="262131.54386797629"/>
        <n v="284338.01223844278"/>
        <n v="312882.84655431937"/>
        <n v="257755.03826891939"/>
        <n v="450755.68350528099"/>
        <n v="373199.87364650937"/>
        <n v="313139.24009797582"/>
        <n v="328328.33239864162"/>
        <n v="413708.76849416306"/>
        <n v="390308.71693408478"/>
        <n v="358088.91922627704"/>
        <n v="259478.49769521618"/>
        <n v="278861.85724115465"/>
        <n v="257460.67382429118"/>
        <n v="233050.82288193522"/>
        <n v="233288.08662444603"/>
        <n v="371667.54080687254"/>
        <n v="272929.69021017"/>
        <n v="278289.17676962342"/>
        <n v="397194.77976198297"/>
        <n v="229316.25679899758"/>
        <n v="408545.3419093414"/>
        <n v="291891.56317951041"/>
        <n v="305840.06401649571"/>
        <n v="253403.82860816477"/>
        <n v="281541.40762343444"/>
        <n v="252458.17227842947"/>
        <n v="286084.49998388754"/>
        <n v="284643.71744964429"/>
        <n v="344174.52474081819"/>
        <n v="256997.63441364642"/>
        <n v="254885.29991823088"/>
        <n v="276694.30635736953"/>
        <n v="383229.81416731258"/>
        <n v="307913.81946146139"/>
        <n v="390119.43957738986"/>
        <n v="393416.42791635275"/>
        <n v="365722.54482924088"/>
        <n v="286596.98024997208"/>
        <n v="366693.94516819995"/>
        <n v="240802.38191784415"/>
        <n v="320815.26059202931"/>
        <n v="333676.0554752514"/>
        <n v="267011.75027924171"/>
        <n v="304466.88525526645"/>
        <n v="235000.39453480212"/>
        <n v="240893.16001931034"/>
        <n v="391681.94694977032"/>
        <n v="195225.33602485125"/>
        <n v="288912.79867230647"/>
        <n v="271039.20048856549"/>
        <n v="303982.74335961195"/>
        <n v="351433.61066532403"/>
        <n v="459199.28142495023"/>
        <n v="327936.15251152834"/>
        <n v="294079.065064658"/>
        <n v="246790.82720222187"/>
        <n v="208317.58399345065"/>
        <n v="247800.64180016055"/>
        <n v="271444.74204603059"/>
        <n v="333718.10717189568"/>
        <n v="348920.07878014963"/>
        <n v="347215.71295461699"/>
        <n v="338011.54175264284"/>
        <n v="264844.91773001151"/>
        <n v="267105.90405748482"/>
        <n v="339380.13541085192"/>
        <n v="314313.07549553714"/>
        <n v="237384.69005450973"/>
        <n v="285721.43027394696"/>
        <n v="256839.88506902294"/>
        <n v="303575.38323413371"/>
        <n v="259517.91257662687"/>
        <n v="299556.01471325668"/>
        <n v="351013.69825223857"/>
        <n v="405415.04978271417"/>
        <n v="241975.35009260269"/>
        <n v="371195.51812753954"/>
        <n v="299303.89347750752"/>
        <n v="268067.75421003636"/>
        <n v="329574.68045631907"/>
        <n v="317565.6514112858"/>
        <n v="399909.48384993977"/>
        <n v="332161.48523839796"/>
        <n v="409988.3290125319"/>
        <n v="345300.12169805402"/>
        <n v="351124.90267034591"/>
        <n v="321093.45107551449"/>
        <n v="301920.49712168315"/>
        <n v="341943.03957087256"/>
        <n v="348286.8297132256"/>
        <n v="290540.13796194078"/>
        <n v="277584.34823408211"/>
        <n v="250895.26762235782"/>
        <n v="349912.78416980128"/>
        <n v="336565.86044074304"/>
        <n v="352241.94670000562"/>
        <n v="427740.20699687785"/>
        <n v="308035.45281638001"/>
        <n v="325486.34566536674"/>
        <n v="402911.10639221792"/>
        <n v="373356.6058505695"/>
        <n v="382268.64727968763"/>
        <n v="378212.16530854121"/>
        <n v="301513.54376489803"/>
        <n v="362283.79383040586"/>
        <n v="375282.17482664302"/>
        <n v="430944.95986729552"/>
        <n v="399865.21223754383"/>
        <n v="279874.72191794874"/>
        <n v="260170.54751602994"/>
        <n v="306158.82797981484"/>
        <n v="327657.49893214571"/>
        <n v="461721.20788159186"/>
        <n v="429720.62296778598"/>
        <n v="323867.51773541811"/>
        <n v="361842.64253875002"/>
        <n v="290910.717303315"/>
        <n v="397001.31374205969"/>
        <n v="333908.18856318778"/>
        <n v="369989.14648845955"/>
        <n v="374941.98213812866"/>
        <n v="362364.6346983746"/>
        <n v="413425.93563568767"/>
        <n v="418462.2247700789"/>
        <n v="334671.78693668824"/>
        <n v="367093.61990742176"/>
        <n v="402944.20952314523"/>
        <n v="342885.12332053634"/>
        <n v="363394.44887326495"/>
        <n v="367205.09991543635"/>
        <n v="356262.73510749306"/>
        <n v="384291.83784019871"/>
        <n v="378779.64064550528"/>
        <n v="379944.51688574132"/>
        <n v="321359.05833305616"/>
        <n v="371927.08126614767"/>
        <n v="437262.43313755706"/>
        <n v="330491.56789790827"/>
        <n v="378147.86888393806"/>
        <n v="293874.71201142442"/>
        <n v="321446.66683632182"/>
        <n v="360464.28916425124"/>
        <n v="348762.09857069119"/>
        <n v="322701.5671006476"/>
        <n v="384573.61872353358"/>
        <n v="295962.55895231559"/>
        <n v="346323.43523495318"/>
        <n v="265409.81802021147"/>
        <n v="345163.70164974045"/>
        <n v="335880.01065443381"/>
        <n v="316230.27252004831"/>
        <n v="394008.99784929259"/>
        <n v="337444.43221843889"/>
        <n v="373223.69624097255"/>
        <n v="405163.68086430564"/>
        <n v="384731.37108256307"/>
        <n v="348728.62868321646"/>
        <n v="264555.99272475223"/>
        <n v="328960.34306415054"/>
        <n v="462556.62788368406"/>
        <n v="263370.50114047597"/>
        <n v="374194.52171537129"/>
        <n v="324445.53417919303"/>
        <n v="306053.04947792494"/>
        <n v="335652.32502275729"/>
        <n v="324200.76085347869"/>
        <n v="325824.15660340851"/>
        <n v="406723.83686743892"/>
        <n v="331198.07846076007"/>
        <n v="321422.93376800331"/>
        <n v="476017.90870736045"/>
        <n v="349340.33359544905"/>
      </sharedItems>
      <fieldGroup base="0">
        <rangePr autoStart="0" autoEnd="0" startNum="150000" endNum="750000" groupInterval="50000"/>
        <groupItems count="14">
          <s v="&lt;150000"/>
          <s v="150000-200000"/>
          <s v="200000-250000"/>
          <s v="250000-300000"/>
          <s v="300000-350000"/>
          <s v="350000-400000"/>
          <s v="400000-450000"/>
          <s v="450000-500000"/>
          <s v="500000-550000"/>
          <s v="550000-600000"/>
          <s v="600000-650000"/>
          <s v="650000-700000"/>
          <s v="700000-750000"/>
          <s v="&gt;750000"/>
        </groupItems>
      </fieldGroup>
    </cacheField>
    <cacheField name="Option" numFmtId="0">
      <sharedItems count="3">
        <s v="Option 1"/>
        <s v="Option 2"/>
        <s v="Option 3"/>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1">
  <r>
    <x v="0"/>
    <x v="0"/>
  </r>
  <r>
    <x v="1"/>
    <x v="1"/>
  </r>
  <r>
    <x v="2"/>
    <x v="1"/>
  </r>
  <r>
    <x v="3"/>
    <x v="1"/>
  </r>
  <r>
    <x v="4"/>
    <x v="1"/>
  </r>
  <r>
    <x v="5"/>
    <x v="1"/>
  </r>
  <r>
    <x v="6"/>
    <x v="1"/>
  </r>
  <r>
    <x v="7"/>
    <x v="1"/>
  </r>
  <r>
    <x v="8"/>
    <x v="1"/>
  </r>
  <r>
    <x v="9"/>
    <x v="1"/>
  </r>
  <r>
    <x v="10"/>
    <x v="1"/>
  </r>
  <r>
    <x v="11"/>
    <x v="1"/>
  </r>
  <r>
    <x v="12"/>
    <x v="1"/>
  </r>
  <r>
    <x v="13"/>
    <x v="1"/>
  </r>
  <r>
    <x v="14"/>
    <x v="1"/>
  </r>
  <r>
    <x v="15"/>
    <x v="1"/>
  </r>
  <r>
    <x v="16"/>
    <x v="1"/>
  </r>
  <r>
    <x v="17"/>
    <x v="1"/>
  </r>
  <r>
    <x v="18"/>
    <x v="1"/>
  </r>
  <r>
    <x v="19"/>
    <x v="1"/>
  </r>
  <r>
    <x v="20"/>
    <x v="1"/>
  </r>
  <r>
    <x v="21"/>
    <x v="1"/>
  </r>
  <r>
    <x v="22"/>
    <x v="1"/>
  </r>
  <r>
    <x v="23"/>
    <x v="1"/>
  </r>
  <r>
    <x v="24"/>
    <x v="1"/>
  </r>
  <r>
    <x v="25"/>
    <x v="1"/>
  </r>
  <r>
    <x v="26"/>
    <x v="1"/>
  </r>
  <r>
    <x v="27"/>
    <x v="1"/>
  </r>
  <r>
    <x v="28"/>
    <x v="1"/>
  </r>
  <r>
    <x v="29"/>
    <x v="1"/>
  </r>
  <r>
    <x v="30"/>
    <x v="1"/>
  </r>
  <r>
    <x v="31"/>
    <x v="1"/>
  </r>
  <r>
    <x v="32"/>
    <x v="1"/>
  </r>
  <r>
    <x v="33"/>
    <x v="1"/>
  </r>
  <r>
    <x v="34"/>
    <x v="1"/>
  </r>
  <r>
    <x v="35"/>
    <x v="1"/>
  </r>
  <r>
    <x v="36"/>
    <x v="1"/>
  </r>
  <r>
    <x v="37"/>
    <x v="1"/>
  </r>
  <r>
    <x v="38"/>
    <x v="1"/>
  </r>
  <r>
    <x v="39"/>
    <x v="1"/>
  </r>
  <r>
    <x v="40"/>
    <x v="1"/>
  </r>
  <r>
    <x v="41"/>
    <x v="1"/>
  </r>
  <r>
    <x v="42"/>
    <x v="1"/>
  </r>
  <r>
    <x v="43"/>
    <x v="1"/>
  </r>
  <r>
    <x v="44"/>
    <x v="1"/>
  </r>
  <r>
    <x v="45"/>
    <x v="1"/>
  </r>
  <r>
    <x v="46"/>
    <x v="1"/>
  </r>
  <r>
    <x v="47"/>
    <x v="1"/>
  </r>
  <r>
    <x v="48"/>
    <x v="1"/>
  </r>
  <r>
    <x v="49"/>
    <x v="1"/>
  </r>
  <r>
    <x v="50"/>
    <x v="1"/>
  </r>
  <r>
    <x v="51"/>
    <x v="1"/>
  </r>
  <r>
    <x v="52"/>
    <x v="1"/>
  </r>
  <r>
    <x v="53"/>
    <x v="1"/>
  </r>
  <r>
    <x v="54"/>
    <x v="1"/>
  </r>
  <r>
    <x v="55"/>
    <x v="1"/>
  </r>
  <r>
    <x v="56"/>
    <x v="1"/>
  </r>
  <r>
    <x v="57"/>
    <x v="1"/>
  </r>
  <r>
    <x v="58"/>
    <x v="1"/>
  </r>
  <r>
    <x v="59"/>
    <x v="1"/>
  </r>
  <r>
    <x v="60"/>
    <x v="1"/>
  </r>
  <r>
    <x v="61"/>
    <x v="1"/>
  </r>
  <r>
    <x v="62"/>
    <x v="1"/>
  </r>
  <r>
    <x v="63"/>
    <x v="1"/>
  </r>
  <r>
    <x v="64"/>
    <x v="1"/>
  </r>
  <r>
    <x v="65"/>
    <x v="1"/>
  </r>
  <r>
    <x v="66"/>
    <x v="1"/>
  </r>
  <r>
    <x v="67"/>
    <x v="1"/>
  </r>
  <r>
    <x v="68"/>
    <x v="1"/>
  </r>
  <r>
    <x v="69"/>
    <x v="1"/>
  </r>
  <r>
    <x v="70"/>
    <x v="1"/>
  </r>
  <r>
    <x v="71"/>
    <x v="1"/>
  </r>
  <r>
    <x v="72"/>
    <x v="1"/>
  </r>
  <r>
    <x v="73"/>
    <x v="1"/>
  </r>
  <r>
    <x v="74"/>
    <x v="1"/>
  </r>
  <r>
    <x v="75"/>
    <x v="1"/>
  </r>
  <r>
    <x v="76"/>
    <x v="1"/>
  </r>
  <r>
    <x v="77"/>
    <x v="1"/>
  </r>
  <r>
    <x v="78"/>
    <x v="1"/>
  </r>
  <r>
    <x v="79"/>
    <x v="1"/>
  </r>
  <r>
    <x v="80"/>
    <x v="1"/>
  </r>
  <r>
    <x v="81"/>
    <x v="1"/>
  </r>
  <r>
    <x v="82"/>
    <x v="1"/>
  </r>
  <r>
    <x v="83"/>
    <x v="1"/>
  </r>
  <r>
    <x v="84"/>
    <x v="1"/>
  </r>
  <r>
    <x v="85"/>
    <x v="1"/>
  </r>
  <r>
    <x v="86"/>
    <x v="1"/>
  </r>
  <r>
    <x v="87"/>
    <x v="1"/>
  </r>
  <r>
    <x v="88"/>
    <x v="1"/>
  </r>
  <r>
    <x v="89"/>
    <x v="1"/>
  </r>
  <r>
    <x v="90"/>
    <x v="1"/>
  </r>
  <r>
    <x v="91"/>
    <x v="1"/>
  </r>
  <r>
    <x v="92"/>
    <x v="1"/>
  </r>
  <r>
    <x v="93"/>
    <x v="1"/>
  </r>
  <r>
    <x v="94"/>
    <x v="1"/>
  </r>
  <r>
    <x v="95"/>
    <x v="1"/>
  </r>
  <r>
    <x v="96"/>
    <x v="1"/>
  </r>
  <r>
    <x v="97"/>
    <x v="1"/>
  </r>
  <r>
    <x v="98"/>
    <x v="1"/>
  </r>
  <r>
    <x v="99"/>
    <x v="1"/>
  </r>
  <r>
    <x v="100"/>
    <x v="1"/>
  </r>
  <r>
    <x v="101"/>
    <x v="2"/>
  </r>
  <r>
    <x v="102"/>
    <x v="2"/>
  </r>
  <r>
    <x v="103"/>
    <x v="2"/>
  </r>
  <r>
    <x v="104"/>
    <x v="2"/>
  </r>
  <r>
    <x v="105"/>
    <x v="2"/>
  </r>
  <r>
    <x v="106"/>
    <x v="2"/>
  </r>
  <r>
    <x v="107"/>
    <x v="2"/>
  </r>
  <r>
    <x v="108"/>
    <x v="2"/>
  </r>
  <r>
    <x v="109"/>
    <x v="2"/>
  </r>
  <r>
    <x v="110"/>
    <x v="2"/>
  </r>
  <r>
    <x v="111"/>
    <x v="2"/>
  </r>
  <r>
    <x v="112"/>
    <x v="2"/>
  </r>
  <r>
    <x v="113"/>
    <x v="2"/>
  </r>
  <r>
    <x v="114"/>
    <x v="2"/>
  </r>
  <r>
    <x v="115"/>
    <x v="2"/>
  </r>
  <r>
    <x v="116"/>
    <x v="2"/>
  </r>
  <r>
    <x v="117"/>
    <x v="2"/>
  </r>
  <r>
    <x v="118"/>
    <x v="2"/>
  </r>
  <r>
    <x v="119"/>
    <x v="2"/>
  </r>
  <r>
    <x v="120"/>
    <x v="2"/>
  </r>
  <r>
    <x v="121"/>
    <x v="2"/>
  </r>
  <r>
    <x v="122"/>
    <x v="2"/>
  </r>
  <r>
    <x v="123"/>
    <x v="2"/>
  </r>
  <r>
    <x v="124"/>
    <x v="2"/>
  </r>
  <r>
    <x v="125"/>
    <x v="2"/>
  </r>
  <r>
    <x v="126"/>
    <x v="2"/>
  </r>
  <r>
    <x v="127"/>
    <x v="2"/>
  </r>
  <r>
    <x v="128"/>
    <x v="2"/>
  </r>
  <r>
    <x v="129"/>
    <x v="2"/>
  </r>
  <r>
    <x v="130"/>
    <x v="2"/>
  </r>
  <r>
    <x v="131"/>
    <x v="2"/>
  </r>
  <r>
    <x v="132"/>
    <x v="2"/>
  </r>
  <r>
    <x v="133"/>
    <x v="2"/>
  </r>
  <r>
    <x v="134"/>
    <x v="2"/>
  </r>
  <r>
    <x v="135"/>
    <x v="2"/>
  </r>
  <r>
    <x v="136"/>
    <x v="2"/>
  </r>
  <r>
    <x v="137"/>
    <x v="2"/>
  </r>
  <r>
    <x v="138"/>
    <x v="2"/>
  </r>
  <r>
    <x v="139"/>
    <x v="2"/>
  </r>
  <r>
    <x v="140"/>
    <x v="2"/>
  </r>
  <r>
    <x v="141"/>
    <x v="2"/>
  </r>
  <r>
    <x v="142"/>
    <x v="2"/>
  </r>
  <r>
    <x v="143"/>
    <x v="2"/>
  </r>
  <r>
    <x v="144"/>
    <x v="2"/>
  </r>
  <r>
    <x v="145"/>
    <x v="2"/>
  </r>
  <r>
    <x v="146"/>
    <x v="2"/>
  </r>
  <r>
    <x v="147"/>
    <x v="2"/>
  </r>
  <r>
    <x v="148"/>
    <x v="2"/>
  </r>
  <r>
    <x v="149"/>
    <x v="2"/>
  </r>
  <r>
    <x v="150"/>
    <x v="2"/>
  </r>
  <r>
    <x v="151"/>
    <x v="2"/>
  </r>
  <r>
    <x v="152"/>
    <x v="2"/>
  </r>
  <r>
    <x v="153"/>
    <x v="2"/>
  </r>
  <r>
    <x v="154"/>
    <x v="2"/>
  </r>
  <r>
    <x v="155"/>
    <x v="2"/>
  </r>
  <r>
    <x v="156"/>
    <x v="2"/>
  </r>
  <r>
    <x v="157"/>
    <x v="2"/>
  </r>
  <r>
    <x v="158"/>
    <x v="2"/>
  </r>
  <r>
    <x v="159"/>
    <x v="2"/>
  </r>
  <r>
    <x v="160"/>
    <x v="2"/>
  </r>
  <r>
    <x v="161"/>
    <x v="2"/>
  </r>
  <r>
    <x v="162"/>
    <x v="2"/>
  </r>
  <r>
    <x v="163"/>
    <x v="2"/>
  </r>
  <r>
    <x v="164"/>
    <x v="2"/>
  </r>
  <r>
    <x v="165"/>
    <x v="2"/>
  </r>
  <r>
    <x v="166"/>
    <x v="2"/>
  </r>
  <r>
    <x v="167"/>
    <x v="2"/>
  </r>
  <r>
    <x v="168"/>
    <x v="2"/>
  </r>
  <r>
    <x v="169"/>
    <x v="2"/>
  </r>
  <r>
    <x v="170"/>
    <x v="2"/>
  </r>
  <r>
    <x v="171"/>
    <x v="2"/>
  </r>
  <r>
    <x v="172"/>
    <x v="2"/>
  </r>
  <r>
    <x v="173"/>
    <x v="2"/>
  </r>
  <r>
    <x v="174"/>
    <x v="2"/>
  </r>
  <r>
    <x v="175"/>
    <x v="2"/>
  </r>
  <r>
    <x v="176"/>
    <x v="2"/>
  </r>
  <r>
    <x v="177"/>
    <x v="2"/>
  </r>
  <r>
    <x v="178"/>
    <x v="2"/>
  </r>
  <r>
    <x v="179"/>
    <x v="2"/>
  </r>
  <r>
    <x v="180"/>
    <x v="2"/>
  </r>
  <r>
    <x v="181"/>
    <x v="2"/>
  </r>
  <r>
    <x v="182"/>
    <x v="2"/>
  </r>
  <r>
    <x v="183"/>
    <x v="2"/>
  </r>
  <r>
    <x v="184"/>
    <x v="2"/>
  </r>
  <r>
    <x v="185"/>
    <x v="2"/>
  </r>
  <r>
    <x v="186"/>
    <x v="2"/>
  </r>
  <r>
    <x v="187"/>
    <x v="2"/>
  </r>
  <r>
    <x v="188"/>
    <x v="2"/>
  </r>
  <r>
    <x v="189"/>
    <x v="2"/>
  </r>
  <r>
    <x v="190"/>
    <x v="2"/>
  </r>
  <r>
    <x v="191"/>
    <x v="2"/>
  </r>
  <r>
    <x v="192"/>
    <x v="2"/>
  </r>
  <r>
    <x v="193"/>
    <x v="2"/>
  </r>
  <r>
    <x v="194"/>
    <x v="2"/>
  </r>
  <r>
    <x v="195"/>
    <x v="2"/>
  </r>
  <r>
    <x v="196"/>
    <x v="2"/>
  </r>
  <r>
    <x v="197"/>
    <x v="2"/>
  </r>
  <r>
    <x v="198"/>
    <x v="2"/>
  </r>
  <r>
    <x v="199"/>
    <x v="2"/>
  </r>
  <r>
    <x v="20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4F5095-2EF7-4508-A969-B2229F36A4C8}"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J10:N20" firstHeaderRow="1" firstDataRow="2" firstDataCol="1"/>
  <pivotFields count="2">
    <pivotField axis="axisRow" dataField="1" numFmtId="4" showAll="0">
      <items count="15">
        <item x="0"/>
        <item x="1"/>
        <item x="2"/>
        <item x="3"/>
        <item x="4"/>
        <item x="5"/>
        <item x="6"/>
        <item x="7"/>
        <item x="8"/>
        <item x="9"/>
        <item x="10"/>
        <item x="11"/>
        <item x="12"/>
        <item x="13"/>
        <item t="default"/>
      </items>
    </pivotField>
    <pivotField axis="axisCol" showAll="0">
      <items count="4">
        <item x="0"/>
        <item x="1"/>
        <item x="2"/>
        <item t="default"/>
      </items>
    </pivotField>
  </pivotFields>
  <rowFields count="1">
    <field x="0"/>
  </rowFields>
  <rowItems count="9">
    <i>
      <x v="1"/>
    </i>
    <i>
      <x v="2"/>
    </i>
    <i>
      <x v="3"/>
    </i>
    <i>
      <x v="4"/>
    </i>
    <i>
      <x v="5"/>
    </i>
    <i>
      <x v="6"/>
    </i>
    <i>
      <x v="7"/>
    </i>
    <i>
      <x v="9"/>
    </i>
    <i t="grand">
      <x/>
    </i>
  </rowItems>
  <colFields count="1">
    <field x="1"/>
  </colFields>
  <colItems count="4">
    <i>
      <x/>
    </i>
    <i>
      <x v="1"/>
    </i>
    <i>
      <x v="2"/>
    </i>
    <i t="grand">
      <x/>
    </i>
  </colItems>
  <dataFields count="1">
    <dataField name="Count of Accumulated Value" fld="0" subtotal="count" baseField="1" baseItem="0"/>
  </dataFields>
  <chartFormats count="15">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2" format="6" series="1">
      <pivotArea type="data" outline="0" fieldPosition="0">
        <references count="2">
          <reference field="4294967294" count="1" selected="0">
            <x v="0"/>
          </reference>
          <reference field="1" count="1" selected="0">
            <x v="0"/>
          </reference>
        </references>
      </pivotArea>
    </chartFormat>
    <chartFormat chart="2" format="7" series="1">
      <pivotArea type="data" outline="0" fieldPosition="0">
        <references count="2">
          <reference field="4294967294" count="1" selected="0">
            <x v="0"/>
          </reference>
          <reference field="1" count="1" selected="0">
            <x v="1"/>
          </reference>
        </references>
      </pivotArea>
    </chartFormat>
    <chartFormat chart="2" format="8" series="1">
      <pivotArea type="data" outline="0" fieldPosition="0">
        <references count="2">
          <reference field="4294967294" count="1" selected="0">
            <x v="0"/>
          </reference>
          <reference field="1" count="1" selected="0">
            <x v="2"/>
          </reference>
        </references>
      </pivotArea>
    </chartFormat>
    <chartFormat chart="4" format="6" series="1">
      <pivotArea type="data" outline="0" fieldPosition="0">
        <references count="2">
          <reference field="4294967294" count="1" selected="0">
            <x v="0"/>
          </reference>
          <reference field="1" count="1" selected="0">
            <x v="0"/>
          </reference>
        </references>
      </pivotArea>
    </chartFormat>
    <chartFormat chart="4" format="7" series="1">
      <pivotArea type="data" outline="0" fieldPosition="0">
        <references count="2">
          <reference field="4294967294" count="1" selected="0">
            <x v="0"/>
          </reference>
          <reference field="1" count="1" selected="0">
            <x v="1"/>
          </reference>
        </references>
      </pivotArea>
    </chartFormat>
    <chartFormat chart="4" format="8" series="1">
      <pivotArea type="data" outline="0" fieldPosition="0">
        <references count="2">
          <reference field="4294967294" count="1" selected="0">
            <x v="0"/>
          </reference>
          <reference field="1" count="1" selected="0">
            <x v="2"/>
          </reference>
        </references>
      </pivotArea>
    </chartFormat>
    <chartFormat chart="5" format="3" series="1">
      <pivotArea type="data" outline="0" fieldPosition="0">
        <references count="2">
          <reference field="4294967294" count="1" selected="0">
            <x v="0"/>
          </reference>
          <reference field="1" count="1" selected="0">
            <x v="0"/>
          </reference>
        </references>
      </pivotArea>
    </chartFormat>
    <chartFormat chart="5" format="4" series="1">
      <pivotArea type="data" outline="0" fieldPosition="0">
        <references count="2">
          <reference field="4294967294" count="1" selected="0">
            <x v="0"/>
          </reference>
          <reference field="1" count="1" selected="0">
            <x v="1"/>
          </reference>
        </references>
      </pivotArea>
    </chartFormat>
    <chartFormat chart="5" format="5" series="1">
      <pivotArea type="data" outline="0" fieldPosition="0">
        <references count="2">
          <reference field="4294967294" count="1" selected="0">
            <x v="0"/>
          </reference>
          <reference field="1" count="1" selected="0">
            <x v="2"/>
          </reference>
        </references>
      </pivotArea>
    </chartFormat>
    <chartFormat chart="6" format="6" series="1">
      <pivotArea type="data" outline="0" fieldPosition="0">
        <references count="2">
          <reference field="4294967294" count="1" selected="0">
            <x v="0"/>
          </reference>
          <reference field="1" count="1" selected="0">
            <x v="0"/>
          </reference>
        </references>
      </pivotArea>
    </chartFormat>
    <chartFormat chart="6" format="7" series="1">
      <pivotArea type="data" outline="0" fieldPosition="0">
        <references count="2">
          <reference field="4294967294" count="1" selected="0">
            <x v="0"/>
          </reference>
          <reference field="1" count="1" selected="0">
            <x v="1"/>
          </reference>
        </references>
      </pivotArea>
    </chartFormat>
    <chartFormat chart="6" format="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A5D6C7-31E4-42EB-B3EB-16ABAC7142D5}" name="Table3" displayName="Table3" ref="B2:C10" totalsRowShown="0">
  <autoFilter ref="B2:C10" xr:uid="{ADA5D6C7-31E4-42EB-B3EB-16ABAC7142D5}"/>
  <tableColumns count="2">
    <tableColumn id="1" xr3:uid="{326371EE-D702-4E37-8851-774DDF72BC67}" name="Data"/>
    <tableColumn id="2" xr3:uid="{772690BA-56A8-45E2-B795-90244865BD12}" name="Valu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E269445-1D57-4FC0-9863-B6DBFBCE4660}" name="Table4" displayName="Table4" ref="B11:C19" totalsRowShown="0">
  <autoFilter ref="B11:C19" xr:uid="{7E269445-1D57-4FC0-9863-B6DBFBCE4660}"/>
  <tableColumns count="2">
    <tableColumn id="1" xr3:uid="{81ABCD72-7866-4BB0-B782-5C3D180EE0DD}" name="Data"/>
    <tableColumn id="2" xr3:uid="{E8AD7F81-2CFA-42DE-A4D1-5B1B65FE3D51}" name="Val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1852BC-16F1-4C38-9DC6-FD1E097F0ED6}" name="Table1" displayName="Table1" ref="A2:G123" totalsRowShown="0">
  <autoFilter ref="A2:G123" xr:uid="{A21852BC-16F1-4C38-9DC6-FD1E097F0ED6}"/>
  <tableColumns count="7">
    <tableColumn id="1" xr3:uid="{943EAA72-9097-4EB7-A585-33BE55C8DE56}" name="Entry"/>
    <tableColumn id="2" xr3:uid="{2782F774-EA5C-4C2B-818A-35D209C11DFE}" name="Date" dataDxfId="556"/>
    <tableColumn id="3" xr3:uid="{C839AB80-3423-474D-95FA-C849FF1C4412}" name="Monthly Salary Received ($)" dataDxfId="555"/>
    <tableColumn id="4" xr3:uid="{31DF8B6E-906F-479D-BE85-1F36124C4BE8}" name="Sign-on Bonus Received ($)" dataDxfId="554"/>
    <tableColumn id="5" xr3:uid="{1462DE6A-F2B0-442D-A38F-E37D5E284D71}" name="Performance Bonus Received ($)" dataDxfId="553"/>
    <tableColumn id="6" xr3:uid="{0AB41222-FB34-46CB-88F9-E42C00F6C37B}" name="Total Monthly Income ($)" dataDxfId="552">
      <calculatedColumnFormula>C3+D3+E3</calculatedColumnFormula>
    </tableColumn>
    <tableColumn id="8" xr3:uid="{6AC94FEB-0229-4771-95FA-F4CB327ADD6F}" name="Monthly Income Invested ($)" dataDxfId="551">
      <calculatedColumnFormula>Table1[[#This Row],[Total Monthly Income ($)]]*$K$13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3BBA83-3C77-42DD-92D6-1205185A4516}" name="Table2" displayName="Table2" ref="J2:K13" totalsRowShown="0">
  <autoFilter ref="J2:K13" xr:uid="{953BBA83-3C77-42DD-92D6-1205185A4516}"/>
  <tableColumns count="2">
    <tableColumn id="1" xr3:uid="{27A583A9-F375-4315-BF3F-481312FBC8EF}" name="Data Type"/>
    <tableColumn id="2" xr3:uid="{4D5AFD36-548A-4C13-BBC7-14B575DBD2EC}" name="Data Value" dataDxfId="55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52E2A25-FC1C-4D5C-B67D-5FD9EF4949ED}" name="Table6" displayName="Table6" ref="A2:F123" totalsRowShown="0" headerRowDxfId="549" dataDxfId="548" tableBorderDxfId="547">
  <autoFilter ref="A2:F123" xr:uid="{652E2A25-FC1C-4D5C-B67D-5FD9EF4949ED}"/>
  <tableColumns count="6">
    <tableColumn id="1" xr3:uid="{FD6256E7-6B5F-44B6-A244-6201ACBCEACB}" name="Months Since 01/01/23" dataDxfId="546"/>
    <tableColumn id="2" xr3:uid="{6843EABB-6282-4A20-A805-15D25F60EA48}" name="Date" dataDxfId="545"/>
    <tableColumn id="3" xr3:uid="{AFD9BC33-3D28-4E2B-B31C-846C4F40D601}" name="Maturity " dataDxfId="544">
      <calculatedColumnFormula>C2 + (1/12)</calculatedColumnFormula>
    </tableColumn>
    <tableColumn id="4" xr3:uid="{9C9AB586-F8FD-4509-9169-0BC546653669}" name="s(t) (%)" dataDxfId="543">
      <calculatedColumnFormula array="1">(Table8[B0] + Table8[B1]*EXP(-Table8[L1]*C3)+Table8[B2]*C3*Table8[L1]*EXP(-Table8[L1]*C3)+Table8[B3]*C3*Table8[L2]*EXP(-Table8[L2]*C3))/100</calculatedColumnFormula>
    </tableColumn>
    <tableColumn id="5" xr3:uid="{77AA5A40-8E4B-4DBD-9E60-9EF41ADFC9B0}" name="s(t) " dataDxfId="542">
      <calculatedColumnFormula>Table6[[#This Row],[s(t) (%)]]</calculatedColumnFormula>
    </tableColumn>
    <tableColumn id="6" xr3:uid="{153B02B8-6686-44DF-8D43-27CF02348564}" name="Forward Rate (Monthly Effective)" dataDxfId="54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F1FD06D-F167-444F-9A66-293742AEA10C}" name="Table8" displayName="Table8" ref="H3:M4" totalsRowShown="0" headerRowDxfId="540" dataDxfId="539">
  <autoFilter ref="H3:M4" xr:uid="{6F1FD06D-F167-444F-9A66-293742AEA10C}"/>
  <tableColumns count="6">
    <tableColumn id="1" xr3:uid="{8AC28A00-29D6-4470-9BE7-0436647FD7FF}" name="B0" dataDxfId="538"/>
    <tableColumn id="2" xr3:uid="{AF25E02C-933F-49E9-8664-2668EAC66F05}" name="B1" dataDxfId="537"/>
    <tableColumn id="3" xr3:uid="{B786C6C3-8D77-47E3-BAAD-D2FF67C47864}" name="B2" dataDxfId="536"/>
    <tableColumn id="4" xr3:uid="{B6C0FAC2-0DC3-477A-9325-97F0C8641CA3}" name="B3" dataDxfId="535"/>
    <tableColumn id="5" xr3:uid="{6FC347FA-4FB1-4D92-AB58-76285472A8AE}" name="L1" dataDxfId="534"/>
    <tableColumn id="6" xr3:uid="{40AE341E-52F9-40AE-B0FB-8B09377F42E8}" name="L2" dataDxfId="53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E39906D-ED38-44E7-A2E4-69EF6365C40A}" name="Table7" displayName="Table7" ref="A2:J50" totalsRowShown="0">
  <autoFilter ref="A2:J50" xr:uid="{9E39906D-ED38-44E7-A2E4-69EF6365C40A}"/>
  <tableColumns count="10">
    <tableColumn id="1" xr3:uid="{D1DDC3F7-8CE2-4238-983F-70BE90675198}" name="Period"/>
    <tableColumn id="2" xr3:uid="{6ECEAE73-7802-4629-B2B5-46E5CDEB7119}" name="Date" dataDxfId="532"/>
    <tableColumn id="3" xr3:uid="{4B9CA39E-9D6F-4CB9-94DE-E7302923CD54}" name="Open" dataDxfId="531"/>
    <tableColumn id="4" xr3:uid="{10C0E698-5DFA-46C0-BABA-314052D784DA}" name="High" dataDxfId="530"/>
    <tableColumn id="5" xr3:uid="{27631D67-087A-450C-A8D3-038428CDA0FC}" name="Low" dataDxfId="529"/>
    <tableColumn id="6" xr3:uid="{EFC976A2-E96A-4BC9-8193-F30B7446E115}" name="Close" dataDxfId="528"/>
    <tableColumn id="7" xr3:uid="{2C296DA9-002E-44F8-8F28-186428ACD619}" name="Adj Close" dataDxfId="527"/>
    <tableColumn id="8" xr3:uid="{B6D42988-C3F0-4813-B04D-7647CA60D199}" name="Volume" dataDxfId="526"/>
    <tableColumn id="9" xr3:uid="{FE363ABA-C4CE-48A9-B733-6ADAC262EF1C}" name="Ratio of Adj Close Price" dataDxfId="525">
      <calculatedColumnFormula>G3/G2</calculatedColumnFormula>
    </tableColumn>
    <tableColumn id="10" xr3:uid="{AC72D0DE-16B4-48B8-9D3A-D88BF8670B3A}" name="Log Returns" dataDxfId="524">
      <calculatedColumnFormula>LN(I3)</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7F635FB-B473-421F-98EF-E7AA449E939A}" name="Table9" displayName="Table9" ref="N2:O3" totalsRowShown="0">
  <autoFilter ref="N2:O3" xr:uid="{37F635FB-B473-421F-98EF-E7AA449E939A}"/>
  <tableColumns count="2">
    <tableColumn id="1" xr3:uid="{FE12280C-CC4C-42B2-9A18-ADA50F8D3EE5}" name="Mean (mu)" dataDxfId="523">
      <calculatedColumnFormula>AVERAGE(J4:J50)</calculatedColumnFormula>
    </tableColumn>
    <tableColumn id="2" xr3:uid="{6EDCB7E9-EF58-480D-ACE0-E88C79A970AA}" name="Std Deviation (sigma)" dataDxfId="522">
      <calculatedColumnFormula>_xlfn.STDEV.S(J4:J50)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C49D43-6A6B-4FB7-9FEB-E885D1F0DF42}" name="Table915" displayName="Table915" ref="B2:C3" totalsRowShown="0" dataDxfId="521">
  <autoFilter ref="B2:C3" xr:uid="{08C49D43-6A6B-4FB7-9FEB-E885D1F0DF42}"/>
  <tableColumns count="2">
    <tableColumn id="1" xr3:uid="{E1B1887B-2BFB-4CEE-A971-3B5589D0E206}" name="Mean" dataDxfId="520">
      <calculatedColumnFormula>AVERAGE('Task 4'!J4:J50)</calculatedColumnFormula>
    </tableColumn>
    <tableColumn id="2" xr3:uid="{F60F15E1-9614-4592-B1B2-694DB0DDA074}" name="Std Deviation " dataDxfId="519">
      <calculatedColumnFormula>_xlfn.STDEV.S('Task 4'!J4:J50)</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13AC492-EE00-48C8-8164-9F4452AD1D58}" name="Table15" displayName="Table15" ref="B5:CY125" totalsRowShown="0" dataDxfId="518">
  <autoFilter ref="B5:CY125" xr:uid="{813AC492-EE00-48C8-8164-9F4452AD1D58}"/>
  <tableColumns count="102">
    <tableColumn id="1" xr3:uid="{F7D8A38E-B0CD-4B6F-94B5-ED0FFE08911E}" name="Date" dataDxfId="517"/>
    <tableColumn id="2" xr3:uid="{75726643-F633-4EF4-BC7A-5702A15D7259}" name="Month num" dataDxfId="516"/>
    <tableColumn id="3" xr3:uid="{3DE40F03-2852-4FE8-A5C7-19DCF91601A6}" name="1" dataDxfId="515">
      <calculatedColumnFormula>_xlfn.NORM.INV(RAND(), $B$3, $C$3)</calculatedColumnFormula>
    </tableColumn>
    <tableColumn id="4" xr3:uid="{4BFB45B5-585E-40BC-8D1B-67EB49271BF5}" name="2" dataDxfId="514">
      <calculatedColumnFormula>_xlfn.NORM.INV(RAND(), $B$3, $C$3)</calculatedColumnFormula>
    </tableColumn>
    <tableColumn id="5" xr3:uid="{2717E5C7-CB31-43A6-8850-CFE9061A3A5F}" name="3" dataDxfId="513">
      <calculatedColumnFormula>_xlfn.NORM.INV(RAND(), $B$3, $C$3)</calculatedColumnFormula>
    </tableColumn>
    <tableColumn id="6" xr3:uid="{234B6ED7-498F-4007-8336-5C6BE01E0967}" name="4" dataDxfId="512">
      <calculatedColumnFormula>_xlfn.NORM.INV(RAND(), $B$3, $C$3)</calculatedColumnFormula>
    </tableColumn>
    <tableColumn id="7" xr3:uid="{692D7152-4CB3-4041-82AC-804B9A559786}" name="5" dataDxfId="511">
      <calculatedColumnFormula>_xlfn.NORM.INV(RAND(), $B$3, $C$3)</calculatedColumnFormula>
    </tableColumn>
    <tableColumn id="8" xr3:uid="{9F1CC7B4-A2B9-4045-85FF-577CFF9578E7}" name="6" dataDxfId="510">
      <calculatedColumnFormula>_xlfn.NORM.INV(RAND(), $B$3, $C$3)</calculatedColumnFormula>
    </tableColumn>
    <tableColumn id="9" xr3:uid="{B139C2C2-2E87-4EB8-BCDD-33DA42A8794F}" name="7" dataDxfId="509">
      <calculatedColumnFormula>_xlfn.NORM.INV(RAND(), $B$3, $C$3)</calculatedColumnFormula>
    </tableColumn>
    <tableColumn id="10" xr3:uid="{DF6D07A1-E904-42C9-B2B4-D2ACC2F71427}" name="8" dataDxfId="508">
      <calculatedColumnFormula>_xlfn.NORM.INV(RAND(), $B$3, $C$3)</calculatedColumnFormula>
    </tableColumn>
    <tableColumn id="11" xr3:uid="{F2594D79-6FA9-4145-98C3-E91C2A137052}" name="9" dataDxfId="507">
      <calculatedColumnFormula>_xlfn.NORM.INV(RAND(), $B$3, $C$3)</calculatedColumnFormula>
    </tableColumn>
    <tableColumn id="12" xr3:uid="{BD8F80A7-3DF6-4994-A1D0-B3D837D0F2D2}" name="10" dataDxfId="506">
      <calculatedColumnFormula>_xlfn.NORM.INV(RAND(), $B$3, $C$3)</calculatedColumnFormula>
    </tableColumn>
    <tableColumn id="13" xr3:uid="{674FC211-550B-4DDD-8B1A-D78EC7089B52}" name="11" dataDxfId="505">
      <calculatedColumnFormula>_xlfn.NORM.INV(RAND(), $B$3, $C$3)</calculatedColumnFormula>
    </tableColumn>
    <tableColumn id="14" xr3:uid="{307A06E6-51E5-4B14-8B24-2E02FCC89A56}" name="12" dataDxfId="504">
      <calculatedColumnFormula>_xlfn.NORM.INV(RAND(), $B$3, $C$3)</calculatedColumnFormula>
    </tableColumn>
    <tableColumn id="15" xr3:uid="{1F0DD5A8-7A8E-429E-8A19-6941BAEE7EC7}" name="13" dataDxfId="503">
      <calculatedColumnFormula>_xlfn.NORM.INV(RAND(), $B$3, $C$3)</calculatedColumnFormula>
    </tableColumn>
    <tableColumn id="16" xr3:uid="{9A98E87B-FDAB-4591-9239-B236186E8A68}" name="14" dataDxfId="502">
      <calculatedColumnFormula>_xlfn.NORM.INV(RAND(), $B$3, $C$3)</calculatedColumnFormula>
    </tableColumn>
    <tableColumn id="17" xr3:uid="{0FD9A4FD-FF0A-45C5-B82E-9FA90A246F42}" name="15" dataDxfId="501">
      <calculatedColumnFormula>_xlfn.NORM.INV(RAND(), $B$3, $C$3)</calculatedColumnFormula>
    </tableColumn>
    <tableColumn id="18" xr3:uid="{29538D7D-A0EF-44AA-8A55-10F07DB18B31}" name="16" dataDxfId="500">
      <calculatedColumnFormula>_xlfn.NORM.INV(RAND(), $B$3, $C$3)</calculatedColumnFormula>
    </tableColumn>
    <tableColumn id="19" xr3:uid="{BCE323E9-A850-451A-81E1-36DBDD6B19A6}" name="17" dataDxfId="499">
      <calculatedColumnFormula>_xlfn.NORM.INV(RAND(), $B$3, $C$3)</calculatedColumnFormula>
    </tableColumn>
    <tableColumn id="20" xr3:uid="{2D490177-D6B1-44BC-AC7A-B4B961D3C44B}" name="18" dataDxfId="498">
      <calculatedColumnFormula>_xlfn.NORM.INV(RAND(), $B$3, $C$3)</calculatedColumnFormula>
    </tableColumn>
    <tableColumn id="21" xr3:uid="{83869934-C36D-425B-B542-000C75D0E4FA}" name="19" dataDxfId="497">
      <calculatedColumnFormula>_xlfn.NORM.INV(RAND(), $B$3, $C$3)</calculatedColumnFormula>
    </tableColumn>
    <tableColumn id="22" xr3:uid="{F2D1A560-350B-413E-8B6E-DB7EF517B6C4}" name="20" dataDxfId="496">
      <calculatedColumnFormula>_xlfn.NORM.INV(RAND(), $B$3, $C$3)</calculatedColumnFormula>
    </tableColumn>
    <tableColumn id="23" xr3:uid="{75301916-D29E-4C35-A4DB-C4C86A9D88D4}" name="21" dataDxfId="495">
      <calculatedColumnFormula>_xlfn.NORM.INV(RAND(), $B$3, $C$3)</calculatedColumnFormula>
    </tableColumn>
    <tableColumn id="24" xr3:uid="{1FC88318-60EC-4F68-B07A-8D1A52A5ED01}" name="22" dataDxfId="494">
      <calculatedColumnFormula>_xlfn.NORM.INV(RAND(), $B$3, $C$3)</calculatedColumnFormula>
    </tableColumn>
    <tableColumn id="25" xr3:uid="{83C0E1DB-B017-48EF-BBD3-6E02AE54BDB1}" name="23" dataDxfId="493">
      <calculatedColumnFormula>_xlfn.NORM.INV(RAND(), $B$3, $C$3)</calculatedColumnFormula>
    </tableColumn>
    <tableColumn id="26" xr3:uid="{B77A8491-7010-4603-949E-D5F470AC9F54}" name="24" dataDxfId="492">
      <calculatedColumnFormula>_xlfn.NORM.INV(RAND(), $B$3, $C$3)</calculatedColumnFormula>
    </tableColumn>
    <tableColumn id="27" xr3:uid="{5701AD00-B4E7-4326-8797-48701E811B55}" name="25" dataDxfId="491">
      <calculatedColumnFormula>_xlfn.NORM.INV(RAND(), $B$3, $C$3)</calculatedColumnFormula>
    </tableColumn>
    <tableColumn id="28" xr3:uid="{D1CBE627-FF23-41C0-83F3-EF6B4FEF663C}" name="26" dataDxfId="490">
      <calculatedColumnFormula>_xlfn.NORM.INV(RAND(), $B$3, $C$3)</calculatedColumnFormula>
    </tableColumn>
    <tableColumn id="29" xr3:uid="{2213ADBC-AE30-40F3-8590-34B87F914896}" name="27" dataDxfId="489">
      <calculatedColumnFormula>_xlfn.NORM.INV(RAND(), $B$3, $C$3)</calculatedColumnFormula>
    </tableColumn>
    <tableColumn id="30" xr3:uid="{42AD083B-5E1E-4C68-8698-A9E77E6DE619}" name="28" dataDxfId="488">
      <calculatedColumnFormula>_xlfn.NORM.INV(RAND(), $B$3, $C$3)</calculatedColumnFormula>
    </tableColumn>
    <tableColumn id="31" xr3:uid="{F20D6F21-D061-40DD-BD3B-90FEF0C5E6A8}" name="29" dataDxfId="487">
      <calculatedColumnFormula>_xlfn.NORM.INV(RAND(), $B$3, $C$3)</calculatedColumnFormula>
    </tableColumn>
    <tableColumn id="32" xr3:uid="{990E1610-BDDE-4FC9-B0C5-C34EAA8D0A9C}" name="30" dataDxfId="486">
      <calculatedColumnFormula>_xlfn.NORM.INV(RAND(), $B$3, $C$3)</calculatedColumnFormula>
    </tableColumn>
    <tableColumn id="33" xr3:uid="{5DB83FF2-68F1-42DB-9EFE-64596CFCE5B0}" name="31" dataDxfId="485">
      <calculatedColumnFormula>_xlfn.NORM.INV(RAND(), $B$3, $C$3)</calculatedColumnFormula>
    </tableColumn>
    <tableColumn id="34" xr3:uid="{079C189C-D911-4B41-B765-0D60C6D432FB}" name="32" dataDxfId="484">
      <calculatedColumnFormula>_xlfn.NORM.INV(RAND(), $B$3, $C$3)</calculatedColumnFormula>
    </tableColumn>
    <tableColumn id="35" xr3:uid="{977C87BB-B580-4602-A605-75EB55D1EC2B}" name="33" dataDxfId="483">
      <calculatedColumnFormula>_xlfn.NORM.INV(RAND(), $B$3, $C$3)</calculatedColumnFormula>
    </tableColumn>
    <tableColumn id="36" xr3:uid="{F67548DC-4870-4B4C-9732-B9D089E6A3E4}" name="34" dataDxfId="482">
      <calculatedColumnFormula>_xlfn.NORM.INV(RAND(), $B$3, $C$3)</calculatedColumnFormula>
    </tableColumn>
    <tableColumn id="37" xr3:uid="{3A023C8A-6131-4574-90AC-40453B20161C}" name="35" dataDxfId="481">
      <calculatedColumnFormula>_xlfn.NORM.INV(RAND(), $B$3, $C$3)</calculatedColumnFormula>
    </tableColumn>
    <tableColumn id="38" xr3:uid="{8BCDE77B-1E60-4E38-B67D-771EF48C0ED6}" name="36" dataDxfId="480">
      <calculatedColumnFormula>_xlfn.NORM.INV(RAND(), $B$3, $C$3)</calculatedColumnFormula>
    </tableColumn>
    <tableColumn id="39" xr3:uid="{5383407B-92B5-44A6-8F46-466A783C397F}" name="37" dataDxfId="479">
      <calculatedColumnFormula>_xlfn.NORM.INV(RAND(), $B$3, $C$3)</calculatedColumnFormula>
    </tableColumn>
    <tableColumn id="40" xr3:uid="{A68A72A8-677A-4CBE-8A59-0C3ABCCE166C}" name="38" dataDxfId="478">
      <calculatedColumnFormula>_xlfn.NORM.INV(RAND(), $B$3, $C$3)</calculatedColumnFormula>
    </tableColumn>
    <tableColumn id="41" xr3:uid="{02AB7FA6-2B92-403C-B80D-EDA20EA9E390}" name="39" dataDxfId="477">
      <calculatedColumnFormula>_xlfn.NORM.INV(RAND(), $B$3, $C$3)</calculatedColumnFormula>
    </tableColumn>
    <tableColumn id="42" xr3:uid="{3D41B767-1079-427B-8C91-26EB17E1FB61}" name="40" dataDxfId="476">
      <calculatedColumnFormula>_xlfn.NORM.INV(RAND(), $B$3, $C$3)</calculatedColumnFormula>
    </tableColumn>
    <tableColumn id="43" xr3:uid="{26A77007-0E07-43F8-9A1A-AD6BCD1B212C}" name="41" dataDxfId="475">
      <calculatedColumnFormula>_xlfn.NORM.INV(RAND(), $B$3, $C$3)</calculatedColumnFormula>
    </tableColumn>
    <tableColumn id="44" xr3:uid="{684F3CDF-A8A6-45F5-8AF9-9B85ED5110D9}" name="42" dataDxfId="474">
      <calculatedColumnFormula>_xlfn.NORM.INV(RAND(), $B$3, $C$3)</calculatedColumnFormula>
    </tableColumn>
    <tableColumn id="45" xr3:uid="{4D7CA044-BE86-4E58-BE06-9380DFD55A52}" name="43" dataDxfId="473">
      <calculatedColumnFormula>_xlfn.NORM.INV(RAND(), $B$3, $C$3)</calculatedColumnFormula>
    </tableColumn>
    <tableColumn id="46" xr3:uid="{4895BB14-8D42-4778-B0C8-C1F88454503A}" name="44" dataDxfId="472">
      <calculatedColumnFormula>_xlfn.NORM.INV(RAND(), $B$3, $C$3)</calculatedColumnFormula>
    </tableColumn>
    <tableColumn id="47" xr3:uid="{3F488D8D-9DB1-4081-B9AB-C2DA0CA3EEFF}" name="45" dataDxfId="471">
      <calculatedColumnFormula>_xlfn.NORM.INV(RAND(), $B$3, $C$3)</calculatedColumnFormula>
    </tableColumn>
    <tableColumn id="48" xr3:uid="{B6DC7FB6-B11D-46BA-B294-1EC575EAD025}" name="46" dataDxfId="470">
      <calculatedColumnFormula>_xlfn.NORM.INV(RAND(), $B$3, $C$3)</calculatedColumnFormula>
    </tableColumn>
    <tableColumn id="49" xr3:uid="{EEBE68FA-2969-43F7-AC75-28138753F1B4}" name="47" dataDxfId="469">
      <calculatedColumnFormula>_xlfn.NORM.INV(RAND(), $B$3, $C$3)</calculatedColumnFormula>
    </tableColumn>
    <tableColumn id="50" xr3:uid="{CD0D2D13-FEB9-4729-8B98-73B9C22C31AE}" name="48" dataDxfId="468">
      <calculatedColumnFormula>_xlfn.NORM.INV(RAND(), $B$3, $C$3)</calculatedColumnFormula>
    </tableColumn>
    <tableColumn id="51" xr3:uid="{56C73E64-6611-444D-BF90-4917CF5B93EA}" name="49" dataDxfId="467">
      <calculatedColumnFormula>_xlfn.NORM.INV(RAND(), $B$3, $C$3)</calculatedColumnFormula>
    </tableColumn>
    <tableColumn id="52" xr3:uid="{D7D83456-E169-4A1D-8BC8-12150CBE5BB2}" name="50" dataDxfId="466">
      <calculatedColumnFormula>_xlfn.NORM.INV(RAND(), $B$3, $C$3)</calculatedColumnFormula>
    </tableColumn>
    <tableColumn id="53" xr3:uid="{D236AB11-4690-4063-826B-29DAA53A263E}" name="51" dataDxfId="465">
      <calculatedColumnFormula>_xlfn.NORM.INV(RAND(), $B$3, $C$3)</calculatedColumnFormula>
    </tableColumn>
    <tableColumn id="54" xr3:uid="{16079108-8BD9-4838-B68A-F43E66334D8F}" name="52" dataDxfId="464">
      <calculatedColumnFormula>_xlfn.NORM.INV(RAND(), $B$3, $C$3)</calculatedColumnFormula>
    </tableColumn>
    <tableColumn id="55" xr3:uid="{13DDA1D0-60B5-43DD-BC70-30ED89757C50}" name="53" dataDxfId="463">
      <calculatedColumnFormula>_xlfn.NORM.INV(RAND(), $B$3, $C$3)</calculatedColumnFormula>
    </tableColumn>
    <tableColumn id="56" xr3:uid="{1FCEAA1E-A0EA-44B0-825D-1A3B6526BD7C}" name="54" dataDxfId="462">
      <calculatedColumnFormula>_xlfn.NORM.INV(RAND(), $B$3, $C$3)</calculatedColumnFormula>
    </tableColumn>
    <tableColumn id="57" xr3:uid="{6FC54363-21C7-4B13-B37F-A34C6E09C2F4}" name="55" dataDxfId="461">
      <calculatedColumnFormula>_xlfn.NORM.INV(RAND(), $B$3, $C$3)</calculatedColumnFormula>
    </tableColumn>
    <tableColumn id="58" xr3:uid="{BED54F04-BFD1-4D5E-B65C-0B08A2C76C67}" name="56" dataDxfId="460">
      <calculatedColumnFormula>_xlfn.NORM.INV(RAND(), $B$3, $C$3)</calculatedColumnFormula>
    </tableColumn>
    <tableColumn id="59" xr3:uid="{A37B74BC-31BF-4D50-B26D-F2FB19B916B9}" name="57" dataDxfId="459">
      <calculatedColumnFormula>_xlfn.NORM.INV(RAND(), $B$3, $C$3)</calculatedColumnFormula>
    </tableColumn>
    <tableColumn id="60" xr3:uid="{DCDE091D-A3E3-4200-8973-7E4CF416704B}" name="58" dataDxfId="458">
      <calculatedColumnFormula>_xlfn.NORM.INV(RAND(), $B$3, $C$3)</calculatedColumnFormula>
    </tableColumn>
    <tableColumn id="61" xr3:uid="{26FD6204-0179-453A-B1F0-3C07D8CE5C48}" name="59" dataDxfId="457">
      <calculatedColumnFormula>_xlfn.NORM.INV(RAND(), $B$3, $C$3)</calculatedColumnFormula>
    </tableColumn>
    <tableColumn id="62" xr3:uid="{D17C11C3-2132-48EF-AF2A-AFE0AC5811C9}" name="60" dataDxfId="456">
      <calculatedColumnFormula>_xlfn.NORM.INV(RAND(), $B$3, $C$3)</calculatedColumnFormula>
    </tableColumn>
    <tableColumn id="63" xr3:uid="{C49F2446-374E-4449-BBAD-8CDCB9ACC4F3}" name="61" dataDxfId="455">
      <calculatedColumnFormula>_xlfn.NORM.INV(RAND(), $B$3, $C$3)</calculatedColumnFormula>
    </tableColumn>
    <tableColumn id="64" xr3:uid="{7A214FB2-EA66-47FA-868E-CCB6EF9347D4}" name="62" dataDxfId="454">
      <calculatedColumnFormula>_xlfn.NORM.INV(RAND(), $B$3, $C$3)</calculatedColumnFormula>
    </tableColumn>
    <tableColumn id="65" xr3:uid="{5A4BFB2A-4E25-440B-A632-B48C7845F208}" name="63" dataDxfId="453">
      <calculatedColumnFormula>_xlfn.NORM.INV(RAND(), $B$3, $C$3)</calculatedColumnFormula>
    </tableColumn>
    <tableColumn id="66" xr3:uid="{4C00A612-1B8E-430B-AA6D-2380B53B3F38}" name="64" dataDxfId="452">
      <calculatedColumnFormula>_xlfn.NORM.INV(RAND(), $B$3, $C$3)</calculatedColumnFormula>
    </tableColumn>
    <tableColumn id="67" xr3:uid="{93B9778B-84D1-40FB-BD52-1CF26B9B7BC2}" name="65" dataDxfId="451">
      <calculatedColumnFormula>_xlfn.NORM.INV(RAND(), $B$3, $C$3)</calculatedColumnFormula>
    </tableColumn>
    <tableColumn id="68" xr3:uid="{E6971B39-3DD4-41DD-BC5F-2DF32215C3DB}" name="66" dataDxfId="450">
      <calculatedColumnFormula>_xlfn.NORM.INV(RAND(), $B$3, $C$3)</calculatedColumnFormula>
    </tableColumn>
    <tableColumn id="69" xr3:uid="{EAD43F56-C449-4CD7-B56A-2BAB2DD8A2A7}" name="67" dataDxfId="449">
      <calculatedColumnFormula>_xlfn.NORM.INV(RAND(), $B$3, $C$3)</calculatedColumnFormula>
    </tableColumn>
    <tableColumn id="70" xr3:uid="{03EA1B43-BEBA-465F-A3F8-4F78B2887EF3}" name="68" dataDxfId="448">
      <calculatedColumnFormula>_xlfn.NORM.INV(RAND(), $B$3, $C$3)</calculatedColumnFormula>
    </tableColumn>
    <tableColumn id="71" xr3:uid="{F230F8A0-9EBB-4ADA-B8C6-A9B74ECBAB5C}" name="69" dataDxfId="447">
      <calculatedColumnFormula>_xlfn.NORM.INV(RAND(), $B$3, $C$3)</calculatedColumnFormula>
    </tableColumn>
    <tableColumn id="72" xr3:uid="{AF29BC74-C244-49CD-AD09-75C68C15C26D}" name="70" dataDxfId="446">
      <calculatedColumnFormula>_xlfn.NORM.INV(RAND(), $B$3, $C$3)</calculatedColumnFormula>
    </tableColumn>
    <tableColumn id="73" xr3:uid="{BC680516-72FE-4561-94A5-BB5A602EECF9}" name="71" dataDxfId="445">
      <calculatedColumnFormula>_xlfn.NORM.INV(RAND(), $B$3, $C$3)</calculatedColumnFormula>
    </tableColumn>
    <tableColumn id="74" xr3:uid="{BB5E74D2-543C-4BB7-8091-B210FC4EECB0}" name="72" dataDxfId="444">
      <calculatedColumnFormula>_xlfn.NORM.INV(RAND(), $B$3, $C$3)</calculatedColumnFormula>
    </tableColumn>
    <tableColumn id="75" xr3:uid="{F3D50D66-F674-444A-B3C8-35F5A33C4D1C}" name="73" dataDxfId="443">
      <calculatedColumnFormula>_xlfn.NORM.INV(RAND(), $B$3, $C$3)</calculatedColumnFormula>
    </tableColumn>
    <tableColumn id="76" xr3:uid="{5C4BBA19-4C7C-47C5-986C-5DBD269429AA}" name="74" dataDxfId="442">
      <calculatedColumnFormula>_xlfn.NORM.INV(RAND(), $B$3, $C$3)</calculatedColumnFormula>
    </tableColumn>
    <tableColumn id="77" xr3:uid="{F887637F-7400-4742-B7F0-6477168FA785}" name="75" dataDxfId="441">
      <calculatedColumnFormula>_xlfn.NORM.INV(RAND(), $B$3, $C$3)</calculatedColumnFormula>
    </tableColumn>
    <tableColumn id="78" xr3:uid="{424C8C17-BD09-4F75-9CE9-FD053B8E06F0}" name="76" dataDxfId="440">
      <calculatedColumnFormula>_xlfn.NORM.INV(RAND(), $B$3, $C$3)</calculatedColumnFormula>
    </tableColumn>
    <tableColumn id="79" xr3:uid="{A10BDBA2-5503-49FB-BFA3-46733E2E3E15}" name="77" dataDxfId="439">
      <calculatedColumnFormula>_xlfn.NORM.INV(RAND(), $B$3, $C$3)</calculatedColumnFormula>
    </tableColumn>
    <tableColumn id="80" xr3:uid="{57AD1A69-CFB0-4C0F-ACB4-4598E3F2D752}" name="78" dataDxfId="438">
      <calculatedColumnFormula>_xlfn.NORM.INV(RAND(), $B$3, $C$3)</calculatedColumnFormula>
    </tableColumn>
    <tableColumn id="81" xr3:uid="{4EF5E81C-E3B9-4BE2-A749-16CF8931D0C1}" name="79" dataDxfId="437">
      <calculatedColumnFormula>_xlfn.NORM.INV(RAND(), $B$3, $C$3)</calculatedColumnFormula>
    </tableColumn>
    <tableColumn id="82" xr3:uid="{4797899C-A8ED-4F9F-B98A-E2D2ACA0BB9D}" name="80" dataDxfId="436">
      <calculatedColumnFormula>_xlfn.NORM.INV(RAND(), $B$3, $C$3)</calculatedColumnFormula>
    </tableColumn>
    <tableColumn id="83" xr3:uid="{1D7AB935-DBA8-46A7-AEB4-7B9268450FD4}" name="81" dataDxfId="435">
      <calculatedColumnFormula>_xlfn.NORM.INV(RAND(), $B$3, $C$3)</calculatedColumnFormula>
    </tableColumn>
    <tableColumn id="84" xr3:uid="{9F1A0193-85DB-4C47-869E-995D2EE4EB34}" name="82" dataDxfId="434">
      <calculatedColumnFormula>_xlfn.NORM.INV(RAND(), $B$3, $C$3)</calculatedColumnFormula>
    </tableColumn>
    <tableColumn id="85" xr3:uid="{14D344E0-05CE-4BA3-A24F-A4536228C66E}" name="83" dataDxfId="433">
      <calculatedColumnFormula>_xlfn.NORM.INV(RAND(), $B$3, $C$3)</calculatedColumnFormula>
    </tableColumn>
    <tableColumn id="86" xr3:uid="{E366DF18-14AF-4F10-BA65-3869446D3955}" name="84" dataDxfId="432">
      <calculatedColumnFormula>_xlfn.NORM.INV(RAND(), $B$3, $C$3)</calculatedColumnFormula>
    </tableColumn>
    <tableColumn id="87" xr3:uid="{4049083B-8B28-461A-90B4-10131029EA33}" name="85" dataDxfId="431">
      <calculatedColumnFormula>_xlfn.NORM.INV(RAND(), $B$3, $C$3)</calculatedColumnFormula>
    </tableColumn>
    <tableColumn id="88" xr3:uid="{13D2AA1D-0278-4626-83C8-1780FC9D57D7}" name="86" dataDxfId="430">
      <calculatedColumnFormula>_xlfn.NORM.INV(RAND(), $B$3, $C$3)</calculatedColumnFormula>
    </tableColumn>
    <tableColumn id="89" xr3:uid="{133A7270-7DBD-4CCA-BD50-26C3D806864C}" name="87" dataDxfId="429">
      <calculatedColumnFormula>_xlfn.NORM.INV(RAND(), $B$3, $C$3)</calculatedColumnFormula>
    </tableColumn>
    <tableColumn id="90" xr3:uid="{3315267F-EE16-4035-ABEB-8C8108D7F93D}" name="88" dataDxfId="428">
      <calculatedColumnFormula>_xlfn.NORM.INV(RAND(), $B$3, $C$3)</calculatedColumnFormula>
    </tableColumn>
    <tableColumn id="91" xr3:uid="{10C4647A-9E8E-4C0D-AECF-E3C45EEE52DE}" name="89" dataDxfId="427">
      <calculatedColumnFormula>_xlfn.NORM.INV(RAND(), $B$3, $C$3)</calculatedColumnFormula>
    </tableColumn>
    <tableColumn id="92" xr3:uid="{6D277E57-CF71-4485-8D52-EFD0F11DDAB3}" name="90" dataDxfId="426">
      <calculatedColumnFormula>_xlfn.NORM.INV(RAND(), $B$3, $C$3)</calculatedColumnFormula>
    </tableColumn>
    <tableColumn id="93" xr3:uid="{AA8C5DE8-4668-450B-9E6A-9D2550D4372A}" name="91" dataDxfId="425">
      <calculatedColumnFormula>_xlfn.NORM.INV(RAND(), $B$3, $C$3)</calculatedColumnFormula>
    </tableColumn>
    <tableColumn id="94" xr3:uid="{2D3836FB-4FAE-417F-A272-7129FA17C30A}" name="92" dataDxfId="424">
      <calculatedColumnFormula>_xlfn.NORM.INV(RAND(), $B$3, $C$3)</calculatedColumnFormula>
    </tableColumn>
    <tableColumn id="95" xr3:uid="{AC874715-C2D8-4B4E-86B6-E503D223A432}" name="93" dataDxfId="423">
      <calculatedColumnFormula>_xlfn.NORM.INV(RAND(), $B$3, $C$3)</calculatedColumnFormula>
    </tableColumn>
    <tableColumn id="96" xr3:uid="{4A006739-8E90-4425-9D03-820457274B85}" name="94" dataDxfId="422">
      <calculatedColumnFormula>_xlfn.NORM.INV(RAND(), $B$3, $C$3)</calculatedColumnFormula>
    </tableColumn>
    <tableColumn id="97" xr3:uid="{D0E05634-141F-4DB8-A4EE-239E0F95BCBB}" name="95" dataDxfId="421">
      <calculatedColumnFormula>_xlfn.NORM.INV(RAND(), $B$3, $C$3)</calculatedColumnFormula>
    </tableColumn>
    <tableColumn id="98" xr3:uid="{F78048E4-A199-4712-AF3E-765DC3731A8C}" name="96" dataDxfId="420">
      <calculatedColumnFormula>_xlfn.NORM.INV(RAND(), $B$3, $C$3)</calculatedColumnFormula>
    </tableColumn>
    <tableColumn id="99" xr3:uid="{DF83A4F5-B883-4AE8-8D35-2E5E03B5CA3A}" name="97" dataDxfId="419">
      <calculatedColumnFormula>_xlfn.NORM.INV(RAND(), $B$3, $C$3)</calculatedColumnFormula>
    </tableColumn>
    <tableColumn id="100" xr3:uid="{C5C8C34A-FC3E-41A8-A425-73D4C0E46A84}" name="98" dataDxfId="418">
      <calculatedColumnFormula>_xlfn.NORM.INV(RAND(), $B$3, $C$3)</calculatedColumnFormula>
    </tableColumn>
    <tableColumn id="101" xr3:uid="{492BD34F-C6C6-40C4-B6CB-96B72A0CA344}" name="99" dataDxfId="417">
      <calculatedColumnFormula>_xlfn.NORM.INV(RAND(), $B$3, $C$3)</calculatedColumnFormula>
    </tableColumn>
    <tableColumn id="102" xr3:uid="{75569A26-A2FF-4CF4-8129-F8A064FD10EC}" name="100" dataDxfId="416">
      <calculatedColumnFormula>_xlfn.NORM.INV(RAND(), $B$3, $C$3)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6CA202-85D0-4D45-9926-8859CC509EB3}" name="Table5" displayName="Table5" ref="B2:E123" totalsRowShown="0">
  <autoFilter ref="B2:E123" xr:uid="{886CA202-85D0-4D45-9926-8859CC509EB3}"/>
  <tableColumns count="4">
    <tableColumn id="1" xr3:uid="{CAD98EAE-CAD3-4D8D-B508-8E7430B57CFA}" name="Date" dataDxfId="415">
      <calculatedColumnFormula>Table1[[#This Row],[Date]]</calculatedColumnFormula>
    </tableColumn>
    <tableColumn id="2" xr3:uid="{E84318E8-10D8-4F3B-9B49-734C76635F1C}" name="Amount Invested " dataDxfId="414">
      <calculatedColumnFormula>Table1[[#This Row],[Monthly Income Invested ($)]]</calculatedColumnFormula>
    </tableColumn>
    <tableColumn id="3" xr3:uid="{9A09FD8A-6783-43FC-8313-24F4646153DC}" name="Forward Rate (Effective Monthly)" dataDxfId="413">
      <calculatedColumnFormula>Table6[[#This Row],[Forward Rate (Monthly Effective)]]</calculatedColumnFormula>
    </tableColumn>
    <tableColumn id="4" xr3:uid="{6F8F3C42-B642-498C-B8BD-61042D14A46B}" name="AV" dataDxfId="412">
      <calculatedColumnFormula>E2*(1+D4)+C3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4F3DD1F-C888-4CA4-86D0-16D4F8C83100}" name="Table10" displayName="Table10" ref="A5:DB126" totalsRowShown="0">
  <autoFilter ref="A5:DB126" xr:uid="{54F3DD1F-C888-4CA4-86D0-16D4F8C83100}"/>
  <tableColumns count="106">
    <tableColumn id="1" xr3:uid="{646A9F40-4AA6-40B8-A5B8-270DEFDA69DC}" name="Num"/>
    <tableColumn id="2" xr3:uid="{7A9BC70D-D8B3-449C-85D0-AA387065C954}" name="Date" dataDxfId="411">
      <calculatedColumnFormula>'Task 2'!B3</calculatedColumnFormula>
    </tableColumn>
    <tableColumn id="3" xr3:uid="{FBB5FBDA-72B3-4A81-BD58-3196CFA52537}" name="Amount Invested in Bonds" dataDxfId="410">
      <calculatedColumnFormula>$B$3*'Task 2'!G3</calculatedColumnFormula>
    </tableColumn>
    <tableColumn id="4" xr3:uid="{1684E4B0-45FC-4F9C-A004-7D6E9D16F953}" name="Forward Rate" dataDxfId="409">
      <calculatedColumnFormula>'Task 3'!F3</calculatedColumnFormula>
    </tableColumn>
    <tableColumn id="5" xr3:uid="{8C38AF6D-7F56-4E33-8A56-FA4DAEE7B55C}" name="AV Bonds" dataDxfId="408">
      <calculatedColumnFormula>E5*(1+D6)+C6</calculatedColumnFormula>
    </tableColumn>
    <tableColumn id="6" xr3:uid="{92C98D75-F1BC-443C-B447-E56CE21CE0EC}" name="Amount Invested in VAS" dataDxfId="407">
      <calculatedColumnFormula>$C$3*'Task 2'!G3</calculatedColumnFormula>
    </tableColumn>
    <tableColumn id="7" xr3:uid="{E9385511-1C45-48DC-8E3F-04DED8B1BC90}" name="AV VAS Sim 1" dataDxfId="406">
      <calculatedColumnFormula>G5*EXP('Task 5'!D5)+$F$7</calculatedColumnFormula>
    </tableColumn>
    <tableColumn id="8" xr3:uid="{E8E65550-AE5B-444F-B39A-19FF88E327D0}" name="AV VAS Sim 2" dataDxfId="405"/>
    <tableColumn id="9" xr3:uid="{08347C0C-4438-46C7-A40F-8E62FF110697}" name="AV VAS Sim 3" dataDxfId="404"/>
    <tableColumn id="10" xr3:uid="{B8F55A71-6575-4B65-8F4E-06069C3169AC}" name="AV VAS Sim 4" dataDxfId="403"/>
    <tableColumn id="11" xr3:uid="{3C01AD62-741D-4C7D-8B19-7F1887D94E85}" name="AV VAS Sim 5" dataDxfId="402"/>
    <tableColumn id="12" xr3:uid="{7C8C01B7-4AB1-4312-ADAF-E6B9200FE3A7}" name="AV VAS Sim 6" dataDxfId="401"/>
    <tableColumn id="13" xr3:uid="{E61B0E18-7DA2-4E88-A809-0B5FCEBD7AB8}" name="AV VAS Sim 7" dataDxfId="400"/>
    <tableColumn id="14" xr3:uid="{DAC76ED9-B364-4EF1-994C-AEE91BB802B9}" name="AV VAS Sim 8" dataDxfId="399"/>
    <tableColumn id="15" xr3:uid="{93B89412-D5A0-4D87-827E-4D0415F78161}" name="AV VAS Sim 9" dataDxfId="398"/>
    <tableColumn id="16" xr3:uid="{0D602F65-3CB3-42D3-86AC-03ADA429A0A5}" name="AV VAS Sim 10" dataDxfId="397"/>
    <tableColumn id="17" xr3:uid="{8C407FB2-D253-4C44-BB00-2A783B9B0747}" name="AV VAS Sim 11" dataDxfId="396"/>
    <tableColumn id="18" xr3:uid="{713F8BDD-8464-42E1-8992-C39654FF3287}" name="AV VAS Sim 12" dataDxfId="395"/>
    <tableColumn id="19" xr3:uid="{12003EC6-593B-4B8F-9610-81B623FFCDD3}" name="AV VAS Sim 13" dataDxfId="394"/>
    <tableColumn id="20" xr3:uid="{B3895350-60D6-4E52-96C1-A5D3099AD003}" name="AV VAS Sim 14" dataDxfId="393"/>
    <tableColumn id="21" xr3:uid="{934C15CD-36D2-4DC8-9EEE-1B4E5AFFBD25}" name="AV VAS Sim 15" dataDxfId="392"/>
    <tableColumn id="22" xr3:uid="{6901869F-FF67-4F97-915A-AF88908CF7A1}" name="AV VAS Sim 16" dataDxfId="391"/>
    <tableColumn id="23" xr3:uid="{639C2206-86A2-4067-A3A7-6BBDF11D22E8}" name="AV VAS Sim 17" dataDxfId="390"/>
    <tableColumn id="24" xr3:uid="{61B8507A-19B3-44D7-955F-90F8A2105D53}" name="AV VAS Sim 18" dataDxfId="389"/>
    <tableColumn id="25" xr3:uid="{6A952AEF-DAE6-42FA-8A45-A0FF7C86E4E7}" name="AV VAS Sim 19" dataDxfId="388"/>
    <tableColumn id="26" xr3:uid="{C2C54419-A6E5-49CB-8A9D-99FA3918FAF4}" name="AV VAS Sim 20" dataDxfId="387"/>
    <tableColumn id="27" xr3:uid="{B0DEDD91-C3EC-46E9-95BA-BFFDF1688AE3}" name="AV VAS Sim 21" dataDxfId="386"/>
    <tableColumn id="28" xr3:uid="{67C88396-6D27-4227-A1B3-60025DD0925B}" name="AV VAS Sim 22" dataDxfId="385"/>
    <tableColumn id="29" xr3:uid="{AA23AA15-15F6-4BA5-8FF1-493C6C63FCC7}" name="AV VAS Sim 23" dataDxfId="384"/>
    <tableColumn id="30" xr3:uid="{12BE5421-3B97-4152-9B8F-0DED3D7F8999}" name="AV VAS Sim 24" dataDxfId="383"/>
    <tableColumn id="31" xr3:uid="{00D9F342-2CB8-4D7D-94A1-CB6DCE3E45F6}" name="AV VAS Sim 25" dataDxfId="382"/>
    <tableColumn id="32" xr3:uid="{5722F40A-FC68-4E5D-B5D5-79E70D1CDB18}" name="AV VAS Sim 26" dataDxfId="381"/>
    <tableColumn id="33" xr3:uid="{EFF2B74D-BDCA-415A-A765-EB02AE7E173F}" name="AV VAS Sim 27" dataDxfId="380"/>
    <tableColumn id="34" xr3:uid="{9ECB4318-D7F1-4092-8DC8-5EAC457998A1}" name="AV VAS Sim 28" dataDxfId="379"/>
    <tableColumn id="35" xr3:uid="{A761BB74-B481-42AC-B4B2-2B0F2F7E77A9}" name="AV VAS Sim 29" dataDxfId="378"/>
    <tableColumn id="36" xr3:uid="{D1263275-62D6-4C04-A34F-0CD4A5B46B28}" name="AV VAS Sim 30" dataDxfId="377"/>
    <tableColumn id="37" xr3:uid="{FA2F0998-5D7F-4427-8089-A4A0643D1804}" name="AV VAS Sim 31" dataDxfId="376"/>
    <tableColumn id="38" xr3:uid="{AA1A7A34-AB9A-4A98-AB6C-E0DDF8527710}" name="AV VAS Sim 32" dataDxfId="375"/>
    <tableColumn id="39" xr3:uid="{BD045F4C-7482-444C-874D-3515275F76FD}" name="AV VAS Sim 33" dataDxfId="374"/>
    <tableColumn id="40" xr3:uid="{A055C9AB-A44A-4987-B8C4-4F8F783F2DB7}" name="AV VAS Sim 34" dataDxfId="373"/>
    <tableColumn id="41" xr3:uid="{3EBE2435-9CF1-4FAB-95EF-5DC319C911B9}" name="AV VAS Sim 35" dataDxfId="372"/>
    <tableColumn id="42" xr3:uid="{54BAB7FC-50E3-4517-906A-7CB50BF8721E}" name="AV VAS Sim 36" dataDxfId="371"/>
    <tableColumn id="43" xr3:uid="{0289E883-BD24-4521-B49B-794FFD3FA754}" name="AV VAS Sim 37" dataDxfId="370"/>
    <tableColumn id="44" xr3:uid="{4BCC1144-F0AA-499D-AA10-471F927433BF}" name="AV VAS Sim 38" dataDxfId="369"/>
    <tableColumn id="45" xr3:uid="{006886AC-40CD-4C0E-87D2-E9E9CEE3900E}" name="AV VAS Sim 39" dataDxfId="368"/>
    <tableColumn id="46" xr3:uid="{FF64DE18-DE12-4F66-8E4F-CCF1AE16F8F7}" name="AV VAS Sim 40" dataDxfId="367"/>
    <tableColumn id="47" xr3:uid="{0C15BE84-6D57-4CC3-935E-DEC694C3BE30}" name="AV VAS Sim 41" dataDxfId="366"/>
    <tableColumn id="48" xr3:uid="{FD38CABA-E44C-4D18-9759-3AC59304B628}" name="AV VAS Sim 42" dataDxfId="365"/>
    <tableColumn id="49" xr3:uid="{8990A9EF-5854-4CA2-AC9F-07113E551F7D}" name="AV VAS Sim 43" dataDxfId="364"/>
    <tableColumn id="50" xr3:uid="{CA7255EE-2A8C-426D-BEF0-520B0E44D488}" name="AV VAS Sim 44" dataDxfId="363"/>
    <tableColumn id="51" xr3:uid="{4E7BED7B-F7B5-4007-80FA-7BDFC6E13E09}" name="AV VAS Sim 45" dataDxfId="362"/>
    <tableColumn id="52" xr3:uid="{3E62C054-B0EB-4775-99DF-77D66FD31371}" name="AV VAS Sim 46" dataDxfId="361"/>
    <tableColumn id="53" xr3:uid="{8EAD85E6-9622-482C-BC19-2B0C6C53C4CD}" name="AV VAS Sim 47" dataDxfId="360"/>
    <tableColumn id="54" xr3:uid="{E8EE2A9E-C45F-45F8-8EAC-685A1EB03FB9}" name="AV VAS Sim 48" dataDxfId="359"/>
    <tableColumn id="55" xr3:uid="{C2819317-9AF9-48E4-8E36-ADB88000A5FA}" name="AV VAS Sim 49" dataDxfId="358"/>
    <tableColumn id="56" xr3:uid="{E90B0785-47BE-4EB2-8756-DD69438F70B7}" name="AV VAS Sim 50" dataDxfId="357"/>
    <tableColumn id="57" xr3:uid="{BF9691D9-C7D2-4745-A22B-E402FD3BF6F0}" name="AV VAS Sim 51" dataDxfId="356"/>
    <tableColumn id="58" xr3:uid="{8078E10D-6A43-430B-B934-298F4E77A991}" name="AV VAS Sim 52" dataDxfId="355"/>
    <tableColumn id="59" xr3:uid="{38F822DF-713E-4F64-82AB-CAC5764DA2E5}" name="AV VAS Sim 53" dataDxfId="354"/>
    <tableColumn id="60" xr3:uid="{11D1AD58-F7E2-4C24-A281-1EEE02EEBB7B}" name="AV VAS Sim 54" dataDxfId="353"/>
    <tableColumn id="61" xr3:uid="{95D9DDF8-1F5E-4677-A52C-0E6DB5E7C6C7}" name="AV VAS Sim 55" dataDxfId="352"/>
    <tableColumn id="62" xr3:uid="{A163BE11-18DA-4B25-B2BE-AEA5796DBB4B}" name="AV VAS Sim 56" dataDxfId="351"/>
    <tableColumn id="63" xr3:uid="{92B0125C-6377-4EC5-A2F8-81CCDCDBBACE}" name="AV VAS Sim 57" dataDxfId="350"/>
    <tableColumn id="64" xr3:uid="{26D35FFE-ADD9-48E3-AFB4-0ABB21034E32}" name="AV VAS Sim 58" dataDxfId="349"/>
    <tableColumn id="65" xr3:uid="{276CA297-225B-44FE-B292-6070BEDA84BC}" name="AV VAS Sim 59" dataDxfId="348"/>
    <tableColumn id="66" xr3:uid="{4536B904-56FA-433A-A381-8459E03743B3}" name="AV VAS Sim 60" dataDxfId="347"/>
    <tableColumn id="67" xr3:uid="{2D359FA6-AB4F-4647-8A8F-9626B4AC386D}" name="AV VAS Sim 61" dataDxfId="346"/>
    <tableColumn id="68" xr3:uid="{8CB25D77-06A4-4EB2-8768-9BF086663D59}" name="AV VAS Sim 62" dataDxfId="345"/>
    <tableColumn id="69" xr3:uid="{EEE24423-E48E-49E8-B723-B97F3357FC38}" name="AV VAS Sim 63" dataDxfId="344"/>
    <tableColumn id="70" xr3:uid="{4271E96D-AA97-46B7-8326-8C0108767ACB}" name="AV VAS Sim 64" dataDxfId="343"/>
    <tableColumn id="71" xr3:uid="{0DC66173-46A5-48C3-BC30-D6FAEAF1CDBA}" name="AV VAS Sim 65" dataDxfId="342"/>
    <tableColumn id="72" xr3:uid="{49C7C835-2A8C-49C8-878E-035A678BE07B}" name="AV VAS Sim 66" dataDxfId="341"/>
    <tableColumn id="73" xr3:uid="{99ED72EB-21B8-439E-9DA9-101B93A937E2}" name="AV VAS Sim 67" dataDxfId="340"/>
    <tableColumn id="74" xr3:uid="{812E9F34-F9AC-4DCF-8360-839BF78D0B9A}" name="AV VAS Sim 68" dataDxfId="339"/>
    <tableColumn id="75" xr3:uid="{29C02869-C727-435B-B4FE-506F8EEEBD5E}" name="AV VAS Sim 69" dataDxfId="338"/>
    <tableColumn id="76" xr3:uid="{DC48DE5C-263A-49A3-97B8-83C198EB3AF6}" name="AV VAS Sim 70" dataDxfId="337"/>
    <tableColumn id="77" xr3:uid="{83870CB0-465A-4562-BB80-81C58D02583F}" name="AV VAS Sim 71" dataDxfId="336"/>
    <tableColumn id="78" xr3:uid="{5F8DCC2C-C1CD-48E8-BCFF-958A99C2B37F}" name="AV VAS Sim 72" dataDxfId="335"/>
    <tableColumn id="79" xr3:uid="{860B92D6-C602-45DB-8DBA-50767458B41E}" name="AV VAS Sim 73" dataDxfId="334"/>
    <tableColumn id="80" xr3:uid="{F3952A0D-37C2-4572-8452-C53D42A91900}" name="AV VAS Sim 74" dataDxfId="333"/>
    <tableColumn id="81" xr3:uid="{D29985C1-7AFF-43F6-B1B4-D8ADCF3BF83C}" name="AV VAS Sim 75" dataDxfId="332"/>
    <tableColumn id="82" xr3:uid="{0FA59088-9645-41CD-BA38-2CF18BC5CCA7}" name="AV VAS Sim 76" dataDxfId="331"/>
    <tableColumn id="83" xr3:uid="{E9CF72DC-020C-49D7-BF00-D34C522F4D66}" name="AV VAS Sim 77" dataDxfId="330"/>
    <tableColumn id="84" xr3:uid="{70F82662-8EEC-4547-AE09-2FE6DE54FD92}" name="AV VAS Sim 78" dataDxfId="329"/>
    <tableColumn id="85" xr3:uid="{0CBF74AC-00EB-42A4-8AC1-C28FB04E7DF7}" name="AV VAS Sim 79" dataDxfId="328"/>
    <tableColumn id="86" xr3:uid="{46AE3EB3-CCCA-431A-AA3D-C3675F1EE9EA}" name="AV VAS Sim 80" dataDxfId="327"/>
    <tableColumn id="87" xr3:uid="{8059F0BE-169A-463C-8C83-DD831CD6DBFB}" name="AV VAS Sim 81" dataDxfId="326"/>
    <tableColumn id="88" xr3:uid="{5D417353-78F7-4ECD-A70A-5B08D9116CD0}" name="AV VAS Sim 82" dataDxfId="325"/>
    <tableColumn id="89" xr3:uid="{FD45DE16-6F0C-4627-8A76-65EEA3E023BD}" name="AV VAS Sim 83" dataDxfId="324"/>
    <tableColumn id="90" xr3:uid="{08702BEF-C156-4F9F-8440-67584B3E827A}" name="AV VAS Sim 84" dataDxfId="323"/>
    <tableColumn id="91" xr3:uid="{54F1A743-C1BB-421D-80EC-B25E6A75EEC7}" name="AV VAS Sim 85" dataDxfId="322"/>
    <tableColumn id="92" xr3:uid="{E14F7DB4-7CE9-4ED6-B47E-A922AA61F3EB}" name="AV VAS Sim 86" dataDxfId="321"/>
    <tableColumn id="93" xr3:uid="{4C99BECD-9218-42E6-B9DB-F0809B33923E}" name="AV VAS Sim 87" dataDxfId="320"/>
    <tableColumn id="94" xr3:uid="{6C2AC1E4-3B23-4BE8-9CC6-01BC0CACC3B3}" name="AV VAS Sim 88" dataDxfId="319"/>
    <tableColumn id="95" xr3:uid="{637DBFFC-0CE6-4D42-AF24-C8F3CE063164}" name="AV VAS Sim 89" dataDxfId="318"/>
    <tableColumn id="96" xr3:uid="{6C1455B8-D150-42BE-B87D-6C720294F11E}" name="AV VAS Sim 90" dataDxfId="317"/>
    <tableColumn id="97" xr3:uid="{06ECC4C3-CC3C-4ECD-AF78-1C12C442756B}" name="AV VAS Sim 91" dataDxfId="316"/>
    <tableColumn id="98" xr3:uid="{30FA1154-2F61-4670-9918-0230EFCFA6A7}" name="AV VAS Sim 92" dataDxfId="315"/>
    <tableColumn id="99" xr3:uid="{D1F634CE-7C9B-4EC9-82A5-A9353AF37C65}" name="AV VAS Sim 93" dataDxfId="314"/>
    <tableColumn id="100" xr3:uid="{482E3B65-B2CE-4030-902C-8B2EDE95770F}" name="AV VAS Sim 94" dataDxfId="313"/>
    <tableColumn id="101" xr3:uid="{F4C8ECEA-670A-4889-9208-25DB3CC6BBAC}" name="AV VAS Sim 95" dataDxfId="312"/>
    <tableColumn id="102" xr3:uid="{962C4517-1E30-4384-832E-700ADB703220}" name="AV VAS Sim 96" dataDxfId="311"/>
    <tableColumn id="103" xr3:uid="{D44C02FB-3748-42CF-9C36-63A11A9970AB}" name="AV VAS Sim 97" dataDxfId="310"/>
    <tableColumn id="104" xr3:uid="{F94B2EF3-00DF-4D4A-9C8D-DA4892291C34}" name="AV VAS Sim 98" dataDxfId="309"/>
    <tableColumn id="105" xr3:uid="{DA9A35C5-8BC8-49A5-AEA5-841EC9983439}" name="AV VAS Sim 99" dataDxfId="308"/>
    <tableColumn id="106" xr3:uid="{9029A181-13C9-4749-8386-B9A1CAF55D1D}" name="AV VAS Sim 100" dataDxfId="30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C69B724-2B2D-4CFE-82C3-EBF5E69A176E}" name="Table11" displayName="Table11" ref="B2:C3" totalsRowShown="0">
  <autoFilter ref="B2:C3" xr:uid="{CC69B724-2B2D-4CFE-82C3-EBF5E69A176E}"/>
  <tableColumns count="2">
    <tableColumn id="1" xr3:uid="{D418A4B0-2F9E-47A6-9A00-86A6E80782F6}" name="Investment Proportion in Bonds"/>
    <tableColumn id="2" xr3:uid="{04B42A62-8D34-41F1-9B28-845A9CB5B09F}" name="Investement Proportion in VA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C12A469-BC14-4D84-9C69-61E9ED66D230}" name="Table12" displayName="Table12" ref="F128:DB129" totalsRowShown="0">
  <autoFilter ref="F128:DB129" xr:uid="{FC12A469-BC14-4D84-9C69-61E9ED66D230}"/>
  <tableColumns count="101">
    <tableColumn id="1" xr3:uid="{FDB1F375-90C2-4E26-A96A-F01ABF823E84}" name="Simulation"/>
    <tableColumn id="2" xr3:uid="{F7621004-9C98-4C1F-8A72-8501031B3715}" name="Sim 1" dataDxfId="306">
      <calculatedColumnFormula>G125+$E$125</calculatedColumnFormula>
    </tableColumn>
    <tableColumn id="3" xr3:uid="{D31BC68C-667D-4252-9D66-9C1855663BAE}" name="Sim 2" dataDxfId="305">
      <calculatedColumnFormula>H125+$E$125</calculatedColumnFormula>
    </tableColumn>
    <tableColumn id="4" xr3:uid="{CF91D8B6-AF45-4972-BFC0-191598DDF016}" name="Sim 3" dataDxfId="304">
      <calculatedColumnFormula>I125+$E$125</calculatedColumnFormula>
    </tableColumn>
    <tableColumn id="5" xr3:uid="{F78A7B49-4EB3-47A4-93AB-6463328AE84A}" name="Sim 4" dataDxfId="303">
      <calculatedColumnFormula>J125+$E$125</calculatedColumnFormula>
    </tableColumn>
    <tableColumn id="6" xr3:uid="{BFA1C0F7-9830-4505-9666-39DDAB019B5D}" name="Sim 5" dataDxfId="302">
      <calculatedColumnFormula>K125+$E$125</calculatedColumnFormula>
    </tableColumn>
    <tableColumn id="7" xr3:uid="{4C662A78-EAA2-4400-8F3F-D7C0929F94FB}" name="Sim 6" dataDxfId="301">
      <calculatedColumnFormula>L125+$E$125</calculatedColumnFormula>
    </tableColumn>
    <tableColumn id="8" xr3:uid="{20E75C56-6D66-47D2-8C1D-1D4D647D7AE2}" name="Sim 7" dataDxfId="300">
      <calculatedColumnFormula>M125+$E$125</calculatedColumnFormula>
    </tableColumn>
    <tableColumn id="9" xr3:uid="{85EA1858-0465-42DE-A434-4C8E1DA236BA}" name="Sim 8" dataDxfId="299">
      <calculatedColumnFormula>N125+$E$125</calculatedColumnFormula>
    </tableColumn>
    <tableColumn id="10" xr3:uid="{70D71756-7017-46ED-AFCD-324A6B7016ED}" name="Sim 9" dataDxfId="298">
      <calculatedColumnFormula>O125+$E$125</calculatedColumnFormula>
    </tableColumn>
    <tableColumn id="11" xr3:uid="{55652074-0DFF-4495-A53D-FE16E073278D}" name="Sim 10" dataDxfId="297">
      <calculatedColumnFormula>P125+$E$125</calculatedColumnFormula>
    </tableColumn>
    <tableColumn id="12" xr3:uid="{E0F5D4A5-EDA0-4593-85AA-454C58EC72EF}" name="Sim 11" dataDxfId="296">
      <calculatedColumnFormula>Q125+$E$125</calculatedColumnFormula>
    </tableColumn>
    <tableColumn id="13" xr3:uid="{6E6495F1-80E3-40B3-BE6E-A0E00501C90F}" name="Sim 12" dataDxfId="295">
      <calculatedColumnFormula>R125+$E$125</calculatedColumnFormula>
    </tableColumn>
    <tableColumn id="14" xr3:uid="{5B2C5477-E9FF-478B-8CDF-2371812962A8}" name="Sim 13" dataDxfId="294">
      <calculatedColumnFormula>S125+$E$125</calculatedColumnFormula>
    </tableColumn>
    <tableColumn id="15" xr3:uid="{AD9734CE-86C5-4F93-BBED-77E4C74AA2F5}" name="Sim 14" dataDxfId="293">
      <calculatedColumnFormula>T125+$E$125</calculatedColumnFormula>
    </tableColumn>
    <tableColumn id="16" xr3:uid="{1DA7C963-5034-4902-8B9E-6D0923A5D3FF}" name="Sim 15" dataDxfId="292">
      <calculatedColumnFormula>U125+$E$125</calculatedColumnFormula>
    </tableColumn>
    <tableColumn id="17" xr3:uid="{DF10E6A0-35B3-4A08-B534-1B432E0957E3}" name="Sim 16" dataDxfId="291">
      <calculatedColumnFormula>V125+$E$125</calculatedColumnFormula>
    </tableColumn>
    <tableColumn id="18" xr3:uid="{07B0312B-D0EA-40BB-871B-4794E6F8EE21}" name="Sim 17" dataDxfId="290">
      <calculatedColumnFormula>W125+$E$125</calculatedColumnFormula>
    </tableColumn>
    <tableColumn id="19" xr3:uid="{78A8C587-3375-4F7A-B902-E2C78BCBD472}" name="Sim 18" dataDxfId="289">
      <calculatedColumnFormula>X125+$E$125</calculatedColumnFormula>
    </tableColumn>
    <tableColumn id="20" xr3:uid="{31039258-A785-42BD-B68A-F7C8D01F9B97}" name="Sim 19" dataDxfId="288">
      <calculatedColumnFormula>Y125+$E$125</calculatedColumnFormula>
    </tableColumn>
    <tableColumn id="21" xr3:uid="{3CA743B4-942C-487D-BA67-7DBC524CFA0C}" name="Sim 20" dataDxfId="287">
      <calculatedColumnFormula>Z125+$E$125</calculatedColumnFormula>
    </tableColumn>
    <tableColumn id="22" xr3:uid="{03832356-8170-4C17-A776-4839B0BC8B09}" name="Sim 21" dataDxfId="286">
      <calculatedColumnFormula>AA125+$E$125</calculatedColumnFormula>
    </tableColumn>
    <tableColumn id="23" xr3:uid="{B0E3A50F-49DB-4B6E-969E-BA7D75F5ECEA}" name="Sim 22" dataDxfId="285">
      <calculatedColumnFormula>AB125+$E$125</calculatedColumnFormula>
    </tableColumn>
    <tableColumn id="24" xr3:uid="{01F08C14-9C59-4648-982D-F032AFA20F03}" name="Sim 23" dataDxfId="284">
      <calculatedColumnFormula>AC125+$E$125</calculatedColumnFormula>
    </tableColumn>
    <tableColumn id="25" xr3:uid="{AE167799-F21C-4BD5-AEE4-8145C0D4F26F}" name="Sim 24" dataDxfId="283">
      <calculatedColumnFormula>AD125+$E$125</calculatedColumnFormula>
    </tableColumn>
    <tableColumn id="26" xr3:uid="{234BFA84-4051-4601-81F9-50DA5BB14B24}" name="Sim 25" dataDxfId="282">
      <calculatedColumnFormula>AE125+$E$125</calculatedColumnFormula>
    </tableColumn>
    <tableColumn id="27" xr3:uid="{811B866D-C57B-4E5C-AB98-8817AD18E2C5}" name="Sim 26" dataDxfId="281">
      <calculatedColumnFormula>AF125+$E$125</calculatedColumnFormula>
    </tableColumn>
    <tableColumn id="28" xr3:uid="{6794C188-9975-4F4E-B98C-BB0BC4C2232B}" name="Sim 27" dataDxfId="280">
      <calculatedColumnFormula>AG125+$E$125</calculatedColumnFormula>
    </tableColumn>
    <tableColumn id="29" xr3:uid="{36FEE924-F54B-4281-A0D4-A1444810A0B1}" name="Sim 28" dataDxfId="279">
      <calculatedColumnFormula>AH125+$E$125</calculatedColumnFormula>
    </tableColumn>
    <tableColumn id="30" xr3:uid="{3CD428ED-243F-4F2F-A039-20332CAB9E33}" name="Sim 29" dataDxfId="278">
      <calculatedColumnFormula>AI125+$E$125</calculatedColumnFormula>
    </tableColumn>
    <tableColumn id="31" xr3:uid="{198285EA-26EF-4DBD-9C20-EA7084AB8F44}" name="Sim 30" dataDxfId="277">
      <calculatedColumnFormula>AJ125+$E$125</calculatedColumnFormula>
    </tableColumn>
    <tableColumn id="32" xr3:uid="{13F8B199-D12E-4A1F-BD29-115434E1FCC5}" name="Sim 31" dataDxfId="276">
      <calculatedColumnFormula>AK125+$E$125</calculatedColumnFormula>
    </tableColumn>
    <tableColumn id="33" xr3:uid="{8893B521-9297-4021-869C-2B1133FCF5A0}" name="Sim 32" dataDxfId="275">
      <calculatedColumnFormula>AL125+$E$125</calculatedColumnFormula>
    </tableColumn>
    <tableColumn id="34" xr3:uid="{E6D87A95-457A-47B0-9011-8FE5E8DEF73E}" name="Sim 33" dataDxfId="274">
      <calculatedColumnFormula>AM125+$E$125</calculatedColumnFormula>
    </tableColumn>
    <tableColumn id="35" xr3:uid="{14219FEE-4740-4C9B-B4AF-6C91A506269A}" name="Sim 34" dataDxfId="273">
      <calculatedColumnFormula>AN125+$E$125</calculatedColumnFormula>
    </tableColumn>
    <tableColumn id="36" xr3:uid="{5E5ABEE3-966E-4D9F-A626-AAE17F7A6CAD}" name="Sim 35" dataDxfId="272">
      <calculatedColumnFormula>AO125+$E$125</calculatedColumnFormula>
    </tableColumn>
    <tableColumn id="37" xr3:uid="{C43CCE99-0881-4024-8373-C3971509322B}" name="Sim 36" dataDxfId="271">
      <calculatedColumnFormula>AP125+$E$125</calculatedColumnFormula>
    </tableColumn>
    <tableColumn id="38" xr3:uid="{2C8B5335-4239-42F4-AD94-91724F55141F}" name="Sim 37" dataDxfId="270">
      <calculatedColumnFormula>AQ125+$E$125</calculatedColumnFormula>
    </tableColumn>
    <tableColumn id="39" xr3:uid="{90A53A7E-AE30-451C-9961-EEC3A8D71D68}" name="Sim 38" dataDxfId="269">
      <calculatedColumnFormula>AR125+$E$125</calculatedColumnFormula>
    </tableColumn>
    <tableColumn id="40" xr3:uid="{D9A1A92C-8A45-44DD-BDF3-B8F59444F8E3}" name="Sim 39" dataDxfId="268">
      <calculatedColumnFormula>AS125+$E$125</calculatedColumnFormula>
    </tableColumn>
    <tableColumn id="41" xr3:uid="{74E638B0-CB3B-41E5-B648-D2E671803305}" name="Sim 40" dataDxfId="267">
      <calculatedColumnFormula>AT125+$E$125</calculatedColumnFormula>
    </tableColumn>
    <tableColumn id="42" xr3:uid="{FA3F9A2C-D466-4F19-AE04-A98D327CF378}" name="Sim 41" dataDxfId="266">
      <calculatedColumnFormula>AU125+$E$125</calculatedColumnFormula>
    </tableColumn>
    <tableColumn id="43" xr3:uid="{5EB2DFA6-D865-4A05-8893-2209718D9F5B}" name="Sim 42" dataDxfId="265">
      <calculatedColumnFormula>AV125+$E$125</calculatedColumnFormula>
    </tableColumn>
    <tableColumn id="44" xr3:uid="{2BD8E5A9-59C3-4DD2-BC79-C92B42DDC021}" name="Sim 43" dataDxfId="264">
      <calculatedColumnFormula>AW125+$E$125</calculatedColumnFormula>
    </tableColumn>
    <tableColumn id="45" xr3:uid="{C6A6C268-98D6-4434-A7D6-584733716437}" name="Sim 44" dataDxfId="263">
      <calculatedColumnFormula>AX125+$E$125</calculatedColumnFormula>
    </tableColumn>
    <tableColumn id="46" xr3:uid="{2B44B7EA-B4D6-467C-85A1-623028282494}" name="Sim 45" dataDxfId="262">
      <calculatedColumnFormula>AY125+$E$125</calculatedColumnFormula>
    </tableColumn>
    <tableColumn id="47" xr3:uid="{A8CB718F-AB45-4446-915F-2DF2ACEB0B12}" name="Sim 46" dataDxfId="261">
      <calculatedColumnFormula>AZ125+$E$125</calculatedColumnFormula>
    </tableColumn>
    <tableColumn id="48" xr3:uid="{5FE5D2B2-1E70-4BBF-9579-14780316A81E}" name="Sim 47" dataDxfId="260">
      <calculatedColumnFormula>BA125+$E$125</calculatedColumnFormula>
    </tableColumn>
    <tableColumn id="49" xr3:uid="{252420AD-09F2-4B17-8460-000CBCE210B1}" name="Sim 48" dataDxfId="259">
      <calculatedColumnFormula>BB125+$E$125</calculatedColumnFormula>
    </tableColumn>
    <tableColumn id="50" xr3:uid="{88C1694B-5159-4DB2-BF8A-AFA6FDE5E4EA}" name="Sim 49" dataDxfId="258">
      <calculatedColumnFormula>BC125+$E$125</calculatedColumnFormula>
    </tableColumn>
    <tableColumn id="51" xr3:uid="{2A875B15-91BB-4C53-947F-3658ECCF3DA7}" name="Sim 50" dataDxfId="257">
      <calculatedColumnFormula>BD125+$E$125</calculatedColumnFormula>
    </tableColumn>
    <tableColumn id="52" xr3:uid="{F1D9474A-271E-45C1-9B84-39818C1734C8}" name="Sim 51" dataDxfId="256">
      <calculatedColumnFormula>BE125+$E$125</calculatedColumnFormula>
    </tableColumn>
    <tableColumn id="53" xr3:uid="{AD8E95D6-7356-498C-BF24-D66B1C492253}" name="Sim 52" dataDxfId="255">
      <calculatedColumnFormula>BF125+$E$125</calculatedColumnFormula>
    </tableColumn>
    <tableColumn id="54" xr3:uid="{C165E376-42D8-4D72-B034-F776FE74C3F4}" name="Sim 53" dataDxfId="254">
      <calculatedColumnFormula>BG125+$E$125</calculatedColumnFormula>
    </tableColumn>
    <tableColumn id="55" xr3:uid="{154E9E76-F729-4CA3-8598-F6960F635D28}" name="Sim 54" dataDxfId="253">
      <calculatedColumnFormula>BH125+$E$125</calculatedColumnFormula>
    </tableColumn>
    <tableColumn id="56" xr3:uid="{0B624695-843A-4AC9-A87B-581270DA7BF8}" name="Sim 55" dataDxfId="252">
      <calculatedColumnFormula>BI125+$E$125</calculatedColumnFormula>
    </tableColumn>
    <tableColumn id="57" xr3:uid="{BD3CFBF2-F600-42C7-96CD-268EFD519727}" name="Sim 56" dataDxfId="251">
      <calculatedColumnFormula>BJ125+$E$125</calculatedColumnFormula>
    </tableColumn>
    <tableColumn id="58" xr3:uid="{31ACDAE7-76D9-42C4-865B-E92C1506C3D4}" name="Sim 57" dataDxfId="250">
      <calculatedColumnFormula>BK125+$E$125</calculatedColumnFormula>
    </tableColumn>
    <tableColumn id="59" xr3:uid="{89091352-4159-4585-8A67-56B4B47F65C7}" name="Sim 58" dataDxfId="249">
      <calculatedColumnFormula>BL125+$E$125</calculatedColumnFormula>
    </tableColumn>
    <tableColumn id="60" xr3:uid="{3C78476C-0EC9-48A2-8998-F967D325A9DB}" name="Sim 59" dataDxfId="248">
      <calculatedColumnFormula>BM125+$E$125</calculatedColumnFormula>
    </tableColumn>
    <tableColumn id="61" xr3:uid="{14666E83-2A24-40F2-AE31-388F78AB6E5F}" name="Sim 60" dataDxfId="247">
      <calculatedColumnFormula>BN125+$E$125</calculatedColumnFormula>
    </tableColumn>
    <tableColumn id="62" xr3:uid="{24CD5D6B-0F63-4B32-9AA4-5A12A6CAB4DA}" name="Sim 61" dataDxfId="246">
      <calculatedColumnFormula>BO125+$E$125</calculatedColumnFormula>
    </tableColumn>
    <tableColumn id="63" xr3:uid="{5866A18F-2F47-461E-8947-91C7E2C52B29}" name="Sim 62" dataDxfId="245">
      <calculatedColumnFormula>BP125+$E$125</calculatedColumnFormula>
    </tableColumn>
    <tableColumn id="64" xr3:uid="{84651AD2-40FB-4F90-A6FA-B94835B6E3FE}" name="Sim 63" dataDxfId="244">
      <calculatedColumnFormula>BQ125+$E$125</calculatedColumnFormula>
    </tableColumn>
    <tableColumn id="65" xr3:uid="{DF037D95-197A-4FC5-9A06-C0C96D7A7DE4}" name="Sim 64" dataDxfId="243">
      <calculatedColumnFormula>BR125+$E$125</calculatedColumnFormula>
    </tableColumn>
    <tableColumn id="66" xr3:uid="{C6151E77-8E84-41AE-B605-BDC1A8A9E35B}" name="Sim 65" dataDxfId="242">
      <calculatedColumnFormula>BS125+$E$125</calculatedColumnFormula>
    </tableColumn>
    <tableColumn id="67" xr3:uid="{A082CBD8-AE45-42B6-8307-CA3A6B038D49}" name="Sim 66" dataDxfId="241">
      <calculatedColumnFormula>BT125+$E$125</calculatedColumnFormula>
    </tableColumn>
    <tableColumn id="68" xr3:uid="{A59A6E76-5CC5-4963-84A2-E276DAFEDFA8}" name="Sim 67" dataDxfId="240">
      <calculatedColumnFormula>BU125+$E$125</calculatedColumnFormula>
    </tableColumn>
    <tableColumn id="69" xr3:uid="{2477FDAE-C636-40AF-890E-29F7D19EA917}" name="Sim 68" dataDxfId="239">
      <calculatedColumnFormula>BV125+$E$125</calculatedColumnFormula>
    </tableColumn>
    <tableColumn id="70" xr3:uid="{B920AC6F-DD0F-44D7-AB1D-8E569D037EBF}" name="Sim 69" dataDxfId="238">
      <calculatedColumnFormula>BW125+$E$125</calculatedColumnFormula>
    </tableColumn>
    <tableColumn id="71" xr3:uid="{88D55AC4-DDC2-4867-B584-EFA55A25A947}" name="Sim 70" dataDxfId="237">
      <calculatedColumnFormula>BX125+$E$125</calculatedColumnFormula>
    </tableColumn>
    <tableColumn id="72" xr3:uid="{A81F1D6F-187D-4C0B-B7FE-67AC9D0BD58D}" name="Sim 71" dataDxfId="236">
      <calculatedColumnFormula>BY125+$E$125</calculatedColumnFormula>
    </tableColumn>
    <tableColumn id="73" xr3:uid="{F5A9BDDC-09B5-428A-8A87-327E4B5B2F1F}" name="Sim 72" dataDxfId="235">
      <calculatedColumnFormula>BZ125+$E$125</calculatedColumnFormula>
    </tableColumn>
    <tableColumn id="74" xr3:uid="{E7F0F5E7-9F14-44CD-B8A8-E806AED21E29}" name="Sim 73" dataDxfId="234">
      <calculatedColumnFormula>CA125+$E$125</calculatedColumnFormula>
    </tableColumn>
    <tableColumn id="75" xr3:uid="{1EBEB793-3AD8-4EDE-A4A7-F0885A2AD45F}" name="Sim 74" dataDxfId="233">
      <calculatedColumnFormula>CB125+$E$125</calculatedColumnFormula>
    </tableColumn>
    <tableColumn id="76" xr3:uid="{9CB2F9AB-AE44-42FC-842F-100C72846F1C}" name="Sim 75" dataDxfId="232">
      <calculatedColumnFormula>CC125+$E$125</calculatedColumnFormula>
    </tableColumn>
    <tableColumn id="77" xr3:uid="{9C1713B1-BF18-4CA7-821F-DAEC4CF7E229}" name="Sim 76" dataDxfId="231">
      <calculatedColumnFormula>CD125+$E$125</calculatedColumnFormula>
    </tableColumn>
    <tableColumn id="78" xr3:uid="{4D54FEEA-EF1F-4933-8E13-B8DA69A32337}" name="Sim 77" dataDxfId="230">
      <calculatedColumnFormula>CE125+$E$125</calculatedColumnFormula>
    </tableColumn>
    <tableColumn id="79" xr3:uid="{A53D4B43-939B-4C90-A8F0-4194EB1869CD}" name="Sim 78" dataDxfId="229">
      <calculatedColumnFormula>CF125+$E$125</calculatedColumnFormula>
    </tableColumn>
    <tableColumn id="80" xr3:uid="{5CF0572B-10EB-4016-ADFD-9C193D568AB6}" name="Sim 79" dataDxfId="228">
      <calculatedColumnFormula>CG125+$E$125</calculatedColumnFormula>
    </tableColumn>
    <tableColumn id="81" xr3:uid="{777DB096-EB78-46F7-A409-B5B4EBD643AE}" name="Sim 80" dataDxfId="227">
      <calculatedColumnFormula>CH125+$E$125</calculatedColumnFormula>
    </tableColumn>
    <tableColumn id="82" xr3:uid="{337F88E9-8F0A-47F7-BC63-FF238886572B}" name="Sim 81" dataDxfId="226">
      <calculatedColumnFormula>CI125+$E$125</calculatedColumnFormula>
    </tableColumn>
    <tableColumn id="83" xr3:uid="{5BB89CC1-8485-461D-9F0E-6F168EA74065}" name="Sim 82" dataDxfId="225">
      <calculatedColumnFormula>CJ125+$E$125</calculatedColumnFormula>
    </tableColumn>
    <tableColumn id="84" xr3:uid="{0C8354E1-B89B-4726-A763-B85DB9A3F423}" name="Sim 83" dataDxfId="224">
      <calculatedColumnFormula>CK125+$E$125</calculatedColumnFormula>
    </tableColumn>
    <tableColumn id="85" xr3:uid="{0797ADF0-91DA-4353-B9F1-29FC1EA0C198}" name="Sim 84" dataDxfId="223">
      <calculatedColumnFormula>CL125+$E$125</calculatedColumnFormula>
    </tableColumn>
    <tableColumn id="86" xr3:uid="{81BB4A48-F8E7-4909-8BA0-8387ABD08CC0}" name="Sim 85" dataDxfId="222">
      <calculatedColumnFormula>CM125+$E$125</calculatedColumnFormula>
    </tableColumn>
    <tableColumn id="87" xr3:uid="{EF4F743C-6389-44F1-94FB-F3BA90FEA621}" name="Sim 86" dataDxfId="221">
      <calculatedColumnFormula>CN125+$E$125</calculatedColumnFormula>
    </tableColumn>
    <tableColumn id="88" xr3:uid="{5093A58D-3872-4507-9A37-2B03DE90B557}" name="Sim 87" dataDxfId="220">
      <calculatedColumnFormula>CO125+$E$125</calculatedColumnFormula>
    </tableColumn>
    <tableColumn id="89" xr3:uid="{4950D027-2513-4752-B4F7-8A4E7928CCF3}" name="Sim 88" dataDxfId="219">
      <calculatedColumnFormula>CP125+$E$125</calculatedColumnFormula>
    </tableColumn>
    <tableColumn id="90" xr3:uid="{03CAD4B4-EF35-4AE6-A74A-1AEBACEF9E3D}" name="Sim 89" dataDxfId="218">
      <calculatedColumnFormula>CQ125+$E$125</calculatedColumnFormula>
    </tableColumn>
    <tableColumn id="91" xr3:uid="{A45C60D4-BFD1-4F62-B399-FB1C3C559924}" name="Sim 90" dataDxfId="217">
      <calculatedColumnFormula>CR125+$E$125</calculatedColumnFormula>
    </tableColumn>
    <tableColumn id="92" xr3:uid="{3D6F0EEF-4EAC-45C8-8E60-5ADCB7DFA298}" name="Sim 91" dataDxfId="216">
      <calculatedColumnFormula>CS125+$E$125</calculatedColumnFormula>
    </tableColumn>
    <tableColumn id="93" xr3:uid="{FEAE39F2-19CB-4EE5-B679-88CE9DD6B044}" name="Sim 92" dataDxfId="215">
      <calculatedColumnFormula>CT125+$E$125</calculatedColumnFormula>
    </tableColumn>
    <tableColumn id="94" xr3:uid="{53E59308-C3DF-4EC2-9836-93E8514E1563}" name="Sim 93" dataDxfId="214">
      <calculatedColumnFormula>CU125+$E$125</calculatedColumnFormula>
    </tableColumn>
    <tableColumn id="95" xr3:uid="{964D6104-233E-41B4-9186-0F9EF14011DD}" name="Sim 94" dataDxfId="213">
      <calculatedColumnFormula>CV125+$E$125</calculatedColumnFormula>
    </tableColumn>
    <tableColumn id="96" xr3:uid="{1D6F9D95-54EB-4AED-AD86-0F6027331AB6}" name="Sim 95" dataDxfId="212">
      <calculatedColumnFormula>CW125+$E$125</calculatedColumnFormula>
    </tableColumn>
    <tableColumn id="97" xr3:uid="{346066FB-C81A-4932-9726-0CDC356746A0}" name="Sim 96" dataDxfId="211">
      <calculatedColumnFormula>CX125+$E$125</calculatedColumnFormula>
    </tableColumn>
    <tableColumn id="98" xr3:uid="{CC6DBEDE-0F91-4758-899A-986EE165E8CF}" name="Sim 97" dataDxfId="210">
      <calculatedColumnFormula>CY125+$E$125</calculatedColumnFormula>
    </tableColumn>
    <tableColumn id="99" xr3:uid="{2D690975-EEA0-4E62-A2A4-04249A3EA262}" name="Sim 98" dataDxfId="209">
      <calculatedColumnFormula>CZ125+$E$125</calculatedColumnFormula>
    </tableColumn>
    <tableColumn id="100" xr3:uid="{FE333D69-FC8E-4E2C-92A7-83CC95B778B2}" name="Sim 99" dataDxfId="208">
      <calculatedColumnFormula>DA125+$E$125</calculatedColumnFormula>
    </tableColumn>
    <tableColumn id="101" xr3:uid="{73BCE402-172A-459D-8B4D-13AFF6F6563B}" name="Sim 100" dataDxfId="207">
      <calculatedColumnFormula>DB125+$E$125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3FE3A47-A72F-4FDB-BC74-45D91AB61ADD}" name="Table13" displayName="Table13" ref="B2:CZ122" totalsRowShown="0" dataDxfId="206">
  <autoFilter ref="B2:CZ122" xr:uid="{73FE3A47-A72F-4FDB-BC74-45D91AB61ADD}"/>
  <tableColumns count="103">
    <tableColumn id="1" xr3:uid="{BE9FB7F9-DE65-46E6-8CE0-F991AEEF808A}" name="Date" dataDxfId="205"/>
    <tableColumn id="2" xr3:uid="{5AAE9FFF-FD55-4C97-AB82-3EAC8719FB1D}" name="Month Num" dataDxfId="204"/>
    <tableColumn id="3" xr3:uid="{2C5829E1-DD4D-49C5-8774-9DB479CA6390}" name="Investment Amount" dataDxfId="203">
      <calculatedColumnFormula>Table1[[#This Row],[Monthly Income Invested ($)]]</calculatedColumnFormula>
    </tableColumn>
    <tableColumn id="4" xr3:uid="{E6280DAA-8465-42E0-B357-9CAB925FDC8E}" name="AV Sim 1" dataDxfId="202">
      <calculatedColumnFormula>IF(COUNTIF(E$247:E$286,$C3) &gt; 0, (0.9)^(COUNTIF(E$247:E$286,$C3)), 1)</calculatedColumnFormula>
    </tableColumn>
    <tableColumn id="5" xr3:uid="{2C68BBE7-AEEC-46B4-ACA3-87EDDD0DE197}" name="AV Sim 2" dataDxfId="201"/>
    <tableColumn id="6" xr3:uid="{C4F314C8-05ED-440F-8BDE-07F2580C5B7A}" name="AV Sim 3" dataDxfId="200"/>
    <tableColumn id="7" xr3:uid="{D651BCB8-0B35-4DD2-967D-F61486C57A8F}" name="AV Sim 4" dataDxfId="199"/>
    <tableColumn id="8" xr3:uid="{E795D83E-8645-4FB4-87E8-D586884F3767}" name="AV Sim 5" dataDxfId="198"/>
    <tableColumn id="9" xr3:uid="{1AD14B3A-7AB4-43FB-917D-3AFE2D76A553}" name="AV Sim 6" dataDxfId="197"/>
    <tableColumn id="10" xr3:uid="{F94373C9-316B-4385-8F30-82E527B3CFF6}" name="AV Sim 7" dataDxfId="196"/>
    <tableColumn id="11" xr3:uid="{2DAC865F-B078-490B-8B07-C4F8986399A5}" name="AV Sim 8" dataDxfId="195"/>
    <tableColumn id="12" xr3:uid="{6A46ECCC-886A-4CEB-8D72-EEB3CA7AA86B}" name="AV Sim 9" dataDxfId="194"/>
    <tableColumn id="13" xr3:uid="{74197F91-95A1-4E84-9744-8A7F393F8668}" name="AV Sim 10" dataDxfId="193"/>
    <tableColumn id="14" xr3:uid="{66C7793E-D7A5-4D25-820F-E3E22B675E3B}" name="AV Sim 11" dataDxfId="192"/>
    <tableColumn id="15" xr3:uid="{08F4B081-153A-4838-A351-DB6AC4883D7F}" name="AV Sim 12" dataDxfId="191"/>
    <tableColumn id="16" xr3:uid="{44C51E3B-26B5-42C8-B5B2-248E1AA66480}" name="AV Sim 13" dataDxfId="190"/>
    <tableColumn id="17" xr3:uid="{83410EDB-6896-4CA8-843A-06E8D2BCCB95}" name="AV Sim 14" dataDxfId="189"/>
    <tableColumn id="18" xr3:uid="{34FAF2C1-1C62-45F9-83A9-A4049EA8F68A}" name="AV Sim 15" dataDxfId="188"/>
    <tableColumn id="19" xr3:uid="{4952CC46-FB71-4702-AB45-691DFE434C70}" name="AV Sim 16" dataDxfId="187"/>
    <tableColumn id="20" xr3:uid="{8C65FE26-7BCB-4E92-BDD6-3DC22797B9BC}" name="AV Sim 17" dataDxfId="186"/>
    <tableColumn id="21" xr3:uid="{55F6299B-C47E-4F33-B45A-802555858954}" name="AV Sim 18" dataDxfId="185"/>
    <tableColumn id="22" xr3:uid="{32A3F76C-065A-40DC-87CA-FE2861CEC083}" name="AV Sim 19" dataDxfId="184"/>
    <tableColumn id="23" xr3:uid="{A060785A-88A2-4E68-ABC1-672318009D8E}" name="AV Sim 20" dataDxfId="183"/>
    <tableColumn id="24" xr3:uid="{55E0C946-2529-4FA7-BFC9-0568F525D076}" name="AV Sim 21" dataDxfId="182"/>
    <tableColumn id="25" xr3:uid="{5FE69F92-97EF-4918-82A3-01F2E88851D4}" name="AV Sim 22" dataDxfId="181"/>
    <tableColumn id="26" xr3:uid="{A89C1C73-2763-4230-A995-294623C73F2A}" name="AV Sim 23" dataDxfId="180"/>
    <tableColumn id="27" xr3:uid="{6D10B2A9-F2CB-4F81-9FBD-872059EA7002}" name="AV Sim 24" dataDxfId="179"/>
    <tableColumn id="28" xr3:uid="{3D3F9041-82E0-4306-B4E5-E0C3D8C034A0}" name="AV Sim 25" dataDxfId="178"/>
    <tableColumn id="29" xr3:uid="{0EF50F80-A607-45F8-9339-972357126BA6}" name="AV Sim 26" dataDxfId="177"/>
    <tableColumn id="30" xr3:uid="{070142EC-35BD-4E65-976D-35B3338B4AB1}" name="AV Sim 27" dataDxfId="176"/>
    <tableColumn id="31" xr3:uid="{AFE86F4C-7ECC-4133-B477-68ADAFB6EE90}" name="AV Sim 28" dataDxfId="175"/>
    <tableColumn id="32" xr3:uid="{1C6769E4-515C-40C6-A6B1-3068A870A1F7}" name="AV Sim 29" dataDxfId="174"/>
    <tableColumn id="33" xr3:uid="{9D97A4AE-A6AA-4C54-8CBE-D926AB577BC0}" name="AV Sim 30" dataDxfId="173"/>
    <tableColumn id="34" xr3:uid="{B2FB4C3F-22F3-4ADE-86FA-6199A62B0499}" name="AV Sim 31" dataDxfId="172"/>
    <tableColumn id="35" xr3:uid="{EB5A1A69-F32F-48FC-931E-9456A5267215}" name="AV Sim 32" dataDxfId="171"/>
    <tableColumn id="36" xr3:uid="{B23B0B82-26C1-44BD-A098-FB1467259153}" name="AV Sim 33" dataDxfId="170"/>
    <tableColumn id="37" xr3:uid="{3E7AA62A-232C-4B9E-8D8A-7456749CCABE}" name="AV Sim 34" dataDxfId="169"/>
    <tableColumn id="38" xr3:uid="{49668FDF-D7AB-4562-A2E8-198E70B7ADA1}" name="AV Sim 35" dataDxfId="168"/>
    <tableColumn id="39" xr3:uid="{9ECE412F-EA18-4A30-8AF3-00A06E73A732}" name="AV Sim 36" dataDxfId="167"/>
    <tableColumn id="40" xr3:uid="{43BA2475-91A9-4FF1-956E-079CECC9AAFF}" name="AV Sim 37" dataDxfId="166"/>
    <tableColumn id="41" xr3:uid="{6B72E103-46BA-490D-8DA1-01B7CE87A7E9}" name="AV Sim 38" dataDxfId="165"/>
    <tableColumn id="42" xr3:uid="{0B13604E-C756-4DC9-B50C-615BEBEE30C8}" name="AV Sim 39" dataDxfId="164"/>
    <tableColumn id="43" xr3:uid="{A0EF4B8A-9EFD-44F8-97CF-FA918FBEFEE7}" name="AV Sim 40" dataDxfId="163"/>
    <tableColumn id="44" xr3:uid="{0BD3B1AB-4590-4397-8738-EB678A64D437}" name="AV Sim 41" dataDxfId="162"/>
    <tableColumn id="45" xr3:uid="{EAB008BE-4AAA-4F30-B47F-664A0E3055E2}" name="AV Sim 42" dataDxfId="161"/>
    <tableColumn id="46" xr3:uid="{AF34C943-5733-4029-A1AA-85EDDDE9251D}" name="AV Sim 43" dataDxfId="160"/>
    <tableColumn id="47" xr3:uid="{A688FEA6-F579-4D13-8827-125A9A5C6968}" name="AV Sim 44" dataDxfId="159"/>
    <tableColumn id="48" xr3:uid="{627DA266-119D-42C0-BEDA-77DD09A0D7DA}" name="AV Sim 45" dataDxfId="158"/>
    <tableColumn id="49" xr3:uid="{F017C4FB-E572-4690-B2BE-79480F7E9B73}" name="AV Sim 46" dataDxfId="157"/>
    <tableColumn id="50" xr3:uid="{8306397C-833A-4980-BE62-F867D6875C2D}" name="AV Sim 47" dataDxfId="156"/>
    <tableColumn id="51" xr3:uid="{EBB58C49-CAF3-487D-8C1F-E2A1E890DD27}" name="AV Sim 48" dataDxfId="155"/>
    <tableColumn id="52" xr3:uid="{EBCD162D-2C70-4583-B63C-003C5EAB29EA}" name="AV Sim 49" dataDxfId="154"/>
    <tableColumn id="53" xr3:uid="{AD329997-B946-4CAF-82E4-AEE2FB3A1817}" name="AV Sim 50" dataDxfId="153"/>
    <tableColumn id="54" xr3:uid="{6DFCD879-E422-4B07-86C0-1315AD6E9B79}" name="AV Sim 51" dataDxfId="152"/>
    <tableColumn id="55" xr3:uid="{39F8C247-70B8-42D0-9805-7A3DA7B20A05}" name="AV Sim 52" dataDxfId="151"/>
    <tableColumn id="56" xr3:uid="{0CBEEEF9-A4B3-49F1-8631-9DFF1F75DA5F}" name="AV Sim 53" dataDxfId="150"/>
    <tableColumn id="57" xr3:uid="{75F5E62E-742D-4CDA-8867-668D498CF654}" name="AV Sim 54" dataDxfId="149"/>
    <tableColumn id="58" xr3:uid="{8386A3CE-882A-4DC6-AF22-216EEE5F4AE9}" name="AV Sim 55" dataDxfId="148"/>
    <tableColumn id="59" xr3:uid="{F2BEB53C-E243-4949-AF97-C2ED8E46E548}" name="AV Sim 56" dataDxfId="147"/>
    <tableColumn id="60" xr3:uid="{F3E3E336-F8BD-4428-B7FF-A88C8D8CC37B}" name="AV Sim 57" dataDxfId="146"/>
    <tableColumn id="61" xr3:uid="{EA31048D-B18E-4279-92CB-668D7E1DB544}" name="AV Sim 58" dataDxfId="145"/>
    <tableColumn id="62" xr3:uid="{4F218FE4-6932-4F37-B2D5-EC8B98115B56}" name="AV Sim 59" dataDxfId="144"/>
    <tableColumn id="63" xr3:uid="{25DB374C-23FB-4BC1-B296-9D8A29418E71}" name="AV Sim 60" dataDxfId="143"/>
    <tableColumn id="64" xr3:uid="{B1BEFCBE-EE24-48EF-B0ED-8A85B73E6F9B}" name="AV Sim 61" dataDxfId="142"/>
    <tableColumn id="65" xr3:uid="{E88DF722-CB4D-4AA0-B085-C25AD516674F}" name="AV Sim 62" dataDxfId="141"/>
    <tableColumn id="66" xr3:uid="{4BF49379-4747-4778-9966-B4F5A09678E6}" name="AV Sim 63" dataDxfId="140"/>
    <tableColumn id="67" xr3:uid="{50EC33AF-7284-4679-B2B6-BED41CC0DE79}" name="AV Sim 64" dataDxfId="139"/>
    <tableColumn id="68" xr3:uid="{4050BEF9-1061-4AF5-8FF2-11979532B2B3}" name="AV Sim 65" dataDxfId="138"/>
    <tableColumn id="69" xr3:uid="{427E0988-223D-4EEA-9F2D-A4D24D631F96}" name="AV Sim 66" dataDxfId="137"/>
    <tableColumn id="70" xr3:uid="{3633AE33-2D66-4C26-822A-A8FC777C1B5C}" name="AV Sim 67" dataDxfId="136"/>
    <tableColumn id="71" xr3:uid="{87119269-C2BA-4484-87C3-0E4FF673DC28}" name="AV Sim 68" dataDxfId="135"/>
    <tableColumn id="72" xr3:uid="{CB95449C-D525-4585-8128-BEEAA5C77ECA}" name="AV Sim 69" dataDxfId="134"/>
    <tableColumn id="73" xr3:uid="{ABF4E8C9-D9BF-4D04-8D73-6156E7FA8A41}" name="AV Sim 70" dataDxfId="133"/>
    <tableColumn id="74" xr3:uid="{938A4A72-7784-4747-B15A-4F67C3AE1EA2}" name="AV Sim 71" dataDxfId="132"/>
    <tableColumn id="75" xr3:uid="{97BE3C60-35F3-4C99-BF3D-BC4DA0043C20}" name="AV Sim 72" dataDxfId="131"/>
    <tableColumn id="76" xr3:uid="{AD43CF2F-3F91-4BFD-96B9-369F37ED32DB}" name="AV Sim 73" dataDxfId="130"/>
    <tableColumn id="77" xr3:uid="{3B83B6AC-050F-4E9A-8B2B-FAD2A24AE0D8}" name="AV Sim 74" dataDxfId="129"/>
    <tableColumn id="78" xr3:uid="{FD9E3852-3D37-4CF2-9F6F-6113B10EED7D}" name="AV Sim 75" dataDxfId="128"/>
    <tableColumn id="79" xr3:uid="{63602F69-B780-4AF1-B6C9-B0738CBF53CE}" name="AV Sim 76" dataDxfId="127"/>
    <tableColumn id="80" xr3:uid="{E6B8F1BE-3DCB-42FB-896E-AB45FEE60D15}" name="AV Sim 77" dataDxfId="126"/>
    <tableColumn id="81" xr3:uid="{F4D6C5BC-2C76-48D9-A9DA-788A756FDD9C}" name="AV Sim 78" dataDxfId="125"/>
    <tableColumn id="82" xr3:uid="{A9355B33-8D69-4A01-9CDB-0A45A9AC36AB}" name="AV Sim 79" dataDxfId="124"/>
    <tableColumn id="83" xr3:uid="{A5973073-FCC4-4B8D-AEB5-29D23ECA6EFC}" name="AV Sim 80" dataDxfId="123"/>
    <tableColumn id="84" xr3:uid="{6BE53844-A6FA-4666-818B-EBA608C8893D}" name="AV Sim 81" dataDxfId="122"/>
    <tableColumn id="85" xr3:uid="{C47AC37D-5434-4BE2-9570-4AFFA049DC50}" name="AV Sim 82" dataDxfId="121"/>
    <tableColumn id="86" xr3:uid="{CB3DB39B-D5BA-4F2D-B1A7-B2F52F0B42C0}" name="AV Sim 83" dataDxfId="120"/>
    <tableColumn id="87" xr3:uid="{7E2A50C2-5941-4A5E-B2E1-A8F6D9C41B14}" name="AV Sim 84" dataDxfId="119"/>
    <tableColumn id="88" xr3:uid="{2D6C2BAB-42B4-40E4-A383-274F7CD547E5}" name="AV Sim 85" dataDxfId="118"/>
    <tableColumn id="89" xr3:uid="{5BD03869-B3DD-4F36-BA98-44EFEAA1F623}" name="AV Sim 86" dataDxfId="117"/>
    <tableColumn id="90" xr3:uid="{2BBA65BF-EBFC-4A37-BF0A-A8C60975B46A}" name="AV Sim 87" dataDxfId="116"/>
    <tableColumn id="91" xr3:uid="{41021F1E-E918-4241-9EF6-F2E349938931}" name="AV Sim 88" dataDxfId="115"/>
    <tableColumn id="92" xr3:uid="{71CB4165-8D76-4061-B6F5-F3F1A3E5640B}" name="AV Sim 89" dataDxfId="114"/>
    <tableColumn id="93" xr3:uid="{3FE71BBE-0FFA-4C0C-B615-42F41BDA3D98}" name="AV Sim 90" dataDxfId="113"/>
    <tableColumn id="94" xr3:uid="{BB3400FA-2EF2-4218-A9AD-459394525529}" name="AV Sim 91" dataDxfId="112"/>
    <tableColumn id="95" xr3:uid="{2DE6FDD1-A25E-44F5-99A9-9305CBF892A7}" name="AV Sim 92" dataDxfId="111"/>
    <tableColumn id="96" xr3:uid="{49AE6378-29CC-4D93-9B74-000971FE1D0A}" name="AV Sim 93" dataDxfId="110"/>
    <tableColumn id="97" xr3:uid="{60251E9A-B641-4DDC-A12C-9FF09F9FE912}" name="AV Sim 94" dataDxfId="109"/>
    <tableColumn id="98" xr3:uid="{76931F01-25A1-4BC9-8826-6246257990FB}" name="AV Sim 95" dataDxfId="108"/>
    <tableColumn id="99" xr3:uid="{9841B747-D391-4D44-AC3E-E1D0655491A2}" name="AV Sim 96" dataDxfId="107"/>
    <tableColumn id="100" xr3:uid="{8B7DA8D8-83F0-417C-97A5-5363FAC590C0}" name="AV Sim 97" dataDxfId="106"/>
    <tableColumn id="101" xr3:uid="{CC174E6F-C881-4760-AF67-11E4C032BC62}" name="AV Sim 98" dataDxfId="105"/>
    <tableColumn id="102" xr3:uid="{0C391004-EEBC-4E02-A093-B457D406BDA2}" name="AV Sim 99" dataDxfId="104"/>
    <tableColumn id="103" xr3:uid="{0055F387-0035-406E-AF85-3B600B6DEBC4}" name="AV Sim 100" dataDxfId="10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8401E6A-1707-419B-8472-2B520A415DE2}" name="Table17" displayName="Table17" ref="D124:CZ244" totalsRowShown="0">
  <autoFilter ref="D124:CZ244" xr:uid="{08401E6A-1707-419B-8472-2B520A415DE2}"/>
  <tableColumns count="101">
    <tableColumn id="1" xr3:uid="{8F0AEEA4-5FAA-4C7B-B426-00F519BA22DE}" name="Month Num"/>
    <tableColumn id="2" xr3:uid="{BCC96D9A-D922-4A49-894A-D76696D7385A}" name="Market Sim 1"/>
    <tableColumn id="3" xr3:uid="{E91BED8B-C4A4-4E3A-8D0F-7CC355EA107F}" name="Market Sim 2"/>
    <tableColumn id="4" xr3:uid="{AA06035F-5E95-4905-BA09-9D8F034B9BCA}" name="Market Sim 3"/>
    <tableColumn id="5" xr3:uid="{B0ADE56C-7E3A-4BCE-B723-A1E7BDDC729A}" name="Market Sim 4"/>
    <tableColumn id="6" xr3:uid="{D51FB31E-864F-41AB-9B75-9E28B2E7C4E9}" name="Market Sim 5"/>
    <tableColumn id="7" xr3:uid="{69ECA016-6EA0-4E0B-B7AC-2D7051B61991}" name="Market Sim 6"/>
    <tableColumn id="8" xr3:uid="{0E908AE5-8A83-4C1A-9DFC-6ADCA44C9BD4}" name="Market Sim 7"/>
    <tableColumn id="9" xr3:uid="{497BE3B1-E896-4829-B650-E69FA480E76E}" name="Market Sim 8"/>
    <tableColumn id="10" xr3:uid="{A0649EF8-C828-410D-9C81-F72B25AC0865}" name="Market Sim 9"/>
    <tableColumn id="11" xr3:uid="{35F1359B-5A71-4827-9038-B6FB5EA9A59D}" name="Market Sim 10"/>
    <tableColumn id="12" xr3:uid="{DB6605BE-6989-48C0-967C-0EF23DDDC5BF}" name="Market Sim 11"/>
    <tableColumn id="13" xr3:uid="{AA6C7380-E255-413E-A6D9-B1F61224F2B7}" name="Market Sim 12"/>
    <tableColumn id="14" xr3:uid="{3120FF39-5DD1-4AD6-B4D2-041AAA317045}" name="Market Sim 13"/>
    <tableColumn id="15" xr3:uid="{462B2636-883C-4B2F-A8A0-0D4CE2D3EC4D}" name="Market Sim 14"/>
    <tableColumn id="16" xr3:uid="{8BC87004-748A-439A-8870-B5BB8106FD80}" name="Market Sim 15"/>
    <tableColumn id="17" xr3:uid="{C4525D5B-0CC7-41E0-B947-BC5B354EAD6A}" name="Market Sim 16"/>
    <tableColumn id="18" xr3:uid="{28BA1068-E93B-4916-A961-6AFAF9FAA4D7}" name="Market Sim 17"/>
    <tableColumn id="19" xr3:uid="{C00A9F34-C1CB-4BF2-A5A8-69B9083912E1}" name="Market Sim 18"/>
    <tableColumn id="20" xr3:uid="{75184F9F-4218-4B98-A45E-1223FF22EB28}" name="Market Sim 19"/>
    <tableColumn id="21" xr3:uid="{000B371A-46D7-45DD-9C79-BFB14FF321FB}" name="Market Sim 20"/>
    <tableColumn id="22" xr3:uid="{09101B1B-B6AD-4D28-9616-86A383841BEF}" name="Market Sim 21"/>
    <tableColumn id="23" xr3:uid="{DEDBEE73-7FBA-4388-BC83-B74ED456020F}" name="Market Sim 22"/>
    <tableColumn id="24" xr3:uid="{A78F2D7D-A082-4006-AA80-BAA53308416C}" name="Market Sim 23"/>
    <tableColumn id="25" xr3:uid="{FFC7A5A7-FEA6-4C89-A29B-6E0AF1A1D48A}" name="Market Sim 24"/>
    <tableColumn id="26" xr3:uid="{84578B47-74D7-4C96-BB6C-EB22B82F909F}" name="Market Sim 25"/>
    <tableColumn id="27" xr3:uid="{170608A3-4DBA-4703-9C9A-008844E4849D}" name="Market Sim 26"/>
    <tableColumn id="28" xr3:uid="{9B20ACAB-5490-4EDA-9BD0-2C5E1CA647D3}" name="Market Sim 27"/>
    <tableColumn id="29" xr3:uid="{E45D690F-F734-40C6-A38E-3FE24FC1191C}" name="Market Sim 28"/>
    <tableColumn id="30" xr3:uid="{67EE9DF9-EEE7-45BC-964A-BB3A8F5FD67B}" name="Market Sim 29"/>
    <tableColumn id="31" xr3:uid="{4D26F765-F807-4CE9-BD3B-2FEDEAC0671A}" name="Market Sim 30"/>
    <tableColumn id="32" xr3:uid="{B22A0070-E86F-4FEC-9A3C-E9ADA807B5DA}" name="Market Sim 31"/>
    <tableColumn id="33" xr3:uid="{81505408-46A3-4B00-BE87-97720A4B038C}" name="Market Sim 32"/>
    <tableColumn id="34" xr3:uid="{2E15977A-7CCF-465B-BADC-FBF8E8F1AA36}" name="Market Sim 33"/>
    <tableColumn id="35" xr3:uid="{B851F17C-29C9-4597-BFE2-5EE17EF8C34F}" name="Market Sim 34"/>
    <tableColumn id="36" xr3:uid="{07494985-1BCF-4B02-9154-1ABCCAAE7424}" name="Market Sim 35"/>
    <tableColumn id="37" xr3:uid="{02163AE9-8C72-4123-8B55-7366341D5885}" name="Market Sim 36"/>
    <tableColumn id="38" xr3:uid="{DE5F2782-6EEB-4C22-98EF-9D118F572245}" name="Market Sim 37"/>
    <tableColumn id="39" xr3:uid="{EEF8FFAC-8B8D-453C-ABC3-7A0E2662088F}" name="Market Sim 38"/>
    <tableColumn id="40" xr3:uid="{984FEA89-F8C5-4EDA-9E43-800C3060E3E0}" name="Market Sim 39"/>
    <tableColumn id="41" xr3:uid="{D23F1985-9F6C-4B93-8B6E-73C22210BEA2}" name="Market Sim 40"/>
    <tableColumn id="42" xr3:uid="{5378B507-2F17-462B-B11C-3C2735F7F42D}" name="Market Sim 41"/>
    <tableColumn id="43" xr3:uid="{340E7ADE-4D7A-4FF8-97AB-E829C52C94C2}" name="Market Sim 42"/>
    <tableColumn id="44" xr3:uid="{15893E84-991F-4513-B6DB-A1911B2B1100}" name="Market Sim 43"/>
    <tableColumn id="45" xr3:uid="{B5F3035A-55DE-4E1D-A280-C37442C7AE61}" name="Market Sim 44"/>
    <tableColumn id="46" xr3:uid="{1692412C-B313-4C5D-A862-92EC48CCD9E4}" name="Market Sim 45"/>
    <tableColumn id="47" xr3:uid="{2FB848DF-D0A3-4BDD-86F7-60B8C0D15542}" name="Market Sim 46"/>
    <tableColumn id="48" xr3:uid="{F887518B-C926-4496-84B3-57DE9553F4C1}" name="Market Sim 47"/>
    <tableColumn id="49" xr3:uid="{D2CD3574-E0E4-4949-B151-A67C09D2C673}" name="Market Sim 48"/>
    <tableColumn id="50" xr3:uid="{847A85AA-13D6-44C8-8660-C3E0A335F470}" name="Market Sim 49"/>
    <tableColumn id="51" xr3:uid="{BBD653BF-6A6B-457B-BE20-9C57DDB59E65}" name="Market Sim 50"/>
    <tableColumn id="52" xr3:uid="{D30BA676-D942-4AFD-BC6B-2437F1CB8916}" name="Market Sim 51"/>
    <tableColumn id="53" xr3:uid="{F08A97DD-CB32-4769-B1D1-FD97711DAED7}" name="Market Sim 52"/>
    <tableColumn id="54" xr3:uid="{6D47F970-7091-41CA-B68F-7F4742F45A59}" name="Market Sim 53"/>
    <tableColumn id="55" xr3:uid="{A44BF580-DC6C-4A1F-8CDC-C2F7459A00A4}" name="Market Sim 54"/>
    <tableColumn id="56" xr3:uid="{6228D400-AF64-4414-BB76-8648C500F8B1}" name="Market Sim 55"/>
    <tableColumn id="57" xr3:uid="{CA29D157-396B-4946-8F9D-B1481A3623C4}" name="Market Sim 56"/>
    <tableColumn id="58" xr3:uid="{E28320F9-A48E-4C39-A459-14D6ECCADBEC}" name="Market Sim 57"/>
    <tableColumn id="59" xr3:uid="{56F4EAAD-F115-4C51-A98B-6D97A2D11B8B}" name="Market Sim 58"/>
    <tableColumn id="60" xr3:uid="{5E0F723E-90AE-49CD-A4F5-0D7CDA7F46F7}" name="Market Sim 59"/>
    <tableColumn id="61" xr3:uid="{B69679A6-9926-4330-94BB-D4A70C122ACA}" name="Market Sim 60"/>
    <tableColumn id="62" xr3:uid="{309B1FFC-FA09-44A1-BC8B-D1EC097687FF}" name="Market Sim 61"/>
    <tableColumn id="63" xr3:uid="{21D4553A-445A-490B-8E18-94C78C62F2D1}" name="Market Sim 62"/>
    <tableColumn id="64" xr3:uid="{C112604F-94F2-49D7-AD23-A8A0E9B77833}" name="Market Sim 63"/>
    <tableColumn id="65" xr3:uid="{65D92EF8-AA85-4C4A-90DD-E12D94F42D65}" name="Market Sim 64"/>
    <tableColumn id="66" xr3:uid="{82B03D6F-82BB-4732-ABEF-86C15644F3F1}" name="Market Sim 65"/>
    <tableColumn id="67" xr3:uid="{C9D0BCE8-011D-4D95-B788-88CA863331BC}" name="Market Sim 66"/>
    <tableColumn id="68" xr3:uid="{EB121E10-A878-444F-898F-CE515A80F9AE}" name="Market Sim 67"/>
    <tableColumn id="69" xr3:uid="{236560A9-DFE3-476D-98E1-9CC0220D9344}" name="Market Sim 68"/>
    <tableColumn id="70" xr3:uid="{3E317287-5676-43D7-9EAD-180BCA086C08}" name="Market Sim 69"/>
    <tableColumn id="71" xr3:uid="{04CC875E-DD25-4F29-A1F5-081BD57C71C1}" name="Market Sim 70"/>
    <tableColumn id="72" xr3:uid="{4AAFBB19-E525-4468-923C-6CB2FB0050D9}" name="Market Sim 71"/>
    <tableColumn id="73" xr3:uid="{2E450974-1331-4DF6-A5B8-79B5CE768208}" name="Market Sim 72"/>
    <tableColumn id="74" xr3:uid="{8D8B8314-C313-4100-BD3E-3064518E84CE}" name="Market Sim 73"/>
    <tableColumn id="75" xr3:uid="{3580C7D4-653F-4A21-AD5A-A8CB60AC24D9}" name="Market Sim 74"/>
    <tableColumn id="76" xr3:uid="{C123092A-1E55-4DE2-93F0-A76AEC38F2EE}" name="Market Sim 75"/>
    <tableColumn id="77" xr3:uid="{524802B9-2EF5-47E5-A7E3-41276894E3C3}" name="Market Sim 76"/>
    <tableColumn id="78" xr3:uid="{0F554626-3BA4-4B7D-907E-FD5EF8F760BB}" name="Market Sim 77"/>
    <tableColumn id="79" xr3:uid="{0F955C55-C395-44AE-94FE-A6E677428578}" name="Market Sim 78"/>
    <tableColumn id="80" xr3:uid="{6E62031F-16CE-4DB3-975E-594A1B14194C}" name="Market Sim 79"/>
    <tableColumn id="81" xr3:uid="{77744A10-DDA6-4CA2-A854-E001A9CC8822}" name="Market Sim 80"/>
    <tableColumn id="82" xr3:uid="{642BC462-7A6B-48EE-99CF-6A378FB21C71}" name="Market Sim 81"/>
    <tableColumn id="83" xr3:uid="{139555F6-D450-4003-9F32-EC5384E015A8}" name="Market Sim 82"/>
    <tableColumn id="84" xr3:uid="{80496275-05B0-4F5B-9669-BAC447406599}" name="Market Sim 83"/>
    <tableColumn id="85" xr3:uid="{8C16040C-6BF1-433A-9F6F-8680607D291B}" name="Market Sim 84"/>
    <tableColumn id="86" xr3:uid="{1D3ED0B2-8340-4F37-8392-FCBCAC4B2BE2}" name="Market Sim 85"/>
    <tableColumn id="87" xr3:uid="{F8B07BA1-6BAF-493F-A824-715663111C95}" name="Market Sim 86"/>
    <tableColumn id="88" xr3:uid="{1B9F4793-BFE3-48EC-9A1F-EEFFD00936D2}" name="Market Sim 87"/>
    <tableColumn id="89" xr3:uid="{ADDDF692-193E-46CB-AEE8-382FD607B0E2}" name="Market Sim 88"/>
    <tableColumn id="90" xr3:uid="{626440B7-5764-40D0-AF55-621E653DB4B3}" name="Market Sim 89"/>
    <tableColumn id="91" xr3:uid="{9B37F57F-A5A0-4D5B-8CCB-344A755F6A25}" name="Market Sim 90"/>
    <tableColumn id="92" xr3:uid="{D7572516-908F-46F3-A9F2-99B1C85085C2}" name="Market Sim 91"/>
    <tableColumn id="93" xr3:uid="{E74DA110-9030-41B0-9D44-1D35A37208E9}" name="Market Sim 92"/>
    <tableColumn id="94" xr3:uid="{1CF5ED39-C738-4781-9B8C-5D31D1BBE5E2}" name="Market Sim 93"/>
    <tableColumn id="95" xr3:uid="{26884D62-ECAA-46D9-BE20-3669E8522CFB}" name="Market Sim 94"/>
    <tableColumn id="96" xr3:uid="{B8249538-A502-4964-98E3-80AE53FD9BBF}" name="Market Sim 95"/>
    <tableColumn id="97" xr3:uid="{B12C9CA6-0039-4EE6-B5E2-AFD5098761E8}" name="Market Sim 96"/>
    <tableColumn id="98" xr3:uid="{3BE1B012-A250-4AAB-A905-08CA10061E3B}" name="Market Sim 97"/>
    <tableColumn id="99" xr3:uid="{0BCC27EE-D753-483D-AFDA-3184057BE0E7}" name="Market Sim 98"/>
    <tableColumn id="100" xr3:uid="{179658DC-C567-4006-A20C-952421A6B916}" name="Market Sim 99"/>
    <tableColumn id="101" xr3:uid="{9840EC3D-1096-4357-82BB-ED93EE97ECC9}" name="Market Sim 10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99E18D3-FB7E-4A2E-BA43-6595C2996052}" name="Table18" displayName="Table18" ref="D246:CZ286" totalsRowShown="0">
  <autoFilter ref="D246:CZ286" xr:uid="{299E18D3-FB7E-4A2E-BA43-6595C2996052}"/>
  <tableColumns count="101">
    <tableColumn id="1" xr3:uid="{2A0F6C72-140F-4081-B254-B660548C6CC9}" name="Jump Number"/>
    <tableColumn id="2" xr3:uid="{99BF2901-2396-4D36-9C6D-2A0BD67B2C73}" name="Jump Month 1"/>
    <tableColumn id="3" xr3:uid="{B6EC8523-AD53-4FAE-8F4E-273A72ED51F0}" name="Jump Month 2"/>
    <tableColumn id="4" xr3:uid="{0AE21CCB-500E-4CC4-9C4E-EDD39358802F}" name="Jump Month 3"/>
    <tableColumn id="5" xr3:uid="{6399876A-266E-4DF6-A352-0410F4E66961}" name="Jump Month 4"/>
    <tableColumn id="6" xr3:uid="{5FF4FB24-6782-45EB-8F25-DBCC1E713D4A}" name="Jump Month 5"/>
    <tableColumn id="7" xr3:uid="{C9CB1F5B-21BB-471C-BF62-700F6E2B4EFB}" name="Jump Month 6"/>
    <tableColumn id="8" xr3:uid="{1FB19028-47B9-4997-8DED-0F7614D0E45B}" name="Jump Month 7"/>
    <tableColumn id="9" xr3:uid="{F04E266C-ECFD-4027-9F23-2F70C507DACB}" name="Jump Month 8"/>
    <tableColumn id="10" xr3:uid="{FDD3B1A9-9495-4E9F-9400-20E837B6CD1C}" name="Jump Month 9"/>
    <tableColumn id="11" xr3:uid="{185DF1C2-AEBE-4876-BEAA-13E02F6012FC}" name="Jump Month 10"/>
    <tableColumn id="12" xr3:uid="{5525BCB5-419D-4A17-B922-26C05C72F09C}" name="Jump Month 11"/>
    <tableColumn id="13" xr3:uid="{4F05594F-6E5B-4E72-A1E6-1F55EC1B4E3E}" name="Jump Month 12"/>
    <tableColumn id="14" xr3:uid="{88C2864E-3A72-4F82-970A-23DBFCD094B4}" name="Jump Month 13"/>
    <tableColumn id="15" xr3:uid="{451C2E67-9E34-4ED1-BEB7-75DAB53D23D3}" name="Jump Month 14"/>
    <tableColumn id="16" xr3:uid="{0866164A-6B71-4E61-AEA0-8E5001C577F0}" name="Jump Month 15"/>
    <tableColumn id="17" xr3:uid="{043A90EC-53E4-439A-BB98-8AEAFF9EBBE7}" name="Jump Month 16"/>
    <tableColumn id="18" xr3:uid="{62E71B2B-1CDE-4D10-878C-B7A093178ACA}" name="Jump Month 17"/>
    <tableColumn id="19" xr3:uid="{568C143D-23B0-4454-AEAC-44AD3B2C8BCB}" name="Jump Month 18"/>
    <tableColumn id="20" xr3:uid="{F573E8DF-FC8E-4083-A78C-975976D0E9AB}" name="Jump Month 19"/>
    <tableColumn id="21" xr3:uid="{729C0691-A6BC-430A-9B4E-BD718F4EE1E2}" name="Jump Month 20"/>
    <tableColumn id="22" xr3:uid="{35A51256-AE25-41DA-8FCD-8D100F2D3522}" name="Jump Month 21"/>
    <tableColumn id="23" xr3:uid="{0D799B29-3ADA-402B-A2E7-6DCF7FDBDEEA}" name="Jump Month 22"/>
    <tableColumn id="24" xr3:uid="{48790568-865B-4975-88FF-4D64F101E21C}" name="Jump Month 23"/>
    <tableColumn id="25" xr3:uid="{63135E22-F927-45F1-B2D2-B8404CBCEEC8}" name="Jump Month 24"/>
    <tableColumn id="26" xr3:uid="{D60A6628-28B1-4295-947E-98D017E4110A}" name="Jump Month 25"/>
    <tableColumn id="27" xr3:uid="{4D23A979-AB24-45F8-9712-99499C5D86F7}" name="Jump Month 26"/>
    <tableColumn id="28" xr3:uid="{03378AE8-2022-4E02-8578-1558AF3E79F9}" name="Jump Month 27"/>
    <tableColumn id="29" xr3:uid="{944486BB-5688-4CF8-8294-C8EEF670C3AB}" name="Jump Month 28"/>
    <tableColumn id="30" xr3:uid="{D014F336-E3B7-4AE3-B1F9-0781C9D78BF1}" name="Jump Month 29"/>
    <tableColumn id="31" xr3:uid="{5E1610E3-B1EA-4E12-9380-195C2BA852D7}" name="Jump Month 30"/>
    <tableColumn id="32" xr3:uid="{C7C847F4-4794-446E-8461-AB11C64D3D40}" name="Jump Month 31"/>
    <tableColumn id="33" xr3:uid="{385BF141-B631-4966-8FA3-AFC4A9EC793B}" name="Jump Month 32"/>
    <tableColumn id="34" xr3:uid="{9A231B2C-982B-49F6-A317-EA99EFC6BD3A}" name="Jump Month 33"/>
    <tableColumn id="35" xr3:uid="{28FBC372-A76F-4309-8AEB-F724783F0B12}" name="Jump Month 34"/>
    <tableColumn id="36" xr3:uid="{4012122D-5724-4D48-9572-7A1F0A40E40C}" name="Jump Month 35"/>
    <tableColumn id="37" xr3:uid="{BAA15BE7-729E-4E04-AF7D-3DFE9FFCCC3D}" name="Jump Month 36"/>
    <tableColumn id="38" xr3:uid="{31F79CE2-D49D-406D-B690-D5A74E0476A0}" name="Jump Month 37"/>
    <tableColumn id="39" xr3:uid="{7A29111A-40CC-41F4-86B9-888C8D1F1AD9}" name="Jump Month 38"/>
    <tableColumn id="40" xr3:uid="{5EEA8B0F-4BC3-4FE3-97AB-8969148165C5}" name="Jump Month 39"/>
    <tableColumn id="41" xr3:uid="{E8016807-33FD-499B-B0FD-744BFC812F10}" name="Jump Month 40"/>
    <tableColumn id="42" xr3:uid="{04B1A951-3DAD-4CD2-96C1-8F26E95C0886}" name="Jump Month 41"/>
    <tableColumn id="43" xr3:uid="{55E749A0-790D-403E-9B40-047142FBC01C}" name="Jump Month 42"/>
    <tableColumn id="44" xr3:uid="{AB5B4A62-E78A-4D04-8B09-49C7C34FEFBD}" name="Jump Month 43"/>
    <tableColumn id="45" xr3:uid="{DA89643D-7EFA-4D89-A787-160DA1FF827D}" name="Jump Month 44"/>
    <tableColumn id="46" xr3:uid="{0BC65CC3-81E6-4489-B3B7-F41DA8BACF0D}" name="Jump Month 45"/>
    <tableColumn id="47" xr3:uid="{906514AE-D30D-4E0D-AD4F-5BEFEDB3FD35}" name="Jump Month 46"/>
    <tableColumn id="48" xr3:uid="{F2772FE1-C149-4729-9DE9-6AC1CD5A5871}" name="Jump Month 47"/>
    <tableColumn id="49" xr3:uid="{BBC4B9E9-FA3E-4D52-9C02-309E445D0F0D}" name="Jump Month 48"/>
    <tableColumn id="50" xr3:uid="{67443EC7-DDA3-40C7-BBAE-64F857E8C617}" name="Jump Month 49"/>
    <tableColumn id="51" xr3:uid="{13C90F68-00AD-44C8-A467-8A557A1BAE22}" name="Jump Month 50"/>
    <tableColumn id="52" xr3:uid="{8111200B-AEA5-4CA5-A921-8003B0C37435}" name="Jump Month 51"/>
    <tableColumn id="53" xr3:uid="{B727F7F9-9965-4BF5-8DFF-3E30AF84D89E}" name="Jump Month 52"/>
    <tableColumn id="54" xr3:uid="{824BBFBA-4FAD-4C73-B299-1B0EFC00D7F3}" name="Jump Month 53"/>
    <tableColumn id="55" xr3:uid="{7E333568-BA37-4237-B8D8-388A8040A6B6}" name="Jump Month 54"/>
    <tableColumn id="56" xr3:uid="{1482E80A-9C5A-4488-896D-92378B3A6749}" name="Jump Month 55"/>
    <tableColumn id="57" xr3:uid="{A97CD64B-05AB-4F77-958D-CD1F52E87C36}" name="Jump Month 56"/>
    <tableColumn id="58" xr3:uid="{F0880D83-73AF-4B44-B262-40BA2E321D7C}" name="Jump Month 57"/>
    <tableColumn id="59" xr3:uid="{0E566BAE-9113-482C-A2FA-BBFA6C7CA079}" name="Jump Month 58"/>
    <tableColumn id="60" xr3:uid="{23C801DE-2934-457D-A22A-B8B35B52F70C}" name="Jump Month 59"/>
    <tableColumn id="61" xr3:uid="{0688312B-22E0-45FF-AE06-ECF0D4E6C146}" name="Jump Month 60"/>
    <tableColumn id="62" xr3:uid="{04AB2D28-4187-4BDB-9C22-EC345F23D127}" name="Jump Month 61"/>
    <tableColumn id="63" xr3:uid="{56DF5E43-D6F1-4371-827A-0F523BCE4AE8}" name="Jump Month 62"/>
    <tableColumn id="64" xr3:uid="{513229A1-2ED7-47CD-8A73-F0A2C6A8D701}" name="Jump Month 63"/>
    <tableColumn id="65" xr3:uid="{6518E23B-1D1D-49F7-937C-2A68D403B159}" name="Jump Month 64"/>
    <tableColumn id="66" xr3:uid="{83E50BAA-4234-40FD-B132-BE49329D1111}" name="Jump Month 65"/>
    <tableColumn id="67" xr3:uid="{536BF795-4F6D-4875-9F8E-894C2000BB10}" name="Jump Month 66"/>
    <tableColumn id="68" xr3:uid="{37190227-40EC-4C3F-8E06-32BF2FA29115}" name="Jump Month 67"/>
    <tableColumn id="69" xr3:uid="{12844620-FDED-4EE2-9584-7B99130F2C6E}" name="Jump Month 68"/>
    <tableColumn id="70" xr3:uid="{5B8ED459-391B-46B0-AE0B-D3055C229715}" name="Jump Month 69"/>
    <tableColumn id="71" xr3:uid="{3437F3EA-18D3-487B-9598-1D6C7161E472}" name="Jump Month 70"/>
    <tableColumn id="72" xr3:uid="{EF270E0C-576C-40A0-958F-1E3C993B5973}" name="Jump Month 71"/>
    <tableColumn id="73" xr3:uid="{B791D8F7-2D73-4F12-ABC7-81CDA76CB2B8}" name="Jump Month 72"/>
    <tableColumn id="74" xr3:uid="{739FF541-3829-48B6-B9A4-15174FC88AE2}" name="Jump Month 73"/>
    <tableColumn id="75" xr3:uid="{C0506B5C-26C6-43FC-843D-D7381583DC56}" name="Jump Month 74"/>
    <tableColumn id="76" xr3:uid="{4418B410-1E36-4D1A-AEBC-40A8FA514912}" name="Jump Month 75"/>
    <tableColumn id="77" xr3:uid="{054BFBFC-EEE5-45C9-B4C4-FD66BA800931}" name="Jump Month 76"/>
    <tableColumn id="78" xr3:uid="{7F09EDF3-1D11-4FB2-ADAA-D9983B3A0D3C}" name="Jump Month 77"/>
    <tableColumn id="79" xr3:uid="{12A2EDF6-B1B5-480B-9830-DAABF56FC8F4}" name="Jump Month 78"/>
    <tableColumn id="80" xr3:uid="{EC5C6E87-DDF5-4CFE-B969-ABEC9535623C}" name="Jump Month 79"/>
    <tableColumn id="81" xr3:uid="{4D8A3440-E2C3-491D-9521-FCC7A9AE2B1B}" name="Jump Month 80"/>
    <tableColumn id="82" xr3:uid="{EDC33C83-7E95-40A7-A656-CCF7164C088B}" name="Jump Month 81"/>
    <tableColumn id="83" xr3:uid="{5E2798D9-5746-4CD1-82AA-E5DBE44634C1}" name="Jump Month 82"/>
    <tableColumn id="84" xr3:uid="{6BC3CDA1-9AF8-4343-8722-2488B660745C}" name="Jump Month 83"/>
    <tableColumn id="85" xr3:uid="{1778DF8D-8AA1-41F6-A3E4-DA6F26A34BB3}" name="Jump Month 84"/>
    <tableColumn id="86" xr3:uid="{2B560A59-D5B1-4DC0-976C-33AE7B6B5AC3}" name="Jump Month 85"/>
    <tableColumn id="87" xr3:uid="{D30A01D5-D46F-4C5D-B3AB-58DCF4021825}" name="Jump Month 86"/>
    <tableColumn id="88" xr3:uid="{E6CC66E4-F401-481D-A746-E72D9439B729}" name="Jump Month 87"/>
    <tableColumn id="89" xr3:uid="{D777EE88-1FC9-450B-AB51-918678320243}" name="Jump Month 88"/>
    <tableColumn id="90" xr3:uid="{47340F7B-2E42-49DB-B5AE-F632361CBF48}" name="Jump Month 89"/>
    <tableColumn id="91" xr3:uid="{61C8FDAF-FFD4-415A-9B61-60B3F26D31B0}" name="Jump Month 90"/>
    <tableColumn id="92" xr3:uid="{B150922D-CCEA-420A-A836-0FC30F907A61}" name="Jump Month 91"/>
    <tableColumn id="93" xr3:uid="{F9BD8E46-26B8-4248-B87F-D856F374BF81}" name="Jump Month 92"/>
    <tableColumn id="94" xr3:uid="{D6D19A52-24E2-4AC6-8255-4A8525233EB9}" name="Jump Month 93"/>
    <tableColumn id="95" xr3:uid="{E10327E2-515E-411C-91D7-EC1DE9158C34}" name="Jump Month 94"/>
    <tableColumn id="96" xr3:uid="{9ECC82F1-82E1-4544-AE6C-99F5DF6E5972}" name="Jump Month 95"/>
    <tableColumn id="97" xr3:uid="{C4DD4E13-FA87-4087-9900-9226717EBD25}" name="Jump Month 96"/>
    <tableColumn id="98" xr3:uid="{36E48065-7AF7-46E1-9E8D-DEB1A333D5A2}" name="Jump Month 97"/>
    <tableColumn id="99" xr3:uid="{E298451A-0D8F-4FC8-84DA-F764919ABA9F}" name="Jump Month 98"/>
    <tableColumn id="100" xr3:uid="{FDC774A2-A1B2-4432-BA37-724E4CD8AB3F}" name="Jump Month 99"/>
    <tableColumn id="101" xr3:uid="{D535844F-6118-4124-8135-DC4C346D0180}" name="Jump Month 10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027D07B-7F90-485C-8404-D76871ABC2FF}" name="Table23" displayName="Table23" ref="G10:H211" totalsRowShown="0">
  <autoFilter ref="G10:H211" xr:uid="{1027D07B-7F90-485C-8404-D76871ABC2FF}"/>
  <tableColumns count="2">
    <tableColumn id="1" xr3:uid="{540CEFEC-405B-47A8-B797-5B39BCCB7A10}" name="Accumulated Value" dataDxfId="102"/>
    <tableColumn id="2" xr3:uid="{CC902ECB-1620-4C18-B801-7E3B79133B64}" name="O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7DB0C017-FC21-4286-8BA8-67D2F57F62DF}" name="Table24" displayName="Table24" ref="C5:CY7" totalsRowShown="0" dataDxfId="101">
  <autoFilter ref="C5:CY7" xr:uid="{7DB0C017-FC21-4286-8BA8-67D2F57F62DF}"/>
  <tableColumns count="101">
    <tableColumn id="1" xr3:uid="{4FA3CFEB-C5BC-470F-A9C1-E0AC6ECB9645}" name="Simulation" dataDxfId="100"/>
    <tableColumn id="2" xr3:uid="{A45005DE-5DF2-4B26-A6C3-6532B60D49A7}" name="AV 1" dataDxfId="99">
      <calculatedColumnFormula>'Task 6 Option 3'!E120</calculatedColumnFormula>
    </tableColumn>
    <tableColumn id="3" xr3:uid="{91DCB782-312D-43DF-ABD9-A70B57D77F5A}" name="AV 2" dataDxfId="98">
      <calculatedColumnFormula>'Task 6 Option 3'!F120</calculatedColumnFormula>
    </tableColumn>
    <tableColumn id="4" xr3:uid="{F37B5DCE-4798-4A14-87C7-D0830CB04157}" name="AV 3" dataDxfId="97">
      <calculatedColumnFormula>'Task 6 Option 3'!G120</calculatedColumnFormula>
    </tableColumn>
    <tableColumn id="5" xr3:uid="{9C914942-82C3-41D7-B221-9F698D8F34A9}" name="AV 4" dataDxfId="96">
      <calculatedColumnFormula>'Task 6 Option 3'!H120</calculatedColumnFormula>
    </tableColumn>
    <tableColumn id="6" xr3:uid="{B8BBE6BA-1968-4910-87B7-ECD1BAD30A0C}" name="AV 5" dataDxfId="95">
      <calculatedColumnFormula>'Task 6 Option 3'!I120</calculatedColumnFormula>
    </tableColumn>
    <tableColumn id="7" xr3:uid="{0ADE26A9-1ADC-4AC7-B27C-010D004AC777}" name="AV 6" dataDxfId="94">
      <calculatedColumnFormula>'Task 6 Option 3'!J120</calculatedColumnFormula>
    </tableColumn>
    <tableColumn id="8" xr3:uid="{EAB4A6C5-F9D1-4657-A9E1-A2EFF821B793}" name="AV 7" dataDxfId="93">
      <calculatedColumnFormula>'Task 6 Option 3'!K120</calculatedColumnFormula>
    </tableColumn>
    <tableColumn id="9" xr3:uid="{18517219-A3C2-4FBD-86CA-616C4DCC4633}" name="AV 8" dataDxfId="92">
      <calculatedColumnFormula>'Task 6 Option 3'!L120</calculatedColumnFormula>
    </tableColumn>
    <tableColumn id="10" xr3:uid="{B9DBA450-DE77-4FF5-B87F-2139CAEC5278}" name="AV 9" dataDxfId="91">
      <calculatedColumnFormula>'Task 6 Option 3'!M120</calculatedColumnFormula>
    </tableColumn>
    <tableColumn id="11" xr3:uid="{A154BFB5-5AF2-4160-AAEC-335464417419}" name="AV 10" dataDxfId="90">
      <calculatedColumnFormula>'Task 6 Option 3'!N120</calculatedColumnFormula>
    </tableColumn>
    <tableColumn id="12" xr3:uid="{1883A66A-681F-4427-80EE-F4D4B40A714A}" name="AV 11" dataDxfId="89">
      <calculatedColumnFormula>'Task 6 Option 3'!O120</calculatedColumnFormula>
    </tableColumn>
    <tableColumn id="13" xr3:uid="{CAF8AFC7-163E-4B0B-A7E7-A6A1D57168CB}" name="AV 12" dataDxfId="88">
      <calculatedColumnFormula>'Task 6 Option 3'!P120</calculatedColumnFormula>
    </tableColumn>
    <tableColumn id="14" xr3:uid="{C52931A7-C630-4DC3-AEE1-25AF47C8E8F1}" name="AV 13" dataDxfId="87">
      <calculatedColumnFormula>'Task 6 Option 3'!Q120</calculatedColumnFormula>
    </tableColumn>
    <tableColumn id="15" xr3:uid="{1F1A420F-6887-4003-A7CB-47752F2C2EF3}" name="AV 14" dataDxfId="86">
      <calculatedColumnFormula>'Task 6 Option 3'!R120</calculatedColumnFormula>
    </tableColumn>
    <tableColumn id="16" xr3:uid="{88548CD3-221A-4E3B-AE88-0AB938871886}" name="AV 15" dataDxfId="85">
      <calculatedColumnFormula>'Task 6 Option 3'!S120</calculatedColumnFormula>
    </tableColumn>
    <tableColumn id="17" xr3:uid="{76FDDBC3-8AF6-4F0B-8A88-D65CA269C5A9}" name="AV 16" dataDxfId="84">
      <calculatedColumnFormula>'Task 6 Option 3'!T120</calculatedColumnFormula>
    </tableColumn>
    <tableColumn id="18" xr3:uid="{8FF69E99-44A9-451B-9ECF-60FFC84D1D73}" name="AV 17" dataDxfId="83">
      <calculatedColumnFormula>'Task 6 Option 3'!U120</calculatedColumnFormula>
    </tableColumn>
    <tableColumn id="19" xr3:uid="{751855F8-7A51-4126-9DD0-9599C7794B7E}" name="AV 18" dataDxfId="82">
      <calculatedColumnFormula>'Task 6 Option 3'!V120</calculatedColumnFormula>
    </tableColumn>
    <tableColumn id="20" xr3:uid="{F55A03BC-A6CF-4647-94B0-C15FC1EB6490}" name="AV 19" dataDxfId="81">
      <calculatedColumnFormula>'Task 6 Option 3'!W120</calculatedColumnFormula>
    </tableColumn>
    <tableColumn id="21" xr3:uid="{09142CFD-08F3-4B5C-A2D7-BA7CCB765455}" name="AV 20" dataDxfId="80">
      <calculatedColumnFormula>'Task 6 Option 3'!X120</calculatedColumnFormula>
    </tableColumn>
    <tableColumn id="22" xr3:uid="{4D382ED2-1AE3-4A03-8C0A-5DA40D5556CD}" name="AV 21" dataDxfId="79">
      <calculatedColumnFormula>'Task 6 Option 3'!Y120</calculatedColumnFormula>
    </tableColumn>
    <tableColumn id="23" xr3:uid="{808BADE4-FCC1-489E-9008-8A7A824D90CA}" name="AV 22" dataDxfId="78">
      <calculatedColumnFormula>'Task 6 Option 3'!Z120</calculatedColumnFormula>
    </tableColumn>
    <tableColumn id="24" xr3:uid="{7D492F47-5103-4053-A495-B1CADEB95F2A}" name="AV 23" dataDxfId="77">
      <calculatedColumnFormula>'Task 6 Option 3'!AA120</calculatedColumnFormula>
    </tableColumn>
    <tableColumn id="25" xr3:uid="{DF4FBBE0-58C3-4FBC-8B2F-7AE705C50103}" name="AV 24" dataDxfId="76">
      <calculatedColumnFormula>'Task 6 Option 3'!AB120</calculatedColumnFormula>
    </tableColumn>
    <tableColumn id="26" xr3:uid="{17962A87-CE73-4EEB-B1AF-43E7C0A6DEA4}" name="AV 25" dataDxfId="75">
      <calculatedColumnFormula>'Task 6 Option 3'!AC120</calculatedColumnFormula>
    </tableColumn>
    <tableColumn id="27" xr3:uid="{2A7FFD8C-8746-4DC2-BE26-583CB339E89F}" name="AV 26" dataDxfId="74">
      <calculatedColumnFormula>'Task 6 Option 3'!AD120</calculatedColumnFormula>
    </tableColumn>
    <tableColumn id="28" xr3:uid="{E126458C-4390-48E1-9E9B-0E1343954E86}" name="AV 27" dataDxfId="73">
      <calculatedColumnFormula>'Task 6 Option 3'!AE120</calculatedColumnFormula>
    </tableColumn>
    <tableColumn id="29" xr3:uid="{DEC0502B-5E1E-4103-AAB5-D64AC9D50A2F}" name="AV 28" dataDxfId="72">
      <calculatedColumnFormula>'Task 6 Option 3'!AF120</calculatedColumnFormula>
    </tableColumn>
    <tableColumn id="30" xr3:uid="{2A0ECD49-983B-4450-A81B-950C90D88894}" name="AV 29" dataDxfId="71">
      <calculatedColumnFormula>'Task 6 Option 3'!AG120</calculatedColumnFormula>
    </tableColumn>
    <tableColumn id="31" xr3:uid="{E98A9779-E4EB-48E3-A289-25C2EA228ABA}" name="AV 30" dataDxfId="70">
      <calculatedColumnFormula>'Task 6 Option 3'!AH120</calculatedColumnFormula>
    </tableColumn>
    <tableColumn id="32" xr3:uid="{728D847E-05E2-4187-A9E5-7929BC1ACF5D}" name="AV 31" dataDxfId="69">
      <calculatedColumnFormula>'Task 6 Option 3'!AI120</calculatedColumnFormula>
    </tableColumn>
    <tableColumn id="33" xr3:uid="{64A20589-3A84-42C1-B753-77900B72FC18}" name="AV 32" dataDxfId="68">
      <calculatedColumnFormula>'Task 6 Option 3'!AJ120</calculatedColumnFormula>
    </tableColumn>
    <tableColumn id="34" xr3:uid="{6445DBB0-D124-4CE6-8290-41C100F2831E}" name="AV 33" dataDxfId="67">
      <calculatedColumnFormula>'Task 6 Option 3'!AK120</calculatedColumnFormula>
    </tableColumn>
    <tableColumn id="35" xr3:uid="{FFB42CDF-A580-4B83-860F-4483D966374C}" name="AV 34" dataDxfId="66">
      <calculatedColumnFormula>'Task 6 Option 3'!AL120</calculatedColumnFormula>
    </tableColumn>
    <tableColumn id="36" xr3:uid="{E3D22535-74B0-486B-8A9B-6FF192ABE849}" name="AV 35" dataDxfId="65">
      <calculatedColumnFormula>'Task 6 Option 3'!AM120</calculatedColumnFormula>
    </tableColumn>
    <tableColumn id="37" xr3:uid="{CCF2EF4E-D9EA-41C3-9556-85124FAE9CDD}" name="AV 36" dataDxfId="64">
      <calculatedColumnFormula>'Task 6 Option 3'!AN120</calculatedColumnFormula>
    </tableColumn>
    <tableColumn id="38" xr3:uid="{827A7F87-C6C0-4285-95E5-1A4AA1345B0F}" name="AV 37" dataDxfId="63">
      <calculatedColumnFormula>'Task 6 Option 3'!AO120</calculatedColumnFormula>
    </tableColumn>
    <tableColumn id="39" xr3:uid="{8249DD97-2EEA-46FF-BB7F-DD66E5050DEC}" name="AV 38" dataDxfId="62">
      <calculatedColumnFormula>'Task 6 Option 3'!AP120</calculatedColumnFormula>
    </tableColumn>
    <tableColumn id="40" xr3:uid="{A3222631-46F0-45C2-967E-883EDA2756F0}" name="AV 39" dataDxfId="61">
      <calculatedColumnFormula>'Task 6 Option 3'!AQ120</calculatedColumnFormula>
    </tableColumn>
    <tableColumn id="41" xr3:uid="{76463084-DDA8-4CE5-9094-1CF8E2947649}" name="AV 40" dataDxfId="60">
      <calculatedColumnFormula>'Task 6 Option 3'!AR120</calculatedColumnFormula>
    </tableColumn>
    <tableColumn id="42" xr3:uid="{E1502F60-68F6-4FDE-B214-221242BB3433}" name="AV 41" dataDxfId="59">
      <calculatedColumnFormula>'Task 6 Option 3'!AS120</calculatedColumnFormula>
    </tableColumn>
    <tableColumn id="43" xr3:uid="{2C42466C-A68B-439E-B023-F8DCDC41D002}" name="AV 42" dataDxfId="58">
      <calculatedColumnFormula>'Task 6 Option 3'!AT120</calculatedColumnFormula>
    </tableColumn>
    <tableColumn id="44" xr3:uid="{24616F8E-3CDE-4153-8D92-3A2BA294606E}" name="AV 43" dataDxfId="57">
      <calculatedColumnFormula>'Task 6 Option 3'!AU120</calculatedColumnFormula>
    </tableColumn>
    <tableColumn id="45" xr3:uid="{F6725F73-7494-4375-90D2-0D676EB19795}" name="AV 44" dataDxfId="56">
      <calculatedColumnFormula>'Task 6 Option 3'!AV120</calculatedColumnFormula>
    </tableColumn>
    <tableColumn id="46" xr3:uid="{4D25FF0A-97BD-46E6-B0C1-03D3FDF14CE0}" name="AV 45" dataDxfId="55">
      <calculatedColumnFormula>'Task 6 Option 3'!AW120</calculatedColumnFormula>
    </tableColumn>
    <tableColumn id="47" xr3:uid="{3B04C445-2997-44C5-8FB7-03A689611AD0}" name="AV 46" dataDxfId="54">
      <calculatedColumnFormula>'Task 6 Option 3'!AX120</calculatedColumnFormula>
    </tableColumn>
    <tableColumn id="48" xr3:uid="{BAC171C4-D4D5-40F5-9165-C991DF1E2451}" name="AV 47" dataDxfId="53">
      <calculatedColumnFormula>'Task 6 Option 3'!AY120</calculatedColumnFormula>
    </tableColumn>
    <tableColumn id="49" xr3:uid="{E767281D-EFBD-4146-8C99-53379393FDC6}" name="AV 48" dataDxfId="52">
      <calculatedColumnFormula>'Task 6 Option 3'!AZ120</calculatedColumnFormula>
    </tableColumn>
    <tableColumn id="50" xr3:uid="{0710A1E9-ED7D-4504-8BEC-52005D366975}" name="AV 49" dataDxfId="51">
      <calculatedColumnFormula>'Task 6 Option 3'!BA120</calculatedColumnFormula>
    </tableColumn>
    <tableColumn id="51" xr3:uid="{DB7CF831-64EF-4516-9FA7-B9256FC926C1}" name="AV 50" dataDxfId="50">
      <calculatedColumnFormula>'Task 6 Option 3'!BB120</calculatedColumnFormula>
    </tableColumn>
    <tableColumn id="52" xr3:uid="{52D11EE8-9578-4BB8-8EF2-4D479BE9FBD5}" name="AV 51" dataDxfId="49">
      <calculatedColumnFormula>'Task 6 Option 3'!BC120</calculatedColumnFormula>
    </tableColumn>
    <tableColumn id="53" xr3:uid="{EF9686E3-317D-4ACD-BD6E-0474A437BDF0}" name="AV 52" dataDxfId="48">
      <calculatedColumnFormula>'Task 6 Option 3'!BD120</calculatedColumnFormula>
    </tableColumn>
    <tableColumn id="54" xr3:uid="{E8497B23-E72A-4D27-8E29-EFE4A02C80B9}" name="AV 53" dataDxfId="47">
      <calculatedColumnFormula>'Task 6 Option 3'!BE120</calculatedColumnFormula>
    </tableColumn>
    <tableColumn id="55" xr3:uid="{46429310-5298-438E-892C-FA768537E777}" name="AV 54" dataDxfId="46">
      <calculatedColumnFormula>'Task 6 Option 3'!BF120</calculatedColumnFormula>
    </tableColumn>
    <tableColumn id="56" xr3:uid="{C325238B-7ECB-4338-8A27-A6F07DCE05DC}" name="AV 55" dataDxfId="45">
      <calculatedColumnFormula>'Task 6 Option 3'!BG120</calculatedColumnFormula>
    </tableColumn>
    <tableColumn id="57" xr3:uid="{AA9F8A3B-A037-4DC2-A1FE-6C79E58227D6}" name="AV 56" dataDxfId="44">
      <calculatedColumnFormula>'Task 6 Option 3'!BH120</calculatedColumnFormula>
    </tableColumn>
    <tableColumn id="58" xr3:uid="{86ADF41B-5B16-4FA4-9136-A346A533CE40}" name="AV 57" dataDxfId="43">
      <calculatedColumnFormula>'Task 6 Option 3'!BI120</calculatedColumnFormula>
    </tableColumn>
    <tableColumn id="59" xr3:uid="{B2EF7985-941C-458D-8786-88C76CD19B7F}" name="AV 58" dataDxfId="42">
      <calculatedColumnFormula>'Task 6 Option 3'!BJ120</calculatedColumnFormula>
    </tableColumn>
    <tableColumn id="60" xr3:uid="{5CE54131-8C90-48C9-84C2-FC41FA74C8F6}" name="AV 59" dataDxfId="41">
      <calculatedColumnFormula>'Task 6 Option 3'!BK120</calculatedColumnFormula>
    </tableColumn>
    <tableColumn id="61" xr3:uid="{91E2C7D0-DBD6-41CA-88A3-4C3CBE76EA58}" name="AV 60" dataDxfId="40">
      <calculatedColumnFormula>'Task 6 Option 3'!BL120</calculatedColumnFormula>
    </tableColumn>
    <tableColumn id="62" xr3:uid="{85BAE9A8-341D-4BD0-8BD3-C8873C265614}" name="AV 61" dataDxfId="39">
      <calculatedColumnFormula>'Task 6 Option 3'!BM120</calculatedColumnFormula>
    </tableColumn>
    <tableColumn id="63" xr3:uid="{9D276DC4-6C9C-4043-9706-0176213BDC56}" name="AV 62" dataDxfId="38">
      <calculatedColumnFormula>'Task 6 Option 3'!BN120</calculatedColumnFormula>
    </tableColumn>
    <tableColumn id="64" xr3:uid="{E320CCFD-4F47-41CA-991F-4843D2941658}" name="AV 63" dataDxfId="37">
      <calculatedColumnFormula>'Task 6 Option 3'!BO120</calculatedColumnFormula>
    </tableColumn>
    <tableColumn id="65" xr3:uid="{3A4E2DAC-CA05-469A-A3A3-269056692DD5}" name="AV 64" dataDxfId="36">
      <calculatedColumnFormula>'Task 6 Option 3'!BP120</calculatedColumnFormula>
    </tableColumn>
    <tableColumn id="66" xr3:uid="{46C717EB-3DF9-4349-80F4-48678D573729}" name="AV 65" dataDxfId="35">
      <calculatedColumnFormula>'Task 6 Option 3'!BQ120</calculatedColumnFormula>
    </tableColumn>
    <tableColumn id="67" xr3:uid="{10F1E470-84A9-4716-9A5D-74E07E85A601}" name="AV 66" dataDxfId="34">
      <calculatedColumnFormula>'Task 6 Option 3'!BR120</calculatedColumnFormula>
    </tableColumn>
    <tableColumn id="68" xr3:uid="{84C09896-380F-47AF-8FC3-974136A3A7B7}" name="AV 67" dataDxfId="33">
      <calculatedColumnFormula>'Task 6 Option 3'!BS120</calculatedColumnFormula>
    </tableColumn>
    <tableColumn id="69" xr3:uid="{0696BB71-39F8-4F53-A680-E63F593C1F6D}" name="AV 68" dataDxfId="32">
      <calculatedColumnFormula>'Task 6 Option 3'!BT120</calculatedColumnFormula>
    </tableColumn>
    <tableColumn id="70" xr3:uid="{06150DCA-F458-4D25-AB57-B27980A054BF}" name="AV 69" dataDxfId="31">
      <calculatedColumnFormula>'Task 6 Option 3'!BU120</calculatedColumnFormula>
    </tableColumn>
    <tableColumn id="71" xr3:uid="{ECC54BAD-F9BA-4CEC-BE0F-C540503F61B3}" name="AV 70" dataDxfId="30">
      <calculatedColumnFormula>'Task 6 Option 3'!BV120</calculatedColumnFormula>
    </tableColumn>
    <tableColumn id="72" xr3:uid="{1058238B-E9EE-4B81-812C-368E8B83A1F8}" name="AV 71" dataDxfId="29">
      <calculatedColumnFormula>'Task 6 Option 3'!BW120</calculatedColumnFormula>
    </tableColumn>
    <tableColumn id="73" xr3:uid="{E568693A-5458-421F-BACF-9688D2843BCB}" name="AV 72" dataDxfId="28">
      <calculatedColumnFormula>'Task 6 Option 3'!BX120</calculatedColumnFormula>
    </tableColumn>
    <tableColumn id="74" xr3:uid="{206A2B89-724A-492E-98EC-148AC53ACE1E}" name="AV 73" dataDxfId="27">
      <calculatedColumnFormula>'Task 6 Option 3'!BY120</calculatedColumnFormula>
    </tableColumn>
    <tableColumn id="75" xr3:uid="{B52D9FEE-59B9-4CDE-A3AC-9812CF1C6A1C}" name="AV 74" dataDxfId="26">
      <calculatedColumnFormula>'Task 6 Option 3'!BZ120</calculatedColumnFormula>
    </tableColumn>
    <tableColumn id="76" xr3:uid="{68CE4412-3DDC-403F-AAC5-DD8A6445AE79}" name="AV 75" dataDxfId="25">
      <calculatedColumnFormula>'Task 6 Option 3'!CA120</calculatedColumnFormula>
    </tableColumn>
    <tableColumn id="77" xr3:uid="{C9D0756B-BD09-4688-A316-D92E4D367D5D}" name="AV 76" dataDxfId="24">
      <calculatedColumnFormula>'Task 6 Option 3'!CB120</calculatedColumnFormula>
    </tableColumn>
    <tableColumn id="78" xr3:uid="{2847F15D-0ADB-4C17-8006-4800CDEEA1BB}" name="AV 77" dataDxfId="23">
      <calculatedColumnFormula>'Task 6 Option 3'!CC120</calculatedColumnFormula>
    </tableColumn>
    <tableColumn id="79" xr3:uid="{F826E285-E07B-4DB5-A0B6-9048596CAD67}" name="AV 78" dataDxfId="22">
      <calculatedColumnFormula>'Task 6 Option 3'!CD120</calculatedColumnFormula>
    </tableColumn>
    <tableColumn id="80" xr3:uid="{A31DA9E2-39D5-4865-979B-EFFE0DC95027}" name="AV 79" dataDxfId="21">
      <calculatedColumnFormula>'Task 6 Option 3'!CE120</calculatedColumnFormula>
    </tableColumn>
    <tableColumn id="81" xr3:uid="{AB4A3C48-A633-4A8D-BC11-79291CD33C04}" name="AV 80" dataDxfId="20">
      <calculatedColumnFormula>'Task 6 Option 3'!CF120</calculatedColumnFormula>
    </tableColumn>
    <tableColumn id="82" xr3:uid="{68E437AF-5C53-46EF-A01B-C30EDC0B28B1}" name="AV 81" dataDxfId="19">
      <calculatedColumnFormula>'Task 6 Option 3'!CG120</calculatedColumnFormula>
    </tableColumn>
    <tableColumn id="83" xr3:uid="{72C84038-8A2B-4BB3-A034-BF7544D86E80}" name="AV 82" dataDxfId="18">
      <calculatedColumnFormula>'Task 6 Option 3'!CH120</calculatedColumnFormula>
    </tableColumn>
    <tableColumn id="84" xr3:uid="{A6F92C85-9CB8-4448-A855-F373D4BFC0F1}" name="AV 83" dataDxfId="17">
      <calculatedColumnFormula>'Task 6 Option 3'!CI120</calculatedColumnFormula>
    </tableColumn>
    <tableColumn id="85" xr3:uid="{65297F36-E62F-49F2-9476-FC318F63B778}" name="AV 84" dataDxfId="16">
      <calculatedColumnFormula>'Task 6 Option 3'!CJ120</calculatedColumnFormula>
    </tableColumn>
    <tableColumn id="86" xr3:uid="{DF09D582-911D-4FC1-924D-FF94512B9774}" name="AV 85" dataDxfId="15">
      <calculatedColumnFormula>'Task 6 Option 3'!CK120</calculatedColumnFormula>
    </tableColumn>
    <tableColumn id="87" xr3:uid="{5CCF6681-9C7F-466C-8B75-C417BDA255E5}" name="AV 86" dataDxfId="14">
      <calculatedColumnFormula>'Task 6 Option 3'!CL120</calculatedColumnFormula>
    </tableColumn>
    <tableColumn id="88" xr3:uid="{9A3C87E8-EA02-46E1-8542-1EF911D0D7D7}" name="AV 87" dataDxfId="13">
      <calculatedColumnFormula>'Task 6 Option 3'!CM120</calculatedColumnFormula>
    </tableColumn>
    <tableColumn id="89" xr3:uid="{D775E264-FEF8-4222-9019-1511ED960A3F}" name="AV 88" dataDxfId="12">
      <calculatedColumnFormula>'Task 6 Option 3'!CN120</calculatedColumnFormula>
    </tableColumn>
    <tableColumn id="90" xr3:uid="{90B804B9-B3DF-4FEB-ABAC-B803F4CFD3F0}" name="AV 89" dataDxfId="11">
      <calculatedColumnFormula>'Task 6 Option 3'!CO120</calculatedColumnFormula>
    </tableColumn>
    <tableColumn id="91" xr3:uid="{1B1FF216-250B-46AD-B646-ECD7354F8496}" name="AV 90" dataDxfId="10">
      <calculatedColumnFormula>'Task 6 Option 3'!CP120</calculatedColumnFormula>
    </tableColumn>
    <tableColumn id="92" xr3:uid="{1E85D740-E762-43CD-B9B7-B63558C82B76}" name="AV 91" dataDxfId="9">
      <calculatedColumnFormula>'Task 6 Option 3'!CQ120</calculatedColumnFormula>
    </tableColumn>
    <tableColumn id="93" xr3:uid="{E14CB309-A836-4327-8CC7-31D991503265}" name="AV 92" dataDxfId="8">
      <calculatedColumnFormula>'Task 6 Option 3'!CR120</calculatedColumnFormula>
    </tableColumn>
    <tableColumn id="94" xr3:uid="{63DD8C27-F2C1-4AF1-A621-1FCCEE1B6158}" name="AV 93" dataDxfId="7">
      <calculatedColumnFormula>'Task 6 Option 3'!CS120</calculatedColumnFormula>
    </tableColumn>
    <tableColumn id="95" xr3:uid="{30D89B7E-85B9-4D1E-8A55-59F461013285}" name="AV 94" dataDxfId="6">
      <calculatedColumnFormula>'Task 6 Option 3'!CT120</calculatedColumnFormula>
    </tableColumn>
    <tableColumn id="96" xr3:uid="{C3DD095D-EA65-4F65-9AF0-A7EB3208958B}" name="AV 95" dataDxfId="5">
      <calculatedColumnFormula>'Task 6 Option 3'!CU120</calculatedColumnFormula>
    </tableColumn>
    <tableColumn id="97" xr3:uid="{F8AA0D29-48B4-4992-A3D1-2D628956AB88}" name="AV 96" dataDxfId="4">
      <calculatedColumnFormula>'Task 6 Option 3'!CV120</calculatedColumnFormula>
    </tableColumn>
    <tableColumn id="98" xr3:uid="{D8D955F5-D465-4E30-8122-1AA497FAB670}" name="AV 97" dataDxfId="3">
      <calculatedColumnFormula>'Task 6 Option 3'!CW120</calculatedColumnFormula>
    </tableColumn>
    <tableColumn id="99" xr3:uid="{0DA0B05E-F69A-471E-B587-B14DBEC7985A}" name="AV 98" dataDxfId="2">
      <calculatedColumnFormula>'Task 6 Option 3'!CX120</calculatedColumnFormula>
    </tableColumn>
    <tableColumn id="100" xr3:uid="{CFEE72BD-83B5-4203-AC98-F182EDC0D0BA}" name="AV 99" dataDxfId="1">
      <calculatedColumnFormula>'Task 6 Option 3'!CY120</calculatedColumnFormula>
    </tableColumn>
    <tableColumn id="101" xr3:uid="{06B61D1E-7BFF-4B2D-9BEC-4F8CCE333CC8}" name="AV 100" dataDxfId="0">
      <calculatedColumnFormula>'Task 6 Option 3'!CZ120</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498FFD0-52DD-40E8-8FD3-5F2EBF5D3561}" name="Table25" displayName="Table25" ref="P10:R19" totalsRowShown="0">
  <autoFilter ref="P10:R19" xr:uid="{9498FFD0-52DD-40E8-8FD3-5F2EBF5D3561}"/>
  <tableColumns count="3">
    <tableColumn id="1" xr3:uid="{D1F0CA43-361C-49A7-B406-11BEF9202A61}" name="Statistic"/>
    <tableColumn id="2" xr3:uid="{5420F334-73A2-4511-B6CF-5DC3964DC9B2}" name="Option 2"/>
    <tableColumn id="3" xr3:uid="{030CBE65-1B69-4851-B376-9A2A13DEE10A}" name="Option 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table" Target="../tables/table6.xml"/></Relationships>
</file>

<file path=xl/worksheets/_rels/sheet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7.xml"/><Relationship Id="rId1" Type="http://schemas.openxmlformats.org/officeDocument/2006/relationships/printerSettings" Target="../printerSettings/printerSettings4.bin"/><Relationship Id="rId5" Type="http://schemas.openxmlformats.org/officeDocument/2006/relationships/table" Target="../tables/table14.xml"/><Relationship Id="rId4" Type="http://schemas.openxmlformats.org/officeDocument/2006/relationships/table" Target="../tables/table13.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drawing" Target="../drawings/drawing8.xml"/><Relationship Id="rId4" Type="http://schemas.openxmlformats.org/officeDocument/2006/relationships/table" Target="../tables/table1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9.xml"/><Relationship Id="rId1" Type="http://schemas.openxmlformats.org/officeDocument/2006/relationships/pivotTable" Target="../pivotTables/pivotTable1.xml"/><Relationship Id="rId5" Type="http://schemas.openxmlformats.org/officeDocument/2006/relationships/table" Target="../tables/table20.xml"/><Relationship Id="rId4" Type="http://schemas.openxmlformats.org/officeDocument/2006/relationships/table" Target="../tables/table1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700E5-8CBC-4EF6-AA59-9E53EA16BDE6}">
  <sheetPr codeName="Sheet2"/>
  <dimension ref="B2:F19"/>
  <sheetViews>
    <sheetView topLeftCell="A46" zoomScale="160" zoomScaleNormal="160" workbookViewId="0">
      <selection activeCell="E17" sqref="E17"/>
    </sheetView>
  </sheetViews>
  <sheetFormatPr defaultRowHeight="15" x14ac:dyDescent="0.25"/>
  <cols>
    <col min="1" max="2" width="14.140625" bestFit="1" customWidth="1"/>
    <col min="3" max="3" width="8.42578125" bestFit="1" customWidth="1"/>
    <col min="4" max="4" width="10.28515625" customWidth="1"/>
    <col min="5" max="5" width="30.140625" bestFit="1" customWidth="1"/>
    <col min="6" max="6" width="12.7109375" bestFit="1" customWidth="1"/>
  </cols>
  <sheetData>
    <row r="2" spans="2:6" x14ac:dyDescent="0.25">
      <c r="B2" t="s">
        <v>22</v>
      </c>
      <c r="C2" t="s">
        <v>23</v>
      </c>
      <c r="E2" s="2" t="s">
        <v>9</v>
      </c>
      <c r="F2" s="2" cm="1">
        <f t="array" ref="F2">MultinomialCDFa(C3,C4,C5,C6,C7,C8,C9,C10)</f>
        <v>1.432091339999998E-2</v>
      </c>
    </row>
    <row r="3" spans="2:6" x14ac:dyDescent="0.25">
      <c r="B3" t="s">
        <v>0</v>
      </c>
      <c r="C3">
        <v>10</v>
      </c>
    </row>
    <row r="4" spans="2:6" x14ac:dyDescent="0.25">
      <c r="B4" t="s">
        <v>1</v>
      </c>
      <c r="C4">
        <v>180000</v>
      </c>
    </row>
    <row r="5" spans="2:6" x14ac:dyDescent="0.25">
      <c r="B5" t="s">
        <v>2</v>
      </c>
      <c r="C5">
        <v>20000</v>
      </c>
    </row>
    <row r="6" spans="2:6" x14ac:dyDescent="0.25">
      <c r="B6" t="s">
        <v>3</v>
      </c>
      <c r="C6">
        <v>15000</v>
      </c>
    </row>
    <row r="7" spans="2:6" x14ac:dyDescent="0.25">
      <c r="B7" t="s">
        <v>4</v>
      </c>
      <c r="C7">
        <v>8000</v>
      </c>
    </row>
    <row r="8" spans="2:6" x14ac:dyDescent="0.25">
      <c r="B8" t="s">
        <v>5</v>
      </c>
      <c r="C8">
        <v>0.3</v>
      </c>
    </row>
    <row r="9" spans="2:6" x14ac:dyDescent="0.25">
      <c r="B9" t="s">
        <v>6</v>
      </c>
      <c r="C9">
        <v>0.5</v>
      </c>
    </row>
    <row r="10" spans="2:6" x14ac:dyDescent="0.25">
      <c r="B10" t="s">
        <v>7</v>
      </c>
      <c r="C10">
        <v>0.2</v>
      </c>
    </row>
    <row r="11" spans="2:6" x14ac:dyDescent="0.25">
      <c r="B11" t="s">
        <v>22</v>
      </c>
      <c r="C11" t="s">
        <v>23</v>
      </c>
      <c r="E11" s="2" t="s">
        <v>10</v>
      </c>
      <c r="F11" s="2" cm="1">
        <f t="array" ref="F11">MultinomialCDFb(C12,C13,C14,C15,C16,C17,C18,C19)</f>
        <v>1.5614758399999994E-2</v>
      </c>
    </row>
    <row r="12" spans="2:6" x14ac:dyDescent="0.25">
      <c r="B12" t="s">
        <v>0</v>
      </c>
      <c r="C12">
        <v>10</v>
      </c>
    </row>
    <row r="13" spans="2:6" x14ac:dyDescent="0.25">
      <c r="B13" t="s">
        <v>8</v>
      </c>
      <c r="C13">
        <v>120000</v>
      </c>
    </row>
    <row r="14" spans="2:6" x14ac:dyDescent="0.25">
      <c r="B14" t="s">
        <v>2</v>
      </c>
      <c r="C14">
        <v>20000</v>
      </c>
    </row>
    <row r="15" spans="2:6" x14ac:dyDescent="0.25">
      <c r="B15" t="s">
        <v>3</v>
      </c>
      <c r="C15">
        <v>15000</v>
      </c>
    </row>
    <row r="16" spans="2:6" x14ac:dyDescent="0.25">
      <c r="B16" t="s">
        <v>4</v>
      </c>
      <c r="C16">
        <v>8000</v>
      </c>
    </row>
    <row r="17" spans="2:3" x14ac:dyDescent="0.25">
      <c r="B17" t="s">
        <v>5</v>
      </c>
      <c r="C17">
        <v>0.3</v>
      </c>
    </row>
    <row r="18" spans="2:3" x14ac:dyDescent="0.25">
      <c r="B18" t="s">
        <v>6</v>
      </c>
      <c r="C18">
        <v>0.5</v>
      </c>
    </row>
    <row r="19" spans="2:3" x14ac:dyDescent="0.25">
      <c r="B19" t="s">
        <v>7</v>
      </c>
      <c r="C19">
        <v>0.2</v>
      </c>
    </row>
  </sheetData>
  <pageMargins left="0.7" right="0.7" top="0.75" bottom="0.75" header="0.3" footer="0.3"/>
  <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A178E-49B3-46A9-B30B-571697BBF999}">
  <sheetPr codeName="Sheet3"/>
  <dimension ref="A2:K123"/>
  <sheetViews>
    <sheetView topLeftCell="A10" zoomScaleNormal="100" workbookViewId="0">
      <selection activeCell="B3" sqref="B3"/>
    </sheetView>
  </sheetViews>
  <sheetFormatPr defaultRowHeight="15" x14ac:dyDescent="0.25"/>
  <cols>
    <col min="1" max="1" width="7.85546875" bestFit="1" customWidth="1"/>
    <col min="2" max="2" width="10.7109375" bestFit="1" customWidth="1"/>
    <col min="3" max="3" width="28.5703125" bestFit="1" customWidth="1"/>
    <col min="4" max="4" width="27.85546875" bestFit="1" customWidth="1"/>
    <col min="5" max="5" width="32.7109375" bestFit="1" customWidth="1"/>
    <col min="6" max="6" width="26" bestFit="1" customWidth="1"/>
    <col min="7" max="7" width="29.42578125" bestFit="1" customWidth="1"/>
    <col min="9" max="10" width="29.7109375" bestFit="1" customWidth="1"/>
    <col min="11" max="11" width="12.85546875" bestFit="1" customWidth="1"/>
    <col min="12" max="12" width="29.7109375" bestFit="1" customWidth="1"/>
    <col min="13" max="13" width="6" bestFit="1" customWidth="1"/>
    <col min="23" max="23" width="29.7109375" bestFit="1" customWidth="1"/>
  </cols>
  <sheetData>
    <row r="2" spans="1:11" x14ac:dyDescent="0.25">
      <c r="A2" t="s">
        <v>24</v>
      </c>
      <c r="B2" t="s">
        <v>18</v>
      </c>
      <c r="C2" t="s">
        <v>154</v>
      </c>
      <c r="D2" t="s">
        <v>155</v>
      </c>
      <c r="E2" t="s">
        <v>156</v>
      </c>
      <c r="F2" t="s">
        <v>157</v>
      </c>
      <c r="G2" t="s">
        <v>158</v>
      </c>
      <c r="J2" t="s">
        <v>20</v>
      </c>
      <c r="K2" t="s">
        <v>21</v>
      </c>
    </row>
    <row r="3" spans="1:11" x14ac:dyDescent="0.25">
      <c r="A3">
        <v>0</v>
      </c>
      <c r="B3" s="1">
        <v>44957</v>
      </c>
      <c r="C3" s="4">
        <f>K4</f>
        <v>5000</v>
      </c>
      <c r="D3" s="4">
        <f>K7</f>
        <v>20000</v>
      </c>
      <c r="E3" s="4">
        <v>0</v>
      </c>
      <c r="F3" s="4">
        <f>C3+D3+E3</f>
        <v>25000</v>
      </c>
      <c r="G3" s="4">
        <f>Table1[[#This Row],[Total Monthly Income ($)]]*$K$13</f>
        <v>6250</v>
      </c>
      <c r="J3" t="s">
        <v>15</v>
      </c>
      <c r="K3" s="4">
        <v>60000</v>
      </c>
    </row>
    <row r="4" spans="1:11" x14ac:dyDescent="0.25">
      <c r="A4">
        <v>1</v>
      </c>
      <c r="B4" s="1">
        <v>44985</v>
      </c>
      <c r="C4" s="4">
        <f>C3</f>
        <v>5000</v>
      </c>
      <c r="D4" s="4">
        <v>0</v>
      </c>
      <c r="E4" s="4">
        <v>0</v>
      </c>
      <c r="F4" s="4">
        <f t="shared" ref="F4:F67" si="0">C4+D4+E4</f>
        <v>5000</v>
      </c>
      <c r="G4" s="4">
        <f>Table1[[#This Row],[Total Monthly Income ($)]]*$K$13</f>
        <v>1250</v>
      </c>
      <c r="J4" t="s">
        <v>16</v>
      </c>
      <c r="K4" s="4">
        <f>K3/12</f>
        <v>5000</v>
      </c>
    </row>
    <row r="5" spans="1:11" x14ac:dyDescent="0.25">
      <c r="A5">
        <v>2</v>
      </c>
      <c r="B5" s="1">
        <v>45016</v>
      </c>
      <c r="C5" s="4">
        <f t="shared" ref="C5:C14" si="1">C4</f>
        <v>5000</v>
      </c>
      <c r="D5" s="4">
        <v>0</v>
      </c>
      <c r="E5" s="4">
        <v>0</v>
      </c>
      <c r="F5" s="4">
        <f t="shared" si="0"/>
        <v>5000</v>
      </c>
      <c r="G5" s="4">
        <f>Table1[[#This Row],[Total Monthly Income ($)]]*$K$13</f>
        <v>1250</v>
      </c>
      <c r="J5" t="s">
        <v>17</v>
      </c>
      <c r="K5" s="4">
        <v>0.06</v>
      </c>
    </row>
    <row r="6" spans="1:11" x14ac:dyDescent="0.25">
      <c r="A6">
        <v>3</v>
      </c>
      <c r="B6" s="1">
        <v>45046</v>
      </c>
      <c r="C6" s="4">
        <f t="shared" si="1"/>
        <v>5000</v>
      </c>
      <c r="D6" s="4">
        <v>0</v>
      </c>
      <c r="E6" s="4">
        <v>0</v>
      </c>
      <c r="F6" s="4">
        <f t="shared" si="0"/>
        <v>5000</v>
      </c>
      <c r="G6" s="4">
        <f>Table1[[#This Row],[Total Monthly Income ($)]]*$K$13</f>
        <v>1250</v>
      </c>
      <c r="K6" s="4"/>
    </row>
    <row r="7" spans="1:11" x14ac:dyDescent="0.25">
      <c r="A7">
        <v>4</v>
      </c>
      <c r="B7" s="1">
        <v>45077</v>
      </c>
      <c r="C7" s="4">
        <f t="shared" si="1"/>
        <v>5000</v>
      </c>
      <c r="D7" s="4">
        <v>0</v>
      </c>
      <c r="E7" s="4">
        <v>0</v>
      </c>
      <c r="F7" s="4">
        <f t="shared" si="0"/>
        <v>5000</v>
      </c>
      <c r="G7" s="4">
        <f>Table1[[#This Row],[Total Monthly Income ($)]]*$K$13</f>
        <v>1250</v>
      </c>
      <c r="J7" t="s">
        <v>19</v>
      </c>
      <c r="K7" s="4">
        <v>20000</v>
      </c>
    </row>
    <row r="8" spans="1:11" x14ac:dyDescent="0.25">
      <c r="A8">
        <v>5</v>
      </c>
      <c r="B8" s="1">
        <v>45107</v>
      </c>
      <c r="C8" s="4">
        <f t="shared" si="1"/>
        <v>5000</v>
      </c>
      <c r="D8" s="4">
        <v>0</v>
      </c>
      <c r="E8" s="4">
        <v>0</v>
      </c>
      <c r="F8" s="4">
        <f t="shared" si="0"/>
        <v>5000</v>
      </c>
      <c r="G8" s="4">
        <f>Table1[[#This Row],[Total Monthly Income ($)]]*$K$13</f>
        <v>1250</v>
      </c>
      <c r="K8" s="4"/>
    </row>
    <row r="9" spans="1:11" x14ac:dyDescent="0.25">
      <c r="A9">
        <v>6</v>
      </c>
      <c r="B9" s="1">
        <v>45138</v>
      </c>
      <c r="C9" s="4">
        <f t="shared" si="1"/>
        <v>5000</v>
      </c>
      <c r="D9" s="4">
        <v>0</v>
      </c>
      <c r="E9" s="4">
        <v>0</v>
      </c>
      <c r="F9" s="4">
        <f t="shared" si="0"/>
        <v>5000</v>
      </c>
      <c r="G9" s="4">
        <f>Table1[[#This Row],[Total Monthly Income ($)]]*$K$13</f>
        <v>1250</v>
      </c>
      <c r="J9" t="s">
        <v>11</v>
      </c>
      <c r="K9" s="4">
        <v>20000</v>
      </c>
    </row>
    <row r="10" spans="1:11" x14ac:dyDescent="0.25">
      <c r="A10">
        <v>7</v>
      </c>
      <c r="B10" s="1">
        <v>45169</v>
      </c>
      <c r="C10" s="4">
        <f t="shared" si="1"/>
        <v>5000</v>
      </c>
      <c r="D10" s="4">
        <v>0</v>
      </c>
      <c r="E10" s="4">
        <v>0</v>
      </c>
      <c r="F10" s="4">
        <f t="shared" si="0"/>
        <v>5000</v>
      </c>
      <c r="G10" s="4">
        <f>Table1[[#This Row],[Total Monthly Income ($)]]*$K$13</f>
        <v>1250</v>
      </c>
      <c r="J10" t="s">
        <v>12</v>
      </c>
      <c r="K10" s="4">
        <v>15000</v>
      </c>
    </row>
    <row r="11" spans="1:11" x14ac:dyDescent="0.25">
      <c r="A11">
        <v>8</v>
      </c>
      <c r="B11" s="1">
        <v>45199</v>
      </c>
      <c r="C11" s="4">
        <f t="shared" si="1"/>
        <v>5000</v>
      </c>
      <c r="D11" s="4">
        <v>0</v>
      </c>
      <c r="E11" s="4">
        <v>0</v>
      </c>
      <c r="F11" s="4">
        <f t="shared" si="0"/>
        <v>5000</v>
      </c>
      <c r="G11" s="4">
        <f>Table1[[#This Row],[Total Monthly Income ($)]]*$K$13</f>
        <v>1250</v>
      </c>
      <c r="J11" t="s">
        <v>13</v>
      </c>
      <c r="K11" s="4">
        <v>8000</v>
      </c>
    </row>
    <row r="12" spans="1:11" x14ac:dyDescent="0.25">
      <c r="A12">
        <v>9</v>
      </c>
      <c r="B12" s="1">
        <v>45230</v>
      </c>
      <c r="C12" s="4">
        <f t="shared" si="1"/>
        <v>5000</v>
      </c>
      <c r="D12" s="4">
        <v>0</v>
      </c>
      <c r="E12" s="4">
        <v>0</v>
      </c>
      <c r="F12" s="4">
        <f t="shared" si="0"/>
        <v>5000</v>
      </c>
      <c r="G12" s="4">
        <f>Table1[[#This Row],[Total Monthly Income ($)]]*$K$13</f>
        <v>1250</v>
      </c>
      <c r="K12" s="4"/>
    </row>
    <row r="13" spans="1:11" x14ac:dyDescent="0.25">
      <c r="A13">
        <v>10</v>
      </c>
      <c r="B13" s="1">
        <v>45260</v>
      </c>
      <c r="C13" s="4">
        <f t="shared" si="1"/>
        <v>5000</v>
      </c>
      <c r="D13" s="4">
        <v>0</v>
      </c>
      <c r="E13" s="4">
        <v>0</v>
      </c>
      <c r="F13" s="4">
        <f t="shared" si="0"/>
        <v>5000</v>
      </c>
      <c r="G13" s="4">
        <f>Table1[[#This Row],[Total Monthly Income ($)]]*$K$13</f>
        <v>1250</v>
      </c>
      <c r="J13" t="s">
        <v>14</v>
      </c>
      <c r="K13" s="4">
        <v>0.25</v>
      </c>
    </row>
    <row r="14" spans="1:11" x14ac:dyDescent="0.25">
      <c r="A14">
        <v>11</v>
      </c>
      <c r="B14" s="1">
        <v>45291</v>
      </c>
      <c r="C14" s="4">
        <f t="shared" si="1"/>
        <v>5000</v>
      </c>
      <c r="D14" s="4">
        <v>0</v>
      </c>
      <c r="E14" s="4">
        <f>K10</f>
        <v>15000</v>
      </c>
      <c r="F14" s="4">
        <f t="shared" si="0"/>
        <v>20000</v>
      </c>
      <c r="G14" s="4">
        <f>Table1[[#This Row],[Total Monthly Income ($)]]*$K$13</f>
        <v>5000</v>
      </c>
    </row>
    <row r="15" spans="1:11" x14ac:dyDescent="0.25">
      <c r="A15">
        <v>12</v>
      </c>
      <c r="B15" s="1">
        <v>45322</v>
      </c>
      <c r="C15" s="4">
        <f>C14*(1+K5)</f>
        <v>5300</v>
      </c>
      <c r="D15" s="4">
        <v>0</v>
      </c>
      <c r="E15" s="4">
        <v>0</v>
      </c>
      <c r="F15" s="4">
        <f t="shared" si="0"/>
        <v>5300</v>
      </c>
      <c r="G15" s="4">
        <f>Table1[[#This Row],[Total Monthly Income ($)]]*$K$13</f>
        <v>1325</v>
      </c>
    </row>
    <row r="16" spans="1:11" x14ac:dyDescent="0.25">
      <c r="A16">
        <v>13</v>
      </c>
      <c r="B16" s="1">
        <v>45351</v>
      </c>
      <c r="C16" s="4">
        <f>C15</f>
        <v>5300</v>
      </c>
      <c r="D16" s="4">
        <v>0</v>
      </c>
      <c r="E16" s="4">
        <v>0</v>
      </c>
      <c r="F16" s="4">
        <f t="shared" si="0"/>
        <v>5300</v>
      </c>
      <c r="G16" s="4">
        <f>Table1[[#This Row],[Total Monthly Income ($)]]*$K$13</f>
        <v>1325</v>
      </c>
    </row>
    <row r="17" spans="1:7" x14ac:dyDescent="0.25">
      <c r="A17">
        <v>14</v>
      </c>
      <c r="B17" s="1">
        <v>45382</v>
      </c>
      <c r="C17" s="4">
        <f t="shared" ref="C17:C26" si="2">C16</f>
        <v>5300</v>
      </c>
      <c r="D17" s="4">
        <v>0</v>
      </c>
      <c r="E17" s="4">
        <v>0</v>
      </c>
      <c r="F17" s="4">
        <f t="shared" si="0"/>
        <v>5300</v>
      </c>
      <c r="G17" s="4">
        <f>Table1[[#This Row],[Total Monthly Income ($)]]*$K$13</f>
        <v>1325</v>
      </c>
    </row>
    <row r="18" spans="1:7" x14ac:dyDescent="0.25">
      <c r="A18">
        <v>15</v>
      </c>
      <c r="B18" s="1">
        <v>45412</v>
      </c>
      <c r="C18" s="4">
        <f t="shared" si="2"/>
        <v>5300</v>
      </c>
      <c r="D18" s="4">
        <v>0</v>
      </c>
      <c r="E18" s="4">
        <v>0</v>
      </c>
      <c r="F18" s="4">
        <f t="shared" si="0"/>
        <v>5300</v>
      </c>
      <c r="G18" s="4">
        <f>Table1[[#This Row],[Total Monthly Income ($)]]*$K$13</f>
        <v>1325</v>
      </c>
    </row>
    <row r="19" spans="1:7" x14ac:dyDescent="0.25">
      <c r="A19">
        <v>16</v>
      </c>
      <c r="B19" s="1">
        <v>45443</v>
      </c>
      <c r="C19" s="4">
        <f t="shared" si="2"/>
        <v>5300</v>
      </c>
      <c r="D19" s="4">
        <v>0</v>
      </c>
      <c r="E19" s="4">
        <v>0</v>
      </c>
      <c r="F19" s="4">
        <f t="shared" si="0"/>
        <v>5300</v>
      </c>
      <c r="G19" s="4">
        <f>Table1[[#This Row],[Total Monthly Income ($)]]*$K$13</f>
        <v>1325</v>
      </c>
    </row>
    <row r="20" spans="1:7" x14ac:dyDescent="0.25">
      <c r="A20">
        <v>17</v>
      </c>
      <c r="B20" s="1">
        <v>45473</v>
      </c>
      <c r="C20" s="4">
        <f t="shared" si="2"/>
        <v>5300</v>
      </c>
      <c r="D20" s="4">
        <v>0</v>
      </c>
      <c r="E20" s="4">
        <v>0</v>
      </c>
      <c r="F20" s="4">
        <f t="shared" si="0"/>
        <v>5300</v>
      </c>
      <c r="G20" s="4">
        <f>Table1[[#This Row],[Total Monthly Income ($)]]*$K$13</f>
        <v>1325</v>
      </c>
    </row>
    <row r="21" spans="1:7" x14ac:dyDescent="0.25">
      <c r="A21">
        <v>18</v>
      </c>
      <c r="B21" s="1">
        <v>45504</v>
      </c>
      <c r="C21" s="4">
        <f t="shared" si="2"/>
        <v>5300</v>
      </c>
      <c r="D21" s="4">
        <v>0</v>
      </c>
      <c r="E21" s="4">
        <v>0</v>
      </c>
      <c r="F21" s="4">
        <f t="shared" si="0"/>
        <v>5300</v>
      </c>
      <c r="G21" s="4">
        <f>Table1[[#This Row],[Total Monthly Income ($)]]*$K$13</f>
        <v>1325</v>
      </c>
    </row>
    <row r="22" spans="1:7" x14ac:dyDescent="0.25">
      <c r="A22">
        <v>19</v>
      </c>
      <c r="B22" s="1">
        <v>45535</v>
      </c>
      <c r="C22" s="4">
        <f t="shared" si="2"/>
        <v>5300</v>
      </c>
      <c r="D22" s="4">
        <v>0</v>
      </c>
      <c r="E22" s="4">
        <v>0</v>
      </c>
      <c r="F22" s="4">
        <f t="shared" si="0"/>
        <v>5300</v>
      </c>
      <c r="G22" s="4">
        <f>Table1[[#This Row],[Total Monthly Income ($)]]*$K$13</f>
        <v>1325</v>
      </c>
    </row>
    <row r="23" spans="1:7" x14ac:dyDescent="0.25">
      <c r="A23">
        <v>20</v>
      </c>
      <c r="B23" s="1">
        <v>45565</v>
      </c>
      <c r="C23" s="4">
        <f t="shared" si="2"/>
        <v>5300</v>
      </c>
      <c r="D23" s="4">
        <v>0</v>
      </c>
      <c r="E23" s="4">
        <v>0</v>
      </c>
      <c r="F23" s="4">
        <f t="shared" si="0"/>
        <v>5300</v>
      </c>
      <c r="G23" s="4">
        <f>Table1[[#This Row],[Total Monthly Income ($)]]*$K$13</f>
        <v>1325</v>
      </c>
    </row>
    <row r="24" spans="1:7" x14ac:dyDescent="0.25">
      <c r="A24">
        <v>21</v>
      </c>
      <c r="B24" s="1">
        <v>45596</v>
      </c>
      <c r="C24" s="4">
        <f t="shared" si="2"/>
        <v>5300</v>
      </c>
      <c r="D24" s="4">
        <v>0</v>
      </c>
      <c r="E24" s="4">
        <v>0</v>
      </c>
      <c r="F24" s="4">
        <f t="shared" si="0"/>
        <v>5300</v>
      </c>
      <c r="G24" s="4">
        <f>Table1[[#This Row],[Total Monthly Income ($)]]*$K$13</f>
        <v>1325</v>
      </c>
    </row>
    <row r="25" spans="1:7" x14ac:dyDescent="0.25">
      <c r="A25">
        <v>22</v>
      </c>
      <c r="B25" s="1">
        <v>45626</v>
      </c>
      <c r="C25" s="4">
        <f t="shared" si="2"/>
        <v>5300</v>
      </c>
      <c r="D25" s="4">
        <v>0</v>
      </c>
      <c r="E25" s="4">
        <v>0</v>
      </c>
      <c r="F25" s="4">
        <f t="shared" si="0"/>
        <v>5300</v>
      </c>
      <c r="G25" s="4">
        <f>Table1[[#This Row],[Total Monthly Income ($)]]*$K$13</f>
        <v>1325</v>
      </c>
    </row>
    <row r="26" spans="1:7" x14ac:dyDescent="0.25">
      <c r="A26">
        <v>23</v>
      </c>
      <c r="B26" s="1">
        <v>45657</v>
      </c>
      <c r="C26" s="4">
        <f t="shared" si="2"/>
        <v>5300</v>
      </c>
      <c r="D26" s="4">
        <v>0</v>
      </c>
      <c r="E26" s="4">
        <f>K10</f>
        <v>15000</v>
      </c>
      <c r="F26" s="4">
        <f t="shared" si="0"/>
        <v>20300</v>
      </c>
      <c r="G26" s="4">
        <f>Table1[[#This Row],[Total Monthly Income ($)]]*$K$13</f>
        <v>5075</v>
      </c>
    </row>
    <row r="27" spans="1:7" x14ac:dyDescent="0.25">
      <c r="A27">
        <v>24</v>
      </c>
      <c r="B27" s="1">
        <v>45688</v>
      </c>
      <c r="C27" s="4">
        <f>C26*(1+K5)</f>
        <v>5618</v>
      </c>
      <c r="D27" s="4">
        <v>0</v>
      </c>
      <c r="E27" s="4">
        <v>0</v>
      </c>
      <c r="F27" s="4">
        <f t="shared" si="0"/>
        <v>5618</v>
      </c>
      <c r="G27" s="4">
        <f>Table1[[#This Row],[Total Monthly Income ($)]]*$K$13</f>
        <v>1404.5</v>
      </c>
    </row>
    <row r="28" spans="1:7" x14ac:dyDescent="0.25">
      <c r="A28">
        <v>25</v>
      </c>
      <c r="B28" s="1">
        <v>45716</v>
      </c>
      <c r="C28" s="4">
        <f>C27</f>
        <v>5618</v>
      </c>
      <c r="D28" s="4">
        <v>0</v>
      </c>
      <c r="E28" s="4">
        <v>0</v>
      </c>
      <c r="F28" s="4">
        <f t="shared" si="0"/>
        <v>5618</v>
      </c>
      <c r="G28" s="4">
        <f>Table1[[#This Row],[Total Monthly Income ($)]]*$K$13</f>
        <v>1404.5</v>
      </c>
    </row>
    <row r="29" spans="1:7" x14ac:dyDescent="0.25">
      <c r="A29">
        <v>26</v>
      </c>
      <c r="B29" s="1">
        <v>45747</v>
      </c>
      <c r="C29" s="4">
        <f t="shared" ref="C29:C38" si="3">C28</f>
        <v>5618</v>
      </c>
      <c r="D29" s="4">
        <v>0</v>
      </c>
      <c r="E29" s="4">
        <v>0</v>
      </c>
      <c r="F29" s="4">
        <f t="shared" si="0"/>
        <v>5618</v>
      </c>
      <c r="G29" s="4">
        <f>Table1[[#This Row],[Total Monthly Income ($)]]*$K$13</f>
        <v>1404.5</v>
      </c>
    </row>
    <row r="30" spans="1:7" x14ac:dyDescent="0.25">
      <c r="A30">
        <v>27</v>
      </c>
      <c r="B30" s="1">
        <v>45777</v>
      </c>
      <c r="C30" s="4">
        <f t="shared" si="3"/>
        <v>5618</v>
      </c>
      <c r="D30" s="4">
        <v>0</v>
      </c>
      <c r="E30" s="4">
        <v>0</v>
      </c>
      <c r="F30" s="4">
        <f t="shared" si="0"/>
        <v>5618</v>
      </c>
      <c r="G30" s="4">
        <f>Table1[[#This Row],[Total Monthly Income ($)]]*$K$13</f>
        <v>1404.5</v>
      </c>
    </row>
    <row r="31" spans="1:7" x14ac:dyDescent="0.25">
      <c r="A31">
        <v>28</v>
      </c>
      <c r="B31" s="1">
        <v>45808</v>
      </c>
      <c r="C31" s="4">
        <f t="shared" si="3"/>
        <v>5618</v>
      </c>
      <c r="D31" s="4">
        <v>0</v>
      </c>
      <c r="E31" s="4">
        <v>0</v>
      </c>
      <c r="F31" s="4">
        <f t="shared" si="0"/>
        <v>5618</v>
      </c>
      <c r="G31" s="4">
        <f>Table1[[#This Row],[Total Monthly Income ($)]]*$K$13</f>
        <v>1404.5</v>
      </c>
    </row>
    <row r="32" spans="1:7" x14ac:dyDescent="0.25">
      <c r="A32">
        <v>29</v>
      </c>
      <c r="B32" s="1">
        <v>45838</v>
      </c>
      <c r="C32" s="4">
        <f t="shared" si="3"/>
        <v>5618</v>
      </c>
      <c r="D32" s="4">
        <v>0</v>
      </c>
      <c r="E32" s="4">
        <v>0</v>
      </c>
      <c r="F32" s="4">
        <f t="shared" si="0"/>
        <v>5618</v>
      </c>
      <c r="G32" s="4">
        <f>Table1[[#This Row],[Total Monthly Income ($)]]*$K$13</f>
        <v>1404.5</v>
      </c>
    </row>
    <row r="33" spans="1:7" x14ac:dyDescent="0.25">
      <c r="A33">
        <v>30</v>
      </c>
      <c r="B33" s="1">
        <v>45869</v>
      </c>
      <c r="C33" s="4">
        <f t="shared" si="3"/>
        <v>5618</v>
      </c>
      <c r="D33" s="4">
        <v>0</v>
      </c>
      <c r="E33" s="4">
        <v>0</v>
      </c>
      <c r="F33" s="4">
        <f t="shared" si="0"/>
        <v>5618</v>
      </c>
      <c r="G33" s="4">
        <f>Table1[[#This Row],[Total Monthly Income ($)]]*$K$13</f>
        <v>1404.5</v>
      </c>
    </row>
    <row r="34" spans="1:7" x14ac:dyDescent="0.25">
      <c r="A34">
        <v>31</v>
      </c>
      <c r="B34" s="1">
        <v>45900</v>
      </c>
      <c r="C34" s="4">
        <f t="shared" si="3"/>
        <v>5618</v>
      </c>
      <c r="D34" s="4">
        <v>0</v>
      </c>
      <c r="E34" s="4">
        <v>0</v>
      </c>
      <c r="F34" s="4">
        <f t="shared" si="0"/>
        <v>5618</v>
      </c>
      <c r="G34" s="4">
        <f>Table1[[#This Row],[Total Monthly Income ($)]]*$K$13</f>
        <v>1404.5</v>
      </c>
    </row>
    <row r="35" spans="1:7" x14ac:dyDescent="0.25">
      <c r="A35">
        <v>32</v>
      </c>
      <c r="B35" s="1">
        <v>45930</v>
      </c>
      <c r="C35" s="4">
        <f t="shared" si="3"/>
        <v>5618</v>
      </c>
      <c r="D35" s="4">
        <v>0</v>
      </c>
      <c r="E35" s="4">
        <v>0</v>
      </c>
      <c r="F35" s="4">
        <f t="shared" si="0"/>
        <v>5618</v>
      </c>
      <c r="G35" s="4">
        <f>Table1[[#This Row],[Total Monthly Income ($)]]*$K$13</f>
        <v>1404.5</v>
      </c>
    </row>
    <row r="36" spans="1:7" x14ac:dyDescent="0.25">
      <c r="A36">
        <v>33</v>
      </c>
      <c r="B36" s="1">
        <v>45961</v>
      </c>
      <c r="C36" s="4">
        <f t="shared" si="3"/>
        <v>5618</v>
      </c>
      <c r="D36" s="4">
        <v>0</v>
      </c>
      <c r="E36" s="4">
        <v>0</v>
      </c>
      <c r="F36" s="4">
        <f t="shared" si="0"/>
        <v>5618</v>
      </c>
      <c r="G36" s="4">
        <f>Table1[[#This Row],[Total Monthly Income ($)]]*$K$13</f>
        <v>1404.5</v>
      </c>
    </row>
    <row r="37" spans="1:7" x14ac:dyDescent="0.25">
      <c r="A37">
        <v>34</v>
      </c>
      <c r="B37" s="1">
        <v>45991</v>
      </c>
      <c r="C37" s="4">
        <f t="shared" si="3"/>
        <v>5618</v>
      </c>
      <c r="D37" s="4">
        <v>0</v>
      </c>
      <c r="E37" s="4">
        <v>0</v>
      </c>
      <c r="F37" s="4">
        <f t="shared" si="0"/>
        <v>5618</v>
      </c>
      <c r="G37" s="4">
        <f>Table1[[#This Row],[Total Monthly Income ($)]]*$K$13</f>
        <v>1404.5</v>
      </c>
    </row>
    <row r="38" spans="1:7" x14ac:dyDescent="0.25">
      <c r="A38">
        <v>35</v>
      </c>
      <c r="B38" s="1">
        <v>46022</v>
      </c>
      <c r="C38" s="4">
        <f t="shared" si="3"/>
        <v>5618</v>
      </c>
      <c r="D38" s="4">
        <v>0</v>
      </c>
      <c r="E38" s="4">
        <f>K10</f>
        <v>15000</v>
      </c>
      <c r="F38" s="4">
        <f t="shared" si="0"/>
        <v>20618</v>
      </c>
      <c r="G38" s="4">
        <f>Table1[[#This Row],[Total Monthly Income ($)]]*$K$13</f>
        <v>5154.5</v>
      </c>
    </row>
    <row r="39" spans="1:7" x14ac:dyDescent="0.25">
      <c r="A39">
        <v>36</v>
      </c>
      <c r="B39" s="1">
        <v>46053</v>
      </c>
      <c r="C39" s="4">
        <f>(1+K5)*C38</f>
        <v>5955.08</v>
      </c>
      <c r="D39" s="4">
        <v>0</v>
      </c>
      <c r="E39" s="4">
        <v>0</v>
      </c>
      <c r="F39" s="4">
        <f t="shared" si="0"/>
        <v>5955.08</v>
      </c>
      <c r="G39" s="4">
        <f>Table1[[#This Row],[Total Monthly Income ($)]]*$K$13</f>
        <v>1488.77</v>
      </c>
    </row>
    <row r="40" spans="1:7" x14ac:dyDescent="0.25">
      <c r="A40">
        <v>37</v>
      </c>
      <c r="B40" s="1">
        <v>46081</v>
      </c>
      <c r="C40" s="4">
        <f>C39</f>
        <v>5955.08</v>
      </c>
      <c r="D40" s="4">
        <v>0</v>
      </c>
      <c r="E40" s="4">
        <v>0</v>
      </c>
      <c r="F40" s="4">
        <f t="shared" si="0"/>
        <v>5955.08</v>
      </c>
      <c r="G40" s="4">
        <f>Table1[[#This Row],[Total Monthly Income ($)]]*$K$13</f>
        <v>1488.77</v>
      </c>
    </row>
    <row r="41" spans="1:7" x14ac:dyDescent="0.25">
      <c r="A41">
        <v>38</v>
      </c>
      <c r="B41" s="1">
        <v>46112</v>
      </c>
      <c r="C41" s="4">
        <f t="shared" ref="C41:C50" si="4">C40</f>
        <v>5955.08</v>
      </c>
      <c r="D41" s="4">
        <v>0</v>
      </c>
      <c r="E41" s="4">
        <v>0</v>
      </c>
      <c r="F41" s="4">
        <f t="shared" si="0"/>
        <v>5955.08</v>
      </c>
      <c r="G41" s="4">
        <f>Table1[[#This Row],[Total Monthly Income ($)]]*$K$13</f>
        <v>1488.77</v>
      </c>
    </row>
    <row r="42" spans="1:7" x14ac:dyDescent="0.25">
      <c r="A42">
        <v>39</v>
      </c>
      <c r="B42" s="1">
        <v>46142</v>
      </c>
      <c r="C42" s="4">
        <f t="shared" si="4"/>
        <v>5955.08</v>
      </c>
      <c r="D42" s="4">
        <v>0</v>
      </c>
      <c r="E42" s="4">
        <v>0</v>
      </c>
      <c r="F42" s="4">
        <f t="shared" si="0"/>
        <v>5955.08</v>
      </c>
      <c r="G42" s="4">
        <f>Table1[[#This Row],[Total Monthly Income ($)]]*$K$13</f>
        <v>1488.77</v>
      </c>
    </row>
    <row r="43" spans="1:7" x14ac:dyDescent="0.25">
      <c r="A43">
        <v>40</v>
      </c>
      <c r="B43" s="1">
        <v>46173</v>
      </c>
      <c r="C43" s="4">
        <f t="shared" si="4"/>
        <v>5955.08</v>
      </c>
      <c r="D43" s="4">
        <v>0</v>
      </c>
      <c r="E43" s="4">
        <v>0</v>
      </c>
      <c r="F43" s="4">
        <f t="shared" si="0"/>
        <v>5955.08</v>
      </c>
      <c r="G43" s="4">
        <f>Table1[[#This Row],[Total Monthly Income ($)]]*$K$13</f>
        <v>1488.77</v>
      </c>
    </row>
    <row r="44" spans="1:7" x14ac:dyDescent="0.25">
      <c r="A44">
        <v>41</v>
      </c>
      <c r="B44" s="1">
        <v>46203</v>
      </c>
      <c r="C44" s="4">
        <f t="shared" si="4"/>
        <v>5955.08</v>
      </c>
      <c r="D44" s="4">
        <v>0</v>
      </c>
      <c r="E44" s="4">
        <v>0</v>
      </c>
      <c r="F44" s="4">
        <f t="shared" si="0"/>
        <v>5955.08</v>
      </c>
      <c r="G44" s="4">
        <f>Table1[[#This Row],[Total Monthly Income ($)]]*$K$13</f>
        <v>1488.77</v>
      </c>
    </row>
    <row r="45" spans="1:7" x14ac:dyDescent="0.25">
      <c r="A45">
        <v>42</v>
      </c>
      <c r="B45" s="1">
        <v>46234</v>
      </c>
      <c r="C45" s="4">
        <f t="shared" si="4"/>
        <v>5955.08</v>
      </c>
      <c r="D45" s="4">
        <v>0</v>
      </c>
      <c r="E45" s="4">
        <v>0</v>
      </c>
      <c r="F45" s="4">
        <f t="shared" si="0"/>
        <v>5955.08</v>
      </c>
      <c r="G45" s="4">
        <f>Table1[[#This Row],[Total Monthly Income ($)]]*$K$13</f>
        <v>1488.77</v>
      </c>
    </row>
    <row r="46" spans="1:7" x14ac:dyDescent="0.25">
      <c r="A46">
        <v>43</v>
      </c>
      <c r="B46" s="1">
        <v>46265</v>
      </c>
      <c r="C46" s="4">
        <f t="shared" si="4"/>
        <v>5955.08</v>
      </c>
      <c r="D46" s="4">
        <v>0</v>
      </c>
      <c r="E46" s="4">
        <v>0</v>
      </c>
      <c r="F46" s="4">
        <f t="shared" si="0"/>
        <v>5955.08</v>
      </c>
      <c r="G46" s="4">
        <f>Table1[[#This Row],[Total Monthly Income ($)]]*$K$13</f>
        <v>1488.77</v>
      </c>
    </row>
    <row r="47" spans="1:7" x14ac:dyDescent="0.25">
      <c r="A47">
        <v>44</v>
      </c>
      <c r="B47" s="1">
        <v>46295</v>
      </c>
      <c r="C47" s="4">
        <f t="shared" si="4"/>
        <v>5955.08</v>
      </c>
      <c r="D47" s="4">
        <v>0</v>
      </c>
      <c r="E47" s="4">
        <v>0</v>
      </c>
      <c r="F47" s="4">
        <f t="shared" si="0"/>
        <v>5955.08</v>
      </c>
      <c r="G47" s="4">
        <f>Table1[[#This Row],[Total Monthly Income ($)]]*$K$13</f>
        <v>1488.77</v>
      </c>
    </row>
    <row r="48" spans="1:7" x14ac:dyDescent="0.25">
      <c r="A48">
        <v>45</v>
      </c>
      <c r="B48" s="1">
        <v>46326</v>
      </c>
      <c r="C48" s="4">
        <f t="shared" si="4"/>
        <v>5955.08</v>
      </c>
      <c r="D48" s="4">
        <v>0</v>
      </c>
      <c r="E48" s="4">
        <v>0</v>
      </c>
      <c r="F48" s="4">
        <f t="shared" si="0"/>
        <v>5955.08</v>
      </c>
      <c r="G48" s="4">
        <f>Table1[[#This Row],[Total Monthly Income ($)]]*$K$13</f>
        <v>1488.77</v>
      </c>
    </row>
    <row r="49" spans="1:7" x14ac:dyDescent="0.25">
      <c r="A49">
        <v>46</v>
      </c>
      <c r="B49" s="1">
        <v>46356</v>
      </c>
      <c r="C49" s="4">
        <f t="shared" si="4"/>
        <v>5955.08</v>
      </c>
      <c r="D49" s="4">
        <v>0</v>
      </c>
      <c r="E49" s="4">
        <v>0</v>
      </c>
      <c r="F49" s="4">
        <f t="shared" si="0"/>
        <v>5955.08</v>
      </c>
      <c r="G49" s="4">
        <f>Table1[[#This Row],[Total Monthly Income ($)]]*$K$13</f>
        <v>1488.77</v>
      </c>
    </row>
    <row r="50" spans="1:7" x14ac:dyDescent="0.25">
      <c r="A50">
        <v>47</v>
      </c>
      <c r="B50" s="1">
        <v>46387</v>
      </c>
      <c r="C50" s="4">
        <f t="shared" si="4"/>
        <v>5955.08</v>
      </c>
      <c r="D50" s="4">
        <v>0</v>
      </c>
      <c r="E50" s="4">
        <f>K10</f>
        <v>15000</v>
      </c>
      <c r="F50" s="4">
        <f t="shared" si="0"/>
        <v>20955.080000000002</v>
      </c>
      <c r="G50" s="4">
        <f>Table1[[#This Row],[Total Monthly Income ($)]]*$K$13</f>
        <v>5238.7700000000004</v>
      </c>
    </row>
    <row r="51" spans="1:7" x14ac:dyDescent="0.25">
      <c r="A51">
        <v>48</v>
      </c>
      <c r="B51" s="1">
        <v>46418</v>
      </c>
      <c r="C51" s="4">
        <f>(1+K5)*C50</f>
        <v>6312.3847999999998</v>
      </c>
      <c r="D51" s="4">
        <v>0</v>
      </c>
      <c r="E51" s="4">
        <v>0</v>
      </c>
      <c r="F51" s="4">
        <f t="shared" si="0"/>
        <v>6312.3847999999998</v>
      </c>
      <c r="G51" s="4">
        <f>Table1[[#This Row],[Total Monthly Income ($)]]*$K$13</f>
        <v>1578.0962</v>
      </c>
    </row>
    <row r="52" spans="1:7" x14ac:dyDescent="0.25">
      <c r="A52">
        <v>49</v>
      </c>
      <c r="B52" s="1">
        <v>46446</v>
      </c>
      <c r="C52" s="4">
        <f>C51</f>
        <v>6312.3847999999998</v>
      </c>
      <c r="D52" s="4">
        <v>0</v>
      </c>
      <c r="E52" s="4">
        <v>0</v>
      </c>
      <c r="F52" s="4">
        <f t="shared" si="0"/>
        <v>6312.3847999999998</v>
      </c>
      <c r="G52" s="4">
        <f>Table1[[#This Row],[Total Monthly Income ($)]]*$K$13</f>
        <v>1578.0962</v>
      </c>
    </row>
    <row r="53" spans="1:7" x14ac:dyDescent="0.25">
      <c r="A53">
        <v>50</v>
      </c>
      <c r="B53" s="1">
        <v>46477</v>
      </c>
      <c r="C53" s="4">
        <f t="shared" ref="C53:C62" si="5">C52</f>
        <v>6312.3847999999998</v>
      </c>
      <c r="D53" s="4">
        <v>0</v>
      </c>
      <c r="E53" s="4">
        <v>0</v>
      </c>
      <c r="F53" s="4">
        <f t="shared" si="0"/>
        <v>6312.3847999999998</v>
      </c>
      <c r="G53" s="4">
        <f>Table1[[#This Row],[Total Monthly Income ($)]]*$K$13</f>
        <v>1578.0962</v>
      </c>
    </row>
    <row r="54" spans="1:7" x14ac:dyDescent="0.25">
      <c r="A54">
        <v>51</v>
      </c>
      <c r="B54" s="1">
        <v>46507</v>
      </c>
      <c r="C54" s="4">
        <f t="shared" si="5"/>
        <v>6312.3847999999998</v>
      </c>
      <c r="D54" s="4">
        <v>0</v>
      </c>
      <c r="E54" s="4">
        <v>0</v>
      </c>
      <c r="F54" s="4">
        <f t="shared" si="0"/>
        <v>6312.3847999999998</v>
      </c>
      <c r="G54" s="4">
        <f>Table1[[#This Row],[Total Monthly Income ($)]]*$K$13</f>
        <v>1578.0962</v>
      </c>
    </row>
    <row r="55" spans="1:7" x14ac:dyDescent="0.25">
      <c r="A55">
        <v>52</v>
      </c>
      <c r="B55" s="1">
        <v>46538</v>
      </c>
      <c r="C55" s="4">
        <f t="shared" si="5"/>
        <v>6312.3847999999998</v>
      </c>
      <c r="D55" s="4">
        <v>0</v>
      </c>
      <c r="E55" s="4">
        <v>0</v>
      </c>
      <c r="F55" s="4">
        <f t="shared" si="0"/>
        <v>6312.3847999999998</v>
      </c>
      <c r="G55" s="4">
        <f>Table1[[#This Row],[Total Monthly Income ($)]]*$K$13</f>
        <v>1578.0962</v>
      </c>
    </row>
    <row r="56" spans="1:7" x14ac:dyDescent="0.25">
      <c r="A56">
        <v>53</v>
      </c>
      <c r="B56" s="1">
        <v>46568</v>
      </c>
      <c r="C56" s="4">
        <f t="shared" si="5"/>
        <v>6312.3847999999998</v>
      </c>
      <c r="D56" s="4">
        <v>0</v>
      </c>
      <c r="E56" s="4">
        <v>0</v>
      </c>
      <c r="F56" s="4">
        <f t="shared" si="0"/>
        <v>6312.3847999999998</v>
      </c>
      <c r="G56" s="4">
        <f>Table1[[#This Row],[Total Monthly Income ($)]]*$K$13</f>
        <v>1578.0962</v>
      </c>
    </row>
    <row r="57" spans="1:7" x14ac:dyDescent="0.25">
      <c r="A57">
        <v>54</v>
      </c>
      <c r="B57" s="1">
        <v>46599</v>
      </c>
      <c r="C57" s="4">
        <f t="shared" si="5"/>
        <v>6312.3847999999998</v>
      </c>
      <c r="D57" s="4">
        <v>0</v>
      </c>
      <c r="E57" s="4">
        <v>0</v>
      </c>
      <c r="F57" s="4">
        <f t="shared" si="0"/>
        <v>6312.3847999999998</v>
      </c>
      <c r="G57" s="4">
        <f>Table1[[#This Row],[Total Monthly Income ($)]]*$K$13</f>
        <v>1578.0962</v>
      </c>
    </row>
    <row r="58" spans="1:7" x14ac:dyDescent="0.25">
      <c r="A58">
        <v>55</v>
      </c>
      <c r="B58" s="1">
        <v>46630</v>
      </c>
      <c r="C58" s="4">
        <f t="shared" si="5"/>
        <v>6312.3847999999998</v>
      </c>
      <c r="D58" s="4">
        <v>0</v>
      </c>
      <c r="E58" s="4">
        <v>0</v>
      </c>
      <c r="F58" s="4">
        <f t="shared" si="0"/>
        <v>6312.3847999999998</v>
      </c>
      <c r="G58" s="4">
        <f>Table1[[#This Row],[Total Monthly Income ($)]]*$K$13</f>
        <v>1578.0962</v>
      </c>
    </row>
    <row r="59" spans="1:7" x14ac:dyDescent="0.25">
      <c r="A59">
        <v>56</v>
      </c>
      <c r="B59" s="1">
        <v>46660</v>
      </c>
      <c r="C59" s="4">
        <f t="shared" si="5"/>
        <v>6312.3847999999998</v>
      </c>
      <c r="D59" s="4">
        <v>0</v>
      </c>
      <c r="E59" s="4">
        <v>0</v>
      </c>
      <c r="F59" s="4">
        <f t="shared" si="0"/>
        <v>6312.3847999999998</v>
      </c>
      <c r="G59" s="4">
        <f>Table1[[#This Row],[Total Monthly Income ($)]]*$K$13</f>
        <v>1578.0962</v>
      </c>
    </row>
    <row r="60" spans="1:7" x14ac:dyDescent="0.25">
      <c r="A60">
        <v>57</v>
      </c>
      <c r="B60" s="1">
        <v>46691</v>
      </c>
      <c r="C60" s="4">
        <f t="shared" si="5"/>
        <v>6312.3847999999998</v>
      </c>
      <c r="D60" s="4">
        <v>0</v>
      </c>
      <c r="E60" s="4">
        <v>0</v>
      </c>
      <c r="F60" s="4">
        <f t="shared" si="0"/>
        <v>6312.3847999999998</v>
      </c>
      <c r="G60" s="4">
        <f>Table1[[#This Row],[Total Monthly Income ($)]]*$K$13</f>
        <v>1578.0962</v>
      </c>
    </row>
    <row r="61" spans="1:7" x14ac:dyDescent="0.25">
      <c r="A61">
        <v>58</v>
      </c>
      <c r="B61" s="1">
        <v>46721</v>
      </c>
      <c r="C61" s="4">
        <f t="shared" si="5"/>
        <v>6312.3847999999998</v>
      </c>
      <c r="D61" s="4">
        <v>0</v>
      </c>
      <c r="E61" s="4">
        <v>0</v>
      </c>
      <c r="F61" s="4">
        <f t="shared" si="0"/>
        <v>6312.3847999999998</v>
      </c>
      <c r="G61" s="4">
        <f>Table1[[#This Row],[Total Monthly Income ($)]]*$K$13</f>
        <v>1578.0962</v>
      </c>
    </row>
    <row r="62" spans="1:7" x14ac:dyDescent="0.25">
      <c r="A62">
        <v>59</v>
      </c>
      <c r="B62" s="1">
        <v>46752</v>
      </c>
      <c r="C62" s="4">
        <f t="shared" si="5"/>
        <v>6312.3847999999998</v>
      </c>
      <c r="D62" s="4">
        <v>0</v>
      </c>
      <c r="E62" s="4">
        <f>K10</f>
        <v>15000</v>
      </c>
      <c r="F62" s="4">
        <f t="shared" si="0"/>
        <v>21312.3848</v>
      </c>
      <c r="G62" s="4">
        <f>Table1[[#This Row],[Total Monthly Income ($)]]*$K$13</f>
        <v>5328.0962</v>
      </c>
    </row>
    <row r="63" spans="1:7" x14ac:dyDescent="0.25">
      <c r="A63">
        <v>60</v>
      </c>
      <c r="B63" s="1">
        <v>46783</v>
      </c>
      <c r="C63" s="4">
        <f>(1+K5)*C62</f>
        <v>6691.127888</v>
      </c>
      <c r="D63" s="4">
        <v>0</v>
      </c>
      <c r="E63" s="4">
        <v>0</v>
      </c>
      <c r="F63" s="4">
        <f t="shared" si="0"/>
        <v>6691.127888</v>
      </c>
      <c r="G63" s="4">
        <f>Table1[[#This Row],[Total Monthly Income ($)]]*$K$13</f>
        <v>1672.781972</v>
      </c>
    </row>
    <row r="64" spans="1:7" x14ac:dyDescent="0.25">
      <c r="A64">
        <v>61</v>
      </c>
      <c r="B64" s="1">
        <v>46812</v>
      </c>
      <c r="C64" s="4">
        <f>C63</f>
        <v>6691.127888</v>
      </c>
      <c r="D64" s="4">
        <v>0</v>
      </c>
      <c r="E64" s="4">
        <v>0</v>
      </c>
      <c r="F64" s="4">
        <f t="shared" si="0"/>
        <v>6691.127888</v>
      </c>
      <c r="G64" s="4">
        <f>Table1[[#This Row],[Total Monthly Income ($)]]*$K$13</f>
        <v>1672.781972</v>
      </c>
    </row>
    <row r="65" spans="1:7" x14ac:dyDescent="0.25">
      <c r="A65">
        <v>62</v>
      </c>
      <c r="B65" s="1">
        <v>46843</v>
      </c>
      <c r="C65" s="4">
        <f t="shared" ref="C65:C74" si="6">C64</f>
        <v>6691.127888</v>
      </c>
      <c r="D65" s="4">
        <v>0</v>
      </c>
      <c r="E65" s="4">
        <v>0</v>
      </c>
      <c r="F65" s="4">
        <f t="shared" si="0"/>
        <v>6691.127888</v>
      </c>
      <c r="G65" s="4">
        <f>Table1[[#This Row],[Total Monthly Income ($)]]*$K$13</f>
        <v>1672.781972</v>
      </c>
    </row>
    <row r="66" spans="1:7" x14ac:dyDescent="0.25">
      <c r="A66">
        <v>63</v>
      </c>
      <c r="B66" s="1">
        <v>46873</v>
      </c>
      <c r="C66" s="4">
        <f t="shared" si="6"/>
        <v>6691.127888</v>
      </c>
      <c r="D66" s="4">
        <v>0</v>
      </c>
      <c r="E66" s="4">
        <v>0</v>
      </c>
      <c r="F66" s="4">
        <f t="shared" si="0"/>
        <v>6691.127888</v>
      </c>
      <c r="G66" s="4">
        <f>Table1[[#This Row],[Total Monthly Income ($)]]*$K$13</f>
        <v>1672.781972</v>
      </c>
    </row>
    <row r="67" spans="1:7" x14ac:dyDescent="0.25">
      <c r="A67">
        <v>64</v>
      </c>
      <c r="B67" s="1">
        <v>46904</v>
      </c>
      <c r="C67" s="4">
        <f t="shared" si="6"/>
        <v>6691.127888</v>
      </c>
      <c r="D67" s="4">
        <v>0</v>
      </c>
      <c r="E67" s="4">
        <v>0</v>
      </c>
      <c r="F67" s="4">
        <f t="shared" si="0"/>
        <v>6691.127888</v>
      </c>
      <c r="G67" s="4">
        <f>Table1[[#This Row],[Total Monthly Income ($)]]*$K$13</f>
        <v>1672.781972</v>
      </c>
    </row>
    <row r="68" spans="1:7" x14ac:dyDescent="0.25">
      <c r="A68">
        <v>65</v>
      </c>
      <c r="B68" s="1">
        <v>46934</v>
      </c>
      <c r="C68" s="4">
        <f t="shared" si="6"/>
        <v>6691.127888</v>
      </c>
      <c r="D68" s="4">
        <v>0</v>
      </c>
      <c r="E68" s="4">
        <v>0</v>
      </c>
      <c r="F68" s="4">
        <f t="shared" ref="F68:F123" si="7">C68+D68+E68</f>
        <v>6691.127888</v>
      </c>
      <c r="G68" s="4">
        <f>Table1[[#This Row],[Total Monthly Income ($)]]*$K$13</f>
        <v>1672.781972</v>
      </c>
    </row>
    <row r="69" spans="1:7" x14ac:dyDescent="0.25">
      <c r="A69">
        <v>66</v>
      </c>
      <c r="B69" s="1">
        <v>46965</v>
      </c>
      <c r="C69" s="4">
        <f t="shared" si="6"/>
        <v>6691.127888</v>
      </c>
      <c r="D69" s="4">
        <v>0</v>
      </c>
      <c r="E69" s="4">
        <v>0</v>
      </c>
      <c r="F69" s="4">
        <f t="shared" si="7"/>
        <v>6691.127888</v>
      </c>
      <c r="G69" s="4">
        <f>Table1[[#This Row],[Total Monthly Income ($)]]*$K$13</f>
        <v>1672.781972</v>
      </c>
    </row>
    <row r="70" spans="1:7" x14ac:dyDescent="0.25">
      <c r="A70">
        <v>67</v>
      </c>
      <c r="B70" s="1">
        <v>46996</v>
      </c>
      <c r="C70" s="4">
        <f t="shared" si="6"/>
        <v>6691.127888</v>
      </c>
      <c r="D70" s="4">
        <v>0</v>
      </c>
      <c r="E70" s="4">
        <v>0</v>
      </c>
      <c r="F70" s="4">
        <f t="shared" si="7"/>
        <v>6691.127888</v>
      </c>
      <c r="G70" s="4">
        <f>Table1[[#This Row],[Total Monthly Income ($)]]*$K$13</f>
        <v>1672.781972</v>
      </c>
    </row>
    <row r="71" spans="1:7" x14ac:dyDescent="0.25">
      <c r="A71">
        <v>68</v>
      </c>
      <c r="B71" s="1">
        <v>47026</v>
      </c>
      <c r="C71" s="4">
        <f t="shared" si="6"/>
        <v>6691.127888</v>
      </c>
      <c r="D71" s="4">
        <v>0</v>
      </c>
      <c r="E71" s="4">
        <v>0</v>
      </c>
      <c r="F71" s="4">
        <f t="shared" si="7"/>
        <v>6691.127888</v>
      </c>
      <c r="G71" s="4">
        <f>Table1[[#This Row],[Total Monthly Income ($)]]*$K$13</f>
        <v>1672.781972</v>
      </c>
    </row>
    <row r="72" spans="1:7" x14ac:dyDescent="0.25">
      <c r="A72">
        <v>69</v>
      </c>
      <c r="B72" s="1">
        <v>47057</v>
      </c>
      <c r="C72" s="4">
        <f t="shared" si="6"/>
        <v>6691.127888</v>
      </c>
      <c r="D72" s="4">
        <v>0</v>
      </c>
      <c r="E72" s="4">
        <v>0</v>
      </c>
      <c r="F72" s="4">
        <f t="shared" si="7"/>
        <v>6691.127888</v>
      </c>
      <c r="G72" s="4">
        <f>Table1[[#This Row],[Total Monthly Income ($)]]*$K$13</f>
        <v>1672.781972</v>
      </c>
    </row>
    <row r="73" spans="1:7" x14ac:dyDescent="0.25">
      <c r="A73">
        <v>70</v>
      </c>
      <c r="B73" s="1">
        <v>47087</v>
      </c>
      <c r="C73" s="4">
        <f>C72</f>
        <v>6691.127888</v>
      </c>
      <c r="D73" s="4">
        <v>0</v>
      </c>
      <c r="E73" s="4">
        <v>0</v>
      </c>
      <c r="F73" s="4">
        <f t="shared" si="7"/>
        <v>6691.127888</v>
      </c>
      <c r="G73" s="4">
        <f>Table1[[#This Row],[Total Monthly Income ($)]]*$K$13</f>
        <v>1672.781972</v>
      </c>
    </row>
    <row r="74" spans="1:7" x14ac:dyDescent="0.25">
      <c r="A74">
        <v>71</v>
      </c>
      <c r="B74" s="1">
        <v>47118</v>
      </c>
      <c r="C74" s="4">
        <f t="shared" si="6"/>
        <v>6691.127888</v>
      </c>
      <c r="D74" s="4">
        <v>0</v>
      </c>
      <c r="E74" s="4">
        <f>K9</f>
        <v>20000</v>
      </c>
      <c r="F74" s="4">
        <f t="shared" si="7"/>
        <v>26691.127887999999</v>
      </c>
      <c r="G74" s="4">
        <f>Table1[[#This Row],[Total Monthly Income ($)]]*$K$13</f>
        <v>6672.7819719999998</v>
      </c>
    </row>
    <row r="75" spans="1:7" x14ac:dyDescent="0.25">
      <c r="A75">
        <v>72</v>
      </c>
      <c r="B75" s="1">
        <v>47149</v>
      </c>
      <c r="C75" s="4">
        <f>(1+K5)*C74</f>
        <v>7092.5955612800008</v>
      </c>
      <c r="D75" s="4">
        <v>0</v>
      </c>
      <c r="E75" s="4">
        <v>0</v>
      </c>
      <c r="F75" s="4">
        <f t="shared" si="7"/>
        <v>7092.5955612800008</v>
      </c>
      <c r="G75" s="4">
        <f>Table1[[#This Row],[Total Monthly Income ($)]]*$K$13</f>
        <v>1773.1488903200002</v>
      </c>
    </row>
    <row r="76" spans="1:7" x14ac:dyDescent="0.25">
      <c r="A76">
        <v>73</v>
      </c>
      <c r="B76" s="1">
        <v>47177</v>
      </c>
      <c r="C76" s="4">
        <f>C75</f>
        <v>7092.5955612800008</v>
      </c>
      <c r="D76" s="4">
        <v>0</v>
      </c>
      <c r="E76" s="4">
        <v>0</v>
      </c>
      <c r="F76" s="4">
        <f t="shared" si="7"/>
        <v>7092.5955612800008</v>
      </c>
      <c r="G76" s="4">
        <f>Table1[[#This Row],[Total Monthly Income ($)]]*$K$13</f>
        <v>1773.1488903200002</v>
      </c>
    </row>
    <row r="77" spans="1:7" x14ac:dyDescent="0.25">
      <c r="A77">
        <v>74</v>
      </c>
      <c r="B77" s="1">
        <v>47208</v>
      </c>
      <c r="C77" s="4">
        <f t="shared" ref="C77:C86" si="8">C76</f>
        <v>7092.5955612800008</v>
      </c>
      <c r="D77" s="4">
        <v>0</v>
      </c>
      <c r="E77" s="4">
        <v>0</v>
      </c>
      <c r="F77" s="4">
        <f t="shared" si="7"/>
        <v>7092.5955612800008</v>
      </c>
      <c r="G77" s="4">
        <f>Table1[[#This Row],[Total Monthly Income ($)]]*$K$13</f>
        <v>1773.1488903200002</v>
      </c>
    </row>
    <row r="78" spans="1:7" x14ac:dyDescent="0.25">
      <c r="A78">
        <v>75</v>
      </c>
      <c r="B78" s="1">
        <v>47238</v>
      </c>
      <c r="C78" s="4">
        <f t="shared" si="8"/>
        <v>7092.5955612800008</v>
      </c>
      <c r="D78" s="4">
        <v>0</v>
      </c>
      <c r="E78" s="4">
        <v>0</v>
      </c>
      <c r="F78" s="4">
        <f t="shared" si="7"/>
        <v>7092.5955612800008</v>
      </c>
      <c r="G78" s="4">
        <f>Table1[[#This Row],[Total Monthly Income ($)]]*$K$13</f>
        <v>1773.1488903200002</v>
      </c>
    </row>
    <row r="79" spans="1:7" x14ac:dyDescent="0.25">
      <c r="A79">
        <v>76</v>
      </c>
      <c r="B79" s="1">
        <v>47269</v>
      </c>
      <c r="C79" s="4">
        <f t="shared" si="8"/>
        <v>7092.5955612800008</v>
      </c>
      <c r="D79" s="4">
        <v>0</v>
      </c>
      <c r="E79" s="4">
        <v>0</v>
      </c>
      <c r="F79" s="4">
        <f t="shared" si="7"/>
        <v>7092.5955612800008</v>
      </c>
      <c r="G79" s="4">
        <f>Table1[[#This Row],[Total Monthly Income ($)]]*$K$13</f>
        <v>1773.1488903200002</v>
      </c>
    </row>
    <row r="80" spans="1:7" x14ac:dyDescent="0.25">
      <c r="A80">
        <v>77</v>
      </c>
      <c r="B80" s="1">
        <v>47299</v>
      </c>
      <c r="C80" s="4">
        <f t="shared" si="8"/>
        <v>7092.5955612800008</v>
      </c>
      <c r="D80" s="4">
        <v>0</v>
      </c>
      <c r="E80" s="4">
        <v>0</v>
      </c>
      <c r="F80" s="4">
        <f t="shared" si="7"/>
        <v>7092.5955612800008</v>
      </c>
      <c r="G80" s="4">
        <f>Table1[[#This Row],[Total Monthly Income ($)]]*$K$13</f>
        <v>1773.1488903200002</v>
      </c>
    </row>
    <row r="81" spans="1:7" x14ac:dyDescent="0.25">
      <c r="A81">
        <v>78</v>
      </c>
      <c r="B81" s="1">
        <v>47330</v>
      </c>
      <c r="C81" s="4">
        <f t="shared" si="8"/>
        <v>7092.5955612800008</v>
      </c>
      <c r="D81" s="4">
        <v>0</v>
      </c>
      <c r="E81" s="4">
        <v>0</v>
      </c>
      <c r="F81" s="4">
        <f t="shared" si="7"/>
        <v>7092.5955612800008</v>
      </c>
      <c r="G81" s="4">
        <f>Table1[[#This Row],[Total Monthly Income ($)]]*$K$13</f>
        <v>1773.1488903200002</v>
      </c>
    </row>
    <row r="82" spans="1:7" x14ac:dyDescent="0.25">
      <c r="A82">
        <v>79</v>
      </c>
      <c r="B82" s="1">
        <v>47361</v>
      </c>
      <c r="C82" s="4">
        <f t="shared" si="8"/>
        <v>7092.5955612800008</v>
      </c>
      <c r="D82" s="4">
        <v>0</v>
      </c>
      <c r="E82" s="4">
        <v>0</v>
      </c>
      <c r="F82" s="4">
        <f t="shared" si="7"/>
        <v>7092.5955612800008</v>
      </c>
      <c r="G82" s="4">
        <f>Table1[[#This Row],[Total Monthly Income ($)]]*$K$13</f>
        <v>1773.1488903200002</v>
      </c>
    </row>
    <row r="83" spans="1:7" x14ac:dyDescent="0.25">
      <c r="A83">
        <v>80</v>
      </c>
      <c r="B83" s="1">
        <v>47391</v>
      </c>
      <c r="C83" s="4">
        <f t="shared" si="8"/>
        <v>7092.5955612800008</v>
      </c>
      <c r="D83" s="4">
        <v>0</v>
      </c>
      <c r="E83" s="4">
        <v>0</v>
      </c>
      <c r="F83" s="4">
        <f t="shared" si="7"/>
        <v>7092.5955612800008</v>
      </c>
      <c r="G83" s="4">
        <f>Table1[[#This Row],[Total Monthly Income ($)]]*$K$13</f>
        <v>1773.1488903200002</v>
      </c>
    </row>
    <row r="84" spans="1:7" x14ac:dyDescent="0.25">
      <c r="A84">
        <v>81</v>
      </c>
      <c r="B84" s="1">
        <v>47422</v>
      </c>
      <c r="C84" s="4">
        <f t="shared" si="8"/>
        <v>7092.5955612800008</v>
      </c>
      <c r="D84" s="4">
        <v>0</v>
      </c>
      <c r="E84" s="4">
        <v>0</v>
      </c>
      <c r="F84" s="4">
        <f t="shared" si="7"/>
        <v>7092.5955612800008</v>
      </c>
      <c r="G84" s="4">
        <f>Table1[[#This Row],[Total Monthly Income ($)]]*$K$13</f>
        <v>1773.1488903200002</v>
      </c>
    </row>
    <row r="85" spans="1:7" x14ac:dyDescent="0.25">
      <c r="A85">
        <v>82</v>
      </c>
      <c r="B85" s="1">
        <v>47452</v>
      </c>
      <c r="C85" s="4">
        <f t="shared" si="8"/>
        <v>7092.5955612800008</v>
      </c>
      <c r="D85" s="4">
        <v>0</v>
      </c>
      <c r="E85" s="4">
        <v>0</v>
      </c>
      <c r="F85" s="4">
        <f t="shared" si="7"/>
        <v>7092.5955612800008</v>
      </c>
      <c r="G85" s="4">
        <f>Table1[[#This Row],[Total Monthly Income ($)]]*$K$13</f>
        <v>1773.1488903200002</v>
      </c>
    </row>
    <row r="86" spans="1:7" x14ac:dyDescent="0.25">
      <c r="A86">
        <v>83</v>
      </c>
      <c r="B86" s="1">
        <v>47483</v>
      </c>
      <c r="C86" s="4">
        <f t="shared" si="8"/>
        <v>7092.5955612800008</v>
      </c>
      <c r="D86" s="4">
        <v>0</v>
      </c>
      <c r="E86" s="4">
        <f>K9</f>
        <v>20000</v>
      </c>
      <c r="F86" s="4">
        <f t="shared" si="7"/>
        <v>27092.595561280003</v>
      </c>
      <c r="G86" s="4">
        <f>Table1[[#This Row],[Total Monthly Income ($)]]*$K$13</f>
        <v>6773.1488903200006</v>
      </c>
    </row>
    <row r="87" spans="1:7" x14ac:dyDescent="0.25">
      <c r="A87">
        <v>84</v>
      </c>
      <c r="B87" s="1">
        <v>47514</v>
      </c>
      <c r="C87" s="4">
        <f>(1+K5)*C86</f>
        <v>7518.1512949568014</v>
      </c>
      <c r="D87" s="4">
        <v>0</v>
      </c>
      <c r="E87" s="4">
        <v>0</v>
      </c>
      <c r="F87" s="4">
        <f t="shared" si="7"/>
        <v>7518.1512949568014</v>
      </c>
      <c r="G87" s="4">
        <f>Table1[[#This Row],[Total Monthly Income ($)]]*$K$13</f>
        <v>1879.5378237392003</v>
      </c>
    </row>
    <row r="88" spans="1:7" x14ac:dyDescent="0.25">
      <c r="A88">
        <v>85</v>
      </c>
      <c r="B88" s="1">
        <v>47542</v>
      </c>
      <c r="C88" s="4">
        <f>C87</f>
        <v>7518.1512949568014</v>
      </c>
      <c r="D88" s="4">
        <v>0</v>
      </c>
      <c r="E88" s="4">
        <v>0</v>
      </c>
      <c r="F88" s="4">
        <f t="shared" si="7"/>
        <v>7518.1512949568014</v>
      </c>
      <c r="G88" s="4">
        <f>Table1[[#This Row],[Total Monthly Income ($)]]*$K$13</f>
        <v>1879.5378237392003</v>
      </c>
    </row>
    <row r="89" spans="1:7" x14ac:dyDescent="0.25">
      <c r="A89">
        <v>86</v>
      </c>
      <c r="B89" s="1">
        <v>47573</v>
      </c>
      <c r="C89" s="4">
        <f t="shared" ref="C89:C98" si="9">C88</f>
        <v>7518.1512949568014</v>
      </c>
      <c r="D89" s="4">
        <v>0</v>
      </c>
      <c r="E89" s="4">
        <v>0</v>
      </c>
      <c r="F89" s="4">
        <f t="shared" si="7"/>
        <v>7518.1512949568014</v>
      </c>
      <c r="G89" s="4">
        <f>Table1[[#This Row],[Total Monthly Income ($)]]*$K$13</f>
        <v>1879.5378237392003</v>
      </c>
    </row>
    <row r="90" spans="1:7" x14ac:dyDescent="0.25">
      <c r="A90">
        <v>87</v>
      </c>
      <c r="B90" s="1">
        <v>47603</v>
      </c>
      <c r="C90" s="4">
        <f t="shared" si="9"/>
        <v>7518.1512949568014</v>
      </c>
      <c r="D90" s="4">
        <v>0</v>
      </c>
      <c r="E90" s="4">
        <v>0</v>
      </c>
      <c r="F90" s="4">
        <f t="shared" si="7"/>
        <v>7518.1512949568014</v>
      </c>
      <c r="G90" s="4">
        <f>Table1[[#This Row],[Total Monthly Income ($)]]*$K$13</f>
        <v>1879.5378237392003</v>
      </c>
    </row>
    <row r="91" spans="1:7" x14ac:dyDescent="0.25">
      <c r="A91">
        <v>88</v>
      </c>
      <c r="B91" s="1">
        <v>47634</v>
      </c>
      <c r="C91" s="4">
        <f t="shared" si="9"/>
        <v>7518.1512949568014</v>
      </c>
      <c r="D91" s="4">
        <v>0</v>
      </c>
      <c r="E91" s="4">
        <v>0</v>
      </c>
      <c r="F91" s="4">
        <f t="shared" si="7"/>
        <v>7518.1512949568014</v>
      </c>
      <c r="G91" s="4">
        <f>Table1[[#This Row],[Total Monthly Income ($)]]*$K$13</f>
        <v>1879.5378237392003</v>
      </c>
    </row>
    <row r="92" spans="1:7" x14ac:dyDescent="0.25">
      <c r="A92">
        <v>89</v>
      </c>
      <c r="B92" s="1">
        <v>47664</v>
      </c>
      <c r="C92" s="4">
        <f t="shared" si="9"/>
        <v>7518.1512949568014</v>
      </c>
      <c r="D92" s="4">
        <v>0</v>
      </c>
      <c r="E92" s="4">
        <v>0</v>
      </c>
      <c r="F92" s="4">
        <f t="shared" si="7"/>
        <v>7518.1512949568014</v>
      </c>
      <c r="G92" s="4">
        <f>Table1[[#This Row],[Total Monthly Income ($)]]*$K$13</f>
        <v>1879.5378237392003</v>
      </c>
    </row>
    <row r="93" spans="1:7" x14ac:dyDescent="0.25">
      <c r="A93">
        <v>90</v>
      </c>
      <c r="B93" s="1">
        <v>47695</v>
      </c>
      <c r="C93" s="4">
        <f t="shared" si="9"/>
        <v>7518.1512949568014</v>
      </c>
      <c r="D93" s="4">
        <v>0</v>
      </c>
      <c r="E93" s="4">
        <v>0</v>
      </c>
      <c r="F93" s="4">
        <f t="shared" si="7"/>
        <v>7518.1512949568014</v>
      </c>
      <c r="G93" s="4">
        <f>Table1[[#This Row],[Total Monthly Income ($)]]*$K$13</f>
        <v>1879.5378237392003</v>
      </c>
    </row>
    <row r="94" spans="1:7" x14ac:dyDescent="0.25">
      <c r="A94">
        <v>91</v>
      </c>
      <c r="B94" s="1">
        <v>47726</v>
      </c>
      <c r="C94" s="4">
        <f t="shared" si="9"/>
        <v>7518.1512949568014</v>
      </c>
      <c r="D94" s="4">
        <v>0</v>
      </c>
      <c r="E94" s="4">
        <v>0</v>
      </c>
      <c r="F94" s="4">
        <f t="shared" si="7"/>
        <v>7518.1512949568014</v>
      </c>
      <c r="G94" s="4">
        <f>Table1[[#This Row],[Total Monthly Income ($)]]*$K$13</f>
        <v>1879.5378237392003</v>
      </c>
    </row>
    <row r="95" spans="1:7" x14ac:dyDescent="0.25">
      <c r="A95">
        <v>92</v>
      </c>
      <c r="B95" s="1">
        <v>47756</v>
      </c>
      <c r="C95" s="4">
        <f t="shared" si="9"/>
        <v>7518.1512949568014</v>
      </c>
      <c r="D95" s="4">
        <v>0</v>
      </c>
      <c r="E95" s="4">
        <v>0</v>
      </c>
      <c r="F95" s="4">
        <f t="shared" si="7"/>
        <v>7518.1512949568014</v>
      </c>
      <c r="G95" s="4">
        <f>Table1[[#This Row],[Total Monthly Income ($)]]*$K$13</f>
        <v>1879.5378237392003</v>
      </c>
    </row>
    <row r="96" spans="1:7" x14ac:dyDescent="0.25">
      <c r="A96">
        <v>93</v>
      </c>
      <c r="B96" s="1">
        <v>47787</v>
      </c>
      <c r="C96" s="4">
        <f t="shared" si="9"/>
        <v>7518.1512949568014</v>
      </c>
      <c r="D96" s="4">
        <v>0</v>
      </c>
      <c r="E96" s="4">
        <v>0</v>
      </c>
      <c r="F96" s="4">
        <f t="shared" si="7"/>
        <v>7518.1512949568014</v>
      </c>
      <c r="G96" s="4">
        <f>Table1[[#This Row],[Total Monthly Income ($)]]*$K$13</f>
        <v>1879.5378237392003</v>
      </c>
    </row>
    <row r="97" spans="1:7" x14ac:dyDescent="0.25">
      <c r="A97">
        <v>94</v>
      </c>
      <c r="B97" s="1">
        <v>47817</v>
      </c>
      <c r="C97" s="4">
        <f t="shared" si="9"/>
        <v>7518.1512949568014</v>
      </c>
      <c r="D97" s="4">
        <v>0</v>
      </c>
      <c r="E97" s="4">
        <v>0</v>
      </c>
      <c r="F97" s="4">
        <f t="shared" si="7"/>
        <v>7518.1512949568014</v>
      </c>
      <c r="G97" s="4">
        <f>Table1[[#This Row],[Total Monthly Income ($)]]*$K$13</f>
        <v>1879.5378237392003</v>
      </c>
    </row>
    <row r="98" spans="1:7" x14ac:dyDescent="0.25">
      <c r="A98">
        <v>95</v>
      </c>
      <c r="B98" s="1">
        <v>47848</v>
      </c>
      <c r="C98" s="4">
        <f t="shared" si="9"/>
        <v>7518.1512949568014</v>
      </c>
      <c r="D98" s="4">
        <v>0</v>
      </c>
      <c r="E98" s="4">
        <f>K9</f>
        <v>20000</v>
      </c>
      <c r="F98" s="4">
        <f t="shared" si="7"/>
        <v>27518.151294956802</v>
      </c>
      <c r="G98" s="4">
        <f>Table1[[#This Row],[Total Monthly Income ($)]]*$K$13</f>
        <v>6879.5378237392006</v>
      </c>
    </row>
    <row r="99" spans="1:7" x14ac:dyDescent="0.25">
      <c r="A99">
        <v>96</v>
      </c>
      <c r="B99" s="1">
        <v>47879</v>
      </c>
      <c r="C99" s="4">
        <f>(1+K5)*C98</f>
        <v>7969.2403726542098</v>
      </c>
      <c r="D99" s="4">
        <v>0</v>
      </c>
      <c r="E99" s="4">
        <v>0</v>
      </c>
      <c r="F99" s="4">
        <f t="shared" si="7"/>
        <v>7969.2403726542098</v>
      </c>
      <c r="G99" s="4">
        <f>Table1[[#This Row],[Total Monthly Income ($)]]*$K$13</f>
        <v>1992.3100931635524</v>
      </c>
    </row>
    <row r="100" spans="1:7" x14ac:dyDescent="0.25">
      <c r="A100">
        <v>97</v>
      </c>
      <c r="B100" s="1">
        <v>47907</v>
      </c>
      <c r="C100" s="4">
        <f>C99</f>
        <v>7969.2403726542098</v>
      </c>
      <c r="D100" s="4">
        <v>0</v>
      </c>
      <c r="E100" s="4">
        <v>0</v>
      </c>
      <c r="F100" s="4">
        <f t="shared" si="7"/>
        <v>7969.2403726542098</v>
      </c>
      <c r="G100" s="4">
        <f>Table1[[#This Row],[Total Monthly Income ($)]]*$K$13</f>
        <v>1992.3100931635524</v>
      </c>
    </row>
    <row r="101" spans="1:7" x14ac:dyDescent="0.25">
      <c r="A101">
        <v>98</v>
      </c>
      <c r="B101" s="1">
        <v>47938</v>
      </c>
      <c r="C101" s="4">
        <f t="shared" ref="C101:C110" si="10">C100</f>
        <v>7969.2403726542098</v>
      </c>
      <c r="D101" s="4">
        <v>0</v>
      </c>
      <c r="E101" s="4">
        <v>0</v>
      </c>
      <c r="F101" s="4">
        <f t="shared" si="7"/>
        <v>7969.2403726542098</v>
      </c>
      <c r="G101" s="4">
        <f>Table1[[#This Row],[Total Monthly Income ($)]]*$K$13</f>
        <v>1992.3100931635524</v>
      </c>
    </row>
    <row r="102" spans="1:7" x14ac:dyDescent="0.25">
      <c r="A102">
        <v>99</v>
      </c>
      <c r="B102" s="1">
        <v>47968</v>
      </c>
      <c r="C102" s="4">
        <f t="shared" si="10"/>
        <v>7969.2403726542098</v>
      </c>
      <c r="D102" s="4">
        <v>0</v>
      </c>
      <c r="E102" s="4">
        <v>0</v>
      </c>
      <c r="F102" s="4">
        <f t="shared" si="7"/>
        <v>7969.2403726542098</v>
      </c>
      <c r="G102" s="4">
        <f>Table1[[#This Row],[Total Monthly Income ($)]]*$K$13</f>
        <v>1992.3100931635524</v>
      </c>
    </row>
    <row r="103" spans="1:7" x14ac:dyDescent="0.25">
      <c r="A103">
        <v>100</v>
      </c>
      <c r="B103" s="1">
        <v>47999</v>
      </c>
      <c r="C103" s="4">
        <f t="shared" si="10"/>
        <v>7969.2403726542098</v>
      </c>
      <c r="D103" s="4">
        <v>0</v>
      </c>
      <c r="E103" s="4">
        <v>0</v>
      </c>
      <c r="F103" s="4">
        <f t="shared" si="7"/>
        <v>7969.2403726542098</v>
      </c>
      <c r="G103" s="4">
        <f>Table1[[#This Row],[Total Monthly Income ($)]]*$K$13</f>
        <v>1992.3100931635524</v>
      </c>
    </row>
    <row r="104" spans="1:7" x14ac:dyDescent="0.25">
      <c r="A104">
        <v>101</v>
      </c>
      <c r="B104" s="1">
        <v>48029</v>
      </c>
      <c r="C104" s="4">
        <f t="shared" si="10"/>
        <v>7969.2403726542098</v>
      </c>
      <c r="D104" s="4">
        <v>0</v>
      </c>
      <c r="E104" s="4">
        <v>0</v>
      </c>
      <c r="F104" s="4">
        <f t="shared" si="7"/>
        <v>7969.2403726542098</v>
      </c>
      <c r="G104" s="4">
        <f>Table1[[#This Row],[Total Monthly Income ($)]]*$K$13</f>
        <v>1992.3100931635524</v>
      </c>
    </row>
    <row r="105" spans="1:7" x14ac:dyDescent="0.25">
      <c r="A105">
        <v>102</v>
      </c>
      <c r="B105" s="1">
        <v>48060</v>
      </c>
      <c r="C105" s="4">
        <f t="shared" si="10"/>
        <v>7969.2403726542098</v>
      </c>
      <c r="D105" s="4">
        <v>0</v>
      </c>
      <c r="E105" s="4">
        <v>0</v>
      </c>
      <c r="F105" s="4">
        <f t="shared" si="7"/>
        <v>7969.2403726542098</v>
      </c>
      <c r="G105" s="4">
        <f>Table1[[#This Row],[Total Monthly Income ($)]]*$K$13</f>
        <v>1992.3100931635524</v>
      </c>
    </row>
    <row r="106" spans="1:7" x14ac:dyDescent="0.25">
      <c r="A106">
        <v>103</v>
      </c>
      <c r="B106" s="1">
        <v>48091</v>
      </c>
      <c r="C106" s="4">
        <f t="shared" si="10"/>
        <v>7969.2403726542098</v>
      </c>
      <c r="D106" s="4">
        <v>0</v>
      </c>
      <c r="E106" s="4">
        <v>0</v>
      </c>
      <c r="F106" s="4">
        <f t="shared" si="7"/>
        <v>7969.2403726542098</v>
      </c>
      <c r="G106" s="4">
        <f>Table1[[#This Row],[Total Monthly Income ($)]]*$K$13</f>
        <v>1992.3100931635524</v>
      </c>
    </row>
    <row r="107" spans="1:7" x14ac:dyDescent="0.25">
      <c r="A107">
        <v>104</v>
      </c>
      <c r="B107" s="1">
        <v>48121</v>
      </c>
      <c r="C107" s="4">
        <f t="shared" si="10"/>
        <v>7969.2403726542098</v>
      </c>
      <c r="D107" s="4">
        <v>0</v>
      </c>
      <c r="E107" s="4">
        <v>0</v>
      </c>
      <c r="F107" s="4">
        <f t="shared" si="7"/>
        <v>7969.2403726542098</v>
      </c>
      <c r="G107" s="4">
        <f>Table1[[#This Row],[Total Monthly Income ($)]]*$K$13</f>
        <v>1992.3100931635524</v>
      </c>
    </row>
    <row r="108" spans="1:7" x14ac:dyDescent="0.25">
      <c r="A108">
        <v>105</v>
      </c>
      <c r="B108" s="1">
        <v>48152</v>
      </c>
      <c r="C108" s="4">
        <f t="shared" si="10"/>
        <v>7969.2403726542098</v>
      </c>
      <c r="D108" s="4">
        <v>0</v>
      </c>
      <c r="E108" s="4">
        <v>0</v>
      </c>
      <c r="F108" s="4">
        <f t="shared" si="7"/>
        <v>7969.2403726542098</v>
      </c>
      <c r="G108" s="4">
        <f>Table1[[#This Row],[Total Monthly Income ($)]]*$K$13</f>
        <v>1992.3100931635524</v>
      </c>
    </row>
    <row r="109" spans="1:7" x14ac:dyDescent="0.25">
      <c r="A109">
        <v>106</v>
      </c>
      <c r="B109" s="1">
        <v>48182</v>
      </c>
      <c r="C109" s="4">
        <f t="shared" si="10"/>
        <v>7969.2403726542098</v>
      </c>
      <c r="D109" s="4">
        <v>0</v>
      </c>
      <c r="E109" s="4">
        <v>0</v>
      </c>
      <c r="F109" s="4">
        <f t="shared" si="7"/>
        <v>7969.2403726542098</v>
      </c>
      <c r="G109" s="4">
        <f>Table1[[#This Row],[Total Monthly Income ($)]]*$K$13</f>
        <v>1992.3100931635524</v>
      </c>
    </row>
    <row r="110" spans="1:7" x14ac:dyDescent="0.25">
      <c r="A110">
        <v>107</v>
      </c>
      <c r="B110" s="1">
        <v>48213</v>
      </c>
      <c r="C110" s="4">
        <f t="shared" si="10"/>
        <v>7969.2403726542098</v>
      </c>
      <c r="D110" s="4">
        <v>0</v>
      </c>
      <c r="E110" s="4">
        <f>K9</f>
        <v>20000</v>
      </c>
      <c r="F110" s="4">
        <f t="shared" si="7"/>
        <v>27969.240372654211</v>
      </c>
      <c r="G110" s="4">
        <f>Table1[[#This Row],[Total Monthly Income ($)]]*$K$13</f>
        <v>6992.3100931635527</v>
      </c>
    </row>
    <row r="111" spans="1:7" x14ac:dyDescent="0.25">
      <c r="A111">
        <v>108</v>
      </c>
      <c r="B111" s="1">
        <v>48244</v>
      </c>
      <c r="C111" s="4">
        <f>(1+K5)*C110</f>
        <v>8447.3947950134625</v>
      </c>
      <c r="D111" s="4">
        <v>0</v>
      </c>
      <c r="E111" s="4">
        <v>0</v>
      </c>
      <c r="F111" s="4">
        <f t="shared" si="7"/>
        <v>8447.3947950134625</v>
      </c>
      <c r="G111" s="4">
        <f>Table1[[#This Row],[Total Monthly Income ($)]]*$K$13</f>
        <v>2111.8486987533656</v>
      </c>
    </row>
    <row r="112" spans="1:7" x14ac:dyDescent="0.25">
      <c r="A112">
        <v>109</v>
      </c>
      <c r="B112" s="1">
        <v>48273</v>
      </c>
      <c r="C112" s="4">
        <f>C111</f>
        <v>8447.3947950134625</v>
      </c>
      <c r="D112" s="4">
        <v>0</v>
      </c>
      <c r="E112" s="4">
        <v>0</v>
      </c>
      <c r="F112" s="4">
        <f t="shared" si="7"/>
        <v>8447.3947950134625</v>
      </c>
      <c r="G112" s="4">
        <f>Table1[[#This Row],[Total Monthly Income ($)]]*$K$13</f>
        <v>2111.8486987533656</v>
      </c>
    </row>
    <row r="113" spans="1:7" x14ac:dyDescent="0.25">
      <c r="A113">
        <v>110</v>
      </c>
      <c r="B113" s="1">
        <v>48304</v>
      </c>
      <c r="C113" s="4">
        <f t="shared" ref="C113:C122" si="11">C112</f>
        <v>8447.3947950134625</v>
      </c>
      <c r="D113" s="4">
        <v>0</v>
      </c>
      <c r="E113" s="4">
        <v>0</v>
      </c>
      <c r="F113" s="4">
        <f t="shared" si="7"/>
        <v>8447.3947950134625</v>
      </c>
      <c r="G113" s="4">
        <f>Table1[[#This Row],[Total Monthly Income ($)]]*$K$13</f>
        <v>2111.8486987533656</v>
      </c>
    </row>
    <row r="114" spans="1:7" x14ac:dyDescent="0.25">
      <c r="A114">
        <v>111</v>
      </c>
      <c r="B114" s="1">
        <v>48334</v>
      </c>
      <c r="C114" s="4">
        <f t="shared" si="11"/>
        <v>8447.3947950134625</v>
      </c>
      <c r="D114" s="4">
        <v>0</v>
      </c>
      <c r="E114" s="4">
        <v>0</v>
      </c>
      <c r="F114" s="4">
        <f t="shared" si="7"/>
        <v>8447.3947950134625</v>
      </c>
      <c r="G114" s="4">
        <f>Table1[[#This Row],[Total Monthly Income ($)]]*$K$13</f>
        <v>2111.8486987533656</v>
      </c>
    </row>
    <row r="115" spans="1:7" x14ac:dyDescent="0.25">
      <c r="A115">
        <v>112</v>
      </c>
      <c r="B115" s="1">
        <v>48365</v>
      </c>
      <c r="C115" s="4">
        <f t="shared" si="11"/>
        <v>8447.3947950134625</v>
      </c>
      <c r="D115" s="4">
        <v>0</v>
      </c>
      <c r="E115" s="4">
        <v>0</v>
      </c>
      <c r="F115" s="4">
        <f t="shared" si="7"/>
        <v>8447.3947950134625</v>
      </c>
      <c r="G115" s="4">
        <f>Table1[[#This Row],[Total Monthly Income ($)]]*$K$13</f>
        <v>2111.8486987533656</v>
      </c>
    </row>
    <row r="116" spans="1:7" x14ac:dyDescent="0.25">
      <c r="A116">
        <v>113</v>
      </c>
      <c r="B116" s="1">
        <v>48395</v>
      </c>
      <c r="C116" s="4">
        <f t="shared" si="11"/>
        <v>8447.3947950134625</v>
      </c>
      <c r="D116" s="4">
        <v>0</v>
      </c>
      <c r="E116" s="4">
        <v>0</v>
      </c>
      <c r="F116" s="4">
        <f t="shared" si="7"/>
        <v>8447.3947950134625</v>
      </c>
      <c r="G116" s="4">
        <f>Table1[[#This Row],[Total Monthly Income ($)]]*$K$13</f>
        <v>2111.8486987533656</v>
      </c>
    </row>
    <row r="117" spans="1:7" x14ac:dyDescent="0.25">
      <c r="A117">
        <v>114</v>
      </c>
      <c r="B117" s="1">
        <v>48426</v>
      </c>
      <c r="C117" s="4">
        <f t="shared" si="11"/>
        <v>8447.3947950134625</v>
      </c>
      <c r="D117" s="4">
        <v>0</v>
      </c>
      <c r="E117" s="4">
        <v>0</v>
      </c>
      <c r="F117" s="4">
        <f t="shared" si="7"/>
        <v>8447.3947950134625</v>
      </c>
      <c r="G117" s="4">
        <f>Table1[[#This Row],[Total Monthly Income ($)]]*$K$13</f>
        <v>2111.8486987533656</v>
      </c>
    </row>
    <row r="118" spans="1:7" x14ac:dyDescent="0.25">
      <c r="A118">
        <v>115</v>
      </c>
      <c r="B118" s="1">
        <v>48457</v>
      </c>
      <c r="C118" s="4">
        <f t="shared" si="11"/>
        <v>8447.3947950134625</v>
      </c>
      <c r="D118" s="4">
        <v>0</v>
      </c>
      <c r="E118" s="4">
        <v>0</v>
      </c>
      <c r="F118" s="4">
        <f t="shared" si="7"/>
        <v>8447.3947950134625</v>
      </c>
      <c r="G118" s="4">
        <f>Table1[[#This Row],[Total Monthly Income ($)]]*$K$13</f>
        <v>2111.8486987533656</v>
      </c>
    </row>
    <row r="119" spans="1:7" x14ac:dyDescent="0.25">
      <c r="A119">
        <v>116</v>
      </c>
      <c r="B119" s="1">
        <v>48487</v>
      </c>
      <c r="C119" s="4">
        <f t="shared" si="11"/>
        <v>8447.3947950134625</v>
      </c>
      <c r="D119" s="4">
        <v>0</v>
      </c>
      <c r="E119" s="4">
        <v>0</v>
      </c>
      <c r="F119" s="4">
        <f t="shared" si="7"/>
        <v>8447.3947950134625</v>
      </c>
      <c r="G119" s="4">
        <f>Table1[[#This Row],[Total Monthly Income ($)]]*$K$13</f>
        <v>2111.8486987533656</v>
      </c>
    </row>
    <row r="120" spans="1:7" x14ac:dyDescent="0.25">
      <c r="A120">
        <v>117</v>
      </c>
      <c r="B120" s="1">
        <v>48518</v>
      </c>
      <c r="C120" s="4">
        <f t="shared" si="11"/>
        <v>8447.3947950134625</v>
      </c>
      <c r="D120" s="4">
        <v>0</v>
      </c>
      <c r="E120" s="4">
        <v>0</v>
      </c>
      <c r="F120" s="4">
        <f t="shared" si="7"/>
        <v>8447.3947950134625</v>
      </c>
      <c r="G120" s="4">
        <f>Table1[[#This Row],[Total Monthly Income ($)]]*$K$13</f>
        <v>2111.8486987533656</v>
      </c>
    </row>
    <row r="121" spans="1:7" x14ac:dyDescent="0.25">
      <c r="A121">
        <v>118</v>
      </c>
      <c r="B121" s="1">
        <v>48548</v>
      </c>
      <c r="C121" s="4">
        <f t="shared" si="11"/>
        <v>8447.3947950134625</v>
      </c>
      <c r="D121" s="4">
        <v>0</v>
      </c>
      <c r="E121" s="4">
        <v>0</v>
      </c>
      <c r="F121" s="4">
        <f t="shared" si="7"/>
        <v>8447.3947950134625</v>
      </c>
      <c r="G121" s="4">
        <f>Table1[[#This Row],[Total Monthly Income ($)]]*$K$13</f>
        <v>2111.8486987533656</v>
      </c>
    </row>
    <row r="122" spans="1:7" x14ac:dyDescent="0.25">
      <c r="A122">
        <v>119</v>
      </c>
      <c r="B122" s="1">
        <v>48579</v>
      </c>
      <c r="C122" s="4">
        <f t="shared" si="11"/>
        <v>8447.3947950134625</v>
      </c>
      <c r="D122" s="4">
        <v>0</v>
      </c>
      <c r="E122" s="4">
        <f>K9</f>
        <v>20000</v>
      </c>
      <c r="F122" s="4">
        <f t="shared" si="7"/>
        <v>28447.394795013461</v>
      </c>
      <c r="G122" s="4">
        <f>Table1[[#This Row],[Total Monthly Income ($)]]*$K$13</f>
        <v>7111.8486987533652</v>
      </c>
    </row>
    <row r="123" spans="1:7" x14ac:dyDescent="0.25">
      <c r="A123">
        <v>120</v>
      </c>
      <c r="B123" s="1">
        <v>48610</v>
      </c>
      <c r="C123" s="4">
        <f>(1+K5)*C122</f>
        <v>8954.2384827142705</v>
      </c>
      <c r="D123" s="4">
        <v>0</v>
      </c>
      <c r="E123" s="4">
        <v>0</v>
      </c>
      <c r="F123" s="4">
        <f t="shared" si="7"/>
        <v>8954.2384827142705</v>
      </c>
      <c r="G123" s="4">
        <f>Table1[[#This Row],[Total Monthly Income ($)]]*$K$13</f>
        <v>2238.5596206785676</v>
      </c>
    </row>
  </sheetData>
  <pageMargins left="0.7" right="0.7" top="0.75" bottom="0.75" header="0.3" footer="0.3"/>
  <pageSetup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7E6AF-DACF-466B-8B6D-63A30EAB9E31}">
  <sheetPr codeName="Sheet4"/>
  <dimension ref="A1:V123"/>
  <sheetViews>
    <sheetView topLeftCell="A24" zoomScale="130" zoomScaleNormal="130" workbookViewId="0">
      <selection activeCell="U36" sqref="U36"/>
    </sheetView>
  </sheetViews>
  <sheetFormatPr defaultRowHeight="15" x14ac:dyDescent="0.25"/>
  <cols>
    <col min="1" max="1" width="26.140625" style="6" bestFit="1" customWidth="1"/>
    <col min="2" max="2" width="10.28515625" style="6" bestFit="1" customWidth="1"/>
    <col min="3" max="3" width="12.85546875" style="6" bestFit="1" customWidth="1"/>
    <col min="4" max="4" width="12" style="6" bestFit="1" customWidth="1"/>
    <col min="5" max="5" width="13.7109375" style="29" bestFit="1" customWidth="1"/>
    <col min="6" max="6" width="35.7109375" style="6" bestFit="1" customWidth="1"/>
    <col min="7" max="7" width="9.140625" style="6"/>
    <col min="8" max="11" width="7.7109375" style="6" bestFit="1" customWidth="1"/>
    <col min="12" max="13" width="7.42578125" style="6" bestFit="1" customWidth="1"/>
    <col min="14" max="15" width="5.28515625" style="6" bestFit="1" customWidth="1"/>
    <col min="16" max="16384" width="9.140625" style="6"/>
  </cols>
  <sheetData>
    <row r="1" spans="1:22" ht="18" customHeight="1" x14ac:dyDescent="0.25"/>
    <row r="2" spans="1:22" x14ac:dyDescent="0.25">
      <c r="A2" s="7" t="s">
        <v>466</v>
      </c>
      <c r="B2" s="7" t="s">
        <v>18</v>
      </c>
      <c r="C2" s="6" t="s">
        <v>465</v>
      </c>
      <c r="D2" s="6" t="s">
        <v>29</v>
      </c>
      <c r="E2" s="29" t="s">
        <v>159</v>
      </c>
      <c r="F2" s="6" t="s">
        <v>464</v>
      </c>
    </row>
    <row r="3" spans="1:22" x14ac:dyDescent="0.25">
      <c r="A3" s="8">
        <v>0</v>
      </c>
      <c r="B3" s="9">
        <v>44927</v>
      </c>
      <c r="C3" s="15">
        <v>0</v>
      </c>
      <c r="D3" s="10" cm="1">
        <f t="array" ref="D3">(Table8[B0] + Table8[B1]*EXP(-Table8[L1]*C3)+Table8[B2]*C3*Table8[L1]*EXP(-Table8[L1]*C3)+Table8[B3]*C3*Table8[L2]*EXP(-Table8[L2]*C3))/100</f>
        <v>2.4800000000000003E-2</v>
      </c>
      <c r="E3" s="29">
        <f>Table6[[#This Row],[s(t) (%)]]</f>
        <v>2.4800000000000003E-2</v>
      </c>
      <c r="F3" s="17"/>
      <c r="H3" s="12" t="s">
        <v>25</v>
      </c>
      <c r="I3" s="6" t="s">
        <v>26</v>
      </c>
      <c r="J3" s="6" t="s">
        <v>27</v>
      </c>
      <c r="K3" s="6" t="s">
        <v>28</v>
      </c>
      <c r="L3" s="6" t="s">
        <v>30</v>
      </c>
      <c r="M3" s="6" t="s">
        <v>31</v>
      </c>
    </row>
    <row r="4" spans="1:22" x14ac:dyDescent="0.25">
      <c r="A4" s="13">
        <v>1</v>
      </c>
      <c r="B4" s="14">
        <v>44958</v>
      </c>
      <c r="C4" s="15">
        <f>C3 + (1/12)</f>
        <v>8.3333333333333329E-2</v>
      </c>
      <c r="D4" s="10" cm="1">
        <f t="array" ref="D4">(Table8[B0] + Table8[B1]*EXP(-Table8[L1]*C4)+Table8[B2]*C4*Table8[L1]*EXP(-Table8[L1]*C4)+Table8[B3]*C4*Table8[L2]*EXP(-Table8[L2]*C4))/100</f>
        <v>2.4377850814401681E-2</v>
      </c>
      <c r="E4" s="29">
        <f>Table6[[#This Row],[s(t) (%)]]</f>
        <v>2.4377850814401681E-2</v>
      </c>
      <c r="F4" s="11">
        <f>((1+E4/12)^A4)/((1+E3/12)^A3) - 1</f>
        <v>2.0314875678668631E-3</v>
      </c>
      <c r="H4" s="12">
        <v>3.91</v>
      </c>
      <c r="I4" s="6">
        <v>-1.43</v>
      </c>
      <c r="J4" s="6">
        <v>-2.67</v>
      </c>
      <c r="K4" s="6">
        <v>0.26</v>
      </c>
      <c r="L4" s="6">
        <v>0.62</v>
      </c>
      <c r="M4" s="6">
        <v>0.83</v>
      </c>
    </row>
    <row r="5" spans="1:22" x14ac:dyDescent="0.25">
      <c r="A5" s="8">
        <v>2</v>
      </c>
      <c r="B5" s="9">
        <v>44986</v>
      </c>
      <c r="C5" s="15">
        <f>C4 + (1/12)</f>
        <v>0.16666666666666666</v>
      </c>
      <c r="D5" s="10" cm="1">
        <f t="array" ref="D5">(Table8[B0] + Table8[B1]*EXP(-Table8[L1]*C5)+Table8[B2]*C5*Table8[L1]*EXP(-Table8[L1]*C5)+Table8[B3]*C5*Table8[L2]*EXP(-Table8[L2]*C5))/100</f>
        <v>2.4028945644335775E-2</v>
      </c>
      <c r="E5" s="29">
        <f>Table6[[#This Row],[s(t) (%)]]</f>
        <v>2.4028945644335775E-2</v>
      </c>
      <c r="F5" s="11">
        <f t="shared" ref="F5:F35" si="0">((1+E5/12)^A5)/((1+E4/12)^A4) - 1</f>
        <v>1.9733375498556249E-3</v>
      </c>
      <c r="H5" s="12"/>
    </row>
    <row r="6" spans="1:22" x14ac:dyDescent="0.25">
      <c r="A6" s="6">
        <v>3</v>
      </c>
      <c r="B6" s="14">
        <v>45017</v>
      </c>
      <c r="C6" s="15">
        <f>C5 + (1/12)</f>
        <v>0.25</v>
      </c>
      <c r="D6" s="10" cm="1">
        <f t="array" ref="D6">(Table8[B0] + Table8[B1]*EXP(-Table8[L1]*C6)+Table8[B2]*C6*Table8[L1]*EXP(-Table8[L1]*C6)+Table8[B3]*C6*Table8[L2]*EXP(-Table8[L2]*C6))/100</f>
        <v>2.3747393593904976E-2</v>
      </c>
      <c r="E6" s="29">
        <f>Table6[[#This Row],[s(t) (%)]]</f>
        <v>2.3747393593904976E-2</v>
      </c>
      <c r="F6" s="11">
        <f t="shared" si="0"/>
        <v>1.9320257725983225E-3</v>
      </c>
      <c r="H6" s="12"/>
    </row>
    <row r="7" spans="1:22" x14ac:dyDescent="0.25">
      <c r="A7" s="13">
        <v>4</v>
      </c>
      <c r="B7" s="9">
        <v>45047</v>
      </c>
      <c r="C7" s="15">
        <f>C6 + (1/12)</f>
        <v>0.33333333333333331</v>
      </c>
      <c r="D7" s="10" cm="1">
        <f t="array" ref="D7">(Table8[B0] + Table8[B1]*EXP(-Table8[L1]*C7)+Table8[B2]*C7*Table8[L1]*EXP(-Table8[L1]*C7)+Table8[B3]*C7*Table8[L2]*EXP(-Table8[L2]*C7))/100</f>
        <v>2.3527680536679446E-2</v>
      </c>
      <c r="E7" s="29">
        <f>Table6[[#This Row],[s(t) (%)]]</f>
        <v>2.3527680536679446E-2</v>
      </c>
      <c r="F7" s="11">
        <f t="shared" si="0"/>
        <v>1.9057137878286667E-3</v>
      </c>
      <c r="H7" s="12"/>
    </row>
    <row r="8" spans="1:22" x14ac:dyDescent="0.25">
      <c r="A8" s="6">
        <v>5</v>
      </c>
      <c r="B8" s="14">
        <v>45078</v>
      </c>
      <c r="C8" s="15">
        <f>C7 + (1/12)</f>
        <v>0.41666666666666663</v>
      </c>
      <c r="D8" s="10" cm="1">
        <f t="array" ref="D8">(Table8[B0] + Table8[B1]*EXP(-Table8[L1]*C8)+Table8[B2]*C8*Table8[L1]*EXP(-Table8[L1]*C8)+Table8[B3]*C8*Table8[L2]*EXP(-Table8[L2]*C8))/100</f>
        <v>2.3364648368920733E-2</v>
      </c>
      <c r="E8" s="29">
        <f>Table6[[#This Row],[s(t) (%)]]</f>
        <v>2.3364648368920733E-2</v>
      </c>
      <c r="F8" s="11">
        <f t="shared" si="0"/>
        <v>1.8927118169849155E-3</v>
      </c>
      <c r="H8" s="12"/>
    </row>
    <row r="9" spans="1:22" x14ac:dyDescent="0.25">
      <c r="A9" s="8">
        <v>6</v>
      </c>
      <c r="B9" s="9">
        <v>45108</v>
      </c>
      <c r="C9" s="15">
        <f t="shared" ref="C9:C72" si="1">C8 + (1/12)</f>
        <v>0.49999999999999994</v>
      </c>
      <c r="D9" s="10" cm="1">
        <f t="array" ref="D9">(Table8[B0] + Table8[B1]*EXP(-Table8[L1]*C9)+Table8[B2]*C9*Table8[L1]*EXP(-Table8[L1]*C9)+Table8[B3]*C9*Table8[L2]*EXP(-Table8[L2]*C9))/100</f>
        <v>2.3253475232204893E-2</v>
      </c>
      <c r="E9" s="29">
        <f>Table6[[#This Row],[s(t) (%)]]</f>
        <v>2.3253475232204893E-2</v>
      </c>
      <c r="F9" s="11">
        <f t="shared" si="0"/>
        <v>1.89146874731283E-3</v>
      </c>
      <c r="H9" s="12"/>
    </row>
    <row r="10" spans="1:22" x14ac:dyDescent="0.25">
      <c r="A10" s="13">
        <v>7</v>
      </c>
      <c r="B10" s="14">
        <v>45139</v>
      </c>
      <c r="C10" s="15">
        <f t="shared" si="1"/>
        <v>0.58333333333333326</v>
      </c>
      <c r="D10" s="10" cm="1">
        <f t="array" ref="D10">(Table8[B0] + Table8[B1]*EXP(-Table8[L1]*C10)+Table8[B2]*C10*Table8[L1]*EXP(-Table8[L1]*C10)+Table8[B3]*C10*Table8[L2]*EXP(-Table8[L2]*C10))/100</f>
        <v>2.3189656672335194E-2</v>
      </c>
      <c r="E10" s="29">
        <f>Table6[[#This Row],[s(t) (%)]]</f>
        <v>2.3189656672335194E-2</v>
      </c>
      <c r="F10" s="11">
        <f t="shared" si="0"/>
        <v>1.9005627022241622E-3</v>
      </c>
    </row>
    <row r="11" spans="1:22" x14ac:dyDescent="0.25">
      <c r="A11" s="8">
        <v>8</v>
      </c>
      <c r="B11" s="9">
        <v>45170</v>
      </c>
      <c r="C11" s="15">
        <f t="shared" si="1"/>
        <v>0.66666666666666663</v>
      </c>
      <c r="D11" s="10" cm="1">
        <f t="array" ref="D11">(Table8[B0] + Table8[B1]*EXP(-Table8[L1]*C11)+Table8[B2]*C11*Table8[L1]*EXP(-Table8[L1]*C11)+Table8[B3]*C11*Table8[L2]*EXP(-Table8[L2]*C11))/100</f>
        <v>2.3168987701454227E-2</v>
      </c>
      <c r="E11" s="29">
        <f>Table6[[#This Row],[s(t) (%)]]</f>
        <v>2.3168987701454227E-2</v>
      </c>
      <c r="F11" s="11">
        <f t="shared" si="0"/>
        <v>1.9186921583480565E-3</v>
      </c>
    </row>
    <row r="12" spans="1:22" x14ac:dyDescent="0.25">
      <c r="A12" s="6">
        <v>9</v>
      </c>
      <c r="B12" s="14">
        <v>45200</v>
      </c>
      <c r="C12" s="15">
        <f t="shared" si="1"/>
        <v>0.75</v>
      </c>
      <c r="D12" s="10" cm="1">
        <f t="array" ref="D12">(Table8[B0] + Table8[B1]*EXP(-Table8[L1]*C12)+Table8[B2]*C12*Table8[L1]*EXP(-Table8[L1]*C12)+Table8[B3]*C12*Table8[L2]*EXP(-Table8[L2]*C12))/100</f>
        <v>2.3187545730428676E-2</v>
      </c>
      <c r="E12" s="29">
        <f>Table6[[#This Row],[s(t) (%)]]</f>
        <v>2.3187545730428676E-2</v>
      </c>
      <c r="F12" s="11">
        <f t="shared" si="0"/>
        <v>1.9446675827865523E-3</v>
      </c>
    </row>
    <row r="13" spans="1:22" x14ac:dyDescent="0.25">
      <c r="A13" s="13">
        <v>10</v>
      </c>
      <c r="B13" s="9">
        <v>45231</v>
      </c>
      <c r="C13" s="15">
        <f t="shared" si="1"/>
        <v>0.83333333333333337</v>
      </c>
      <c r="D13" s="10" cm="1">
        <f t="array" ref="D13">(Table8[B0] + Table8[B1]*EXP(-Table8[L1]*C13)+Table8[B2]*C13*Table8[L1]*EXP(-Table8[L1]*C13)+Table8[B3]*C13*Table8[L2]*EXP(-Table8[L2]*C13))/100</f>
        <v>2.3241674338866734E-2</v>
      </c>
      <c r="E13" s="29">
        <f>Table6[[#This Row],[s(t) (%)]]</f>
        <v>2.3241674338866734E-2</v>
      </c>
      <c r="F13" s="11">
        <f t="shared" si="0"/>
        <v>1.9774035650754751E-3</v>
      </c>
    </row>
    <row r="14" spans="1:22" x14ac:dyDescent="0.25">
      <c r="A14" s="6">
        <v>11</v>
      </c>
      <c r="B14" s="14">
        <v>45261</v>
      </c>
      <c r="C14" s="15">
        <f t="shared" si="1"/>
        <v>0.91666666666666674</v>
      </c>
      <c r="D14" s="10" cm="1">
        <f t="array" ref="D14">(Table8[B0] + Table8[B1]*EXP(-Table8[L1]*C14)+Table8[B2]*C14*Table8[L1]*EXP(-Table8[L1]*C14)+Table8[B3]*C14*Table8[L2]*EXP(-Table8[L2]*C14))/100</f>
        <v>2.33279678505234E-2</v>
      </c>
      <c r="E14" s="29">
        <f>Table6[[#This Row],[s(t) (%)]]</f>
        <v>2.33279678505234E-2</v>
      </c>
      <c r="F14" s="11">
        <f t="shared" si="0"/>
        <v>2.0159114193294414E-3</v>
      </c>
      <c r="U14" s="6" t="s">
        <v>796</v>
      </c>
      <c r="V14" s="6">
        <f>MAX(Table6[s(t) (%)])</f>
        <v>3.8740390187497566E-2</v>
      </c>
    </row>
    <row r="15" spans="1:22" x14ac:dyDescent="0.25">
      <c r="A15" s="8">
        <v>12</v>
      </c>
      <c r="B15" s="9">
        <v>45292</v>
      </c>
      <c r="C15" s="15">
        <f t="shared" si="1"/>
        <v>1</v>
      </c>
      <c r="D15" s="10" cm="1">
        <f t="array" ref="D15">(Table8[B0] + Table8[B1]*EXP(-Table8[L1]*C15)+Table8[B2]*C15*Table8[L1]*EXP(-Table8[L1]*C15)+Table8[B3]*C15*Table8[L2]*EXP(-Table8[L2]*C15))/100</f>
        <v>2.3443256682335788E-2</v>
      </c>
      <c r="E15" s="29">
        <f>Table6[[#This Row],[s(t) (%)]]</f>
        <v>2.3443256682335788E-2</v>
      </c>
      <c r="F15" s="11">
        <f t="shared" si="0"/>
        <v>2.0592922330080476E-3</v>
      </c>
      <c r="U15" s="6" t="s">
        <v>797</v>
      </c>
      <c r="V15" s="6">
        <f>MIN(Table6[s(t) (%)])</f>
        <v>2.3168987701454227E-2</v>
      </c>
    </row>
    <row r="16" spans="1:22" x14ac:dyDescent="0.25">
      <c r="A16" s="13">
        <v>13</v>
      </c>
      <c r="B16" s="14">
        <v>45323</v>
      </c>
      <c r="C16" s="15">
        <f t="shared" si="1"/>
        <v>1.0833333333333333</v>
      </c>
      <c r="D16" s="10" cm="1">
        <f t="array" ref="D16">(Table8[B0] + Table8[B1]*EXP(-Table8[L1]*C16)+Table8[B2]*C16*Table8[L1]*EXP(-Table8[L1]*C16)+Table8[B3]*C16*Table8[L2]*EXP(-Table8[L2]*C16))/100</f>
        <v>2.3584593435895525E-2</v>
      </c>
      <c r="E16" s="29">
        <f>Table6[[#This Row],[s(t) (%)]]</f>
        <v>2.3584593435895525E-2</v>
      </c>
      <c r="F16" s="11">
        <f t="shared" si="0"/>
        <v>2.1067303396269388E-3</v>
      </c>
    </row>
    <row r="17" spans="1:6" x14ac:dyDescent="0.25">
      <c r="A17" s="8">
        <v>14</v>
      </c>
      <c r="B17" s="9">
        <v>45352</v>
      </c>
      <c r="C17" s="15">
        <f t="shared" si="1"/>
        <v>1.1666666666666665</v>
      </c>
      <c r="D17" s="10" cm="1">
        <f t="array" ref="D17">(Table8[B0] + Table8[B1]*EXP(-Table8[L1]*C17)+Table8[B2]*C17*Table8[L1]*EXP(-Table8[L1]*C17)+Table8[B3]*C17*Table8[L2]*EXP(-Table8[L2]*C17))/100</f>
        <v>2.3749239700797019E-2</v>
      </c>
      <c r="E17" s="29">
        <f>Table6[[#This Row],[s(t) (%)]]</f>
        <v>2.3749239700797019E-2</v>
      </c>
      <c r="F17" s="11">
        <f t="shared" si="0"/>
        <v>2.1574871937086737E-3</v>
      </c>
    </row>
    <row r="18" spans="1:6" x14ac:dyDescent="0.25">
      <c r="A18" s="6">
        <v>15</v>
      </c>
      <c r="B18" s="14">
        <v>45383</v>
      </c>
      <c r="C18" s="15">
        <f t="shared" si="1"/>
        <v>1.2499999999999998</v>
      </c>
      <c r="D18" s="10" cm="1">
        <f t="array" ref="D18">(Table8[B0] + Table8[B1]*EXP(-Table8[L1]*C18)+Table8[B2]*C18*Table8[L1]*EXP(-Table8[L1]*C18)+Table8[B3]*C18*Table8[L2]*EXP(-Table8[L2]*C18))/100</f>
        <v>2.3934653539985952E-2</v>
      </c>
      <c r="E18" s="29">
        <f>Table6[[#This Row],[s(t) (%)]]</f>
        <v>2.3934653539985952E-2</v>
      </c>
      <c r="F18" s="11">
        <f t="shared" si="0"/>
        <v>2.2108956270485702E-3</v>
      </c>
    </row>
    <row r="19" spans="1:6" x14ac:dyDescent="0.25">
      <c r="A19" s="13">
        <v>16</v>
      </c>
      <c r="B19" s="9">
        <v>45413</v>
      </c>
      <c r="C19" s="15">
        <f t="shared" si="1"/>
        <v>1.333333333333333</v>
      </c>
      <c r="D19" s="10" cm="1">
        <f t="array" ref="D19">(Table8[B0] + Table8[B1]*EXP(-Table8[L1]*C19)+Table8[B2]*C19*Table8[L1]*EXP(-Table8[L1]*C19)+Table8[B3]*C19*Table8[L2]*EXP(-Table8[L2]*C19))/100</f>
        <v>2.4138477627963902E-2</v>
      </c>
      <c r="E19" s="29">
        <f>Table6[[#This Row],[s(t) (%)]]</f>
        <v>2.4138477627963902E-2</v>
      </c>
      <c r="F19" s="11">
        <f t="shared" si="0"/>
        <v>2.2663544663377166E-3</v>
      </c>
    </row>
    <row r="20" spans="1:6" x14ac:dyDescent="0.25">
      <c r="A20" s="6">
        <v>17</v>
      </c>
      <c r="B20" s="14">
        <v>45444</v>
      </c>
      <c r="C20" s="15">
        <f t="shared" si="1"/>
        <v>1.4166666666666663</v>
      </c>
      <c r="D20" s="10" cm="1">
        <f t="array" ref="D20">(Table8[B0] + Table8[B1]*EXP(-Table8[L1]*C20)+Table8[B2]*C20*Table8[L1]*EXP(-Table8[L1]*C20)+Table8[B3]*C20*Table8[L2]*EXP(-Table8[L2]*C20))/100</f>
        <v>2.4358528013471482E-2</v>
      </c>
      <c r="E20" s="29">
        <f>Table6[[#This Row],[s(t) (%)]]</f>
        <v>2.4358528013471482E-2</v>
      </c>
      <c r="F20" s="11">
        <f t="shared" si="0"/>
        <v>2.3233234928881075E-3</v>
      </c>
    </row>
    <row r="21" spans="1:6" x14ac:dyDescent="0.25">
      <c r="A21" s="8">
        <v>18</v>
      </c>
      <c r="B21" s="9">
        <v>45474</v>
      </c>
      <c r="C21" s="15">
        <f t="shared" si="1"/>
        <v>1.4999999999999996</v>
      </c>
      <c r="D21" s="10" cm="1">
        <f t="array" ref="D21">(Table8[B0] + Table8[B1]*EXP(-Table8[L1]*C21)+Table8[B2]*C21*Table8[L1]*EXP(-Table8[L1]*C21)+Table8[B3]*C21*Table8[L2]*EXP(-Table8[L2]*C21))/100</f>
        <v>2.4592783479068177E-2</v>
      </c>
      <c r="E21" s="29">
        <f>Table6[[#This Row],[s(t) (%)]]</f>
        <v>2.4592783479068177E-2</v>
      </c>
      <c r="F21" s="11">
        <f t="shared" si="0"/>
        <v>2.381318726131898E-3</v>
      </c>
    </row>
    <row r="22" spans="1:6" x14ac:dyDescent="0.25">
      <c r="A22" s="13">
        <v>19</v>
      </c>
      <c r="B22" s="14">
        <v>45505</v>
      </c>
      <c r="C22" s="15">
        <f t="shared" si="1"/>
        <v>1.5833333333333328</v>
      </c>
      <c r="D22" s="10" cm="1">
        <f t="array" ref="D22">(Table8[B0] + Table8[B1]*EXP(-Table8[L1]*C22)+Table8[B2]*C22*Table8[L1]*EXP(-Table8[L1]*C22)+Table8[B3]*C22*Table8[L2]*EXP(-Table8[L2]*C22))/100</f>
        <v>2.4839375470842917E-2</v>
      </c>
      <c r="E22" s="29">
        <f>Table6[[#This Row],[s(t) (%)]]</f>
        <v>2.4839375470842917E-2</v>
      </c>
      <c r="F22" s="11">
        <f t="shared" si="0"/>
        <v>2.4399080132964102E-3</v>
      </c>
    </row>
    <row r="23" spans="1:6" x14ac:dyDescent="0.25">
      <c r="A23" s="8">
        <v>20</v>
      </c>
      <c r="B23" s="9">
        <v>45536</v>
      </c>
      <c r="C23" s="15">
        <f t="shared" si="1"/>
        <v>1.6666666666666661</v>
      </c>
      <c r="D23" s="10" cm="1">
        <f t="array" ref="D23">(Table8[B0] + Table8[B1]*EXP(-Table8[L1]*C23)+Table8[B2]*C23*Table8[L1]*EXP(-Table8[L1]*C23)+Table8[B3]*C23*Table8[L2]*EXP(-Table8[L2]*C23))/100</f>
        <v>2.5096578572320935E-2</v>
      </c>
      <c r="E23" s="29">
        <f>Table6[[#This Row],[s(t) (%)]]</f>
        <v>2.5096578572320935E-2</v>
      </c>
      <c r="F23" s="11">
        <f t="shared" si="0"/>
        <v>2.4987069083606261E-3</v>
      </c>
    </row>
    <row r="24" spans="1:6" x14ac:dyDescent="0.25">
      <c r="A24" s="6">
        <v>21</v>
      </c>
      <c r="B24" s="14">
        <v>45566</v>
      </c>
      <c r="C24" s="15">
        <f t="shared" si="1"/>
        <v>1.7499999999999993</v>
      </c>
      <c r="D24" s="10" cm="1">
        <f t="array" ref="D24">(Table8[B0] + Table8[B1]*EXP(-Table8[L1]*C24)+Table8[B2]*C24*Table8[L1]*EXP(-Table8[L1]*C24)+Table8[B3]*C24*Table8[L2]*EXP(-Table8[L2]*C24))/100</f>
        <v>2.5362801497472921E-2</v>
      </c>
      <c r="E24" s="29">
        <f>Table6[[#This Row],[s(t) (%)]]</f>
        <v>2.5362801497472921E-2</v>
      </c>
      <c r="F24" s="11">
        <f t="shared" si="0"/>
        <v>2.5573748243175043E-3</v>
      </c>
    </row>
    <row r="25" spans="1:6" x14ac:dyDescent="0.25">
      <c r="A25" s="13">
        <v>22</v>
      </c>
      <c r="B25" s="9">
        <v>45597</v>
      </c>
      <c r="C25" s="15">
        <f t="shared" si="1"/>
        <v>1.8333333333333326</v>
      </c>
      <c r="D25" s="10" cm="1">
        <f t="array" ref="D25">(Table8[B0] + Table8[B1]*EXP(-Table8[L1]*C25)+Table8[B2]*C25*Table8[L1]*EXP(-Table8[L1]*C25)+Table8[B3]*C25*Table8[L2]*EXP(-Table8[L2]*C25))/100</f>
        <v>2.5636578578577599E-2</v>
      </c>
      <c r="E25" s="29">
        <f>Table6[[#This Row],[s(t) (%)]]</f>
        <v>2.5636578578577599E-2</v>
      </c>
      <c r="F25" s="11">
        <f t="shared" si="0"/>
        <v>2.6156114432938082E-3</v>
      </c>
    </row>
    <row r="26" spans="1:6" x14ac:dyDescent="0.25">
      <c r="A26" s="6">
        <v>23</v>
      </c>
      <c r="B26" s="14">
        <v>45627</v>
      </c>
      <c r="C26" s="15">
        <f t="shared" si="1"/>
        <v>1.9166666666666659</v>
      </c>
      <c r="D26" s="10" cm="1">
        <f t="array" ref="D26">(Table8[B0] + Table8[B1]*EXP(-Table8[L1]*C26)+Table8[B2]*C26*Table8[L1]*EXP(-Table8[L1]*C26)+Table8[B3]*C26*Table8[L2]*EXP(-Table8[L2]*C26))/100</f>
        <v>2.5916561725534276E-2</v>
      </c>
      <c r="E26" s="29">
        <f>Table6[[#This Row],[s(t) (%)]]</f>
        <v>2.5916561725534276E-2</v>
      </c>
      <c r="F26" s="11">
        <f t="shared" si="0"/>
        <v>2.6731533698707288E-3</v>
      </c>
    </row>
    <row r="27" spans="1:6" x14ac:dyDescent="0.25">
      <c r="A27" s="8">
        <v>24</v>
      </c>
      <c r="B27" s="9">
        <v>45658</v>
      </c>
      <c r="C27" s="15">
        <f t="shared" si="1"/>
        <v>1.9999999999999991</v>
      </c>
      <c r="D27" s="10" cm="1">
        <f t="array" ref="D27">(Table8[B0] + Table8[B1]*EXP(-Table8[L1]*C27)+Table8[B2]*C27*Table8[L1]*EXP(-Table8[L1]*C27)+Table8[B3]*C27*Table8[L2]*EXP(-Table8[L2]*C27))/100</f>
        <v>2.6201512834063648E-2</v>
      </c>
      <c r="E27" s="29">
        <f>Table6[[#This Row],[s(t) (%)]]</f>
        <v>2.6201512834063648E-2</v>
      </c>
      <c r="F27" s="11">
        <f t="shared" si="0"/>
        <v>2.7297710136298114E-3</v>
      </c>
    </row>
    <row r="28" spans="1:6" x14ac:dyDescent="0.25">
      <c r="A28" s="13">
        <v>25</v>
      </c>
      <c r="B28" s="14">
        <v>45689</v>
      </c>
      <c r="C28" s="15">
        <f t="shared" si="1"/>
        <v>2.0833333333333326</v>
      </c>
      <c r="D28" s="10" cm="1">
        <f t="array" ref="D28">(Table8[B0] + Table8[B1]*EXP(-Table8[L1]*C28)+Table8[B2]*C28*Table8[L1]*EXP(-Table8[L1]*C28)+Table8[B3]*C28*Table8[L2]*EXP(-Table8[L2]*C28))/100</f>
        <v>2.6490296621070619E-2</v>
      </c>
      <c r="E28" s="29">
        <f>Table6[[#This Row],[s(t) (%)]]</f>
        <v>2.6490296621070619E-2</v>
      </c>
      <c r="F28" s="11">
        <f t="shared" si="0"/>
        <v>2.7852656876479198E-3</v>
      </c>
    </row>
    <row r="29" spans="1:6" x14ac:dyDescent="0.25">
      <c r="A29" s="8">
        <v>26</v>
      </c>
      <c r="B29" s="9">
        <v>45717</v>
      </c>
      <c r="C29" s="15">
        <f t="shared" si="1"/>
        <v>2.1666666666666661</v>
      </c>
      <c r="D29" s="10" cm="1">
        <f t="array" ref="D29">(Table8[B0] + Table8[B1]*EXP(-Table8[L1]*C29)+Table8[B2]*C29*Table8[L1]*EXP(-Table8[L1]*C29)+Table8[B3]*C29*Table8[L2]*EXP(-Table8[L2]*C29))/100</f>
        <v>2.6781873866268197E-2</v>
      </c>
      <c r="E29" s="29">
        <f>Table6[[#This Row],[s(t) (%)]]</f>
        <v>2.6781873866268197E-2</v>
      </c>
      <c r="F29" s="11">
        <f t="shared" si="0"/>
        <v>2.839466910142141E-3</v>
      </c>
    </row>
    <row r="30" spans="1:6" x14ac:dyDescent="0.25">
      <c r="A30" s="6">
        <v>27</v>
      </c>
      <c r="B30" s="14">
        <v>45748</v>
      </c>
      <c r="C30" s="15">
        <f t="shared" si="1"/>
        <v>2.2499999999999996</v>
      </c>
      <c r="D30" s="10" cm="1">
        <f t="array" ref="D30">(Table8[B0] + Table8[B1]*EXP(-Table8[L1]*C30)+Table8[B2]*C30*Table8[L1]*EXP(-Table8[L1]*C30)+Table8[B3]*C30*Table8[L2]*EXP(-Table8[L2]*C30))/100</f>
        <v>2.7075295039975664E-2</v>
      </c>
      <c r="E30" s="29">
        <f>Table6[[#This Row],[s(t) (%)]]</f>
        <v>2.7075295039975664E-2</v>
      </c>
      <c r="F30" s="11">
        <f t="shared" si="0"/>
        <v>2.8922298972464677E-3</v>
      </c>
    </row>
    <row r="31" spans="1:6" x14ac:dyDescent="0.25">
      <c r="A31" s="13">
        <v>28</v>
      </c>
      <c r="B31" s="9">
        <v>45778</v>
      </c>
      <c r="C31" s="15">
        <f t="shared" si="1"/>
        <v>2.333333333333333</v>
      </c>
      <c r="D31" s="10" cm="1">
        <f t="array" ref="D31">(Table8[B0] + Table8[B1]*EXP(-Table8[L1]*C31)+Table8[B2]*C31*Table8[L1]*EXP(-Table8[L1]*C31)+Table8[B3]*C31*Table8[L2]*EXP(-Table8[L2]*C31))/100</f>
        <v>2.7369694297803691E-2</v>
      </c>
      <c r="E31" s="29">
        <f>Table6[[#This Row],[s(t) (%)]]</f>
        <v>2.7369694297803691E-2</v>
      </c>
      <c r="F31" s="11">
        <f t="shared" si="0"/>
        <v>2.9434332354285608E-3</v>
      </c>
    </row>
    <row r="32" spans="1:6" x14ac:dyDescent="0.25">
      <c r="A32" s="6">
        <v>29</v>
      </c>
      <c r="B32" s="14">
        <v>45809</v>
      </c>
      <c r="C32" s="15">
        <f t="shared" si="1"/>
        <v>2.4166666666666665</v>
      </c>
      <c r="D32" s="10" cm="1">
        <f t="array" ref="D32">(Table8[B0] + Table8[B1]*EXP(-Table8[L1]*C32)+Table8[B2]*C32*Table8[L1]*EXP(-Table8[L1]*C32)+Table8[B3]*C32*Table8[L2]*EXP(-Table8[L2]*C32))/100</f>
        <v>2.7664283823723469E-2</v>
      </c>
      <c r="E32" s="29">
        <f>Table6[[#This Row],[s(t) (%)]]</f>
        <v>2.7664283823723469E-2</v>
      </c>
      <c r="F32" s="11">
        <f t="shared" si="0"/>
        <v>2.9929767226295478E-3</v>
      </c>
    </row>
    <row r="33" spans="1:6" x14ac:dyDescent="0.25">
      <c r="A33" s="8">
        <v>30</v>
      </c>
      <c r="B33" s="9">
        <v>45839</v>
      </c>
      <c r="C33" s="15">
        <f t="shared" si="1"/>
        <v>2.5</v>
      </c>
      <c r="D33" s="10" cm="1">
        <f t="array" ref="D33">(Table8[B0] + Table8[B1]*EXP(-Table8[L1]*C33)+Table8[B2]*C33*Table8[L1]*EXP(-Table8[L1]*C33)+Table8[B3]*C33*Table8[L2]*EXP(-Table8[L2]*C33))/100</f>
        <v>2.7958348503783616E-2</v>
      </c>
      <c r="E33" s="29">
        <f>Table6[[#This Row],[s(t) (%)]]</f>
        <v>2.7958348503783616E-2</v>
      </c>
      <c r="F33" s="11">
        <f t="shared" si="0"/>
        <v>3.0407793677700301E-3</v>
      </c>
    </row>
    <row r="34" spans="1:6" x14ac:dyDescent="0.25">
      <c r="A34" s="13">
        <v>31</v>
      </c>
      <c r="B34" s="14">
        <v>45870</v>
      </c>
      <c r="C34" s="15">
        <f t="shared" si="1"/>
        <v>2.5833333333333335</v>
      </c>
      <c r="D34" s="10" cm="1">
        <f t="array" ref="D34">(Table8[B0] + Table8[B1]*EXP(-Table8[L1]*C34)+Table8[B2]*C34*Table8[L1]*EXP(-Table8[L1]*C34)+Table8[B3]*C34*Table8[L2]*EXP(-Table8[L2]*C34))/100</f>
        <v>2.8251240913487397E-2</v>
      </c>
      <c r="E34" s="29">
        <f>Table6[[#This Row],[s(t) (%)]]</f>
        <v>2.8251240913487397E-2</v>
      </c>
      <c r="F34" s="11">
        <f t="shared" si="0"/>
        <v>3.0867775387075636E-3</v>
      </c>
    </row>
    <row r="35" spans="1:6" x14ac:dyDescent="0.25">
      <c r="A35" s="8">
        <v>32</v>
      </c>
      <c r="B35" s="9">
        <v>45901</v>
      </c>
      <c r="C35" s="15">
        <f t="shared" si="1"/>
        <v>2.666666666666667</v>
      </c>
      <c r="D35" s="10" cm="1">
        <f t="array" ref="D35">(Table8[B0] + Table8[B1]*EXP(-Table8[L1]*C35)+Table8[B2]*C35*Table8[L1]*EXP(-Table8[L1]*C35)+Table8[B3]*C35*Table8[L2]*EXP(-Table8[L2]*C35))/100</f>
        <v>2.8542376602572181E-2</v>
      </c>
      <c r="E35" s="29">
        <f>Table6[[#This Row],[s(t) (%)]]</f>
        <v>2.8542376602572181E-2</v>
      </c>
      <c r="F35" s="11">
        <f t="shared" si="0"/>
        <v>3.130923249552886E-3</v>
      </c>
    </row>
    <row r="36" spans="1:6" x14ac:dyDescent="0.25">
      <c r="A36" s="6">
        <v>33</v>
      </c>
      <c r="B36" s="14">
        <v>45931</v>
      </c>
      <c r="C36" s="15">
        <f t="shared" si="1"/>
        <v>2.7500000000000004</v>
      </c>
      <c r="D36" s="10" cm="1">
        <f t="array" ref="D36">(Table8[B0] + Table8[B1]*EXP(-Table8[L1]*C36)+Table8[B2]*C36*Table8[L1]*EXP(-Table8[L1]*C36)+Table8[B3]*C36*Table8[L2]*EXP(-Table8[L2]*C36))/100</f>
        <v>2.8831229661642199E-2</v>
      </c>
      <c r="E36" s="29">
        <f>Table6[[#This Row],[s(t) (%)]]</f>
        <v>2.8831229661642199E-2</v>
      </c>
      <c r="F36" s="11">
        <f t="shared" ref="F36:F67" si="2">((1+E36/12)^A36)/((1+E35/12)^A35) - 1</f>
        <v>3.1731825781300405E-3</v>
      </c>
    </row>
    <row r="37" spans="1:6" x14ac:dyDescent="0.25">
      <c r="A37" s="13">
        <v>34</v>
      </c>
      <c r="B37" s="9">
        <v>45962</v>
      </c>
      <c r="C37" s="15">
        <f t="shared" si="1"/>
        <v>2.8333333333333339</v>
      </c>
      <c r="D37" s="10" cm="1">
        <f t="array" ref="D37">(Table8[B0] + Table8[B1]*EXP(-Table8[L1]*C37)+Table8[B2]*C37*Table8[L1]*EXP(-Table8[L1]*C37)+Table8[B3]*C37*Table8[L2]*EXP(-Table8[L2]*C37))/100</f>
        <v>2.9117328555794377E-2</v>
      </c>
      <c r="E37" s="29">
        <f>Table6[[#This Row],[s(t) (%)]]</f>
        <v>2.9117328555794377E-2</v>
      </c>
      <c r="F37" s="11">
        <f t="shared" si="2"/>
        <v>3.2135342056358596E-3</v>
      </c>
    </row>
    <row r="38" spans="1:6" x14ac:dyDescent="0.25">
      <c r="A38" s="6">
        <v>35</v>
      </c>
      <c r="B38" s="14">
        <v>45992</v>
      </c>
      <c r="C38" s="15">
        <f t="shared" si="1"/>
        <v>2.9166666666666674</v>
      </c>
      <c r="D38" s="10" cm="1">
        <f t="array" ref="D38">(Table8[B0] + Table8[B1]*EXP(-Table8[L1]*C38)+Table8[B2]*C38*Table8[L1]*EXP(-Table8[L1]*C38)+Table8[B3]*C38*Table8[L2]*EXP(-Table8[L2]*C38))/100</f>
        <v>2.940025221104485E-2</v>
      </c>
      <c r="E38" s="29">
        <f>Table6[[#This Row],[s(t) (%)]]</f>
        <v>2.940025221104485E-2</v>
      </c>
      <c r="F38" s="11">
        <f t="shared" si="2"/>
        <v>3.2519680703642084E-3</v>
      </c>
    </row>
    <row r="39" spans="1:6" x14ac:dyDescent="0.25">
      <c r="A39" s="8">
        <v>36</v>
      </c>
      <c r="B39" s="9">
        <v>46023</v>
      </c>
      <c r="C39" s="15">
        <f t="shared" si="1"/>
        <v>3.0000000000000009</v>
      </c>
      <c r="D39" s="10" cm="1">
        <f t="array" ref="D39">(Table8[B0] + Table8[B1]*EXP(-Table8[L1]*C39)+Table8[B2]*C39*Table8[L1]*EXP(-Table8[L1]*C39)+Table8[B3]*C39*Table8[L2]*EXP(-Table8[L2]*C39))/100</f>
        <v>2.9679626340009833E-2</v>
      </c>
      <c r="E39" s="29">
        <f>Table6[[#This Row],[s(t) (%)]]</f>
        <v>2.9679626340009833E-2</v>
      </c>
      <c r="F39" s="11">
        <f t="shared" si="2"/>
        <v>3.2884841279219312E-3</v>
      </c>
    </row>
    <row r="40" spans="1:6" x14ac:dyDescent="0.25">
      <c r="A40" s="13">
        <v>37</v>
      </c>
      <c r="B40" s="14">
        <v>46054</v>
      </c>
      <c r="C40" s="15">
        <f t="shared" si="1"/>
        <v>3.0833333333333344</v>
      </c>
      <c r="D40" s="10" cm="1">
        <f t="array" ref="D40">(Table8[B0] + Table8[B1]*EXP(-Table8[L1]*C40)+Table8[B2]*C40*Table8[L1]*EXP(-Table8[L1]*C40)+Table8[B3]*C40*Table8[L2]*EXP(-Table8[L2]*C40))/100</f>
        <v>2.9955119993919612E-2</v>
      </c>
      <c r="E40" s="29">
        <f>Table6[[#This Row],[s(t) (%)]]</f>
        <v>2.9955119993919612E-2</v>
      </c>
      <c r="F40" s="11">
        <f t="shared" si="2"/>
        <v>3.3230912112407474E-3</v>
      </c>
    </row>
    <row r="41" spans="1:6" x14ac:dyDescent="0.25">
      <c r="A41" s="8">
        <v>38</v>
      </c>
      <c r="B41" s="9">
        <v>46082</v>
      </c>
      <c r="C41" s="15">
        <f t="shared" si="1"/>
        <v>3.1666666666666679</v>
      </c>
      <c r="D41" s="10" cm="1">
        <f t="array" ref="D41">(Table8[B0] + Table8[B1]*EXP(-Table8[L1]*C41)+Table8[B2]*C41*Table8[L1]*EXP(-Table8[L1]*C41)+Table8[B3]*C41*Table8[L2]*EXP(-Table8[L2]*C41))/100</f>
        <v>3.0226442328647872E-2</v>
      </c>
      <c r="E41" s="29">
        <f>Table6[[#This Row],[s(t) (%)]]</f>
        <v>3.0226442328647872E-2</v>
      </c>
      <c r="F41" s="11">
        <f t="shared" si="2"/>
        <v>3.3558059832394793E-3</v>
      </c>
    </row>
    <row r="42" spans="1:6" x14ac:dyDescent="0.25">
      <c r="A42" s="6">
        <v>39</v>
      </c>
      <c r="B42" s="14">
        <v>46113</v>
      </c>
      <c r="C42" s="15">
        <f t="shared" si="1"/>
        <v>3.2500000000000013</v>
      </c>
      <c r="D42" s="10" cm="1">
        <f t="array" ref="D42">(Table8[B0] + Table8[B1]*EXP(-Table8[L1]*C42)+Table8[B2]*C42*Table8[L1]*EXP(-Table8[L1]*C42)+Table8[B3]*C42*Table8[L2]*EXP(-Table8[L2]*C42))/100</f>
        <v>3.0493339573020459E-2</v>
      </c>
      <c r="E42" s="29">
        <f>Table6[[#This Row],[s(t) (%)]]</f>
        <v>3.0493339573020459E-2</v>
      </c>
      <c r="F42" s="11">
        <f t="shared" si="2"/>
        <v>3.3866519763428027E-3</v>
      </c>
    </row>
    <row r="43" spans="1:6" x14ac:dyDescent="0.25">
      <c r="A43" s="13">
        <v>40</v>
      </c>
      <c r="B43" s="9">
        <v>46143</v>
      </c>
      <c r="C43" s="15">
        <f t="shared" si="1"/>
        <v>3.3333333333333348</v>
      </c>
      <c r="D43" s="10" cm="1">
        <f t="array" ref="D43">(Table8[B0] + Table8[B1]*EXP(-Table8[L1]*C43)+Table8[B2]*C43*Table8[L1]*EXP(-Table8[L1]*C43)+Table8[B3]*C43*Table8[L2]*EXP(-Table8[L2]*C43))/100</f>
        <v>3.0755592188228612E-2</v>
      </c>
      <c r="E43" s="29">
        <f>Table6[[#This Row],[s(t) (%)]]</f>
        <v>3.0755592188228612E-2</v>
      </c>
      <c r="F43" s="11">
        <f t="shared" si="2"/>
        <v>3.41565871249494E-3</v>
      </c>
    </row>
    <row r="44" spans="1:6" x14ac:dyDescent="0.25">
      <c r="A44" s="6">
        <v>41</v>
      </c>
      <c r="B44" s="14">
        <v>46174</v>
      </c>
      <c r="C44" s="15">
        <f t="shared" si="1"/>
        <v>3.4166666666666683</v>
      </c>
      <c r="D44" s="10" cm="1">
        <f t="array" ref="D44">(Table8[B0] + Table8[B1]*EXP(-Table8[L1]*C44)+Table8[B2]*C44*Table8[L1]*EXP(-Table8[L1]*C44)+Table8[B3]*C44*Table8[L2]*EXP(-Table8[L2]*C44))/100</f>
        <v>3.1013012207711417E-2</v>
      </c>
      <c r="E44" s="29">
        <f>Table6[[#This Row],[s(t) (%)]]</f>
        <v>3.1013012207711417E-2</v>
      </c>
      <c r="F44" s="11">
        <f t="shared" si="2"/>
        <v>3.4428608983985143E-3</v>
      </c>
    </row>
    <row r="45" spans="1:6" x14ac:dyDescent="0.25">
      <c r="A45" s="8">
        <v>42</v>
      </c>
      <c r="B45" s="9">
        <v>46204</v>
      </c>
      <c r="C45" s="15">
        <f t="shared" si="1"/>
        <v>3.5000000000000018</v>
      </c>
      <c r="D45" s="10" cm="1">
        <f t="array" ref="D45">(Table8[B0] + Table8[B1]*EXP(-Table8[L1]*C45)+Table8[B2]*C45*Table8[L1]*EXP(-Table8[L1]*C45)+Table8[B3]*C45*Table8[L2]*EXP(-Table8[L2]*C45))/100</f>
        <v>3.1265440747391147E-2</v>
      </c>
      <c r="E45" s="29">
        <f>Table6[[#This Row],[s(t) (%)]]</f>
        <v>3.1265440747391147E-2</v>
      </c>
      <c r="F45" s="11">
        <f t="shared" si="2"/>
        <v>3.4682976905757723E-3</v>
      </c>
    </row>
    <row r="46" spans="1:6" x14ac:dyDescent="0.25">
      <c r="A46" s="13">
        <v>43</v>
      </c>
      <c r="B46" s="14">
        <v>46235</v>
      </c>
      <c r="C46" s="15">
        <f t="shared" si="1"/>
        <v>3.5833333333333353</v>
      </c>
      <c r="D46" s="10" cm="1">
        <f t="array" ref="D46">(Table8[B0] + Table8[B1]*EXP(-Table8[L1]*C46)+Table8[B2]*C46*Table8[L1]*EXP(-Table8[L1]*C46)+Table8[B3]*C46*Table8[L2]*EXP(-Table8[L2]*C46))/100</f>
        <v>3.1512745676643882E-2</v>
      </c>
      <c r="E46" s="29">
        <f>Table6[[#This Row],[s(t) (%)]]</f>
        <v>3.1512745676643882E-2</v>
      </c>
      <c r="F46" s="11">
        <f t="shared" si="2"/>
        <v>3.4920120253920661E-3</v>
      </c>
    </row>
    <row r="47" spans="1:6" x14ac:dyDescent="0.25">
      <c r="A47" s="8">
        <v>44</v>
      </c>
      <c r="B47" s="9">
        <v>46266</v>
      </c>
      <c r="C47" s="15">
        <f t="shared" si="1"/>
        <v>3.6666666666666687</v>
      </c>
      <c r="D47" s="10" cm="1">
        <f t="array" ref="D47">(Table8[B0] + Table8[B1]*EXP(-Table8[L1]*C47)+Table8[B2]*C47*Table8[L1]*EXP(-Table8[L1]*C47)+Table8[B3]*C47*Table8[L2]*EXP(-Table8[L2]*C47))/100</f>
        <v>3.1754819440866291E-2</v>
      </c>
      <c r="E47" s="29">
        <f>Table6[[#This Row],[s(t) (%)]]</f>
        <v>3.1754819440866291E-2</v>
      </c>
      <c r="F47" s="11">
        <f t="shared" si="2"/>
        <v>3.5140500092685212E-3</v>
      </c>
    </row>
    <row r="48" spans="1:6" x14ac:dyDescent="0.25">
      <c r="A48" s="6">
        <v>45</v>
      </c>
      <c r="B48" s="14">
        <v>46296</v>
      </c>
      <c r="C48" s="15">
        <f t="shared" si="1"/>
        <v>3.7500000000000022</v>
      </c>
      <c r="D48" s="10" cm="1">
        <f t="array" ref="D48">(Table8[B0] + Table8[B1]*EXP(-Table8[L1]*C48)+Table8[B2]*C48*Table8[L1]*EXP(-Table8[L1]*C48)+Table8[B3]*C48*Table8[L2]*EXP(-Table8[L2]*C48))/100</f>
        <v>3.1991577026958463E-2</v>
      </c>
      <c r="E48" s="29">
        <f>Table6[[#This Row],[s(t) (%)]]</f>
        <v>3.1991577026958463E-2</v>
      </c>
      <c r="F48" s="11">
        <f t="shared" si="2"/>
        <v>3.5344603648974626E-3</v>
      </c>
    </row>
    <row r="49" spans="1:6" x14ac:dyDescent="0.25">
      <c r="A49" s="13">
        <v>46</v>
      </c>
      <c r="B49" s="9">
        <v>46327</v>
      </c>
      <c r="C49" s="15">
        <f t="shared" si="1"/>
        <v>3.8333333333333357</v>
      </c>
      <c r="D49" s="10" cm="1">
        <f t="array" ref="D49">(Table8[B0] + Table8[B1]*EXP(-Table8[L1]*C49)+Table8[B2]*C49*Table8[L1]*EXP(-Table8[L1]*C49)+Table8[B3]*C49*Table8[L2]*EXP(-Table8[L2]*C49))/100</f>
        <v>3.2222954063482627E-2</v>
      </c>
      <c r="E49" s="29">
        <f>Table6[[#This Row],[s(t) (%)]]</f>
        <v>3.2222954063482627E-2</v>
      </c>
      <c r="F49" s="11">
        <f t="shared" si="2"/>
        <v>3.553293929291268E-3</v>
      </c>
    </row>
    <row r="50" spans="1:6" x14ac:dyDescent="0.25">
      <c r="A50" s="6">
        <v>47</v>
      </c>
      <c r="B50" s="14">
        <v>46357</v>
      </c>
      <c r="C50" s="15">
        <f t="shared" si="1"/>
        <v>3.9166666666666692</v>
      </c>
      <c r="D50" s="10" cm="1">
        <f t="array" ref="D50">(Table8[B0] + Table8[B1]*EXP(-Table8[L1]*C50)+Table8[B2]*C50*Table8[L1]*EXP(-Table8[L1]*C50)+Table8[B3]*C50*Table8[L2]*EXP(-Table8[L2]*C50))/100</f>
        <v>3.2448905047678535E-2</v>
      </c>
      <c r="E50" s="29">
        <f>Table6[[#This Row],[s(t) (%)]]</f>
        <v>3.2448905047678535E-2</v>
      </c>
      <c r="F50" s="11">
        <f t="shared" si="2"/>
        <v>3.5706031997546628E-3</v>
      </c>
    </row>
    <row r="51" spans="1:6" x14ac:dyDescent="0.25">
      <c r="A51" s="8">
        <v>48</v>
      </c>
      <c r="B51" s="9">
        <v>46388</v>
      </c>
      <c r="C51" s="15">
        <f t="shared" si="1"/>
        <v>4.0000000000000027</v>
      </c>
      <c r="D51" s="10" cm="1">
        <f t="array" ref="D51">(Table8[B0] + Table8[B1]*EXP(-Table8[L1]*C51)+Table8[B2]*C51*Table8[L1]*EXP(-Table8[L1]*C51)+Table8[B3]*C51*Table8[L2]*EXP(-Table8[L2]*C51))/100</f>
        <v>3.2669401691919682E-2</v>
      </c>
      <c r="E51" s="29">
        <f>Table6[[#This Row],[s(t) (%)]]</f>
        <v>3.2669401691919682E-2</v>
      </c>
      <c r="F51" s="11">
        <f t="shared" si="2"/>
        <v>3.5864419243234469E-3</v>
      </c>
    </row>
    <row r="52" spans="1:6" x14ac:dyDescent="0.25">
      <c r="A52" s="13">
        <v>49</v>
      </c>
      <c r="B52" s="14">
        <v>46419</v>
      </c>
      <c r="C52" s="15">
        <f t="shared" si="1"/>
        <v>4.0833333333333357</v>
      </c>
      <c r="D52" s="10" cm="1">
        <f t="array" ref="D52">(Table8[B0] + Table8[B1]*EXP(-Table8[L1]*C52)+Table8[B2]*C52*Table8[L1]*EXP(-Table8[L1]*C52)+Table8[B3]*C52*Table8[L2]*EXP(-Table8[L2]*C52))/100</f>
        <v>3.2884431382579613E-2</v>
      </c>
      <c r="E52" s="29">
        <f>Table6[[#This Row],[s(t) (%)]]</f>
        <v>3.2884431382579613E-2</v>
      </c>
      <c r="F52" s="11">
        <f t="shared" si="2"/>
        <v>3.600864733189324E-3</v>
      </c>
    </row>
    <row r="53" spans="1:6" x14ac:dyDescent="0.25">
      <c r="A53" s="8">
        <v>50</v>
      </c>
      <c r="B53" s="9">
        <v>46447</v>
      </c>
      <c r="C53" s="15">
        <f t="shared" si="1"/>
        <v>4.1666666666666687</v>
      </c>
      <c r="D53" s="10" cm="1">
        <f t="array" ref="D53">(Table8[B0] + Table8[B1]*EXP(-Table8[L1]*C53)+Table8[B2]*C53*Table8[L1]*EXP(-Table8[L1]*C53)+Table8[B3]*C53*Table8[L2]*EXP(-Table8[L2]*C53))/100</f>
        <v>3.3093995744645902E-2</v>
      </c>
      <c r="E53" s="29">
        <f>Table6[[#This Row],[s(t) (%)]]</f>
        <v>3.3093995744645902E-2</v>
      </c>
      <c r="F53" s="11">
        <f t="shared" si="2"/>
        <v>3.6139268080255249E-3</v>
      </c>
    </row>
    <row r="54" spans="1:6" x14ac:dyDescent="0.25">
      <c r="A54" s="6">
        <v>51</v>
      </c>
      <c r="B54" s="14">
        <v>46478</v>
      </c>
      <c r="C54" s="15">
        <f t="shared" si="1"/>
        <v>4.2500000000000018</v>
      </c>
      <c r="D54" s="10" cm="1">
        <f t="array" ref="D54">(Table8[B0] + Table8[B1]*EXP(-Table8[L1]*C54)+Table8[B2]*C54*Table8[L1]*EXP(-Table8[L1]*C54)+Table8[B3]*C54*Table8[L2]*EXP(-Table8[L2]*C54))/100</f>
        <v>3.3298109305771428E-2</v>
      </c>
      <c r="E54" s="29">
        <f>Table6[[#This Row],[s(t) (%)]]</f>
        <v>3.3298109305771428E-2</v>
      </c>
      <c r="F54" s="11">
        <f t="shared" si="2"/>
        <v>3.6256835862724657E-3</v>
      </c>
    </row>
    <row r="55" spans="1:6" x14ac:dyDescent="0.25">
      <c r="A55" s="13">
        <v>52</v>
      </c>
      <c r="B55" s="9">
        <v>46508</v>
      </c>
      <c r="C55" s="15">
        <f t="shared" si="1"/>
        <v>4.3333333333333348</v>
      </c>
      <c r="D55" s="10" cm="1">
        <f t="array" ref="D55">(Table8[B0] + Table8[B1]*EXP(-Table8[L1]*C55)+Table8[B2]*C55*Table8[L1]*EXP(-Table8[L1]*C55)+Table8[B3]*C55*Table8[L2]*EXP(-Table8[L2]*C55))/100</f>
        <v>3.349679825378768E-2</v>
      </c>
      <c r="E55" s="29">
        <f>Table6[[#This Row],[s(t) (%)]]</f>
        <v>3.349679825378768E-2</v>
      </c>
      <c r="F55" s="11">
        <f t="shared" si="2"/>
        <v>3.6361904975357184E-3</v>
      </c>
    </row>
    <row r="56" spans="1:6" x14ac:dyDescent="0.25">
      <c r="A56" s="6">
        <v>53</v>
      </c>
      <c r="B56" s="14">
        <v>46539</v>
      </c>
      <c r="C56" s="15">
        <f t="shared" si="1"/>
        <v>4.4166666666666679</v>
      </c>
      <c r="D56" s="10" cm="1">
        <f t="array" ref="D56">(Table8[B0] + Table8[B1]*EXP(-Table8[L1]*C56)+Table8[B2]*C56*Table8[L1]*EXP(-Table8[L1]*C56)+Table8[B3]*C56*Table8[L2]*EXP(-Table8[L2]*C56))/100</f>
        <v>3.3690099282025564E-2</v>
      </c>
      <c r="E56" s="29">
        <f>Table6[[#This Row],[s(t) (%)]]</f>
        <v>3.3690099282025564E-2</v>
      </c>
      <c r="F56" s="11">
        <f t="shared" si="2"/>
        <v>3.6455027296398157E-3</v>
      </c>
    </row>
    <row r="57" spans="1:6" x14ac:dyDescent="0.25">
      <c r="A57" s="8">
        <v>54</v>
      </c>
      <c r="B57" s="9">
        <v>46569</v>
      </c>
      <c r="C57" s="15">
        <f t="shared" si="1"/>
        <v>4.5000000000000009</v>
      </c>
      <c r="D57" s="10" cm="1">
        <f t="array" ref="D57">(Table8[B0] + Table8[B1]*EXP(-Table8[L1]*C57)+Table8[B2]*C57*Table8[L1]*EXP(-Table8[L1]*C57)+Table8[B3]*C57*Table8[L2]*EXP(-Table8[L2]*C57))/100</f>
        <v>3.3878058517093995E-2</v>
      </c>
      <c r="E57" s="29">
        <f>Table6[[#This Row],[s(t) (%)]]</f>
        <v>3.3878058517093995E-2</v>
      </c>
      <c r="F57" s="11">
        <f t="shared" si="2"/>
        <v>3.6536750219045011E-3</v>
      </c>
    </row>
    <row r="58" spans="1:6" x14ac:dyDescent="0.25">
      <c r="A58" s="13">
        <v>55</v>
      </c>
      <c r="B58" s="14">
        <v>46600</v>
      </c>
      <c r="C58" s="15">
        <f t="shared" si="1"/>
        <v>4.5833333333333339</v>
      </c>
      <c r="D58" s="10" cm="1">
        <f t="array" ref="D58">(Table8[B0] + Table8[B1]*EXP(-Table8[L1]*C58)+Table8[B2]*C58*Table8[L1]*EXP(-Table8[L1]*C58)+Table8[B3]*C58*Table8[L2]*EXP(-Table8[L2]*C58))/100</f>
        <v>3.4060730524057801E-2</v>
      </c>
      <c r="E58" s="29">
        <f>Table6[[#This Row],[s(t) (%)]]</f>
        <v>3.4060730524057801E-2</v>
      </c>
      <c r="F58" s="11">
        <f t="shared" si="2"/>
        <v>3.6607614834012203E-3</v>
      </c>
    </row>
    <row r="59" spans="1:6" x14ac:dyDescent="0.25">
      <c r="A59" s="8">
        <v>56</v>
      </c>
      <c r="B59" s="9">
        <v>46631</v>
      </c>
      <c r="C59" s="15">
        <f t="shared" si="1"/>
        <v>4.666666666666667</v>
      </c>
      <c r="D59" s="10" cm="1">
        <f t="array" ref="D59">(Table8[B0] + Table8[B1]*EXP(-Table8[L1]*C59)+Table8[B2]*C59*Table8[L1]*EXP(-Table8[L1]*C59)+Table8[B3]*C59*Table8[L2]*EXP(-Table8[L2]*C59))/100</f>
        <v>3.4238177384232842E-2</v>
      </c>
      <c r="E59" s="29">
        <f>Table6[[#This Row],[s(t) (%)]]</f>
        <v>3.4238177384232842E-2</v>
      </c>
      <c r="F59" s="11">
        <f t="shared" si="2"/>
        <v>3.6668154339916104E-3</v>
      </c>
    </row>
    <row r="60" spans="1:6" x14ac:dyDescent="0.25">
      <c r="A60" s="6">
        <v>57</v>
      </c>
      <c r="B60" s="14">
        <v>46661</v>
      </c>
      <c r="C60" s="15">
        <f t="shared" si="1"/>
        <v>4.75</v>
      </c>
      <c r="D60" s="10" cm="1">
        <f t="array" ref="D60">(Table8[B0] + Table8[B1]*EXP(-Table8[L1]*C60)+Table8[B2]*C60*Table8[L1]*EXP(-Table8[L1]*C60)+Table8[B3]*C60*Table8[L2]*EXP(-Table8[L2]*C60))/100</f>
        <v>3.4410467841080601E-2</v>
      </c>
      <c r="E60" s="29">
        <f>Table6[[#This Row],[s(t) (%)]]</f>
        <v>3.4410467841080601E-2</v>
      </c>
      <c r="F60" s="11">
        <f t="shared" si="2"/>
        <v>3.6718892665057457E-3</v>
      </c>
    </row>
    <row r="61" spans="1:6" x14ac:dyDescent="0.25">
      <c r="A61" s="13">
        <v>58</v>
      </c>
      <c r="B61" s="9">
        <v>46692</v>
      </c>
      <c r="C61" s="15">
        <f t="shared" si="1"/>
        <v>4.833333333333333</v>
      </c>
      <c r="D61" s="10" cm="1">
        <f t="array" ref="D61">(Table8[B0] + Table8[B1]*EXP(-Table8[L1]*C61)+Table8[B2]*C61*Table8[L1]*EXP(-Table8[L1]*C61)+Table8[B3]*C61*Table8[L2]*EXP(-Table8[L2]*C61))/100</f>
        <v>3.4577676509934402E-2</v>
      </c>
      <c r="E61" s="29">
        <f>Table6[[#This Row],[s(t) (%)]]</f>
        <v>3.4577676509934402E-2</v>
      </c>
      <c r="F61" s="11">
        <f t="shared" si="2"/>
        <v>3.6760343279125252E-3</v>
      </c>
    </row>
    <row r="62" spans="1:6" x14ac:dyDescent="0.25">
      <c r="A62" s="6">
        <v>59</v>
      </c>
      <c r="B62" s="14">
        <v>46722</v>
      </c>
      <c r="C62" s="15">
        <f t="shared" si="1"/>
        <v>4.9166666666666661</v>
      </c>
      <c r="D62" s="10" cm="1">
        <f t="array" ref="D62">(Table8[B0] + Table8[B1]*EXP(-Table8[L1]*C62)+Table8[B2]*C62*Table8[L1]*EXP(-Table8[L1]*C62)+Table8[B3]*C62*Table8[L2]*EXP(-Table8[L2]*C62))/100</f>
        <v>3.4739883147528731E-2</v>
      </c>
      <c r="E62" s="29">
        <f>Table6[[#This Row],[s(t) (%)]]</f>
        <v>3.4739883147528731E-2</v>
      </c>
      <c r="F62" s="11">
        <f t="shared" si="2"/>
        <v>3.6793008180366904E-3</v>
      </c>
    </row>
    <row r="63" spans="1:6" x14ac:dyDescent="0.25">
      <c r="A63" s="8">
        <v>60</v>
      </c>
      <c r="B63" s="9">
        <v>46753</v>
      </c>
      <c r="C63" s="15">
        <f t="shared" si="1"/>
        <v>4.9999999999999991</v>
      </c>
      <c r="D63" s="10" cm="1">
        <f t="array" ref="D63">(Table8[B0] + Table8[B1]*EXP(-Table8[L1]*C63)+Table8[B2]*C63*Table8[L1]*EXP(-Table8[L1]*C63)+Table8[B3]*C63*Table8[L2]*EXP(-Table8[L2]*C63))/100</f>
        <v>3.4897171977528924E-2</v>
      </c>
      <c r="E63" s="29">
        <f>Table6[[#This Row],[s(t) (%)]]</f>
        <v>3.4897171977528924E-2</v>
      </c>
      <c r="F63" s="11">
        <f t="shared" si="2"/>
        <v>3.6817377042002164E-3</v>
      </c>
    </row>
    <row r="64" spans="1:6" x14ac:dyDescent="0.25">
      <c r="A64" s="13">
        <v>61</v>
      </c>
      <c r="B64" s="14">
        <v>46784</v>
      </c>
      <c r="C64" s="15">
        <f t="shared" si="1"/>
        <v>5.0833333333333321</v>
      </c>
      <c r="D64" s="10" cm="1">
        <f t="array" ref="D64">(Table8[B0] + Table8[B1]*EXP(-Table8[L1]*C64)+Table8[B2]*C64*Table8[L1]*EXP(-Table8[L1]*C64)+Table8[B3]*C64*Table8[L2]*EXP(-Table8[L2]*C64))/100</f>
        <v>3.5049631068474411E-2</v>
      </c>
      <c r="E64" s="29">
        <f>Table6[[#This Row],[s(t) (%)]]</f>
        <v>3.5049631068474411E-2</v>
      </c>
      <c r="F64" s="11">
        <f t="shared" si="2"/>
        <v>3.6833926502546355E-3</v>
      </c>
    </row>
    <row r="65" spans="1:6" x14ac:dyDescent="0.25">
      <c r="A65" s="8">
        <v>62</v>
      </c>
      <c r="B65" s="9">
        <v>46813</v>
      </c>
      <c r="C65" s="15">
        <f t="shared" si="1"/>
        <v>5.1666666666666652</v>
      </c>
      <c r="D65" s="10" cm="1">
        <f t="array" ref="D65">(Table8[B0] + Table8[B1]*EXP(-Table8[L1]*C65)+Table8[B2]*C65*Table8[L1]*EXP(-Table8[L1]*C65)+Table8[B3]*C65*Table8[L2]*EXP(-Table8[L2]*C65))/100</f>
        <v>3.5197351760752713E-2</v>
      </c>
      <c r="E65" s="29">
        <f>Table6[[#This Row],[s(t) (%)]]</f>
        <v>3.5197351760752713E-2</v>
      </c>
      <c r="F65" s="11">
        <f t="shared" si="2"/>
        <v>3.6843119588712003E-3</v>
      </c>
    </row>
    <row r="66" spans="1:6" x14ac:dyDescent="0.25">
      <c r="A66" s="6">
        <v>63</v>
      </c>
      <c r="B66" s="14">
        <v>46844</v>
      </c>
      <c r="C66" s="15">
        <f t="shared" si="1"/>
        <v>5.2499999999999982</v>
      </c>
      <c r="D66" s="10" cm="1">
        <f t="array" ref="D66">(Table8[B0] + Table8[B1]*EXP(-Table8[L1]*C66)+Table8[B2]*C66*Table8[L1]*EXP(-Table8[L1]*C66)+Table8[B3]*C66*Table8[L2]*EXP(-Table8[L2]*C66))/100</f>
        <v>3.5340428139415583E-2</v>
      </c>
      <c r="E66" s="29">
        <f>Table6[[#This Row],[s(t) (%)]]</f>
        <v>3.5340428139415583E-2</v>
      </c>
      <c r="F66" s="11">
        <f t="shared" si="2"/>
        <v>3.684540525583202E-3</v>
      </c>
    </row>
    <row r="67" spans="1:6" x14ac:dyDescent="0.25">
      <c r="A67" s="13">
        <v>64</v>
      </c>
      <c r="B67" s="9">
        <v>46874</v>
      </c>
      <c r="C67" s="15">
        <f t="shared" si="1"/>
        <v>5.3333333333333313</v>
      </c>
      <c r="D67" s="10" cm="1">
        <f t="array" ref="D67">(Table8[B0] + Table8[B1]*EXP(-Table8[L1]*C67)+Table8[B2]*C67*Table8[L1]*EXP(-Table8[L1]*C67)+Table8[B3]*C67*Table8[L2]*EXP(-Table8[L2]*C67))/100</f>
        <v>3.547895654983263E-2</v>
      </c>
      <c r="E67" s="29">
        <f>Table6[[#This Row],[s(t) (%)]]</f>
        <v>3.547895654983263E-2</v>
      </c>
      <c r="F67" s="11">
        <f t="shared" si="2"/>
        <v>3.684121803702034E-3</v>
      </c>
    </row>
    <row r="68" spans="1:6" x14ac:dyDescent="0.25">
      <c r="A68" s="6">
        <v>65</v>
      </c>
      <c r="B68" s="14">
        <v>46905</v>
      </c>
      <c r="C68" s="15">
        <f t="shared" si="1"/>
        <v>5.4166666666666643</v>
      </c>
      <c r="D68" s="10" cm="1">
        <f t="array" ref="D68">(Table8[B0] + Table8[B1]*EXP(-Table8[L1]*C68)+Table8[B2]*C68*Table8[L1]*EXP(-Table8[L1]*C68)+Table8[B3]*C68*Table8[L2]*EXP(-Table8[L2]*C68))/100</f>
        <v>3.5613035153352436E-2</v>
      </c>
      <c r="E68" s="29">
        <f>Table6[[#This Row],[s(t) (%)]]</f>
        <v>3.5613035153352436E-2</v>
      </c>
      <c r="F68" s="11">
        <f t="shared" ref="F68:F99" si="3">((1+E68/12)^A68)/((1+E67/12)^A67) - 1</f>
        <v>3.6830977788200325E-3</v>
      </c>
    </row>
    <row r="69" spans="1:6" x14ac:dyDescent="0.25">
      <c r="A69" s="8">
        <v>66</v>
      </c>
      <c r="B69" s="9">
        <v>46935</v>
      </c>
      <c r="C69" s="15">
        <f t="shared" si="1"/>
        <v>5.4999999999999973</v>
      </c>
      <c r="D69" s="10" cm="1">
        <f t="array" ref="D69">(Table8[B0] + Table8[B1]*EXP(-Table8[L1]*C69)+Table8[B2]*C69*Table8[L1]*EXP(-Table8[L1]*C69)+Table8[B3]*C69*Table8[L2]*EXP(-Table8[L2]*C69))/100</f>
        <v>3.5742763520306454E-2</v>
      </c>
      <c r="E69" s="29">
        <f>Table6[[#This Row],[s(t) (%)]]</f>
        <v>3.5742763520306454E-2</v>
      </c>
      <c r="F69" s="11">
        <f t="shared" si="3"/>
        <v>3.6815089520594313E-3</v>
      </c>
    </row>
    <row r="70" spans="1:6" x14ac:dyDescent="0.25">
      <c r="A70" s="13">
        <v>67</v>
      </c>
      <c r="B70" s="14">
        <v>46966</v>
      </c>
      <c r="C70" s="15">
        <f t="shared" si="1"/>
        <v>5.5833333333333304</v>
      </c>
      <c r="D70" s="10" cm="1">
        <f t="array" ref="D70">(Table8[B0] + Table8[B1]*EXP(-Table8[L1]*C70)+Table8[B2]*C70*Table8[L1]*EXP(-Table8[L1]*C70)+Table8[B3]*C70*Table8[L2]*EXP(-Table8[L2]*C70))/100</f>
        <v>3.5868242257847932E-2</v>
      </c>
      <c r="E70" s="29">
        <f>Table6[[#This Row],[s(t) (%)]]</f>
        <v>3.5868242257847932E-2</v>
      </c>
      <c r="F70" s="11">
        <f t="shared" si="3"/>
        <v>3.6793943311836941E-3</v>
      </c>
    </row>
    <row r="71" spans="1:6" x14ac:dyDescent="0.25">
      <c r="A71" s="8">
        <v>68</v>
      </c>
      <c r="B71" s="9">
        <v>46997</v>
      </c>
      <c r="C71" s="15">
        <f t="shared" si="1"/>
        <v>5.6666666666666634</v>
      </c>
      <c r="D71" s="10" cm="1">
        <f t="array" ref="D71">(Table8[B0] + Table8[B1]*EXP(-Table8[L1]*C71)+Table8[B2]*C71*Table8[L1]*EXP(-Table8[L1]*C71)+Table8[B3]*C71*Table8[L2]*EXP(-Table8[L2]*C71))/100</f>
        <v>3.5989572670266375E-2</v>
      </c>
      <c r="E71" s="29">
        <f>Table6[[#This Row],[s(t) (%)]]</f>
        <v>3.5989572670266375E-2</v>
      </c>
      <c r="F71" s="11">
        <f t="shared" si="3"/>
        <v>3.6767914284889791E-3</v>
      </c>
    </row>
    <row r="72" spans="1:6" x14ac:dyDescent="0.25">
      <c r="A72" s="6">
        <v>69</v>
      </c>
      <c r="B72" s="14">
        <v>47027</v>
      </c>
      <c r="C72" s="15">
        <f t="shared" si="1"/>
        <v>5.7499999999999964</v>
      </c>
      <c r="D72" s="10" cm="1">
        <f t="array" ref="D72">(Table8[B0] + Table8[B1]*EXP(-Table8[L1]*C72)+Table8[B2]*C72*Table8[L1]*EXP(-Table8[L1]*C72)+Table8[B3]*C72*Table8[L2]*EXP(-Table8[L2]*C72))/100</f>
        <v>3.6106856449558931E-2</v>
      </c>
      <c r="E72" s="29">
        <f>Table6[[#This Row],[s(t) (%)]]</f>
        <v>3.6106856449558931E-2</v>
      </c>
      <c r="F72" s="11">
        <f t="shared" si="3"/>
        <v>3.6737362651073635E-3</v>
      </c>
    </row>
    <row r="73" spans="1:6" x14ac:dyDescent="0.25">
      <c r="A73" s="13">
        <v>70</v>
      </c>
      <c r="B73" s="9">
        <v>47058</v>
      </c>
      <c r="C73" s="15">
        <f t="shared" ref="C73:C123" si="4">C72 + (1/12)</f>
        <v>5.8333333333333295</v>
      </c>
      <c r="D73" s="10" cm="1">
        <f t="array" ref="D73">(Table8[B0] + Table8[B1]*EXP(-Table8[L1]*C73)+Table8[B2]*C73*Table8[L1]*EXP(-Table8[L1]*C73)+Table8[B3]*C73*Table8[L2]*EXP(-Table8[L2]*C73))/100</f>
        <v>3.6220195394172802E-2</v>
      </c>
      <c r="E73" s="29">
        <f>Table6[[#This Row],[s(t) (%)]]</f>
        <v>3.6220195394172802E-2</v>
      </c>
      <c r="F73" s="11">
        <f t="shared" si="3"/>
        <v>3.6702633806580121E-3</v>
      </c>
    </row>
    <row r="74" spans="1:6" x14ac:dyDescent="0.25">
      <c r="A74" s="6">
        <v>71</v>
      </c>
      <c r="B74" s="14">
        <v>47088</v>
      </c>
      <c r="C74" s="15">
        <f t="shared" si="4"/>
        <v>5.9166666666666625</v>
      </c>
      <c r="D74" s="10" cm="1">
        <f t="array" ref="D74">(Table8[B0] + Table8[B1]*EXP(-Table8[L1]*C74)+Table8[B2]*C74*Table8[L1]*EXP(-Table8[L1]*C74)+Table8[B3]*C74*Table8[L2]*EXP(-Table8[L2]*C74))/100</f>
        <v>3.6329691153958871E-2</v>
      </c>
      <c r="E74" s="29">
        <f>Table6[[#This Row],[s(t) (%)]]</f>
        <v>3.6329691153958871E-2</v>
      </c>
      <c r="F74" s="11">
        <f t="shared" si="3"/>
        <v>3.666405847861931E-3</v>
      </c>
    </row>
    <row r="75" spans="1:6" x14ac:dyDescent="0.25">
      <c r="A75" s="8">
        <v>72</v>
      </c>
      <c r="B75" s="9">
        <v>47119</v>
      </c>
      <c r="C75" s="15">
        <f t="shared" si="4"/>
        <v>5.9999999999999956</v>
      </c>
      <c r="D75" s="10" cm="1">
        <f t="array" ref="D75">(Table8[B0] + Table8[B1]*EXP(-Table8[L1]*C75)+Table8[B2]*C75*Table8[L1]*EXP(-Table8[L1]*C75)+Table8[B3]*C75*Table8[L2]*EXP(-Table8[L2]*C75))/100</f>
        <v>3.643544499949565E-2</v>
      </c>
      <c r="E75" s="29">
        <f>Table6[[#This Row],[s(t) (%)]]</f>
        <v>3.643544499949565E-2</v>
      </c>
      <c r="F75" s="11">
        <f t="shared" si="3"/>
        <v>3.6621952912418987E-3</v>
      </c>
    </row>
    <row r="76" spans="1:6" x14ac:dyDescent="0.25">
      <c r="A76" s="13">
        <v>73</v>
      </c>
      <c r="B76" s="14">
        <v>47150</v>
      </c>
      <c r="C76" s="15">
        <f t="shared" si="4"/>
        <v>6.0833333333333286</v>
      </c>
      <c r="D76" s="10" cm="1">
        <f t="array" ref="D76">(Table8[B0] + Table8[B1]*EXP(-Table8[L1]*C76)+Table8[B2]*C76*Table8[L1]*EXP(-Table8[L1]*C76)+Table8[B3]*C76*Table8[L2]*EXP(-Table8[L2]*C76))/100</f>
        <v>3.6537557614055416E-2</v>
      </c>
      <c r="E76" s="29">
        <f>Table6[[#This Row],[s(t) (%)]]</f>
        <v>3.6537557614055416E-2</v>
      </c>
      <c r="F76" s="11">
        <f t="shared" si="3"/>
        <v>3.6576619097463681E-3</v>
      </c>
    </row>
    <row r="77" spans="1:6" x14ac:dyDescent="0.25">
      <c r="A77" s="8">
        <v>74</v>
      </c>
      <c r="B77" s="9">
        <v>47178</v>
      </c>
      <c r="C77" s="15">
        <f t="shared" si="4"/>
        <v>6.1666666666666616</v>
      </c>
      <c r="D77" s="10" cm="1">
        <f t="array" ref="D77">(Table8[B0] + Table8[B1]*EXP(-Table8[L1]*C77)+Table8[B2]*C77*Table8[L1]*EXP(-Table8[L1]*C77)+Table8[B3]*C77*Table8[L2]*EXP(-Table8[L2]*C77))/100</f>
        <v>3.6636128906590251E-2</v>
      </c>
      <c r="E77" s="29">
        <f>Table6[[#This Row],[s(t) (%)]]</f>
        <v>3.6636128906590251E-2</v>
      </c>
      <c r="F77" s="11">
        <f t="shared" si="3"/>
        <v>3.6528345023871811E-3</v>
      </c>
    </row>
    <row r="78" spans="1:6" x14ac:dyDescent="0.25">
      <c r="A78" s="6">
        <v>75</v>
      </c>
      <c r="B78" s="14">
        <v>47209</v>
      </c>
      <c r="C78" s="15">
        <f t="shared" si="4"/>
        <v>6.2499999999999947</v>
      </c>
      <c r="D78" s="10" cm="1">
        <f t="array" ref="D78">(Table8[B0] + Table8[B1]*EXP(-Table8[L1]*C78)+Table8[B2]*C78*Table8[L1]*EXP(-Table8[L1]*C78)+Table8[B3]*C78*Table8[L2]*EXP(-Table8[L2]*C78))/100</f>
        <v>3.6731257844216665E-2</v>
      </c>
      <c r="E78" s="29">
        <f>Table6[[#This Row],[s(t) (%)]]</f>
        <v>3.6731257844216665E-2</v>
      </c>
      <c r="F78" s="11">
        <f t="shared" si="3"/>
        <v>3.647740496720342E-3</v>
      </c>
    </row>
    <row r="79" spans="1:6" x14ac:dyDescent="0.25">
      <c r="A79" s="13">
        <v>76</v>
      </c>
      <c r="B79" s="9">
        <v>47239</v>
      </c>
      <c r="C79" s="15">
        <f t="shared" si="4"/>
        <v>6.3333333333333277</v>
      </c>
      <c r="D79" s="10" cm="1">
        <f t="array" ref="D79">(Table8[B0] + Table8[B1]*EXP(-Table8[L1]*C79)+Table8[B2]*C79*Table8[L1]*EXP(-Table8[L1]*C79)+Table8[B3]*C79*Table8[L2]*EXP(-Table8[L2]*C79))/100</f>
        <v>3.6823042302772106E-2</v>
      </c>
      <c r="E79" s="29">
        <f>Table6[[#This Row],[s(t) (%)]]</f>
        <v>3.6823042302772106E-2</v>
      </c>
      <c r="F79" s="11">
        <f t="shared" si="3"/>
        <v>3.6424059796498209E-3</v>
      </c>
    </row>
    <row r="80" spans="1:6" x14ac:dyDescent="0.25">
      <c r="A80" s="6">
        <v>77</v>
      </c>
      <c r="B80" s="14">
        <v>47270</v>
      </c>
      <c r="C80" s="15">
        <f t="shared" si="4"/>
        <v>6.4166666666666607</v>
      </c>
      <c r="D80" s="10" cm="1">
        <f t="array" ref="D80">(Table8[B0] + Table8[B1]*EXP(-Table8[L1]*C80)+Table8[B2]*C80*Table8[L1]*EXP(-Table8[L1]*C80)+Table8[B3]*C80*Table8[L2]*EXP(-Table8[L2]*C80))/100</f>
        <v>3.6911578934106022E-2</v>
      </c>
      <c r="E80" s="29">
        <f>Table6[[#This Row],[s(t) (%)]]</f>
        <v>3.6911578934106022E-2</v>
      </c>
      <c r="F80" s="11">
        <f t="shared" si="3"/>
        <v>3.6368557303112503E-3</v>
      </c>
    </row>
    <row r="81" spans="1:6" x14ac:dyDescent="0.25">
      <c r="A81" s="8">
        <v>78</v>
      </c>
      <c r="B81" s="9">
        <v>47300</v>
      </c>
      <c r="C81" s="15">
        <f t="shared" si="4"/>
        <v>6.4999999999999938</v>
      </c>
      <c r="D81" s="10" cm="1">
        <f t="array" ref="D81">(Table8[B0] + Table8[B1]*EXP(-Table8[L1]*C81)+Table8[B2]*C81*Table8[L1]*EXP(-Table8[L1]*C81)+Table8[B3]*C81*Table8[L2]*EXP(-Table8[L2]*C81))/100</f>
        <v>3.6996963048852929E-2</v>
      </c>
      <c r="E81" s="29">
        <f>Table6[[#This Row],[s(t) (%)]]</f>
        <v>3.6996963048852929E-2</v>
      </c>
      <c r="F81" s="11">
        <f t="shared" si="3"/>
        <v>3.6311132542490299E-3</v>
      </c>
    </row>
    <row r="82" spans="1:6" x14ac:dyDescent="0.25">
      <c r="A82" s="13">
        <v>79</v>
      </c>
      <c r="B82" s="14">
        <v>47331</v>
      </c>
      <c r="C82" s="15">
        <f t="shared" si="4"/>
        <v>6.5833333333333268</v>
      </c>
      <c r="D82" s="10" cm="1">
        <f t="array" ref="D82">(Table8[B0] + Table8[B1]*EXP(-Table8[L1]*C82)+Table8[B2]*C82*Table8[L1]*EXP(-Table8[L1]*C82)+Table8[B3]*C82*Table8[L2]*EXP(-Table8[L2]*C82))/100</f>
        <v>3.7079288513514587E-2</v>
      </c>
      <c r="E82" s="29">
        <f>Table6[[#This Row],[s(t) (%)]]</f>
        <v>3.7079288513514587E-2</v>
      </c>
      <c r="F82" s="11">
        <f t="shared" si="3"/>
        <v>3.6252008193118357E-3</v>
      </c>
    </row>
    <row r="83" spans="1:6" x14ac:dyDescent="0.25">
      <c r="A83" s="8">
        <v>80</v>
      </c>
      <c r="B83" s="9">
        <v>47362</v>
      </c>
      <c r="C83" s="15">
        <f t="shared" si="4"/>
        <v>6.6666666666666599</v>
      </c>
      <c r="D83" s="10" cm="1">
        <f t="array" ref="D83">(Table8[B0] + Table8[B1]*EXP(-Table8[L1]*C83)+Table8[B2]*C83*Table8[L1]*EXP(-Table8[L1]*C83)+Table8[B3]*C83*Table8[L2]*EXP(-Table8[L2]*C83))/100</f>
        <v>3.7158647660753087E-2</v>
      </c>
      <c r="E83" s="29">
        <f>Table6[[#This Row],[s(t) (%)]]</f>
        <v>3.7158647660753087E-2</v>
      </c>
      <c r="F83" s="11">
        <f t="shared" si="3"/>
        <v>3.6191394922930886E-3</v>
      </c>
    </row>
    <row r="84" spans="1:6" x14ac:dyDescent="0.25">
      <c r="A84" s="6">
        <v>81</v>
      </c>
      <c r="B84" s="14">
        <v>47392</v>
      </c>
      <c r="C84" s="15">
        <f t="shared" si="4"/>
        <v>6.7499999999999929</v>
      </c>
      <c r="D84" s="10" cm="1">
        <f t="array" ref="D84">(Table8[B0] + Table8[B1]*EXP(-Table8[L1]*C84)+Table8[B2]*C84*Table8[L1]*EXP(-Table8[L1]*C84)+Table8[B3]*C84*Table8[L2]*EXP(-Table8[L2]*C84))/100</f>
        <v>3.7235131211868243E-2</v>
      </c>
      <c r="E84" s="29">
        <f>Table6[[#This Row],[s(t) (%)]]</f>
        <v>3.7235131211868243E-2</v>
      </c>
      <c r="F84" s="11">
        <f t="shared" si="3"/>
        <v>3.6129491764225197E-3</v>
      </c>
    </row>
    <row r="85" spans="1:6" x14ac:dyDescent="0.25">
      <c r="A85" s="13">
        <v>82</v>
      </c>
      <c r="B85" s="9">
        <v>47423</v>
      </c>
      <c r="C85" s="15">
        <f t="shared" si="4"/>
        <v>6.8333333333333259</v>
      </c>
      <c r="D85" s="10" cm="1">
        <f t="array" ref="D85">(Table8[B0] + Table8[B1]*EXP(-Table8[L1]*C85)+Table8[B2]*C85*Table8[L1]*EXP(-Table8[L1]*C85)+Table8[B3]*C85*Table8[L2]*EXP(-Table8[L2]*C85))/100</f>
        <v>3.7308828210498579E-2</v>
      </c>
      <c r="E85" s="29">
        <f>Table6[[#This Row],[s(t) (%)]]</f>
        <v>3.7308828210498579E-2</v>
      </c>
      <c r="F85" s="11">
        <f t="shared" si="3"/>
        <v>3.6066486493597782E-3</v>
      </c>
    </row>
    <row r="86" spans="1:6" x14ac:dyDescent="0.25">
      <c r="A86" s="6">
        <v>83</v>
      </c>
      <c r="B86" s="14">
        <v>47453</v>
      </c>
      <c r="C86" s="15">
        <f t="shared" si="4"/>
        <v>6.916666666666659</v>
      </c>
      <c r="D86" s="10" cm="1">
        <f t="array" ref="D86">(Table8[B0] + Table8[B1]*EXP(-Table8[L1]*C86)+Table8[B2]*C86*Table8[L1]*EXP(-Table8[L1]*C86)+Table8[B3]*C86*Table8[L2]*EXP(-Table8[L2]*C86))/100</f>
        <v>3.737982596664885E-2</v>
      </c>
      <c r="E86" s="29">
        <f>Table6[[#This Row],[s(t) (%)]]</f>
        <v>3.737982596664885E-2</v>
      </c>
      <c r="F86" s="11">
        <f t="shared" si="3"/>
        <v>3.6002556017324938E-3</v>
      </c>
    </row>
    <row r="87" spans="1:6" x14ac:dyDescent="0.25">
      <c r="A87" s="8">
        <v>84</v>
      </c>
      <c r="B87" s="9">
        <v>47484</v>
      </c>
      <c r="C87" s="15">
        <f t="shared" si="4"/>
        <v>6.999999999999992</v>
      </c>
      <c r="D87" s="10" cm="1">
        <f t="array" ref="D87">(Table8[B0] + Table8[B1]*EXP(-Table8[L1]*C87)+Table8[B2]*C87*Table8[L1]*EXP(-Table8[L1]*C87)+Table8[B3]*C87*Table8[L2]*EXP(-Table8[L2]*C87))/100</f>
        <v>3.7448210010205436E-2</v>
      </c>
      <c r="E87" s="29">
        <f>Table6[[#This Row],[s(t) (%)]]</f>
        <v>3.7448210010205436E-2</v>
      </c>
      <c r="F87" s="11">
        <f t="shared" si="3"/>
        <v>3.5937866753921188E-3</v>
      </c>
    </row>
    <row r="88" spans="1:6" x14ac:dyDescent="0.25">
      <c r="A88" s="13">
        <v>85</v>
      </c>
      <c r="B88" s="14">
        <v>47515</v>
      </c>
      <c r="C88" s="15">
        <f t="shared" si="4"/>
        <v>7.083333333333325</v>
      </c>
      <c r="D88" s="10" cm="1">
        <f t="array" ref="D88">(Table8[B0] + Table8[B1]*EXP(-Table8[L1]*C88)+Table8[B2]*C88*Table8[L1]*EXP(-Table8[L1]*C88)+Table8[B3]*C88*Table8[L2]*EXP(-Table8[L2]*C88))/100</f>
        <v>3.7514064053157346E-2</v>
      </c>
      <c r="E88" s="29">
        <f>Table6[[#This Row],[s(t) (%)]]</f>
        <v>3.7514064053157346E-2</v>
      </c>
      <c r="F88" s="11">
        <f t="shared" si="3"/>
        <v>3.5872575022219966E-3</v>
      </c>
    </row>
    <row r="89" spans="1:6" x14ac:dyDescent="0.25">
      <c r="A89" s="8">
        <v>86</v>
      </c>
      <c r="B89" s="9">
        <v>47543</v>
      </c>
      <c r="C89" s="15">
        <f t="shared" si="4"/>
        <v>7.1666666666666581</v>
      </c>
      <c r="D89" s="10" cm="1">
        <f t="array" ref="D89">(Table8[B0] + Table8[B1]*EXP(-Table8[L1]*C89)+Table8[B2]*C89*Table8[L1]*EXP(-Table8[L1]*C89)+Table8[B3]*C89*Table8[L2]*EXP(-Table8[L2]*C89))/100</f>
        <v>3.7577469959792539E-2</v>
      </c>
      <c r="E89" s="29">
        <f>Table6[[#This Row],[s(t) (%)]]</f>
        <v>3.7577469959792539E-2</v>
      </c>
      <c r="F89" s="11">
        <f t="shared" si="3"/>
        <v>3.5806827422300014E-3</v>
      </c>
    </row>
    <row r="90" spans="1:6" x14ac:dyDescent="0.25">
      <c r="A90" s="6">
        <v>87</v>
      </c>
      <c r="B90" s="14">
        <v>47574</v>
      </c>
      <c r="C90" s="15">
        <f t="shared" si="4"/>
        <v>7.2499999999999911</v>
      </c>
      <c r="D90" s="10" cm="1">
        <f t="array" ref="D90">(Table8[B0] + Table8[B1]*EXP(-Table8[L1]*C90)+Table8[B2]*C90*Table8[L1]*EXP(-Table8[L1]*C90)+Table8[B3]*C90*Table8[L2]*EXP(-Table8[L2]*C90))/100</f>
        <v>3.76385077241886E-2</v>
      </c>
      <c r="E90" s="29">
        <f>Table6[[#This Row],[s(t) (%)]]</f>
        <v>3.76385077241886E-2</v>
      </c>
      <c r="F90" s="11">
        <f t="shared" si="3"/>
        <v>3.5740761217952777E-3</v>
      </c>
    </row>
    <row r="91" spans="1:6" x14ac:dyDescent="0.25">
      <c r="A91" s="13">
        <v>88</v>
      </c>
      <c r="B91" s="9">
        <v>47604</v>
      </c>
      <c r="C91" s="15">
        <f t="shared" si="4"/>
        <v>7.3333333333333242</v>
      </c>
      <c r="D91" s="10" cm="1">
        <f t="array" ref="D91">(Table8[B0] + Table8[B1]*EXP(-Table8[L1]*C91)+Table8[B2]*C91*Table8[L1]*EXP(-Table8[L1]*C91)+Table8[B3]*C91*Table8[L2]*EXP(-Table8[L2]*C91))/100</f>
        <v>3.7697255454363393E-2</v>
      </c>
      <c r="E91" s="29">
        <f>Table6[[#This Row],[s(t) (%)]]</f>
        <v>3.7697255454363393E-2</v>
      </c>
      <c r="F91" s="11">
        <f t="shared" si="3"/>
        <v>3.5674504711684651E-3</v>
      </c>
    </row>
    <row r="92" spans="1:6" x14ac:dyDescent="0.25">
      <c r="A92" s="6">
        <v>89</v>
      </c>
      <c r="B92" s="14">
        <v>47635</v>
      </c>
      <c r="C92" s="15">
        <f t="shared" si="4"/>
        <v>7.4166666666666572</v>
      </c>
      <c r="D92" s="10" cm="1">
        <f t="array" ref="D92">(Table8[B0] + Table8[B1]*EXP(-Table8[L1]*C92)+Table8[B2]*C92*Table8[L1]*EXP(-Table8[L1]*C92)+Table8[B3]*C92*Table8[L2]*EXP(-Table8[L2]*C92))/100</f>
        <v>3.7753789362494614E-2</v>
      </c>
      <c r="E92" s="29">
        <f>Table6[[#This Row],[s(t) (%)]]</f>
        <v>3.7753789362494614E-2</v>
      </c>
      <c r="F92" s="11">
        <f t="shared" si="3"/>
        <v>3.5608177618149384E-3</v>
      </c>
    </row>
    <row r="93" spans="1:6" x14ac:dyDescent="0.25">
      <c r="A93" s="8">
        <v>90</v>
      </c>
      <c r="B93" s="9">
        <v>47665</v>
      </c>
      <c r="C93" s="15">
        <f t="shared" si="4"/>
        <v>7.4999999999999902</v>
      </c>
      <c r="D93" s="10" cm="1">
        <f t="array" ref="D93">(Table8[B0] + Table8[B1]*EXP(-Table8[L1]*C93)+Table8[B2]*C93*Table8[L1]*EXP(-Table8[L1]*C93)+Table8[B3]*C93*Table8[L2]*EXP(-Table8[L2]*C93))/100</f>
        <v>3.780818376065808E-2</v>
      </c>
      <c r="E93" s="29">
        <f>Table6[[#This Row],[s(t) (%)]]</f>
        <v>3.780818376065808E-2</v>
      </c>
      <c r="F93" s="11">
        <f t="shared" si="3"/>
        <v>3.554189142805475E-3</v>
      </c>
    </row>
    <row r="94" spans="1:6" x14ac:dyDescent="0.25">
      <c r="A94" s="13">
        <v>91</v>
      </c>
      <c r="B94" s="14">
        <v>47696</v>
      </c>
      <c r="C94" s="15">
        <f t="shared" si="4"/>
        <v>7.5833333333333233</v>
      </c>
      <c r="D94" s="10" cm="1">
        <f t="array" ref="D94">(Table8[B0] + Table8[B1]*EXP(-Table8[L1]*C94)+Table8[B2]*C94*Table8[L1]*EXP(-Table8[L1]*C94)+Table8[B3]*C94*Table8[L2]*EXP(-Table8[L2]*C94))/100</f>
        <v>3.7860511061573246E-2</v>
      </c>
      <c r="E94" s="29">
        <f>Table6[[#This Row],[s(t) (%)]]</f>
        <v>3.7860511061573246E-2</v>
      </c>
      <c r="F94" s="11">
        <f t="shared" si="3"/>
        <v>3.547574976817458E-3</v>
      </c>
    </row>
    <row r="95" spans="1:6" x14ac:dyDescent="0.25">
      <c r="A95" s="8">
        <v>92</v>
      </c>
      <c r="B95" s="9">
        <v>47727</v>
      </c>
      <c r="C95" s="15">
        <f t="shared" si="4"/>
        <v>7.6666666666666563</v>
      </c>
      <c r="D95" s="10" cm="1">
        <f t="array" ref="D95">(Table8[B0] + Table8[B1]*EXP(-Table8[L1]*C95)+Table8[B2]*C95*Table8[L1]*EXP(-Table8[L1]*C95)+Table8[B3]*C95*Table8[L2]*EXP(-Table8[L2]*C95))/100</f>
        <v>3.7910841783880163E-2</v>
      </c>
      <c r="E95" s="29">
        <f>Table6[[#This Row],[s(t) (%)]]</f>
        <v>3.7910841783880163E-2</v>
      </c>
      <c r="F95" s="11">
        <f t="shared" si="3"/>
        <v>3.5409848752723239E-3</v>
      </c>
    </row>
    <row r="96" spans="1:6" x14ac:dyDescent="0.25">
      <c r="A96" s="6">
        <v>93</v>
      </c>
      <c r="B96" s="14">
        <v>47757</v>
      </c>
      <c r="C96" s="15">
        <f t="shared" si="4"/>
        <v>7.7499999999999893</v>
      </c>
      <c r="D96" s="10" cm="1">
        <f t="array" ref="D96">(Table8[B0] + Table8[B1]*EXP(-Table8[L1]*C96)+Table8[B2]*C96*Table8[L1]*EXP(-Table8[L1]*C96)+Table8[B3]*C96*Table8[L2]*EXP(-Table8[L2]*C96))/100</f>
        <v>3.7959244561506317E-2</v>
      </c>
      <c r="E96" s="29">
        <f>Table6[[#This Row],[s(t) (%)]]</f>
        <v>3.7959244561506317E-2</v>
      </c>
      <c r="F96" s="11">
        <f t="shared" si="3"/>
        <v>3.5344277327373774E-3</v>
      </c>
    </row>
    <row r="97" spans="1:6" x14ac:dyDescent="0.25">
      <c r="A97" s="13">
        <v>94</v>
      </c>
      <c r="B97" s="9">
        <v>47788</v>
      </c>
      <c r="C97" s="15">
        <f t="shared" si="4"/>
        <v>7.8333333333333224</v>
      </c>
      <c r="D97" s="10" cm="1">
        <f t="array" ref="D97">(Table8[B0] + Table8[B1]*EXP(-Table8[L1]*C97)+Table8[B2]*C97*Table8[L1]*EXP(-Table8[L1]*C97)+Table8[B3]*C97*Table8[L2]*EXP(-Table8[L2]*C97))/100</f>
        <v>3.8005786156713087E-2</v>
      </c>
      <c r="E97" s="29">
        <f>Table6[[#This Row],[s(t) (%)]]</f>
        <v>3.8005786156713087E-2</v>
      </c>
      <c r="F97" s="11">
        <f t="shared" si="3"/>
        <v>3.5279117604509747E-3</v>
      </c>
    </row>
    <row r="98" spans="1:6" x14ac:dyDescent="0.25">
      <c r="A98" s="6">
        <v>95</v>
      </c>
      <c r="B98" s="14">
        <v>47818</v>
      </c>
      <c r="C98" s="15">
        <f t="shared" si="4"/>
        <v>7.9166666666666554</v>
      </c>
      <c r="D98" s="10" cm="1">
        <f t="array" ref="D98">(Table8[B0] + Table8[B1]*EXP(-Table8[L1]*C98)+Table8[B2]*C98*Table8[L1]*EXP(-Table8[L1]*C98)+Table8[B3]*C98*Table8[L2]*EXP(-Table8[L2]*C98))/100</f>
        <v>3.805053147644178E-2</v>
      </c>
      <c r="E98" s="29">
        <f>Table6[[#This Row],[s(t) (%)]]</f>
        <v>3.805053147644178E-2</v>
      </c>
      <c r="F98" s="11">
        <f t="shared" si="3"/>
        <v>3.5214445190734356E-3</v>
      </c>
    </row>
    <row r="99" spans="1:6" x14ac:dyDescent="0.25">
      <c r="A99" s="8">
        <v>96</v>
      </c>
      <c r="B99" s="9">
        <v>47849</v>
      </c>
      <c r="C99" s="15">
        <f t="shared" si="4"/>
        <v>7.9999999999999885</v>
      </c>
      <c r="D99" s="10" cm="1">
        <f t="array" ref="D99">(Table8[B0] + Table8[B1]*EXP(-Table8[L1]*C99)+Table8[B2]*C99*Table8[L1]*EXP(-Table8[L1]*C99)+Table8[B3]*C99*Table8[L2]*EXP(-Table8[L2]*C99))/100</f>
        <v>3.8093543591606667E-2</v>
      </c>
      <c r="E99" s="29">
        <f>Table6[[#This Row],[s(t) (%)]]</f>
        <v>3.8093543591606667E-2</v>
      </c>
      <c r="F99" s="11">
        <f t="shared" si="3"/>
        <v>3.5150329503959021E-3</v>
      </c>
    </row>
    <row r="100" spans="1:6" x14ac:dyDescent="0.25">
      <c r="A100" s="13">
        <v>97</v>
      </c>
      <c r="B100" s="14">
        <v>47880</v>
      </c>
      <c r="C100" s="15">
        <f t="shared" si="4"/>
        <v>8.0833333333333215</v>
      </c>
      <c r="D100" s="10" cm="1">
        <f t="array" ref="D100">(Table8[B0] + Table8[B1]*EXP(-Table8[L1]*C100)+Table8[B2]*C100*Table8[L1]*EXP(-Table8[L1]*C100)+Table8[B3]*C100*Table8[L2]*EXP(-Table8[L2]*C100))/100</f>
        <v>3.8134883759008857E-2</v>
      </c>
      <c r="E100" s="29">
        <f>Table6[[#This Row],[s(t) (%)]]</f>
        <v>3.8134883759008857E-2</v>
      </c>
      <c r="F100" s="11">
        <f t="shared" ref="F100:F123" si="5">((1+E100/12)^A100)/((1+E99/12)^A99) - 1</f>
        <v>3.5086834082243001E-3</v>
      </c>
    </row>
    <row r="101" spans="1:6" x14ac:dyDescent="0.25">
      <c r="A101" s="8">
        <v>98</v>
      </c>
      <c r="B101" s="9">
        <v>47908</v>
      </c>
      <c r="C101" s="15">
        <f t="shared" si="4"/>
        <v>8.1666666666666554</v>
      </c>
      <c r="D101" s="10" cm="1">
        <f t="array" ref="D101">(Table8[B0] + Table8[B1]*EXP(-Table8[L1]*C101)+Table8[B2]*C101*Table8[L1]*EXP(-Table8[L1]*C101)+Table8[B3]*C101*Table8[L2]*EXP(-Table8[L2]*C101))/100</f>
        <v>3.8174611445569308E-2</v>
      </c>
      <c r="E101" s="29">
        <f>Table6[[#This Row],[s(t) (%)]]</f>
        <v>3.8174611445569308E-2</v>
      </c>
      <c r="F101" s="11">
        <f t="shared" si="5"/>
        <v>3.5024016884581677E-3</v>
      </c>
    </row>
    <row r="102" spans="1:6" x14ac:dyDescent="0.25">
      <c r="A102" s="6">
        <v>99</v>
      </c>
      <c r="B102" s="14">
        <v>47939</v>
      </c>
      <c r="C102" s="15">
        <f t="shared" si="4"/>
        <v>8.2499999999999893</v>
      </c>
      <c r="D102" s="10" cm="1">
        <f t="array" ref="D102">(Table8[B0] + Table8[B1]*EXP(-Table8[L1]*C102)+Table8[B2]*C102*Table8[L1]*EXP(-Table8[L1]*C102)+Table8[B3]*C102*Table8[L2]*EXP(-Table8[L2]*C102))/100</f>
        <v>3.8212784354601834E-2</v>
      </c>
      <c r="E102" s="29">
        <f>Table6[[#This Row],[s(t) (%)]]</f>
        <v>3.8212784354601834E-2</v>
      </c>
      <c r="F102" s="11">
        <f t="shared" si="5"/>
        <v>3.4961930577790401E-3</v>
      </c>
    </row>
    <row r="103" spans="1:6" x14ac:dyDescent="0.25">
      <c r="A103" s="13">
        <v>100</v>
      </c>
      <c r="B103" s="9">
        <v>47969</v>
      </c>
      <c r="C103" s="15">
        <f t="shared" si="4"/>
        <v>8.3333333333333233</v>
      </c>
      <c r="D103" s="10" cm="1">
        <f t="array" ref="D103">(Table8[B0] + Table8[B1]*EXP(-Table8[L1]*C103)+Table8[B2]*C103*Table8[L1]*EXP(-Table8[L1]*C103)+Table8[B3]*C103*Table8[L2]*EXP(-Table8[L2]*C103))/100</f>
        <v>3.8249458453868852E-2</v>
      </c>
      <c r="E103" s="29">
        <f>Table6[[#This Row],[s(t) (%)]]</f>
        <v>3.8249458453868852E-2</v>
      </c>
      <c r="F103" s="11">
        <f t="shared" si="5"/>
        <v>3.4900622819424854E-3</v>
      </c>
    </row>
    <row r="104" spans="1:6" x14ac:dyDescent="0.25">
      <c r="A104" s="6">
        <v>101</v>
      </c>
      <c r="B104" s="14">
        <v>48000</v>
      </c>
      <c r="C104" s="15">
        <f t="shared" si="4"/>
        <v>8.4166666666666572</v>
      </c>
      <c r="D104" s="10" cm="1">
        <f t="array" ref="D104">(Table8[B0] + Table8[B1]*EXP(-Table8[L1]*C104)+Table8[B2]*C104*Table8[L1]*EXP(-Table8[L1]*C104)+Table8[B3]*C104*Table8[L2]*EXP(-Table8[L2]*C104))/100</f>
        <v>3.8284688005182393E-2</v>
      </c>
      <c r="E104" s="29">
        <f>Table6[[#This Row],[s(t) (%)]]</f>
        <v>3.8284688005182393E-2</v>
      </c>
      <c r="F104" s="11">
        <f t="shared" si="5"/>
        <v>3.4840136527145571E-3</v>
      </c>
    </row>
    <row r="105" spans="1:6" x14ac:dyDescent="0.25">
      <c r="A105" s="8">
        <v>102</v>
      </c>
      <c r="B105" s="9">
        <v>48030</v>
      </c>
      <c r="C105" s="15">
        <f t="shared" si="4"/>
        <v>8.4999999999999911</v>
      </c>
      <c r="D105" s="10" cm="1">
        <f t="array" ref="D105">(Table8[B0] + Table8[B1]*EXP(-Table8[L1]*C105)+Table8[B2]*C105*Table8[L1]*EXP(-Table8[L1]*C105)+Table8[B3]*C105*Table8[L2]*EXP(-Table8[L2]*C105))/100</f>
        <v>3.8318525595331464E-2</v>
      </c>
      <c r="E105" s="29">
        <f>Table6[[#This Row],[s(t) (%)]]</f>
        <v>3.8318525595331464E-2</v>
      </c>
      <c r="F105" s="11">
        <f t="shared" si="5"/>
        <v>3.4780510139063026E-3</v>
      </c>
    </row>
    <row r="106" spans="1:6" x14ac:dyDescent="0.25">
      <c r="A106" s="13">
        <v>103</v>
      </c>
      <c r="B106" s="14">
        <v>48061</v>
      </c>
      <c r="C106" s="15">
        <f t="shared" si="4"/>
        <v>8.583333333333325</v>
      </c>
      <c r="D106" s="10" cm="1">
        <f t="array" ref="D106">(Table8[B0] + Table8[B1]*EXP(-Table8[L1]*C106)+Table8[B2]*C106*Table8[L1]*EXP(-Table8[L1]*C106)+Table8[B3]*C106*Table8[L2]*EXP(-Table8[L2]*C106))/100</f>
        <v>3.8351022168134789E-2</v>
      </c>
      <c r="E106" s="29">
        <f>Table6[[#This Row],[s(t) (%)]]</f>
        <v>3.8351022168134789E-2</v>
      </c>
      <c r="F106" s="11">
        <f t="shared" si="5"/>
        <v>3.472177786699282E-3</v>
      </c>
    </row>
    <row r="107" spans="1:6" x14ac:dyDescent="0.25">
      <c r="A107" s="8">
        <v>104</v>
      </c>
      <c r="B107" s="9">
        <v>48092</v>
      </c>
      <c r="C107" s="15">
        <f t="shared" si="4"/>
        <v>8.666666666666659</v>
      </c>
      <c r="D107" s="10" cm="1">
        <f t="array" ref="D107">(Table8[B0] + Table8[B1]*EXP(-Table8[L1]*C107)+Table8[B2]*C107*Table8[L1]*EXP(-Table8[L1]*C107)+Table8[B3]*C107*Table8[L2]*EXP(-Table8[L2]*C107))/100</f>
        <v>3.8382227057433847E-2</v>
      </c>
      <c r="E107" s="29">
        <f>Table6[[#This Row],[s(t) (%)]]</f>
        <v>3.8382227057433847E-2</v>
      </c>
      <c r="F107" s="11">
        <f t="shared" si="5"/>
        <v>3.4663969936565842E-3</v>
      </c>
    </row>
    <row r="108" spans="1:6" x14ac:dyDescent="0.25">
      <c r="A108" s="6">
        <v>105</v>
      </c>
      <c r="B108" s="14">
        <v>48122</v>
      </c>
      <c r="C108" s="15">
        <f t="shared" si="4"/>
        <v>8.7499999999999929</v>
      </c>
      <c r="D108" s="10" cm="1">
        <f t="array" ref="D108">(Table8[B0] + Table8[B1]*EXP(-Table8[L1]*C108)+Table8[B2]*C108*Table8[L1]*EXP(-Table8[L1]*C108)+Table8[B3]*C108*Table8[L2]*EXP(-Table8[L2]*C108))/100</f>
        <v>3.8412188020856546E-2</v>
      </c>
      <c r="E108" s="29">
        <f>Table6[[#This Row],[s(t) (%)]]</f>
        <v>3.8412188020856546E-2</v>
      </c>
      <c r="F108" s="11">
        <f t="shared" si="5"/>
        <v>3.4607112820470576E-3</v>
      </c>
    </row>
    <row r="109" spans="1:6" x14ac:dyDescent="0.25">
      <c r="A109" s="13">
        <v>106</v>
      </c>
      <c r="B109" s="9">
        <v>48153</v>
      </c>
      <c r="C109" s="15">
        <f t="shared" si="4"/>
        <v>8.8333333333333268</v>
      </c>
      <c r="D109" s="10" cm="1">
        <f t="array" ref="D109">(Table8[B0] + Table8[B1]*EXP(-Table8[L1]*C109)+Table8[B2]*C109*Table8[L1]*EXP(-Table8[L1]*C109)+Table8[B3]*C109*Table8[L2]*EXP(-Table8[L2]*C109))/100</f>
        <v>3.8440951274196139E-2</v>
      </c>
      <c r="E109" s="29">
        <f>Table6[[#This Row],[s(t) (%)]]</f>
        <v>3.8440951274196139E-2</v>
      </c>
      <c r="F109" s="11">
        <f t="shared" si="5"/>
        <v>3.4551229461758926E-3</v>
      </c>
    </row>
    <row r="110" spans="1:6" x14ac:dyDescent="0.25">
      <c r="A110" s="6">
        <v>107</v>
      </c>
      <c r="B110" s="14">
        <v>48183</v>
      </c>
      <c r="C110" s="15">
        <f t="shared" si="4"/>
        <v>8.9166666666666607</v>
      </c>
      <c r="D110" s="10" cm="1">
        <f t="array" ref="D110">(Table8[B0] + Table8[B1]*EXP(-Table8[L1]*C110)+Table8[B2]*C110*Table8[L1]*EXP(-Table8[L1]*C110)+Table8[B3]*C110*Table8[L2]*EXP(-Table8[L2]*C110))/100</f>
        <v>3.8468561526263163E-2</v>
      </c>
      <c r="E110" s="29">
        <f>Table6[[#This Row],[s(t) (%)]]</f>
        <v>3.8468561526263163E-2</v>
      </c>
      <c r="F110" s="11">
        <f t="shared" si="5"/>
        <v>3.4496339488585548E-3</v>
      </c>
    </row>
    <row r="111" spans="1:6" x14ac:dyDescent="0.25">
      <c r="A111" s="8">
        <v>108</v>
      </c>
      <c r="B111" s="9">
        <v>48214</v>
      </c>
      <c r="C111" s="15">
        <f t="shared" si="4"/>
        <v>8.9999999999999947</v>
      </c>
      <c r="D111" s="10" cm="1">
        <f t="array" ref="D111">(Table8[B0] + Table8[B1]*EXP(-Table8[L1]*C111)+Table8[B2]*C111*Table8[L1]*EXP(-Table8[L1]*C111)+Table8[B3]*C111*Table8[L2]*EXP(-Table8[L2]*C111))/100</f>
        <v>3.8495062014080456E-2</v>
      </c>
      <c r="E111" s="29">
        <f>Table6[[#This Row],[s(t) (%)]]</f>
        <v>3.8495062014080456E-2</v>
      </c>
      <c r="F111" s="11">
        <f t="shared" si="5"/>
        <v>3.4442459418413396E-3</v>
      </c>
    </row>
    <row r="112" spans="1:6" x14ac:dyDescent="0.25">
      <c r="A112" s="13">
        <v>109</v>
      </c>
      <c r="B112" s="14">
        <v>48245</v>
      </c>
      <c r="C112" s="15">
        <f t="shared" si="4"/>
        <v>9.0833333333333286</v>
      </c>
      <c r="D112" s="10" cm="1">
        <f t="array" ref="D112">(Table8[B0] + Table8[B1]*EXP(-Table8[L1]*C112)+Table8[B2]*C112*Table8[L1]*EXP(-Table8[L1]*C112)+Table8[B3]*C112*Table8[L2]*EXP(-Table8[L2]*C112))/100</f>
        <v>3.8520494538302967E-2</v>
      </c>
      <c r="E112" s="29">
        <f>Table6[[#This Row],[s(t) (%)]]</f>
        <v>3.8520494538302967E-2</v>
      </c>
      <c r="F112" s="11">
        <f t="shared" si="5"/>
        <v>3.4389602854536516E-3</v>
      </c>
    </row>
    <row r="113" spans="1:6" x14ac:dyDescent="0.25">
      <c r="A113" s="8">
        <v>110</v>
      </c>
      <c r="B113" s="9">
        <v>48274</v>
      </c>
      <c r="C113" s="15">
        <f t="shared" si="4"/>
        <v>9.1666666666666625</v>
      </c>
      <c r="D113" s="10" cm="1">
        <f t="array" ref="D113">(Table8[B0] + Table8[B1]*EXP(-Table8[L1]*C113)+Table8[B2]*C113*Table8[L1]*EXP(-Table8[L1]*C113)+Table8[B3]*C113*Table8[L2]*EXP(-Table8[L2]*C113))/100</f>
        <v>3.854489949875467E-2</v>
      </c>
      <c r="E113" s="29">
        <f>Table6[[#This Row],[s(t) (%)]]</f>
        <v>3.854489949875467E-2</v>
      </c>
      <c r="F113" s="11">
        <f t="shared" si="5"/>
        <v>3.4337780675490759E-3</v>
      </c>
    </row>
    <row r="114" spans="1:6" x14ac:dyDescent="0.25">
      <c r="A114" s="6">
        <v>111</v>
      </c>
      <c r="B114" s="14">
        <v>48305</v>
      </c>
      <c r="C114" s="15">
        <f t="shared" si="4"/>
        <v>9.2499999999999964</v>
      </c>
      <c r="D114" s="10" cm="1">
        <f t="array" ref="D114">(Table8[B0] + Table8[B1]*EXP(-Table8[L1]*C114)+Table8[B2]*C114*Table8[L1]*EXP(-Table8[L1]*C114)+Table8[B3]*C114*Table8[L2]*EXP(-Table8[L2]*C114))/100</f>
        <v>3.8568315929984789E-2</v>
      </c>
      <c r="E114" s="29">
        <f>Table6[[#This Row],[s(t) (%)]]</f>
        <v>3.8568315929984789E-2</v>
      </c>
      <c r="F114" s="11">
        <f t="shared" si="5"/>
        <v>3.4287001211750212E-3</v>
      </c>
    </row>
    <row r="115" spans="1:6" x14ac:dyDescent="0.25">
      <c r="A115" s="13">
        <v>112</v>
      </c>
      <c r="B115" s="9">
        <v>48335</v>
      </c>
      <c r="C115" s="15">
        <f t="shared" si="4"/>
        <v>9.3333333333333304</v>
      </c>
      <c r="D115" s="10" cm="1">
        <f t="array" ref="D115">(Table8[B0] + Table8[B1]*EXP(-Table8[L1]*C115)+Table8[B2]*C115*Table8[L1]*EXP(-Table8[L1]*C115)+Table8[B3]*C115*Table8[L2]*EXP(-Table8[L2]*C115))/100</f>
        <v>3.8590781536754902E-2</v>
      </c>
      <c r="E115" s="29">
        <f>Table6[[#This Row],[s(t) (%)]]</f>
        <v>3.8590781536754902E-2</v>
      </c>
      <c r="F115" s="11">
        <f t="shared" si="5"/>
        <v>3.4237270420733878E-3</v>
      </c>
    </row>
    <row r="116" spans="1:6" x14ac:dyDescent="0.25">
      <c r="A116" s="6">
        <v>113</v>
      </c>
      <c r="B116" s="14">
        <v>48366</v>
      </c>
      <c r="C116" s="15">
        <f t="shared" si="4"/>
        <v>9.4166666666666643</v>
      </c>
      <c r="D116" s="10" cm="1">
        <f t="array" ref="D116">(Table8[B0] + Table8[B1]*EXP(-Table8[L1]*C116)+Table8[B2]*C116*Table8[L1]*EXP(-Table8[L1]*C116)+Table8[B3]*C116*Table8[L2]*EXP(-Table8[L2]*C116))/100</f>
        <v>3.8612332729376961E-2</v>
      </c>
      <c r="E116" s="29">
        <f>Table6[[#This Row],[s(t) (%)]]</f>
        <v>3.8612332729376961E-2</v>
      </c>
      <c r="F116" s="11">
        <f t="shared" si="5"/>
        <v>3.4188592046842103E-3</v>
      </c>
    </row>
    <row r="117" spans="1:6" x14ac:dyDescent="0.25">
      <c r="A117" s="8">
        <v>114</v>
      </c>
      <c r="B117" s="9">
        <v>48396</v>
      </c>
      <c r="C117" s="15">
        <f t="shared" si="4"/>
        <v>9.4999999999999982</v>
      </c>
      <c r="D117" s="10" cm="1">
        <f t="array" ref="D117">(Table8[B0] + Table8[B1]*EXP(-Table8[L1]*C117)+Table8[B2]*C117*Table8[L1]*EXP(-Table8[L1]*C117)+Table8[B3]*C117*Table8[L2]*EXP(-Table8[L2]*C117))/100</f>
        <v>3.8633004658830419E-2</v>
      </c>
      <c r="E117" s="29">
        <f>Table6[[#This Row],[s(t) (%)]]</f>
        <v>3.8633004658830419E-2</v>
      </c>
      <c r="F117" s="11">
        <f t="shared" si="5"/>
        <v>3.4140967778877318E-3</v>
      </c>
    </row>
    <row r="118" spans="1:6" x14ac:dyDescent="0.25">
      <c r="A118" s="13">
        <v>115</v>
      </c>
      <c r="B118" s="14">
        <v>48427</v>
      </c>
      <c r="C118" s="15">
        <f t="shared" si="4"/>
        <v>9.5833333333333321</v>
      </c>
      <c r="D118" s="10" cm="1">
        <f t="array" ref="D118">(Table8[B0] + Table8[B1]*EXP(-Table8[L1]*C118)+Table8[B2]*C118*Table8[L1]*EXP(-Table8[L1]*C118)+Table8[B3]*C118*Table8[L2]*EXP(-Table8[L2]*C118))/100</f>
        <v>3.8652831251593633E-2</v>
      </c>
      <c r="E118" s="29">
        <f>Table6[[#This Row],[s(t) (%)]]</f>
        <v>3.8652831251593633E-2</v>
      </c>
      <c r="F118" s="11">
        <f t="shared" si="5"/>
        <v>3.4094397398816145E-3</v>
      </c>
    </row>
    <row r="119" spans="1:6" x14ac:dyDescent="0.25">
      <c r="A119" s="8">
        <v>116</v>
      </c>
      <c r="B119" s="9">
        <v>48458</v>
      </c>
      <c r="C119" s="15">
        <f t="shared" si="4"/>
        <v>9.6666666666666661</v>
      </c>
      <c r="D119" s="10" cm="1">
        <f t="array" ref="D119">(Table8[B0] + Table8[B1]*EXP(-Table8[L1]*C119)+Table8[B2]*C119*Table8[L1]*EXP(-Table8[L1]*C119)+Table8[B3]*C119*Table8[L2]*EXP(-Table8[L2]*C119))/100</f>
        <v>3.8671845244132148E-2</v>
      </c>
      <c r="E119" s="29">
        <f>Table6[[#This Row],[s(t) (%)]]</f>
        <v>3.8671845244132148E-2</v>
      </c>
      <c r="F119" s="11">
        <f t="shared" si="5"/>
        <v>3.4048878920127645E-3</v>
      </c>
    </row>
    <row r="120" spans="1:6" x14ac:dyDescent="0.25">
      <c r="A120" s="6">
        <v>117</v>
      </c>
      <c r="B120" s="14">
        <v>48488</v>
      </c>
      <c r="C120" s="15">
        <f t="shared" si="4"/>
        <v>9.75</v>
      </c>
      <c r="D120" s="10" cm="1">
        <f t="array" ref="D120">(Table8[B0] + Table8[B1]*EXP(-Table8[L1]*C120)+Table8[B2]*C120*Table8[L1]*EXP(-Table8[L1]*C120)+Table8[B3]*C120*Table8[L2]*EXP(-Table8[L2]*C120))/100</f>
        <v>3.8690078216992184E-2</v>
      </c>
      <c r="E120" s="29">
        <f>Table6[[#This Row],[s(t) (%)]]</f>
        <v>3.8690078216992184E-2</v>
      </c>
      <c r="F120" s="11">
        <f t="shared" si="5"/>
        <v>3.4004408726122648E-3</v>
      </c>
    </row>
    <row r="121" spans="1:6" x14ac:dyDescent="0.25">
      <c r="A121" s="13">
        <v>118</v>
      </c>
      <c r="B121" s="9">
        <v>48519</v>
      </c>
      <c r="C121" s="15">
        <f t="shared" si="4"/>
        <v>9.8333333333333339</v>
      </c>
      <c r="D121" s="10" cm="1">
        <f t="array" ref="D121">(Table8[B0] + Table8[B1]*EXP(-Table8[L1]*C121)+Table8[B2]*C121*Table8[L1]*EXP(-Table8[L1]*C121)+Table8[B3]*C121*Table8[L2]*EXP(-Table8[L2]*C121))/100</f>
        <v>3.8707560628454041E-2</v>
      </c>
      <c r="E121" s="29">
        <f>Table6[[#This Row],[s(t) (%)]]</f>
        <v>3.8707560628454041E-2</v>
      </c>
      <c r="F121" s="11">
        <f t="shared" si="5"/>
        <v>3.3960981692271464E-3</v>
      </c>
    </row>
    <row r="122" spans="1:6" x14ac:dyDescent="0.25">
      <c r="A122" s="6">
        <v>119</v>
      </c>
      <c r="B122" s="14">
        <v>48549</v>
      </c>
      <c r="C122" s="15">
        <f t="shared" si="4"/>
        <v>9.9166666666666679</v>
      </c>
      <c r="D122" s="10" cm="1">
        <f t="array" ref="D122">(Table8[B0] + Table8[B1]*EXP(-Table8[L1]*C122)+Table8[B2]*C122*Table8[L1]*EXP(-Table8[L1]*C122)+Table8[B3]*C122*Table8[L2]*EXP(-Table8[L2]*C122))/100</f>
        <v>3.8724321847705134E-2</v>
      </c>
      <c r="E122" s="29">
        <f>Table6[[#This Row],[s(t) (%)]]</f>
        <v>3.8724321847705134E-2</v>
      </c>
      <c r="F122" s="11">
        <f t="shared" si="5"/>
        <v>3.3918591309922697E-3</v>
      </c>
    </row>
    <row r="123" spans="1:6" x14ac:dyDescent="0.25">
      <c r="A123" s="8">
        <v>120</v>
      </c>
      <c r="B123" s="9">
        <v>48580</v>
      </c>
      <c r="C123" s="15">
        <f t="shared" si="4"/>
        <v>10.000000000000002</v>
      </c>
      <c r="D123" s="10" cm="1">
        <f t="array" ref="D123">(Table8[B0] + Table8[B1]*EXP(-Table8[L1]*C123)+Table8[B2]*C123*Table8[L1]*EXP(-Table8[L1]*C123)+Table8[B3]*C123*Table8[L2]*EXP(-Table8[L2]*C123))/100</f>
        <v>3.8740390187497566E-2</v>
      </c>
      <c r="E123" s="29">
        <f>Table6[[#This Row],[s(t) (%)]]</f>
        <v>3.8740390187497566E-2</v>
      </c>
      <c r="F123" s="11">
        <f t="shared" si="5"/>
        <v>3.3877229800476361E-3</v>
      </c>
    </row>
  </sheetData>
  <pageMargins left="0.7" right="0.7" top="0.75" bottom="0.75" header="0.3" footer="0.3"/>
  <pageSetup orientation="portrait" r:id="rId1"/>
  <drawing r:id="rId2"/>
  <tableParts count="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F3497-8ECA-4FAF-8301-D910D1E77018}">
  <sheetPr codeName="Sheet1"/>
  <dimension ref="A2:P50"/>
  <sheetViews>
    <sheetView zoomScale="130" zoomScaleNormal="130" workbookViewId="0">
      <selection activeCell="L35" sqref="L35"/>
    </sheetView>
  </sheetViews>
  <sheetFormatPr defaultRowHeight="15" x14ac:dyDescent="0.25"/>
  <cols>
    <col min="2" max="2" width="9.85546875" bestFit="1" customWidth="1"/>
    <col min="3" max="3" width="8.140625" bestFit="1" customWidth="1"/>
    <col min="4" max="4" width="7.28515625" bestFit="1" customWidth="1"/>
    <col min="5" max="5" width="6.85546875" bestFit="1" customWidth="1"/>
    <col min="6" max="6" width="8.140625" bestFit="1" customWidth="1"/>
    <col min="7" max="7" width="11.5703125" bestFit="1" customWidth="1"/>
    <col min="8" max="8" width="12.5703125" bestFit="1" customWidth="1"/>
    <col min="9" max="9" width="24.140625" bestFit="1" customWidth="1"/>
    <col min="10" max="10" width="13.5703125" bestFit="1" customWidth="1"/>
    <col min="14" max="14" width="13.7109375" bestFit="1" customWidth="1"/>
    <col min="15" max="15" width="22.42578125" bestFit="1" customWidth="1"/>
  </cols>
  <sheetData>
    <row r="2" spans="1:15" x14ac:dyDescent="0.25">
      <c r="A2" t="s">
        <v>40</v>
      </c>
      <c r="B2" t="s">
        <v>18</v>
      </c>
      <c r="C2" t="s">
        <v>32</v>
      </c>
      <c r="D2" t="s">
        <v>33</v>
      </c>
      <c r="E2" t="s">
        <v>34</v>
      </c>
      <c r="F2" t="s">
        <v>35</v>
      </c>
      <c r="G2" t="s">
        <v>36</v>
      </c>
      <c r="H2" t="s">
        <v>37</v>
      </c>
      <c r="I2" t="s">
        <v>38</v>
      </c>
      <c r="J2" t="s">
        <v>39</v>
      </c>
      <c r="N2" t="s">
        <v>41</v>
      </c>
      <c r="O2" t="s">
        <v>42</v>
      </c>
    </row>
    <row r="3" spans="1:15" x14ac:dyDescent="0.25">
      <c r="A3">
        <v>1</v>
      </c>
      <c r="B3" s="18">
        <v>43497</v>
      </c>
      <c r="C3" s="4">
        <v>74.319999999999993</v>
      </c>
      <c r="D3" s="4">
        <v>78.690002000000007</v>
      </c>
      <c r="E3" s="4">
        <v>73.949996999999996</v>
      </c>
      <c r="F3" s="4">
        <v>78.519997000000004</v>
      </c>
      <c r="G3" s="4">
        <v>78.519997000000004</v>
      </c>
      <c r="H3" s="4">
        <v>1672701</v>
      </c>
      <c r="I3" s="3"/>
      <c r="J3" s="3"/>
      <c r="K3" s="3"/>
      <c r="L3" s="3"/>
      <c r="M3" s="3"/>
      <c r="N3" s="3">
        <f>AVERAGE(J4:J50)</f>
        <v>3.472478209370244E-3</v>
      </c>
      <c r="O3" s="3">
        <f>_xlfn.STDEV.S(J4:J50)</f>
        <v>5.2347839220942431E-2</v>
      </c>
    </row>
    <row r="4" spans="1:15" x14ac:dyDescent="0.25">
      <c r="A4">
        <v>2</v>
      </c>
      <c r="B4" s="18">
        <v>43525</v>
      </c>
      <c r="C4" s="4">
        <v>78.699996999999996</v>
      </c>
      <c r="D4" s="4">
        <v>80.25</v>
      </c>
      <c r="E4" s="4">
        <v>78.150002000000001</v>
      </c>
      <c r="F4" s="4">
        <v>79.199996999999996</v>
      </c>
      <c r="G4" s="4">
        <v>79.199996999999996</v>
      </c>
      <c r="H4" s="4">
        <v>2786992</v>
      </c>
      <c r="I4" s="5">
        <f>G4/G3</f>
        <v>1.0086602142891063</v>
      </c>
      <c r="J4" s="5">
        <f>LN(I4)</f>
        <v>8.6229297401581202E-3</v>
      </c>
      <c r="K4" s="3"/>
      <c r="L4" s="3"/>
      <c r="M4" s="3"/>
      <c r="N4" s="3"/>
      <c r="O4" s="3"/>
    </row>
    <row r="5" spans="1:15" x14ac:dyDescent="0.25">
      <c r="A5">
        <v>3</v>
      </c>
      <c r="B5" s="18">
        <v>43556</v>
      </c>
      <c r="C5" s="4">
        <v>78.720000999999996</v>
      </c>
      <c r="D5" s="4">
        <v>81.029999000000004</v>
      </c>
      <c r="E5" s="4">
        <v>78.129997000000003</v>
      </c>
      <c r="F5" s="4">
        <v>80.190002000000007</v>
      </c>
      <c r="G5" s="4">
        <v>80.190002000000007</v>
      </c>
      <c r="H5" s="4">
        <v>1203649</v>
      </c>
      <c r="I5" s="5">
        <f t="shared" ref="I5:I50" si="0">G5/G4</f>
        <v>1.0125000636048005</v>
      </c>
      <c r="J5" s="5">
        <f t="shared" ref="J5:J50" si="1">LN(I5)</f>
        <v>1.2422582818111223E-2</v>
      </c>
      <c r="K5" s="3"/>
      <c r="L5" s="3"/>
      <c r="M5" s="3"/>
      <c r="N5" s="3"/>
      <c r="O5" s="3"/>
    </row>
    <row r="6" spans="1:15" x14ac:dyDescent="0.25">
      <c r="A6">
        <v>4</v>
      </c>
      <c r="B6" s="18">
        <v>43586</v>
      </c>
      <c r="C6" s="4">
        <v>80.5</v>
      </c>
      <c r="D6" s="4">
        <v>82.959998999999996</v>
      </c>
      <c r="E6" s="4">
        <v>78.900002000000001</v>
      </c>
      <c r="F6" s="4">
        <v>81.419998000000007</v>
      </c>
      <c r="G6" s="4">
        <v>81.419998000000007</v>
      </c>
      <c r="H6" s="4">
        <v>1726780</v>
      </c>
      <c r="I6" s="5">
        <f t="shared" si="0"/>
        <v>1.0153385206300407</v>
      </c>
      <c r="J6" s="5">
        <f t="shared" si="1"/>
        <v>1.5222074751140655E-2</v>
      </c>
      <c r="K6" s="3"/>
      <c r="L6" s="3"/>
      <c r="M6" s="3"/>
      <c r="N6" s="3"/>
      <c r="O6" s="3"/>
    </row>
    <row r="7" spans="1:15" x14ac:dyDescent="0.25">
      <c r="A7">
        <v>5</v>
      </c>
      <c r="B7" s="18">
        <v>43617</v>
      </c>
      <c r="C7" s="4">
        <v>81.110000999999997</v>
      </c>
      <c r="D7" s="4">
        <v>85.290001000000004</v>
      </c>
      <c r="E7" s="4">
        <v>80.519997000000004</v>
      </c>
      <c r="F7" s="4">
        <v>84.599997999999999</v>
      </c>
      <c r="G7" s="4">
        <v>84.599997999999999</v>
      </c>
      <c r="H7" s="4">
        <v>1433493</v>
      </c>
      <c r="I7" s="5">
        <f t="shared" si="0"/>
        <v>1.0390567437744225</v>
      </c>
      <c r="J7" s="5">
        <f t="shared" si="1"/>
        <v>3.8313324460671982E-2</v>
      </c>
      <c r="K7" s="3"/>
      <c r="L7" s="3"/>
      <c r="M7" s="3"/>
      <c r="N7" s="3"/>
      <c r="O7" s="3"/>
    </row>
    <row r="8" spans="1:15" x14ac:dyDescent="0.25">
      <c r="A8">
        <v>6</v>
      </c>
      <c r="B8" s="18">
        <v>43647</v>
      </c>
      <c r="C8" s="4">
        <v>84.440002000000007</v>
      </c>
      <c r="D8" s="4">
        <v>87.040001000000004</v>
      </c>
      <c r="E8" s="4">
        <v>83.830001999999993</v>
      </c>
      <c r="F8" s="4">
        <v>86.279999000000004</v>
      </c>
      <c r="G8" s="4">
        <v>86.279999000000004</v>
      </c>
      <c r="H8" s="4">
        <v>1950279</v>
      </c>
      <c r="I8" s="5">
        <f t="shared" si="0"/>
        <v>1.01985816831816</v>
      </c>
      <c r="J8" s="5">
        <f t="shared" si="1"/>
        <v>1.9663566959268651E-2</v>
      </c>
      <c r="K8" s="3"/>
      <c r="L8" s="3"/>
      <c r="M8" s="3"/>
      <c r="N8" s="3"/>
      <c r="O8" s="3"/>
    </row>
    <row r="9" spans="1:15" x14ac:dyDescent="0.25">
      <c r="A9">
        <v>7</v>
      </c>
      <c r="B9" s="18">
        <v>43678</v>
      </c>
      <c r="C9" s="4">
        <v>85.860000999999997</v>
      </c>
      <c r="D9" s="4">
        <v>86.160004000000001</v>
      </c>
      <c r="E9" s="4">
        <v>81.160004000000001</v>
      </c>
      <c r="F9" s="4">
        <v>84.269997000000004</v>
      </c>
      <c r="G9" s="4">
        <v>84.269997000000004</v>
      </c>
      <c r="H9" s="4">
        <v>2281767</v>
      </c>
      <c r="I9" s="5">
        <f t="shared" si="0"/>
        <v>0.9767037317652264</v>
      </c>
      <c r="J9" s="5">
        <f t="shared" si="1"/>
        <v>-2.3571915746380245E-2</v>
      </c>
      <c r="K9" s="3"/>
      <c r="L9" s="3"/>
      <c r="M9" s="3"/>
      <c r="N9" s="3"/>
      <c r="O9" s="3"/>
    </row>
    <row r="10" spans="1:15" x14ac:dyDescent="0.25">
      <c r="A10">
        <v>8</v>
      </c>
      <c r="B10" s="18">
        <v>43709</v>
      </c>
      <c r="C10" s="4">
        <v>84</v>
      </c>
      <c r="D10" s="4">
        <v>86.970000999999996</v>
      </c>
      <c r="E10" s="4">
        <v>83.089995999999999</v>
      </c>
      <c r="F10" s="4">
        <v>86.080001999999993</v>
      </c>
      <c r="G10" s="4">
        <v>86.080001999999993</v>
      </c>
      <c r="H10" s="4">
        <v>3339738</v>
      </c>
      <c r="I10" s="5">
        <f t="shared" si="0"/>
        <v>1.021478640850076</v>
      </c>
      <c r="J10" s="5">
        <f t="shared" si="1"/>
        <v>2.1251225463270795E-2</v>
      </c>
      <c r="K10" s="3"/>
      <c r="L10" s="3"/>
      <c r="M10" s="3"/>
      <c r="N10" s="3"/>
      <c r="O10" s="3"/>
    </row>
    <row r="11" spans="1:15" x14ac:dyDescent="0.25">
      <c r="A11">
        <v>9</v>
      </c>
      <c r="B11" s="18">
        <v>43739</v>
      </c>
      <c r="C11" s="4">
        <v>85</v>
      </c>
      <c r="D11" s="4">
        <v>85.800003000000004</v>
      </c>
      <c r="E11" s="4">
        <v>82.040001000000004</v>
      </c>
      <c r="F11" s="4">
        <v>84.410004000000001</v>
      </c>
      <c r="G11" s="4">
        <v>84.410004000000001</v>
      </c>
      <c r="H11" s="4">
        <v>4354189</v>
      </c>
      <c r="I11" s="5">
        <f t="shared" si="0"/>
        <v>0.98059946606413884</v>
      </c>
      <c r="J11" s="5">
        <f t="shared" si="1"/>
        <v>-1.9591194264296983E-2</v>
      </c>
      <c r="K11" s="3"/>
      <c r="L11" s="3"/>
      <c r="M11" s="3"/>
      <c r="N11" s="3"/>
      <c r="O11" s="3"/>
    </row>
    <row r="12" spans="1:15" x14ac:dyDescent="0.25">
      <c r="A12">
        <v>10</v>
      </c>
      <c r="B12" s="18">
        <v>43770</v>
      </c>
      <c r="C12" s="4">
        <v>84.25</v>
      </c>
      <c r="D12" s="4">
        <v>87.779999000000004</v>
      </c>
      <c r="E12" s="4">
        <v>84.089995999999999</v>
      </c>
      <c r="F12" s="4">
        <v>87.139999000000003</v>
      </c>
      <c r="G12" s="4">
        <v>87.139999000000003</v>
      </c>
      <c r="H12" s="4">
        <v>3926938</v>
      </c>
      <c r="I12" s="5">
        <f t="shared" si="0"/>
        <v>1.0323420787896185</v>
      </c>
      <c r="J12" s="5">
        <f t="shared" si="1"/>
        <v>3.1830083830132284E-2</v>
      </c>
      <c r="K12" s="3"/>
      <c r="L12" s="3"/>
      <c r="M12" s="3"/>
      <c r="N12" s="3"/>
      <c r="O12" s="3"/>
    </row>
    <row r="13" spans="1:15" x14ac:dyDescent="0.25">
      <c r="A13">
        <v>11</v>
      </c>
      <c r="B13" s="18">
        <v>43800</v>
      </c>
      <c r="C13" s="4">
        <v>87.300003000000004</v>
      </c>
      <c r="D13" s="4">
        <v>87.699996999999996</v>
      </c>
      <c r="E13" s="4">
        <v>83.870002999999997</v>
      </c>
      <c r="F13" s="4">
        <v>85.449996999999996</v>
      </c>
      <c r="G13" s="4">
        <v>85.449996999999996</v>
      </c>
      <c r="H13" s="4">
        <v>2182224</v>
      </c>
      <c r="I13" s="5">
        <f t="shared" si="0"/>
        <v>0.98060589833148826</v>
      </c>
      <c r="J13" s="5">
        <f t="shared" si="1"/>
        <v>-1.9584634760161191E-2</v>
      </c>
      <c r="K13" s="3"/>
      <c r="L13" s="3"/>
      <c r="M13" s="3"/>
      <c r="N13" s="3"/>
      <c r="O13" s="3"/>
    </row>
    <row r="14" spans="1:15" x14ac:dyDescent="0.25">
      <c r="A14">
        <v>12</v>
      </c>
      <c r="B14" s="18">
        <v>43831</v>
      </c>
      <c r="C14" s="4">
        <v>85.449996999999996</v>
      </c>
      <c r="D14" s="4">
        <v>90.419998000000007</v>
      </c>
      <c r="E14" s="4">
        <v>84.379997000000003</v>
      </c>
      <c r="F14" s="4">
        <v>88.75</v>
      </c>
      <c r="G14" s="4">
        <v>88.75</v>
      </c>
      <c r="H14" s="4">
        <v>3254936</v>
      </c>
      <c r="I14" s="5">
        <f t="shared" si="0"/>
        <v>1.0386191119468384</v>
      </c>
      <c r="J14" s="5">
        <f t="shared" si="1"/>
        <v>3.7892053902176419E-2</v>
      </c>
      <c r="K14" s="3"/>
      <c r="L14" s="3"/>
      <c r="M14" s="3"/>
      <c r="N14" s="3"/>
      <c r="O14" s="3"/>
    </row>
    <row r="15" spans="1:15" x14ac:dyDescent="0.25">
      <c r="A15">
        <v>13</v>
      </c>
      <c r="B15" s="18">
        <v>43862</v>
      </c>
      <c r="C15" s="4">
        <v>87.720000999999996</v>
      </c>
      <c r="D15" s="4">
        <v>91.300003000000004</v>
      </c>
      <c r="E15" s="4">
        <v>81.699996999999996</v>
      </c>
      <c r="F15" s="4">
        <v>81.849997999999999</v>
      </c>
      <c r="G15" s="4">
        <v>81.849997999999999</v>
      </c>
      <c r="H15" s="4">
        <v>3701255</v>
      </c>
      <c r="I15" s="5">
        <f t="shared" si="0"/>
        <v>0.92225349859154926</v>
      </c>
      <c r="J15" s="5">
        <f t="shared" si="1"/>
        <v>-8.0935148973323573E-2</v>
      </c>
      <c r="K15" s="3"/>
      <c r="L15" s="3"/>
      <c r="M15" s="3"/>
      <c r="N15" s="3"/>
      <c r="O15" s="3"/>
    </row>
    <row r="16" spans="1:15" x14ac:dyDescent="0.25">
      <c r="A16">
        <v>14</v>
      </c>
      <c r="B16" s="18">
        <v>43891</v>
      </c>
      <c r="C16" s="4">
        <v>81</v>
      </c>
      <c r="D16" s="4">
        <v>83.080001999999993</v>
      </c>
      <c r="E16" s="4">
        <v>56.279998999999997</v>
      </c>
      <c r="F16" s="4">
        <v>64.919998000000007</v>
      </c>
      <c r="G16" s="4">
        <v>64.919998000000007</v>
      </c>
      <c r="H16" s="4">
        <v>17089660</v>
      </c>
      <c r="I16" s="5">
        <f t="shared" si="0"/>
        <v>0.79315821119506935</v>
      </c>
      <c r="J16" s="5">
        <f t="shared" si="1"/>
        <v>-0.23173256754295884</v>
      </c>
      <c r="K16" s="3"/>
      <c r="L16" s="3"/>
      <c r="M16" s="3"/>
      <c r="N16" s="3"/>
      <c r="O16" s="3"/>
    </row>
    <row r="17" spans="1:16" x14ac:dyDescent="0.25">
      <c r="A17">
        <v>15</v>
      </c>
      <c r="B17" s="18">
        <v>43922</v>
      </c>
      <c r="C17" s="4">
        <v>65.480002999999996</v>
      </c>
      <c r="D17" s="4">
        <v>70.449996999999996</v>
      </c>
      <c r="E17" s="4">
        <v>63.52</v>
      </c>
      <c r="F17" s="4">
        <v>69.889999000000003</v>
      </c>
      <c r="G17" s="4">
        <v>69.889999000000003</v>
      </c>
      <c r="H17" s="4">
        <v>7825989</v>
      </c>
      <c r="I17" s="5">
        <f t="shared" si="0"/>
        <v>1.076555778698576</v>
      </c>
      <c r="J17" s="5">
        <f t="shared" si="1"/>
        <v>7.3766851341596162E-2</v>
      </c>
      <c r="K17" s="3"/>
      <c r="L17" s="3"/>
      <c r="M17" s="3"/>
      <c r="N17" s="3"/>
      <c r="O17" s="3"/>
    </row>
    <row r="18" spans="1:16" x14ac:dyDescent="0.25">
      <c r="A18">
        <v>16</v>
      </c>
      <c r="B18" s="18">
        <v>43952</v>
      </c>
      <c r="C18" s="4">
        <v>69.459998999999996</v>
      </c>
      <c r="D18" s="4">
        <v>75.349997999999999</v>
      </c>
      <c r="E18" s="4">
        <v>65.599997999999999</v>
      </c>
      <c r="F18" s="4">
        <v>73.220000999999996</v>
      </c>
      <c r="G18" s="4">
        <v>73.220000999999996</v>
      </c>
      <c r="H18" s="4">
        <v>6084593</v>
      </c>
      <c r="I18" s="5">
        <f t="shared" si="0"/>
        <v>1.0476463306287926</v>
      </c>
      <c r="J18" s="5">
        <f t="shared" si="1"/>
        <v>4.6546058168721559E-2</v>
      </c>
      <c r="K18" s="3"/>
      <c r="L18" s="3"/>
      <c r="M18" s="3"/>
      <c r="N18" s="3"/>
      <c r="O18" s="3"/>
    </row>
    <row r="19" spans="1:16" x14ac:dyDescent="0.25">
      <c r="A19">
        <v>17</v>
      </c>
      <c r="B19" s="18">
        <v>43983</v>
      </c>
      <c r="C19" s="4">
        <v>73.069999999999993</v>
      </c>
      <c r="D19" s="4">
        <v>78.879997000000003</v>
      </c>
      <c r="E19" s="4">
        <v>72.400002000000001</v>
      </c>
      <c r="F19" s="4">
        <v>75.110000999999997</v>
      </c>
      <c r="G19" s="4">
        <v>75.110000999999997</v>
      </c>
      <c r="H19" s="4">
        <v>5692131</v>
      </c>
      <c r="I19" s="5">
        <f t="shared" si="0"/>
        <v>1.0258126191503329</v>
      </c>
      <c r="J19" s="5">
        <f t="shared" si="1"/>
        <v>2.5485097662166015E-2</v>
      </c>
      <c r="K19" s="3"/>
      <c r="L19" s="3"/>
      <c r="M19" s="3"/>
      <c r="N19" s="3"/>
      <c r="O19" s="3"/>
    </row>
    <row r="20" spans="1:16" x14ac:dyDescent="0.25">
      <c r="A20">
        <v>18</v>
      </c>
      <c r="B20" s="18">
        <v>44013</v>
      </c>
      <c r="C20" s="4">
        <v>74.919998000000007</v>
      </c>
      <c r="D20" s="4">
        <v>78.220000999999996</v>
      </c>
      <c r="E20" s="4">
        <v>74.75</v>
      </c>
      <c r="F20" s="4">
        <v>75.330001999999993</v>
      </c>
      <c r="G20" s="4">
        <v>75.330001999999993</v>
      </c>
      <c r="H20" s="4">
        <v>3515718</v>
      </c>
      <c r="I20" s="5">
        <f t="shared" si="0"/>
        <v>1.0029290506866055</v>
      </c>
      <c r="J20" s="5">
        <f t="shared" si="1"/>
        <v>2.9247693757234869E-3</v>
      </c>
      <c r="K20" s="3"/>
      <c r="L20" s="3"/>
      <c r="M20" s="3"/>
      <c r="N20" s="3"/>
      <c r="O20" s="3"/>
    </row>
    <row r="21" spans="1:16" x14ac:dyDescent="0.25">
      <c r="A21">
        <v>19</v>
      </c>
      <c r="B21" s="18">
        <v>44044</v>
      </c>
      <c r="C21" s="4">
        <v>74.930000000000007</v>
      </c>
      <c r="D21" s="4">
        <v>79.120002999999997</v>
      </c>
      <c r="E21" s="4">
        <v>74.400002000000001</v>
      </c>
      <c r="F21" s="4">
        <v>77.580001999999993</v>
      </c>
      <c r="G21" s="4">
        <v>77.580001999999993</v>
      </c>
      <c r="H21" s="4">
        <v>2964750</v>
      </c>
      <c r="I21" s="5">
        <f t="shared" si="0"/>
        <v>1.0298685774626688</v>
      </c>
      <c r="J21" s="5">
        <f t="shared" si="1"/>
        <v>2.9431199404210566E-2</v>
      </c>
      <c r="K21" s="3"/>
      <c r="L21" s="3"/>
      <c r="M21" s="3"/>
      <c r="N21" s="3"/>
      <c r="O21" s="3"/>
    </row>
    <row r="22" spans="1:16" x14ac:dyDescent="0.25">
      <c r="A22">
        <v>20</v>
      </c>
      <c r="B22" s="18">
        <v>44075</v>
      </c>
      <c r="C22" s="4">
        <v>76.900002000000001</v>
      </c>
      <c r="D22" s="4">
        <v>78.660004000000001</v>
      </c>
      <c r="E22" s="4">
        <v>74.150002000000001</v>
      </c>
      <c r="F22" s="4">
        <v>74.830001999999993</v>
      </c>
      <c r="G22" s="4">
        <v>74.830001999999993</v>
      </c>
      <c r="H22" s="4">
        <v>3481764</v>
      </c>
      <c r="I22" s="5">
        <f t="shared" si="0"/>
        <v>0.96455272068696263</v>
      </c>
      <c r="J22" s="5">
        <f t="shared" si="1"/>
        <v>-3.6090786972145683E-2</v>
      </c>
      <c r="K22" s="3"/>
      <c r="L22" s="3"/>
      <c r="M22" s="3"/>
      <c r="N22" s="3"/>
      <c r="O22" s="3"/>
    </row>
    <row r="23" spans="1:16" x14ac:dyDescent="0.25">
      <c r="A23">
        <v>21</v>
      </c>
      <c r="B23" s="18">
        <v>44105</v>
      </c>
      <c r="C23" s="4">
        <v>74.720000999999996</v>
      </c>
      <c r="D23" s="4">
        <v>79.75</v>
      </c>
      <c r="E23" s="4">
        <v>73.800003000000004</v>
      </c>
      <c r="F23" s="4">
        <v>75.620002999999997</v>
      </c>
      <c r="G23" s="4">
        <v>75.620002999999997</v>
      </c>
      <c r="H23" s="4">
        <v>4390074</v>
      </c>
      <c r="I23" s="5">
        <f t="shared" si="0"/>
        <v>1.010557276211218</v>
      </c>
      <c r="J23" s="5">
        <f t="shared" si="1"/>
        <v>1.0501937315315193E-2</v>
      </c>
      <c r="K23" s="3"/>
      <c r="L23" s="3"/>
      <c r="M23" s="3"/>
      <c r="N23" s="3"/>
      <c r="O23" s="3"/>
    </row>
    <row r="24" spans="1:16" x14ac:dyDescent="0.25">
      <c r="A24">
        <v>22</v>
      </c>
      <c r="B24" s="18">
        <v>44136</v>
      </c>
      <c r="C24" s="4">
        <v>76.059997999999993</v>
      </c>
      <c r="D24" s="4">
        <v>85.82</v>
      </c>
      <c r="E24" s="4">
        <v>75.330001999999993</v>
      </c>
      <c r="F24" s="4">
        <v>83.410004000000001</v>
      </c>
      <c r="G24" s="4">
        <v>83.410004000000001</v>
      </c>
      <c r="H24" s="4">
        <v>4634562</v>
      </c>
      <c r="I24" s="5">
        <f t="shared" si="0"/>
        <v>1.1030150845140803</v>
      </c>
      <c r="J24" s="5">
        <f t="shared" si="1"/>
        <v>9.8047416074569474E-2</v>
      </c>
      <c r="K24" s="3"/>
      <c r="L24" s="3"/>
      <c r="M24" s="3"/>
      <c r="N24" s="3"/>
    </row>
    <row r="25" spans="1:16" x14ac:dyDescent="0.25">
      <c r="A25">
        <v>23</v>
      </c>
      <c r="B25" s="18">
        <v>44166</v>
      </c>
      <c r="C25" s="4">
        <v>83.599997999999999</v>
      </c>
      <c r="D25" s="4">
        <v>86.489998</v>
      </c>
      <c r="E25" s="4">
        <v>83.290001000000004</v>
      </c>
      <c r="F25" s="4">
        <v>84.559997999999993</v>
      </c>
      <c r="G25" s="4">
        <v>84.559997999999993</v>
      </c>
      <c r="H25" s="4">
        <v>4072142</v>
      </c>
      <c r="I25" s="5">
        <f t="shared" si="0"/>
        <v>1.0137872430745836</v>
      </c>
      <c r="J25" s="5">
        <f t="shared" si="1"/>
        <v>1.3693063700737041E-2</v>
      </c>
      <c r="K25" s="3"/>
      <c r="L25" s="3"/>
      <c r="M25" s="3"/>
      <c r="N25" s="3"/>
      <c r="P25" s="3"/>
    </row>
    <row r="26" spans="1:16" x14ac:dyDescent="0.25">
      <c r="A26">
        <v>24</v>
      </c>
      <c r="B26" s="18">
        <v>44197</v>
      </c>
      <c r="C26" s="4">
        <v>84.559997999999993</v>
      </c>
      <c r="D26" s="4">
        <v>87.199996999999996</v>
      </c>
      <c r="E26" s="4">
        <v>84.059997999999993</v>
      </c>
      <c r="F26" s="4">
        <v>84.360000999999997</v>
      </c>
      <c r="G26" s="4">
        <v>84.360000999999997</v>
      </c>
      <c r="H26" s="4">
        <v>3588835</v>
      </c>
      <c r="I26" s="5">
        <f t="shared" si="0"/>
        <v>0.99763485093743742</v>
      </c>
      <c r="J26" s="5">
        <f t="shared" si="1"/>
        <v>-2.3679504456039936E-3</v>
      </c>
      <c r="K26" s="3"/>
      <c r="L26" s="3"/>
      <c r="M26" s="3"/>
      <c r="N26" s="3"/>
      <c r="O26" s="3"/>
      <c r="P26" s="3"/>
    </row>
    <row r="27" spans="1:16" x14ac:dyDescent="0.25">
      <c r="A27">
        <v>25</v>
      </c>
      <c r="B27" s="18">
        <v>44228</v>
      </c>
      <c r="C27" s="4">
        <v>84</v>
      </c>
      <c r="D27" s="4">
        <v>88.440002000000007</v>
      </c>
      <c r="E27" s="4">
        <v>83.120002999999997</v>
      </c>
      <c r="F27" s="4">
        <v>85.510002</v>
      </c>
      <c r="G27" s="4">
        <v>85.510002</v>
      </c>
      <c r="H27" s="4">
        <v>4243767</v>
      </c>
      <c r="I27" s="5">
        <f t="shared" si="0"/>
        <v>1.0136320647981025</v>
      </c>
      <c r="J27" s="5">
        <f t="shared" si="1"/>
        <v>1.3539984092407878E-2</v>
      </c>
      <c r="K27" s="3"/>
      <c r="L27" s="3"/>
      <c r="M27" s="3"/>
      <c r="N27" s="3"/>
      <c r="O27" s="3"/>
    </row>
    <row r="28" spans="1:16" x14ac:dyDescent="0.25">
      <c r="A28">
        <v>26</v>
      </c>
      <c r="B28" s="18">
        <v>44256</v>
      </c>
      <c r="C28" s="4">
        <v>85.919998000000007</v>
      </c>
      <c r="D28" s="4">
        <v>88.540001000000004</v>
      </c>
      <c r="E28" s="4">
        <v>85.690002000000007</v>
      </c>
      <c r="F28" s="4">
        <v>87.919998000000007</v>
      </c>
      <c r="G28" s="4">
        <v>87.919998000000007</v>
      </c>
      <c r="H28" s="4">
        <v>4232857</v>
      </c>
      <c r="I28" s="5">
        <f t="shared" si="0"/>
        <v>1.0281837907102378</v>
      </c>
      <c r="J28" s="5">
        <f t="shared" si="1"/>
        <v>2.7793935790472211E-2</v>
      </c>
      <c r="K28" s="3"/>
      <c r="L28" s="3"/>
      <c r="M28" s="3"/>
      <c r="N28" s="3"/>
      <c r="O28" s="3"/>
    </row>
    <row r="29" spans="1:16" x14ac:dyDescent="0.25">
      <c r="A29">
        <v>27</v>
      </c>
      <c r="B29" s="18">
        <v>44287</v>
      </c>
      <c r="C29" s="4">
        <v>87.5</v>
      </c>
      <c r="D29" s="4">
        <v>90.809997999999993</v>
      </c>
      <c r="E29" s="4">
        <v>86.690002000000007</v>
      </c>
      <c r="F29" s="4">
        <v>89.949996999999996</v>
      </c>
      <c r="G29" s="4">
        <v>89.949996999999996</v>
      </c>
      <c r="H29" s="4">
        <v>4232625</v>
      </c>
      <c r="I29" s="5">
        <f t="shared" si="0"/>
        <v>1.0230891611257771</v>
      </c>
      <c r="J29" s="5">
        <f t="shared" si="1"/>
        <v>2.2826639697266414E-2</v>
      </c>
      <c r="K29" s="3"/>
      <c r="L29" s="3"/>
      <c r="M29" s="3"/>
      <c r="N29" s="3"/>
      <c r="O29" s="3"/>
    </row>
    <row r="30" spans="1:16" x14ac:dyDescent="0.25">
      <c r="A30">
        <v>28</v>
      </c>
      <c r="B30" s="18">
        <v>44317</v>
      </c>
      <c r="C30" s="4">
        <v>90.099997999999999</v>
      </c>
      <c r="D30" s="4">
        <v>92.639999000000003</v>
      </c>
      <c r="E30" s="4">
        <v>88.769997000000004</v>
      </c>
      <c r="F30" s="4">
        <v>92.040001000000004</v>
      </c>
      <c r="G30" s="4">
        <v>92.040001000000004</v>
      </c>
      <c r="H30" s="4">
        <v>3728954</v>
      </c>
      <c r="I30" s="5">
        <f t="shared" si="0"/>
        <v>1.0232351758722127</v>
      </c>
      <c r="J30" s="5">
        <f t="shared" si="1"/>
        <v>2.2969348987327075E-2</v>
      </c>
      <c r="K30" s="3"/>
      <c r="L30" s="3"/>
      <c r="M30" s="3"/>
      <c r="N30" s="3"/>
      <c r="O30" s="3"/>
    </row>
    <row r="31" spans="1:16" x14ac:dyDescent="0.25">
      <c r="A31">
        <v>29</v>
      </c>
      <c r="B31" s="18">
        <v>44348</v>
      </c>
      <c r="C31" s="4">
        <v>91.919998000000007</v>
      </c>
      <c r="D31" s="4">
        <v>95.160004000000001</v>
      </c>
      <c r="E31" s="4">
        <v>91.419998000000007</v>
      </c>
      <c r="F31" s="4">
        <v>94.040001000000004</v>
      </c>
      <c r="G31" s="4">
        <v>94.040001000000004</v>
      </c>
      <c r="H31" s="4">
        <v>3480749</v>
      </c>
      <c r="I31" s="5">
        <f t="shared" si="0"/>
        <v>1.0217296825105424</v>
      </c>
      <c r="J31" s="5">
        <f t="shared" si="1"/>
        <v>2.1496958273635191E-2</v>
      </c>
      <c r="K31" s="3"/>
      <c r="L31" s="3"/>
      <c r="M31" s="3"/>
      <c r="N31" s="3"/>
      <c r="O31" s="3"/>
    </row>
    <row r="32" spans="1:16" x14ac:dyDescent="0.25">
      <c r="A32">
        <v>30</v>
      </c>
      <c r="B32" s="18">
        <v>44378</v>
      </c>
      <c r="C32" s="4">
        <v>93.639999000000003</v>
      </c>
      <c r="D32" s="4">
        <v>95.209998999999996</v>
      </c>
      <c r="E32" s="4">
        <v>92.150002000000001</v>
      </c>
      <c r="F32" s="4">
        <v>94.559997999999993</v>
      </c>
      <c r="G32" s="4">
        <v>94.559997999999993</v>
      </c>
      <c r="H32" s="4">
        <v>4259278</v>
      </c>
      <c r="I32" s="5">
        <f t="shared" si="0"/>
        <v>1.0055295299284397</v>
      </c>
      <c r="J32" s="5">
        <f t="shared" si="1"/>
        <v>5.5142982015540442E-3</v>
      </c>
      <c r="K32" s="3"/>
      <c r="L32" s="3"/>
      <c r="M32" s="3"/>
      <c r="N32" s="3"/>
      <c r="O32" s="3"/>
    </row>
    <row r="33" spans="1:15" x14ac:dyDescent="0.25">
      <c r="A33">
        <v>31</v>
      </c>
      <c r="B33" s="18">
        <v>44409</v>
      </c>
      <c r="C33" s="4">
        <v>95.150002000000001</v>
      </c>
      <c r="D33" s="4">
        <v>97.82</v>
      </c>
      <c r="E33" s="4">
        <v>95.150002000000001</v>
      </c>
      <c r="F33" s="4">
        <v>97.059997999999993</v>
      </c>
      <c r="G33" s="4">
        <v>97.059997999999993</v>
      </c>
      <c r="H33" s="4">
        <v>5175256</v>
      </c>
      <c r="I33" s="5">
        <f t="shared" si="0"/>
        <v>1.026438240829912</v>
      </c>
      <c r="J33" s="5">
        <f t="shared" si="1"/>
        <v>2.6094790864063393E-2</v>
      </c>
      <c r="K33" s="3"/>
      <c r="L33" s="3"/>
      <c r="M33" s="3"/>
      <c r="N33" s="3"/>
      <c r="O33" s="3"/>
    </row>
    <row r="34" spans="1:15" x14ac:dyDescent="0.25">
      <c r="A34">
        <v>32</v>
      </c>
      <c r="B34" s="18">
        <v>44440</v>
      </c>
      <c r="C34" s="4">
        <v>96.610000999999997</v>
      </c>
      <c r="D34" s="4">
        <v>97.849997999999999</v>
      </c>
      <c r="E34" s="4">
        <v>92.879997000000003</v>
      </c>
      <c r="F34" s="4">
        <v>95.239998</v>
      </c>
      <c r="G34" s="4">
        <v>95.239998</v>
      </c>
      <c r="H34" s="4">
        <v>5931835</v>
      </c>
      <c r="I34" s="5">
        <f t="shared" si="0"/>
        <v>0.98124871175043715</v>
      </c>
      <c r="J34" s="5">
        <f t="shared" si="1"/>
        <v>-1.8929322752177204E-2</v>
      </c>
      <c r="K34" s="3"/>
      <c r="L34" s="3"/>
      <c r="M34" s="3"/>
      <c r="N34" s="3"/>
      <c r="O34" s="3"/>
    </row>
    <row r="35" spans="1:15" x14ac:dyDescent="0.25">
      <c r="A35">
        <v>33</v>
      </c>
      <c r="B35" s="18">
        <v>44470</v>
      </c>
      <c r="C35" s="4">
        <v>92.760002</v>
      </c>
      <c r="D35" s="4">
        <v>95.879997000000003</v>
      </c>
      <c r="E35" s="4">
        <v>91.629997000000003</v>
      </c>
      <c r="F35" s="4">
        <v>93.720000999999996</v>
      </c>
      <c r="G35" s="4">
        <v>93.720000999999996</v>
      </c>
      <c r="H35" s="4">
        <v>4315525</v>
      </c>
      <c r="I35" s="5">
        <f t="shared" si="0"/>
        <v>0.98404035035784021</v>
      </c>
      <c r="J35" s="5">
        <f t="shared" si="1"/>
        <v>-1.608837630940585E-2</v>
      </c>
      <c r="K35" s="3"/>
      <c r="L35" s="3"/>
      <c r="M35" s="3"/>
      <c r="N35" s="3"/>
      <c r="O35" s="3"/>
    </row>
    <row r="36" spans="1:15" x14ac:dyDescent="0.25">
      <c r="A36">
        <v>34</v>
      </c>
      <c r="B36" s="18">
        <v>44501</v>
      </c>
      <c r="C36" s="4">
        <v>94.769997000000004</v>
      </c>
      <c r="D36" s="4">
        <v>96.279999000000004</v>
      </c>
      <c r="E36" s="4">
        <v>92.68</v>
      </c>
      <c r="F36" s="4">
        <v>93.650002000000001</v>
      </c>
      <c r="G36" s="4">
        <v>93.650002000000001</v>
      </c>
      <c r="H36" s="4">
        <v>4790344</v>
      </c>
      <c r="I36" s="5">
        <f t="shared" si="0"/>
        <v>0.99925310500156739</v>
      </c>
      <c r="J36" s="5">
        <f t="shared" si="1"/>
        <v>-7.471740634654578E-4</v>
      </c>
      <c r="K36" s="3"/>
      <c r="L36" s="3"/>
      <c r="M36" s="3"/>
      <c r="N36" s="3"/>
      <c r="O36" s="3"/>
    </row>
    <row r="37" spans="1:15" x14ac:dyDescent="0.25">
      <c r="A37">
        <v>35</v>
      </c>
      <c r="B37" s="18">
        <v>44531</v>
      </c>
      <c r="C37" s="4">
        <v>93.300003000000004</v>
      </c>
      <c r="D37" s="4">
        <v>96.949996999999996</v>
      </c>
      <c r="E37" s="4">
        <v>92.18</v>
      </c>
      <c r="F37" s="4">
        <v>95.870002999999997</v>
      </c>
      <c r="G37" s="4">
        <v>95.870002999999997</v>
      </c>
      <c r="H37" s="4">
        <v>4511387</v>
      </c>
      <c r="I37" s="5">
        <f t="shared" si="0"/>
        <v>1.0237052958098174</v>
      </c>
      <c r="J37" s="5">
        <f t="shared" si="1"/>
        <v>2.3428688135069244E-2</v>
      </c>
      <c r="K37" s="3"/>
      <c r="L37" s="3"/>
      <c r="M37" s="3"/>
      <c r="N37" s="3"/>
      <c r="O37" s="3"/>
    </row>
    <row r="38" spans="1:15" x14ac:dyDescent="0.25">
      <c r="A38">
        <v>36</v>
      </c>
      <c r="B38" s="18">
        <v>44562</v>
      </c>
      <c r="C38" s="4">
        <v>95.870002999999997</v>
      </c>
      <c r="D38" s="4">
        <v>97.480002999999996</v>
      </c>
      <c r="E38" s="4">
        <v>86.349997999999999</v>
      </c>
      <c r="F38" s="4">
        <v>89.110000999999997</v>
      </c>
      <c r="G38" s="4">
        <v>89.110000999999997</v>
      </c>
      <c r="H38" s="4">
        <v>6561908</v>
      </c>
      <c r="I38" s="5">
        <f t="shared" si="0"/>
        <v>0.92948782947258279</v>
      </c>
      <c r="J38" s="5">
        <f t="shared" si="1"/>
        <v>-7.3121565534566349E-2</v>
      </c>
      <c r="K38" s="3"/>
      <c r="L38" s="3"/>
      <c r="M38" s="3"/>
      <c r="N38" s="3"/>
      <c r="O38" s="3"/>
    </row>
    <row r="39" spans="1:15" x14ac:dyDescent="0.25">
      <c r="A39">
        <v>37</v>
      </c>
      <c r="B39" s="18">
        <v>44593</v>
      </c>
      <c r="C39" s="4">
        <v>89.32</v>
      </c>
      <c r="D39" s="4">
        <v>94.150002000000001</v>
      </c>
      <c r="E39" s="4">
        <v>88.760002</v>
      </c>
      <c r="F39" s="4">
        <v>91</v>
      </c>
      <c r="G39" s="4">
        <v>91</v>
      </c>
      <c r="H39" s="4">
        <v>5924414</v>
      </c>
      <c r="I39" s="5">
        <f t="shared" si="0"/>
        <v>1.0212097293097326</v>
      </c>
      <c r="J39" s="5">
        <f t="shared" si="1"/>
        <v>2.0987933670136637E-2</v>
      </c>
      <c r="K39" s="3"/>
      <c r="L39" s="3"/>
      <c r="M39" s="3"/>
      <c r="N39" s="3"/>
      <c r="O39" s="3"/>
    </row>
    <row r="40" spans="1:15" x14ac:dyDescent="0.25">
      <c r="A40">
        <v>38</v>
      </c>
      <c r="B40" s="18">
        <v>44621</v>
      </c>
      <c r="C40" s="4">
        <v>91.559997999999993</v>
      </c>
      <c r="D40" s="4">
        <v>97.919998000000007</v>
      </c>
      <c r="E40" s="4">
        <v>90.150002000000001</v>
      </c>
      <c r="F40" s="4">
        <v>97.209998999999996</v>
      </c>
      <c r="G40" s="4">
        <v>97.209998999999996</v>
      </c>
      <c r="H40" s="4">
        <v>6142964</v>
      </c>
      <c r="I40" s="5">
        <f t="shared" si="0"/>
        <v>1.0682417472527472</v>
      </c>
      <c r="J40" s="5">
        <f t="shared" si="1"/>
        <v>6.6014070029119992E-2</v>
      </c>
      <c r="K40" s="3"/>
      <c r="L40" s="3"/>
      <c r="M40" s="3"/>
      <c r="N40" s="3"/>
      <c r="O40" s="3"/>
    </row>
    <row r="41" spans="1:15" x14ac:dyDescent="0.25">
      <c r="A41">
        <v>39</v>
      </c>
      <c r="B41" s="18">
        <v>44652</v>
      </c>
      <c r="C41" s="4">
        <v>94.910004000000001</v>
      </c>
      <c r="D41" s="4">
        <v>96.900002000000001</v>
      </c>
      <c r="E41" s="4">
        <v>91.830001999999993</v>
      </c>
      <c r="F41" s="4">
        <v>94.389999000000003</v>
      </c>
      <c r="G41" s="4">
        <v>94.389999000000003</v>
      </c>
      <c r="H41" s="4">
        <v>5583245</v>
      </c>
      <c r="I41" s="5">
        <f t="shared" si="0"/>
        <v>0.97099063852474687</v>
      </c>
      <c r="J41" s="5">
        <f t="shared" si="1"/>
        <v>-2.9438451803459637E-2</v>
      </c>
      <c r="K41" s="3"/>
      <c r="L41" s="3"/>
      <c r="M41" s="3"/>
      <c r="N41" s="3"/>
      <c r="O41" s="3"/>
    </row>
    <row r="42" spans="1:15" x14ac:dyDescent="0.25">
      <c r="A42">
        <v>40</v>
      </c>
      <c r="B42" s="18">
        <v>44682</v>
      </c>
      <c r="C42" s="4">
        <v>94</v>
      </c>
      <c r="D42" s="4">
        <v>94</v>
      </c>
      <c r="E42" s="4">
        <v>88</v>
      </c>
      <c r="F42" s="4">
        <v>91.760002</v>
      </c>
      <c r="G42" s="4">
        <v>91.760002</v>
      </c>
      <c r="H42" s="4">
        <v>6277888</v>
      </c>
      <c r="I42" s="5">
        <f t="shared" si="0"/>
        <v>0.97213691039450056</v>
      </c>
      <c r="J42" s="5">
        <f t="shared" si="1"/>
        <v>-2.8258630125405835E-2</v>
      </c>
      <c r="K42" s="3"/>
      <c r="L42" s="3"/>
      <c r="M42" s="3"/>
      <c r="N42" s="3"/>
      <c r="O42" s="3"/>
    </row>
    <row r="43" spans="1:15" x14ac:dyDescent="0.25">
      <c r="A43">
        <v>41</v>
      </c>
      <c r="B43" s="18">
        <v>44713</v>
      </c>
      <c r="C43" s="4">
        <v>91.989998</v>
      </c>
      <c r="D43" s="4">
        <v>92.269997000000004</v>
      </c>
      <c r="E43" s="4">
        <v>81.470000999999996</v>
      </c>
      <c r="F43" s="4">
        <v>83.75</v>
      </c>
      <c r="G43" s="4">
        <v>83.75</v>
      </c>
      <c r="H43" s="4">
        <v>8721431</v>
      </c>
      <c r="I43" s="5">
        <f t="shared" si="0"/>
        <v>0.91270704200725716</v>
      </c>
      <c r="J43" s="5">
        <f t="shared" si="1"/>
        <v>-9.1340323911928714E-2</v>
      </c>
      <c r="K43" s="3"/>
      <c r="L43" s="3"/>
      <c r="M43" s="3"/>
      <c r="N43" s="3"/>
      <c r="O43" s="3"/>
    </row>
    <row r="44" spans="1:15" x14ac:dyDescent="0.25">
      <c r="A44">
        <v>42</v>
      </c>
      <c r="B44" s="18">
        <v>44743</v>
      </c>
      <c r="C44" s="4">
        <v>80.699996999999996</v>
      </c>
      <c r="D44" s="4">
        <v>86.620002999999997</v>
      </c>
      <c r="E44" s="4">
        <v>80.449996999999996</v>
      </c>
      <c r="F44" s="4">
        <v>86.260002</v>
      </c>
      <c r="G44" s="4">
        <v>86.260002</v>
      </c>
      <c r="H44" s="4">
        <v>6657030</v>
      </c>
      <c r="I44" s="5">
        <f t="shared" si="0"/>
        <v>1.0299701731343283</v>
      </c>
      <c r="J44" s="5">
        <f t="shared" si="1"/>
        <v>2.9529843700238496E-2</v>
      </c>
      <c r="K44" s="3"/>
      <c r="L44" s="3"/>
      <c r="M44" s="3"/>
      <c r="N44" s="3"/>
      <c r="O44" s="3"/>
    </row>
    <row r="45" spans="1:15" x14ac:dyDescent="0.25">
      <c r="A45">
        <v>43</v>
      </c>
      <c r="B45" s="18">
        <v>44774</v>
      </c>
      <c r="C45" s="4">
        <v>86.639999000000003</v>
      </c>
      <c r="D45" s="4">
        <v>88.949996999999996</v>
      </c>
      <c r="E45" s="4">
        <v>85.870002999999997</v>
      </c>
      <c r="F45" s="4">
        <v>87.25</v>
      </c>
      <c r="G45" s="4">
        <v>87.25</v>
      </c>
      <c r="H45" s="4">
        <v>5305075</v>
      </c>
      <c r="I45" s="5">
        <f t="shared" si="0"/>
        <v>1.011476906759172</v>
      </c>
      <c r="J45" s="5">
        <f t="shared" si="1"/>
        <v>1.1411546677122039E-2</v>
      </c>
      <c r="K45" s="3"/>
      <c r="L45" s="3"/>
      <c r="M45" s="3"/>
      <c r="N45" s="3"/>
      <c r="O45" s="3"/>
    </row>
    <row r="46" spans="1:15" x14ac:dyDescent="0.25">
      <c r="A46">
        <v>44</v>
      </c>
      <c r="B46" s="18">
        <v>44805</v>
      </c>
      <c r="C46" s="4">
        <v>86</v>
      </c>
      <c r="D46" s="4">
        <v>88.629997000000003</v>
      </c>
      <c r="E46" s="4">
        <v>81.290001000000004</v>
      </c>
      <c r="F46" s="4">
        <v>81.629997000000003</v>
      </c>
      <c r="G46" s="4">
        <v>81.629997000000003</v>
      </c>
      <c r="H46" s="4">
        <v>4971871</v>
      </c>
      <c r="I46" s="5">
        <f t="shared" si="0"/>
        <v>0.9355873581661891</v>
      </c>
      <c r="J46" s="5">
        <f t="shared" si="1"/>
        <v>-6.6580756370467037E-2</v>
      </c>
      <c r="K46" s="3"/>
      <c r="L46" s="3"/>
      <c r="M46" s="3"/>
      <c r="N46" s="3"/>
      <c r="O46" s="3"/>
    </row>
    <row r="47" spans="1:15" x14ac:dyDescent="0.25">
      <c r="A47">
        <v>45</v>
      </c>
      <c r="B47" s="18">
        <v>44835</v>
      </c>
      <c r="C47" s="4">
        <v>80.989998</v>
      </c>
      <c r="D47" s="4">
        <v>85.300003000000004</v>
      </c>
      <c r="E47" s="4">
        <v>79.599997999999999</v>
      </c>
      <c r="F47" s="4">
        <v>85.190002000000007</v>
      </c>
      <c r="G47" s="4">
        <v>85.190002000000007</v>
      </c>
      <c r="H47" s="4">
        <v>4691606</v>
      </c>
      <c r="I47" s="5">
        <f t="shared" si="0"/>
        <v>1.0436114802258294</v>
      </c>
      <c r="J47" s="5">
        <f t="shared" si="1"/>
        <v>4.2687274819613368E-2</v>
      </c>
      <c r="K47" s="3"/>
      <c r="L47" s="3"/>
      <c r="M47" s="3"/>
      <c r="N47" s="3"/>
      <c r="O47" s="3"/>
    </row>
    <row r="48" spans="1:15" x14ac:dyDescent="0.25">
      <c r="A48">
        <v>46</v>
      </c>
      <c r="B48" s="18">
        <v>44866</v>
      </c>
      <c r="C48" s="4">
        <v>85.160004000000001</v>
      </c>
      <c r="D48" s="4">
        <v>90.790001000000004</v>
      </c>
      <c r="E48" s="4">
        <v>84.629997000000003</v>
      </c>
      <c r="F48" s="4">
        <v>90.650002000000001</v>
      </c>
      <c r="G48" s="4">
        <v>90.650002000000001</v>
      </c>
      <c r="H48" s="4">
        <v>4581664</v>
      </c>
      <c r="I48" s="5">
        <f t="shared" si="0"/>
        <v>1.0640920280762522</v>
      </c>
      <c r="J48" s="5">
        <f t="shared" si="1"/>
        <v>6.2121879732056115E-2</v>
      </c>
      <c r="K48" s="3"/>
      <c r="L48" s="3"/>
      <c r="M48" s="3"/>
      <c r="N48" s="3"/>
      <c r="O48" s="3"/>
    </row>
    <row r="49" spans="1:15" x14ac:dyDescent="0.25">
      <c r="A49">
        <v>47</v>
      </c>
      <c r="B49" s="18">
        <v>44896</v>
      </c>
      <c r="C49" s="4">
        <v>91.790001000000004</v>
      </c>
      <c r="D49" s="4">
        <v>91.849997999999999</v>
      </c>
      <c r="E49" s="4">
        <v>87.089995999999999</v>
      </c>
      <c r="F49" s="4">
        <v>87.699996999999996</v>
      </c>
      <c r="G49" s="4">
        <v>87.699996999999996</v>
      </c>
      <c r="H49" s="4">
        <v>7071922</v>
      </c>
      <c r="I49" s="5">
        <f t="shared" si="0"/>
        <v>0.96745719873232872</v>
      </c>
      <c r="J49" s="5">
        <f t="shared" si="1"/>
        <v>-3.3084094093127958E-2</v>
      </c>
      <c r="K49" s="3"/>
      <c r="L49" s="3"/>
      <c r="M49" s="3"/>
      <c r="N49" s="3"/>
      <c r="O49" s="3"/>
    </row>
    <row r="50" spans="1:15" x14ac:dyDescent="0.25">
      <c r="A50">
        <v>48</v>
      </c>
      <c r="B50" s="18">
        <v>44927</v>
      </c>
      <c r="C50" s="4">
        <v>87.699996999999996</v>
      </c>
      <c r="D50" s="4">
        <v>92.919998000000007</v>
      </c>
      <c r="E50" s="4">
        <v>85.239998</v>
      </c>
      <c r="F50" s="4">
        <v>92.440002000000007</v>
      </c>
      <c r="G50" s="4">
        <v>92.440002000000007</v>
      </c>
      <c r="H50" s="4">
        <v>4632146</v>
      </c>
      <c r="I50" s="5">
        <f t="shared" si="0"/>
        <v>1.0540479493973074</v>
      </c>
      <c r="J50" s="5">
        <f t="shared" si="1"/>
        <v>5.2637941871224302E-2</v>
      </c>
      <c r="K50" s="3"/>
      <c r="L50" s="3"/>
      <c r="M50" s="3"/>
      <c r="N50" s="3"/>
      <c r="O50" s="3"/>
    </row>
  </sheetData>
  <pageMargins left="0.7" right="0.7" top="0.75" bottom="0.75" header="0.3" footer="0.3"/>
  <drawing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0ECC6-BBFC-4725-83C1-2BB4DCA2CFDE}">
  <sheetPr codeName="Sheet5"/>
  <dimension ref="B2:CY256"/>
  <sheetViews>
    <sheetView topLeftCell="A88" zoomScale="85" zoomScaleNormal="85" workbookViewId="0">
      <selection activeCell="D6" sqref="D6"/>
    </sheetView>
  </sheetViews>
  <sheetFormatPr defaultRowHeight="15" x14ac:dyDescent="0.25"/>
  <cols>
    <col min="2" max="2" width="10.85546875" bestFit="1" customWidth="1"/>
    <col min="3" max="3" width="15.7109375" customWidth="1"/>
    <col min="4" max="103" width="9.42578125" bestFit="1" customWidth="1"/>
  </cols>
  <sheetData>
    <row r="2" spans="2:103" x14ac:dyDescent="0.25">
      <c r="B2" t="s">
        <v>160</v>
      </c>
      <c r="C2" t="s">
        <v>161</v>
      </c>
    </row>
    <row r="3" spans="2:103" x14ac:dyDescent="0.25">
      <c r="B3" s="5">
        <f>AVERAGE('Task 4'!J4:J50)</f>
        <v>3.472478209370244E-3</v>
      </c>
      <c r="C3" s="5">
        <f>_xlfn.STDEV.S('Task 4'!J4:J50)</f>
        <v>5.2347839220942431E-2</v>
      </c>
    </row>
    <row r="5" spans="2:103" x14ac:dyDescent="0.25">
      <c r="B5" t="s">
        <v>18</v>
      </c>
      <c r="C5" t="s">
        <v>143</v>
      </c>
      <c r="D5" t="s">
        <v>43</v>
      </c>
      <c r="E5" t="s">
        <v>44</v>
      </c>
      <c r="F5" t="s">
        <v>45</v>
      </c>
      <c r="G5" t="s">
        <v>46</v>
      </c>
      <c r="H5" t="s">
        <v>47</v>
      </c>
      <c r="I5" t="s">
        <v>48</v>
      </c>
      <c r="J5" t="s">
        <v>49</v>
      </c>
      <c r="K5" t="s">
        <v>50</v>
      </c>
      <c r="L5" t="s">
        <v>51</v>
      </c>
      <c r="M5" t="s">
        <v>52</v>
      </c>
      <c r="N5" t="s">
        <v>53</v>
      </c>
      <c r="O5" t="s">
        <v>54</v>
      </c>
      <c r="P5" t="s">
        <v>55</v>
      </c>
      <c r="Q5" t="s">
        <v>56</v>
      </c>
      <c r="R5" t="s">
        <v>57</v>
      </c>
      <c r="S5" t="s">
        <v>58</v>
      </c>
      <c r="T5" t="s">
        <v>59</v>
      </c>
      <c r="U5" t="s">
        <v>60</v>
      </c>
      <c r="V5" t="s">
        <v>61</v>
      </c>
      <c r="W5" t="s">
        <v>62</v>
      </c>
      <c r="X5" t="s">
        <v>63</v>
      </c>
      <c r="Y5" t="s">
        <v>64</v>
      </c>
      <c r="Z5" t="s">
        <v>65</v>
      </c>
      <c r="AA5" t="s">
        <v>66</v>
      </c>
      <c r="AB5" t="s">
        <v>67</v>
      </c>
      <c r="AC5" t="s">
        <v>68</v>
      </c>
      <c r="AD5" t="s">
        <v>69</v>
      </c>
      <c r="AE5" t="s">
        <v>70</v>
      </c>
      <c r="AF5" t="s">
        <v>71</v>
      </c>
      <c r="AG5" t="s">
        <v>72</v>
      </c>
      <c r="AH5" t="s">
        <v>73</v>
      </c>
      <c r="AI5" t="s">
        <v>74</v>
      </c>
      <c r="AJ5" t="s">
        <v>75</v>
      </c>
      <c r="AK5" t="s">
        <v>76</v>
      </c>
      <c r="AL5" t="s">
        <v>77</v>
      </c>
      <c r="AM5" t="s">
        <v>78</v>
      </c>
      <c r="AN5" t="s">
        <v>79</v>
      </c>
      <c r="AO5" t="s">
        <v>80</v>
      </c>
      <c r="AP5" t="s">
        <v>81</v>
      </c>
      <c r="AQ5" t="s">
        <v>82</v>
      </c>
      <c r="AR5" t="s">
        <v>83</v>
      </c>
      <c r="AS5" t="s">
        <v>84</v>
      </c>
      <c r="AT5" t="s">
        <v>85</v>
      </c>
      <c r="AU5" t="s">
        <v>86</v>
      </c>
      <c r="AV5" t="s">
        <v>87</v>
      </c>
      <c r="AW5" t="s">
        <v>88</v>
      </c>
      <c r="AX5" t="s">
        <v>89</v>
      </c>
      <c r="AY5" t="s">
        <v>90</v>
      </c>
      <c r="AZ5" t="s">
        <v>91</v>
      </c>
      <c r="BA5" t="s">
        <v>92</v>
      </c>
      <c r="BB5" t="s">
        <v>93</v>
      </c>
      <c r="BC5" t="s">
        <v>94</v>
      </c>
      <c r="BD5" t="s">
        <v>95</v>
      </c>
      <c r="BE5" t="s">
        <v>96</v>
      </c>
      <c r="BF5" t="s">
        <v>97</v>
      </c>
      <c r="BG5" t="s">
        <v>98</v>
      </c>
      <c r="BH5" t="s">
        <v>99</v>
      </c>
      <c r="BI5" t="s">
        <v>100</v>
      </c>
      <c r="BJ5" t="s">
        <v>101</v>
      </c>
      <c r="BK5" t="s">
        <v>102</v>
      </c>
      <c r="BL5" t="s">
        <v>103</v>
      </c>
      <c r="BM5" t="s">
        <v>104</v>
      </c>
      <c r="BN5" t="s">
        <v>105</v>
      </c>
      <c r="BO5" t="s">
        <v>106</v>
      </c>
      <c r="BP5" t="s">
        <v>107</v>
      </c>
      <c r="BQ5" t="s">
        <v>108</v>
      </c>
      <c r="BR5" t="s">
        <v>109</v>
      </c>
      <c r="BS5" t="s">
        <v>110</v>
      </c>
      <c r="BT5" t="s">
        <v>111</v>
      </c>
      <c r="BU5" t="s">
        <v>112</v>
      </c>
      <c r="BV5" t="s">
        <v>113</v>
      </c>
      <c r="BW5" t="s">
        <v>114</v>
      </c>
      <c r="BX5" t="s">
        <v>115</v>
      </c>
      <c r="BY5" t="s">
        <v>116</v>
      </c>
      <c r="BZ5" t="s">
        <v>117</v>
      </c>
      <c r="CA5" t="s">
        <v>118</v>
      </c>
      <c r="CB5" t="s">
        <v>119</v>
      </c>
      <c r="CC5" t="s">
        <v>120</v>
      </c>
      <c r="CD5" t="s">
        <v>121</v>
      </c>
      <c r="CE5" t="s">
        <v>122</v>
      </c>
      <c r="CF5" t="s">
        <v>123</v>
      </c>
      <c r="CG5" t="s">
        <v>124</v>
      </c>
      <c r="CH5" t="s">
        <v>125</v>
      </c>
      <c r="CI5" t="s">
        <v>126</v>
      </c>
      <c r="CJ5" t="s">
        <v>127</v>
      </c>
      <c r="CK5" t="s">
        <v>128</v>
      </c>
      <c r="CL5" t="s">
        <v>129</v>
      </c>
      <c r="CM5" t="s">
        <v>130</v>
      </c>
      <c r="CN5" t="s">
        <v>131</v>
      </c>
      <c r="CO5" t="s">
        <v>132</v>
      </c>
      <c r="CP5" t="s">
        <v>133</v>
      </c>
      <c r="CQ5" t="s">
        <v>134</v>
      </c>
      <c r="CR5" t="s">
        <v>135</v>
      </c>
      <c r="CS5" t="s">
        <v>136</v>
      </c>
      <c r="CT5" t="s">
        <v>137</v>
      </c>
      <c r="CU5" t="s">
        <v>138</v>
      </c>
      <c r="CV5" t="s">
        <v>139</v>
      </c>
      <c r="CW5" t="s">
        <v>140</v>
      </c>
      <c r="CX5" t="s">
        <v>141</v>
      </c>
      <c r="CY5" t="s">
        <v>142</v>
      </c>
    </row>
    <row r="6" spans="2:103" x14ac:dyDescent="0.25">
      <c r="B6" s="1">
        <v>44958</v>
      </c>
      <c r="C6">
        <v>1</v>
      </c>
      <c r="D6" s="5">
        <f ca="1">_xlfn.NORM.INV(RAND(), $B$3, $C$3)</f>
        <v>2.730104278660379E-2</v>
      </c>
      <c r="E6" s="5">
        <f t="shared" ref="E6:BP7" ca="1" si="0">_xlfn.NORM.INV(RAND(), $B$3, $C$3)</f>
        <v>1.7899105076050383E-2</v>
      </c>
      <c r="F6" s="5">
        <f t="shared" ca="1" si="0"/>
        <v>4.2881605015253919E-2</v>
      </c>
      <c r="G6" s="5">
        <f t="shared" ca="1" si="0"/>
        <v>5.4971238300304238E-2</v>
      </c>
      <c r="H6" s="5">
        <f t="shared" ca="1" si="0"/>
        <v>2.4502916121821955E-2</v>
      </c>
      <c r="I6" s="5">
        <f t="shared" ca="1" si="0"/>
        <v>1.1348726644802845E-2</v>
      </c>
      <c r="J6" s="5">
        <f t="shared" ca="1" si="0"/>
        <v>3.90402149372557E-2</v>
      </c>
      <c r="K6" s="5">
        <f t="shared" ca="1" si="0"/>
        <v>1.2015075674034289E-2</v>
      </c>
      <c r="L6" s="5">
        <f t="shared" ca="1" si="0"/>
        <v>2.4826868381045242E-2</v>
      </c>
      <c r="M6" s="5">
        <f t="shared" ca="1" si="0"/>
        <v>4.2312110646976223E-2</v>
      </c>
      <c r="N6" s="5">
        <f t="shared" ca="1" si="0"/>
        <v>-1.1596038820713741E-2</v>
      </c>
      <c r="O6" s="5">
        <f t="shared" ca="1" si="0"/>
        <v>5.3114589641733649E-2</v>
      </c>
      <c r="P6" s="5">
        <f t="shared" ca="1" si="0"/>
        <v>-6.5534937765610715E-2</v>
      </c>
      <c r="Q6" s="5">
        <f t="shared" ca="1" si="0"/>
        <v>-8.5083754612973225E-2</v>
      </c>
      <c r="R6" s="5">
        <f t="shared" ca="1" si="0"/>
        <v>-7.4447142223494175E-2</v>
      </c>
      <c r="S6" s="5">
        <f t="shared" ca="1" si="0"/>
        <v>-0.1544514185270828</v>
      </c>
      <c r="T6" s="5">
        <f t="shared" ca="1" si="0"/>
        <v>5.6461673645891164E-2</v>
      </c>
      <c r="U6" s="5">
        <f t="shared" ca="1" si="0"/>
        <v>-2.9419671747039279E-2</v>
      </c>
      <c r="V6" s="5">
        <f t="shared" ca="1" si="0"/>
        <v>-3.402138218097648E-2</v>
      </c>
      <c r="W6" s="5">
        <f t="shared" ca="1" si="0"/>
        <v>2.9182302437564841E-3</v>
      </c>
      <c r="X6" s="5">
        <f t="shared" ca="1" si="0"/>
        <v>-1.6765773766101187E-2</v>
      </c>
      <c r="Y6" s="5">
        <f t="shared" ca="1" si="0"/>
        <v>-3.1043007848265219E-2</v>
      </c>
      <c r="Z6" s="5">
        <f t="shared" ca="1" si="0"/>
        <v>1.5914641804009515E-2</v>
      </c>
      <c r="AA6" s="5">
        <f t="shared" ca="1" si="0"/>
        <v>-2.3338760843932153E-2</v>
      </c>
      <c r="AB6" s="5">
        <f t="shared" ca="1" si="0"/>
        <v>-4.1958178333551782E-2</v>
      </c>
      <c r="AC6" s="5">
        <f t="shared" ca="1" si="0"/>
        <v>-4.7684952303590003E-2</v>
      </c>
      <c r="AD6" s="5">
        <f t="shared" ca="1" si="0"/>
        <v>5.1988913618291992E-2</v>
      </c>
      <c r="AE6" s="5">
        <f t="shared" ca="1" si="0"/>
        <v>-4.5475516701177061E-2</v>
      </c>
      <c r="AF6" s="5">
        <f t="shared" ca="1" si="0"/>
        <v>-1.4687222444929041E-2</v>
      </c>
      <c r="AG6" s="5">
        <f t="shared" ca="1" si="0"/>
        <v>-2.2606853930200285E-3</v>
      </c>
      <c r="AH6" s="5">
        <f t="shared" ca="1" si="0"/>
        <v>-2.9074931463581137E-2</v>
      </c>
      <c r="AI6" s="5">
        <f t="shared" ca="1" si="0"/>
        <v>-8.827572242992715E-3</v>
      </c>
      <c r="AJ6" s="5">
        <f t="shared" ca="1" si="0"/>
        <v>3.8089618788933709E-2</v>
      </c>
      <c r="AK6" s="5">
        <f t="shared" ca="1" si="0"/>
        <v>-4.812866278294714E-2</v>
      </c>
      <c r="AL6" s="5">
        <f t="shared" ca="1" si="0"/>
        <v>-2.1917349049197419E-3</v>
      </c>
      <c r="AM6" s="5">
        <f t="shared" ca="1" si="0"/>
        <v>4.3061518157001735E-3</v>
      </c>
      <c r="AN6" s="5">
        <f t="shared" ca="1" si="0"/>
        <v>3.5788253238417719E-3</v>
      </c>
      <c r="AO6" s="5">
        <f t="shared" ca="1" si="0"/>
        <v>-4.1685726955937794E-4</v>
      </c>
      <c r="AP6" s="5">
        <f t="shared" ca="1" si="0"/>
        <v>2.8778992644290097E-2</v>
      </c>
      <c r="AQ6" s="5">
        <f t="shared" ca="1" si="0"/>
        <v>1.8333683711215791E-2</v>
      </c>
      <c r="AR6" s="5">
        <f t="shared" ca="1" si="0"/>
        <v>-4.9260076086210511E-2</v>
      </c>
      <c r="AS6" s="5">
        <f t="shared" ca="1" si="0"/>
        <v>-0.10942515165379484</v>
      </c>
      <c r="AT6" s="5">
        <f t="shared" ca="1" si="0"/>
        <v>3.3236275581495507E-2</v>
      </c>
      <c r="AU6" s="5">
        <f t="shared" ca="1" si="0"/>
        <v>4.4728766328372027E-2</v>
      </c>
      <c r="AV6" s="5">
        <f t="shared" ca="1" si="0"/>
        <v>5.0921115148671182E-2</v>
      </c>
      <c r="AW6" s="5">
        <f t="shared" ca="1" si="0"/>
        <v>1.5591246182995195E-2</v>
      </c>
      <c r="AX6" s="5">
        <f t="shared" ca="1" si="0"/>
        <v>6.3868048948890171E-2</v>
      </c>
      <c r="AY6" s="5">
        <f t="shared" ca="1" si="0"/>
        <v>-3.4027236023664649E-2</v>
      </c>
      <c r="AZ6" s="5">
        <f t="shared" ca="1" si="0"/>
        <v>-3.4756174109441304E-2</v>
      </c>
      <c r="BA6" s="5">
        <f t="shared" ca="1" si="0"/>
        <v>3.5622276469136991E-5</v>
      </c>
      <c r="BB6" s="5">
        <f t="shared" ca="1" si="0"/>
        <v>-3.493930807344648E-2</v>
      </c>
      <c r="BC6" s="5">
        <f t="shared" ca="1" si="0"/>
        <v>0.11853409544922015</v>
      </c>
      <c r="BD6" s="5">
        <f t="shared" ca="1" si="0"/>
        <v>0.10328516455334402</v>
      </c>
      <c r="BE6" s="5">
        <f t="shared" ca="1" si="0"/>
        <v>-8.1145140705229657E-2</v>
      </c>
      <c r="BF6" s="5">
        <f t="shared" ca="1" si="0"/>
        <v>2.2382911135881891E-2</v>
      </c>
      <c r="BG6" s="5">
        <f t="shared" ca="1" si="0"/>
        <v>-2.2151950618077756E-2</v>
      </c>
      <c r="BH6" s="5">
        <f t="shared" ca="1" si="0"/>
        <v>7.9345529395043399E-2</v>
      </c>
      <c r="BI6" s="5">
        <f t="shared" ca="1" si="0"/>
        <v>0.10749746119264425</v>
      </c>
      <c r="BJ6" s="5">
        <f t="shared" ca="1" si="0"/>
        <v>5.2013974448713661E-2</v>
      </c>
      <c r="BK6" s="5">
        <f t="shared" ca="1" si="0"/>
        <v>-8.2211112727863245E-2</v>
      </c>
      <c r="BL6" s="5">
        <f t="shared" ca="1" si="0"/>
        <v>5.1122604540188889E-2</v>
      </c>
      <c r="BM6" s="5">
        <f t="shared" ca="1" si="0"/>
        <v>-5.1442395657252532E-2</v>
      </c>
      <c r="BN6" s="5">
        <f t="shared" ca="1" si="0"/>
        <v>-7.688729859582643E-3</v>
      </c>
      <c r="BO6" s="5">
        <f t="shared" ca="1" si="0"/>
        <v>-9.5418969627558053E-2</v>
      </c>
      <c r="BP6" s="5">
        <f t="shared" ca="1" si="0"/>
        <v>5.0963301022364849E-2</v>
      </c>
      <c r="BQ6" s="5">
        <f t="shared" ref="BQ6:CY10" ca="1" si="1">_xlfn.NORM.INV(RAND(), $B$3, $C$3)</f>
        <v>-3.5626008273541884E-2</v>
      </c>
      <c r="BR6" s="5">
        <f t="shared" ca="1" si="1"/>
        <v>-5.926103154806131E-2</v>
      </c>
      <c r="BS6" s="5">
        <f t="shared" ca="1" si="1"/>
        <v>-2.9916215330916978E-3</v>
      </c>
      <c r="BT6" s="5">
        <f t="shared" ca="1" si="1"/>
        <v>5.0879441426958293E-2</v>
      </c>
      <c r="BU6" s="5">
        <f t="shared" ca="1" si="1"/>
        <v>-2.6920236855739074E-2</v>
      </c>
      <c r="BV6" s="5">
        <f t="shared" ca="1" si="1"/>
        <v>-3.7745113438598151E-4</v>
      </c>
      <c r="BW6" s="5">
        <f t="shared" ca="1" si="1"/>
        <v>-2.9208308199347305E-2</v>
      </c>
      <c r="BX6" s="5">
        <f t="shared" ca="1" si="1"/>
        <v>-3.767417815186077E-2</v>
      </c>
      <c r="BY6" s="5">
        <f t="shared" ca="1" si="1"/>
        <v>0.10235615236548372</v>
      </c>
      <c r="BZ6" s="5">
        <f t="shared" ca="1" si="1"/>
        <v>4.7548265021123873E-2</v>
      </c>
      <c r="CA6" s="5">
        <f t="shared" ca="1" si="1"/>
        <v>7.1409851292589907E-2</v>
      </c>
      <c r="CB6" s="5">
        <f t="shared" ca="1" si="1"/>
        <v>-6.7315335045067745E-2</v>
      </c>
      <c r="CC6" s="5">
        <f t="shared" ca="1" si="1"/>
        <v>-1.6257038980506282E-2</v>
      </c>
      <c r="CD6" s="5">
        <f t="shared" ca="1" si="1"/>
        <v>-6.5066439785535141E-2</v>
      </c>
      <c r="CE6" s="5">
        <f t="shared" ca="1" si="1"/>
        <v>3.941026211657566E-2</v>
      </c>
      <c r="CF6" s="5">
        <f t="shared" ca="1" si="1"/>
        <v>1.1644334250562861E-2</v>
      </c>
      <c r="CG6" s="5">
        <f t="shared" ca="1" si="1"/>
        <v>1.3468535172538108E-3</v>
      </c>
      <c r="CH6" s="5">
        <f t="shared" ca="1" si="1"/>
        <v>-1.9619222699557799E-2</v>
      </c>
      <c r="CI6" s="5">
        <f t="shared" ca="1" si="1"/>
        <v>0.10815330086478518</v>
      </c>
      <c r="CJ6" s="5">
        <f t="shared" ca="1" si="1"/>
        <v>-0.12980392196487139</v>
      </c>
      <c r="CK6" s="5">
        <f t="shared" ca="1" si="1"/>
        <v>4.2249713774518111E-2</v>
      </c>
      <c r="CL6" s="5">
        <f t="shared" ca="1" si="1"/>
        <v>-4.7530694240248812E-2</v>
      </c>
      <c r="CM6" s="5">
        <f t="shared" ca="1" si="1"/>
        <v>3.4797545818316553E-2</v>
      </c>
      <c r="CN6" s="5">
        <f t="shared" ca="1" si="1"/>
        <v>-1.4234556856473582E-2</v>
      </c>
      <c r="CO6" s="5">
        <f t="shared" ca="1" si="1"/>
        <v>-3.8852996180396171E-2</v>
      </c>
      <c r="CP6" s="5">
        <f t="shared" ca="1" si="1"/>
        <v>-5.1329967631540347E-4</v>
      </c>
      <c r="CQ6" s="5">
        <f t="shared" ca="1" si="1"/>
        <v>-3.2480279720349961E-2</v>
      </c>
      <c r="CR6" s="5">
        <f t="shared" ca="1" si="1"/>
        <v>-9.2268973981928289E-3</v>
      </c>
      <c r="CS6" s="5">
        <f t="shared" ca="1" si="1"/>
        <v>0.10399078571457065</v>
      </c>
      <c r="CT6" s="5">
        <f t="shared" ca="1" si="1"/>
        <v>-5.5688782951817943E-2</v>
      </c>
      <c r="CU6" s="5">
        <f t="shared" ca="1" si="1"/>
        <v>-5.3700172457265535E-2</v>
      </c>
      <c r="CV6" s="5">
        <f t="shared" ca="1" si="1"/>
        <v>9.5907314276181405E-3</v>
      </c>
      <c r="CW6" s="5">
        <f t="shared" ca="1" si="1"/>
        <v>5.7494554387357549E-3</v>
      </c>
      <c r="CX6" s="5">
        <f t="shared" ca="1" si="1"/>
        <v>4.8198178764490125E-2</v>
      </c>
      <c r="CY6" s="5">
        <f t="shared" ca="1" si="1"/>
        <v>-4.5343122724439085E-2</v>
      </c>
    </row>
    <row r="7" spans="2:103" x14ac:dyDescent="0.25">
      <c r="B7" s="1">
        <v>44986</v>
      </c>
      <c r="C7">
        <v>2</v>
      </c>
      <c r="D7" s="5">
        <f t="shared" ref="D7:S70" ca="1" si="2">_xlfn.NORM.INV(RAND(), $B$3, $C$3)</f>
        <v>1.7301780738647049E-2</v>
      </c>
      <c r="E7" s="5">
        <f t="shared" ca="1" si="2"/>
        <v>4.9981283301125862E-2</v>
      </c>
      <c r="F7" s="5">
        <f t="shared" ca="1" si="2"/>
        <v>-2.6175334425755866E-2</v>
      </c>
      <c r="G7" s="5">
        <f t="shared" ca="1" si="2"/>
        <v>-6.5110717644909707E-2</v>
      </c>
      <c r="H7" s="5">
        <f t="shared" ca="1" si="2"/>
        <v>-6.5231039823726397E-2</v>
      </c>
      <c r="I7" s="5">
        <f t="shared" ca="1" si="2"/>
        <v>8.5440154889882079E-3</v>
      </c>
      <c r="J7" s="5">
        <f t="shared" ca="1" si="2"/>
        <v>3.9936714433799259E-2</v>
      </c>
      <c r="K7" s="5">
        <f t="shared" ca="1" si="2"/>
        <v>-6.3293929006798477E-2</v>
      </c>
      <c r="L7" s="5">
        <f t="shared" ca="1" si="2"/>
        <v>1.4861746389210371E-2</v>
      </c>
      <c r="M7" s="5">
        <f t="shared" ca="1" si="2"/>
        <v>7.3278379725613754E-2</v>
      </c>
      <c r="N7" s="5">
        <f t="shared" ca="1" si="2"/>
        <v>-1.3864710244723109E-2</v>
      </c>
      <c r="O7" s="5">
        <f t="shared" ca="1" si="2"/>
        <v>4.1868343911095986E-2</v>
      </c>
      <c r="P7" s="5">
        <f t="shared" ca="1" si="2"/>
        <v>5.9131546813632561E-3</v>
      </c>
      <c r="Q7" s="5">
        <f t="shared" ca="1" si="2"/>
        <v>-7.4073272297341241E-3</v>
      </c>
      <c r="R7" s="5">
        <f t="shared" ca="1" si="2"/>
        <v>-2.9046628749696442E-2</v>
      </c>
      <c r="S7" s="5">
        <f t="shared" ca="1" si="2"/>
        <v>-7.7700011942902603E-2</v>
      </c>
      <c r="T7" s="5">
        <f t="shared" ca="1" si="0"/>
        <v>-7.1640067816372055E-2</v>
      </c>
      <c r="U7" s="5">
        <f t="shared" ca="1" si="0"/>
        <v>8.1111272057881545E-2</v>
      </c>
      <c r="V7" s="5">
        <f t="shared" ca="1" si="0"/>
        <v>-2.1514606144038832E-2</v>
      </c>
      <c r="W7" s="5">
        <f t="shared" ca="1" si="0"/>
        <v>0.11068278809201247</v>
      </c>
      <c r="X7" s="5">
        <f t="shared" ca="1" si="0"/>
        <v>-4.1754825867081548E-2</v>
      </c>
      <c r="Y7" s="5">
        <f t="shared" ca="1" si="0"/>
        <v>6.4750453336139907E-2</v>
      </c>
      <c r="Z7" s="5">
        <f t="shared" ca="1" si="0"/>
        <v>9.0322554120810111E-2</v>
      </c>
      <c r="AA7" s="5">
        <f t="shared" ca="1" si="0"/>
        <v>1.5737129458489327E-3</v>
      </c>
      <c r="AB7" s="5">
        <f t="shared" ca="1" si="0"/>
        <v>6.0832323483471069E-2</v>
      </c>
      <c r="AC7" s="5">
        <f t="shared" ca="1" si="0"/>
        <v>8.0996429694524613E-2</v>
      </c>
      <c r="AD7" s="5">
        <f t="shared" ca="1" si="0"/>
        <v>5.4968543600472382E-2</v>
      </c>
      <c r="AE7" s="5">
        <f t="shared" ca="1" si="0"/>
        <v>-4.0582432748881563E-2</v>
      </c>
      <c r="AF7" s="5">
        <f t="shared" ca="1" si="0"/>
        <v>3.3351479576836332E-2</v>
      </c>
      <c r="AG7" s="5">
        <f t="shared" ca="1" si="0"/>
        <v>-8.5547637416929126E-2</v>
      </c>
      <c r="AH7" s="5">
        <f t="shared" ca="1" si="0"/>
        <v>1.6335306536579108E-2</v>
      </c>
      <c r="AI7" s="5">
        <f t="shared" ca="1" si="0"/>
        <v>2.6658447399157278E-3</v>
      </c>
      <c r="AJ7" s="5">
        <f t="shared" ca="1" si="0"/>
        <v>3.3208969109850793E-2</v>
      </c>
      <c r="AK7" s="5">
        <f t="shared" ca="1" si="0"/>
        <v>-8.3730726551196039E-2</v>
      </c>
      <c r="AL7" s="5">
        <f t="shared" ca="1" si="0"/>
        <v>-0.1205791803242344</v>
      </c>
      <c r="AM7" s="5">
        <f t="shared" ca="1" si="0"/>
        <v>-0.10139039350792153</v>
      </c>
      <c r="AN7" s="5">
        <f t="shared" ca="1" si="0"/>
        <v>-6.8335618105392366E-3</v>
      </c>
      <c r="AO7" s="5">
        <f t="shared" ca="1" si="0"/>
        <v>-1.8668224169270289E-2</v>
      </c>
      <c r="AP7" s="5">
        <f t="shared" ca="1" si="0"/>
        <v>0.13552788854516645</v>
      </c>
      <c r="AQ7" s="5">
        <f t="shared" ca="1" si="0"/>
        <v>3.749472473286064E-2</v>
      </c>
      <c r="AR7" s="5">
        <f t="shared" ca="1" si="0"/>
        <v>-6.658008832047882E-2</v>
      </c>
      <c r="AS7" s="5">
        <f t="shared" ca="1" si="0"/>
        <v>-3.6657733853046708E-2</v>
      </c>
      <c r="AT7" s="5">
        <f t="shared" ca="1" si="0"/>
        <v>-2.4337966358803004E-2</v>
      </c>
      <c r="AU7" s="5">
        <f t="shared" ca="1" si="0"/>
        <v>2.2007848973168067E-2</v>
      </c>
      <c r="AV7" s="5">
        <f t="shared" ca="1" si="0"/>
        <v>1.0124172210020665E-2</v>
      </c>
      <c r="AW7" s="5">
        <f t="shared" ca="1" si="0"/>
        <v>9.3233236118710483E-2</v>
      </c>
      <c r="AX7" s="5">
        <f t="shared" ca="1" si="0"/>
        <v>0.11601447874620981</v>
      </c>
      <c r="AY7" s="5">
        <f t="shared" ca="1" si="0"/>
        <v>9.7003583370188134E-2</v>
      </c>
      <c r="AZ7" s="5">
        <f t="shared" ca="1" si="0"/>
        <v>-2.4950676487637854E-3</v>
      </c>
      <c r="BA7" s="5">
        <f t="shared" ca="1" si="0"/>
        <v>-2.8401519140088005E-3</v>
      </c>
      <c r="BB7" s="5">
        <f t="shared" ca="1" si="0"/>
        <v>-2.0684472872479934E-2</v>
      </c>
      <c r="BC7" s="5">
        <f t="shared" ca="1" si="0"/>
        <v>-7.193266306778795E-2</v>
      </c>
      <c r="BD7" s="5">
        <f t="shared" ca="1" si="0"/>
        <v>0.13023289607915745</v>
      </c>
      <c r="BE7" s="5">
        <f t="shared" ca="1" si="0"/>
        <v>6.8496920265067429E-2</v>
      </c>
      <c r="BF7" s="5">
        <f t="shared" ca="1" si="0"/>
        <v>7.6623768272860493E-2</v>
      </c>
      <c r="BG7" s="5">
        <f t="shared" ca="1" si="0"/>
        <v>-5.1567963610481375E-2</v>
      </c>
      <c r="BH7" s="5">
        <f t="shared" ca="1" si="0"/>
        <v>7.6240865477135156E-2</v>
      </c>
      <c r="BI7" s="5">
        <f t="shared" ca="1" si="0"/>
        <v>5.8887109289876428E-2</v>
      </c>
      <c r="BJ7" s="5">
        <f t="shared" ca="1" si="0"/>
        <v>-8.0883830359050946E-2</v>
      </c>
      <c r="BK7" s="5">
        <f t="shared" ca="1" si="0"/>
        <v>4.2033932826662672E-2</v>
      </c>
      <c r="BL7" s="5">
        <f t="shared" ca="1" si="0"/>
        <v>3.7975107946137752E-2</v>
      </c>
      <c r="BM7" s="5">
        <f t="shared" ca="1" si="0"/>
        <v>-3.3680648493826626E-2</v>
      </c>
      <c r="BN7" s="5">
        <f t="shared" ca="1" si="0"/>
        <v>6.3675847693104762E-2</v>
      </c>
      <c r="BO7" s="5">
        <f t="shared" ca="1" si="0"/>
        <v>9.1596169084231013E-3</v>
      </c>
      <c r="BP7" s="5">
        <f t="shared" ca="1" si="0"/>
        <v>3.7854487597267436E-2</v>
      </c>
      <c r="BQ7" s="5">
        <f t="shared" ca="1" si="1"/>
        <v>-4.8180102680079037E-2</v>
      </c>
      <c r="BR7" s="5">
        <f t="shared" ca="1" si="1"/>
        <v>0.12433304504031072</v>
      </c>
      <c r="BS7" s="5">
        <f t="shared" ca="1" si="1"/>
        <v>4.5625021063580538E-2</v>
      </c>
      <c r="BT7" s="5">
        <f t="shared" ca="1" si="1"/>
        <v>1.6859964391897735E-2</v>
      </c>
      <c r="BU7" s="5">
        <f t="shared" ca="1" si="1"/>
        <v>-8.9220952997359729E-2</v>
      </c>
      <c r="BV7" s="5">
        <f t="shared" ca="1" si="1"/>
        <v>-2.5670923677753608E-2</v>
      </c>
      <c r="BW7" s="5">
        <f t="shared" ca="1" si="1"/>
        <v>2.0243855339878089E-2</v>
      </c>
      <c r="BX7" s="5">
        <f t="shared" ca="1" si="1"/>
        <v>6.7329486785630263E-2</v>
      </c>
      <c r="BY7" s="5">
        <f t="shared" ca="1" si="1"/>
        <v>-2.905235772046505E-2</v>
      </c>
      <c r="BZ7" s="5">
        <f t="shared" ca="1" si="1"/>
        <v>-6.8136647034390721E-2</v>
      </c>
      <c r="CA7" s="5">
        <f t="shared" ca="1" si="1"/>
        <v>4.0418932015446406E-2</v>
      </c>
      <c r="CB7" s="5">
        <f t="shared" ca="1" si="1"/>
        <v>-4.8820460491243535E-2</v>
      </c>
      <c r="CC7" s="5">
        <f t="shared" ca="1" si="1"/>
        <v>0.10772395182955782</v>
      </c>
      <c r="CD7" s="5">
        <f t="shared" ca="1" si="1"/>
        <v>4.1754160748714977E-2</v>
      </c>
      <c r="CE7" s="5">
        <f t="shared" ca="1" si="1"/>
        <v>3.9544600986163435E-2</v>
      </c>
      <c r="CF7" s="5">
        <f t="shared" ca="1" si="1"/>
        <v>3.668379827051798E-2</v>
      </c>
      <c r="CG7" s="5">
        <f t="shared" ca="1" si="1"/>
        <v>-6.3471569739259617E-2</v>
      </c>
      <c r="CH7" s="5">
        <f t="shared" ca="1" si="1"/>
        <v>-1.9626162724407114E-3</v>
      </c>
      <c r="CI7" s="5">
        <f t="shared" ca="1" si="1"/>
        <v>-4.0310626003005293E-2</v>
      </c>
      <c r="CJ7" s="5">
        <f t="shared" ca="1" si="1"/>
        <v>-3.3599027680399685E-2</v>
      </c>
      <c r="CK7" s="5">
        <f t="shared" ca="1" si="1"/>
        <v>-1.4276983863035414E-2</v>
      </c>
      <c r="CL7" s="5">
        <f t="shared" ca="1" si="1"/>
        <v>-1.7643775766340943E-2</v>
      </c>
      <c r="CM7" s="5">
        <f t="shared" ca="1" si="1"/>
        <v>3.2451751809063192E-2</v>
      </c>
      <c r="CN7" s="5">
        <f t="shared" ca="1" si="1"/>
        <v>-3.4307599298825125E-2</v>
      </c>
      <c r="CO7" s="5">
        <f t="shared" ca="1" si="1"/>
        <v>4.5395120286191262E-2</v>
      </c>
      <c r="CP7" s="5">
        <f t="shared" ca="1" si="1"/>
        <v>1.3940531124190096E-3</v>
      </c>
      <c r="CQ7" s="5">
        <f t="shared" ca="1" si="1"/>
        <v>-1.4552182368029187E-2</v>
      </c>
      <c r="CR7" s="5">
        <f t="shared" ca="1" si="1"/>
        <v>-3.92529408166656E-3</v>
      </c>
      <c r="CS7" s="5">
        <f t="shared" ca="1" si="1"/>
        <v>6.4853834628961451E-2</v>
      </c>
      <c r="CT7" s="5">
        <f t="shared" ca="1" si="1"/>
        <v>-3.8765413336263634E-2</v>
      </c>
      <c r="CU7" s="5">
        <f t="shared" ca="1" si="1"/>
        <v>-1.4342824351382691E-2</v>
      </c>
      <c r="CV7" s="5">
        <f t="shared" ca="1" si="1"/>
        <v>5.5474209098110294E-2</v>
      </c>
      <c r="CW7" s="5">
        <f t="shared" ca="1" si="1"/>
        <v>-6.4497855985470431E-3</v>
      </c>
      <c r="CX7" s="5">
        <f t="shared" ca="1" si="1"/>
        <v>-5.3709359039916062E-2</v>
      </c>
      <c r="CY7" s="5">
        <f t="shared" ca="1" si="1"/>
        <v>1.1073493963600049E-2</v>
      </c>
    </row>
    <row r="8" spans="2:103" x14ac:dyDescent="0.25">
      <c r="B8" s="1">
        <v>45017</v>
      </c>
      <c r="C8">
        <v>3</v>
      </c>
      <c r="D8" s="5">
        <f t="shared" ca="1" si="2"/>
        <v>-4.9928816302062709E-2</v>
      </c>
      <c r="E8" s="5">
        <f t="shared" ref="E8:BP11" ca="1" si="3">_xlfn.NORM.INV(RAND(), $B$3, $C$3)</f>
        <v>-5.1592197054223382E-2</v>
      </c>
      <c r="F8" s="5">
        <f t="shared" ca="1" si="3"/>
        <v>-2.4158685676723954E-2</v>
      </c>
      <c r="G8" s="5">
        <f t="shared" ca="1" si="3"/>
        <v>8.406595144558747E-2</v>
      </c>
      <c r="H8" s="5">
        <f t="shared" ca="1" si="3"/>
        <v>0.10480492066942973</v>
      </c>
      <c r="I8" s="5">
        <f t="shared" ca="1" si="3"/>
        <v>2.3408960601531085E-2</v>
      </c>
      <c r="J8" s="5">
        <f t="shared" ca="1" si="3"/>
        <v>6.9299033564654514E-2</v>
      </c>
      <c r="K8" s="5">
        <f t="shared" ca="1" si="3"/>
        <v>-3.5001184600767514E-3</v>
      </c>
      <c r="L8" s="5">
        <f t="shared" ca="1" si="3"/>
        <v>-4.8840269647806064E-2</v>
      </c>
      <c r="M8" s="5">
        <f t="shared" ca="1" si="3"/>
        <v>-4.3350485172429926E-2</v>
      </c>
      <c r="N8" s="5">
        <f t="shared" ca="1" si="3"/>
        <v>3.1131203903922221E-2</v>
      </c>
      <c r="O8" s="5">
        <f t="shared" ca="1" si="3"/>
        <v>1.1274479192413308E-2</v>
      </c>
      <c r="P8" s="5">
        <f t="shared" ca="1" si="3"/>
        <v>-0.14509879714101426</v>
      </c>
      <c r="Q8" s="5">
        <f t="shared" ca="1" si="3"/>
        <v>-1.5416400185464234E-2</v>
      </c>
      <c r="R8" s="5">
        <f t="shared" ca="1" si="3"/>
        <v>-1.2172668384150549E-2</v>
      </c>
      <c r="S8" s="5">
        <f t="shared" ca="1" si="3"/>
        <v>-4.3575792171349104E-2</v>
      </c>
      <c r="T8" s="5">
        <f t="shared" ca="1" si="3"/>
        <v>4.8914636327621823E-2</v>
      </c>
      <c r="U8" s="5">
        <f t="shared" ca="1" si="3"/>
        <v>5.4419231014538778E-3</v>
      </c>
      <c r="V8" s="5">
        <f t="shared" ca="1" si="3"/>
        <v>-3.4857318983130679E-2</v>
      </c>
      <c r="W8" s="5">
        <f t="shared" ca="1" si="3"/>
        <v>2.3201822242925403E-3</v>
      </c>
      <c r="X8" s="5">
        <f t="shared" ca="1" si="3"/>
        <v>6.2283893256712818E-2</v>
      </c>
      <c r="Y8" s="5">
        <f t="shared" ca="1" si="3"/>
        <v>1.8467745888192243E-2</v>
      </c>
      <c r="Z8" s="5">
        <f t="shared" ca="1" si="3"/>
        <v>-8.3312532979374146E-3</v>
      </c>
      <c r="AA8" s="5">
        <f t="shared" ca="1" si="3"/>
        <v>3.7904378405101052E-2</v>
      </c>
      <c r="AB8" s="5">
        <f t="shared" ca="1" si="3"/>
        <v>-9.4808087808661901E-2</v>
      </c>
      <c r="AC8" s="5">
        <f t="shared" ca="1" si="3"/>
        <v>-4.1028125990696225E-2</v>
      </c>
      <c r="AD8" s="5">
        <f t="shared" ca="1" si="3"/>
        <v>7.2450205098765402E-2</v>
      </c>
      <c r="AE8" s="5">
        <f t="shared" ca="1" si="3"/>
        <v>-1.6701238321848302E-2</v>
      </c>
      <c r="AF8" s="5">
        <f t="shared" ca="1" si="3"/>
        <v>-4.847793635971865E-3</v>
      </c>
      <c r="AG8" s="5">
        <f t="shared" ca="1" si="3"/>
        <v>-1.1370354625538578E-2</v>
      </c>
      <c r="AH8" s="5">
        <f t="shared" ca="1" si="3"/>
        <v>-4.9852929894561356E-3</v>
      </c>
      <c r="AI8" s="5">
        <f t="shared" ca="1" si="3"/>
        <v>2.5562692186973719E-2</v>
      </c>
      <c r="AJ8" s="5">
        <f t="shared" ca="1" si="3"/>
        <v>2.8377383451261215E-2</v>
      </c>
      <c r="AK8" s="5">
        <f t="shared" ca="1" si="3"/>
        <v>3.3824053470546997E-2</v>
      </c>
      <c r="AL8" s="5">
        <f t="shared" ca="1" si="3"/>
        <v>5.0954424669607382E-2</v>
      </c>
      <c r="AM8" s="5">
        <f t="shared" ca="1" si="3"/>
        <v>3.5565681480840883E-2</v>
      </c>
      <c r="AN8" s="5">
        <f t="shared" ca="1" si="3"/>
        <v>-3.3910498974602216E-2</v>
      </c>
      <c r="AO8" s="5">
        <f t="shared" ca="1" si="3"/>
        <v>-6.890469628663097E-2</v>
      </c>
      <c r="AP8" s="5">
        <f t="shared" ca="1" si="3"/>
        <v>-5.7262590574865074E-2</v>
      </c>
      <c r="AQ8" s="5">
        <f t="shared" ca="1" si="3"/>
        <v>7.0114293034210778E-3</v>
      </c>
      <c r="AR8" s="5">
        <f t="shared" ca="1" si="3"/>
        <v>3.1008707710893084E-2</v>
      </c>
      <c r="AS8" s="5">
        <f t="shared" ca="1" si="3"/>
        <v>-1.5522337564855639E-2</v>
      </c>
      <c r="AT8" s="5">
        <f t="shared" ca="1" si="3"/>
        <v>2.2887080342278562E-3</v>
      </c>
      <c r="AU8" s="5">
        <f t="shared" ca="1" si="3"/>
        <v>-8.3417305712569723E-2</v>
      </c>
      <c r="AV8" s="5">
        <f t="shared" ca="1" si="3"/>
        <v>-4.4737058124987947E-2</v>
      </c>
      <c r="AW8" s="5">
        <f t="shared" ca="1" si="3"/>
        <v>0.10630199349626065</v>
      </c>
      <c r="AX8" s="5">
        <f t="shared" ca="1" si="3"/>
        <v>-7.0192744827393697E-2</v>
      </c>
      <c r="AY8" s="5">
        <f t="shared" ca="1" si="3"/>
        <v>3.8293664544719053E-2</v>
      </c>
      <c r="AZ8" s="5">
        <f t="shared" ca="1" si="3"/>
        <v>-3.3069172658722425E-2</v>
      </c>
      <c r="BA8" s="5">
        <f t="shared" ca="1" si="3"/>
        <v>3.6497562128003265E-4</v>
      </c>
      <c r="BB8" s="5">
        <f t="shared" ca="1" si="3"/>
        <v>-4.5212501554334813E-3</v>
      </c>
      <c r="BC8" s="5">
        <f t="shared" ca="1" si="3"/>
        <v>-1.0199424960975933E-2</v>
      </c>
      <c r="BD8" s="5">
        <f t="shared" ca="1" si="3"/>
        <v>6.7279463627680017E-2</v>
      </c>
      <c r="BE8" s="5">
        <f t="shared" ca="1" si="3"/>
        <v>6.4779609292517941E-3</v>
      </c>
      <c r="BF8" s="5">
        <f t="shared" ca="1" si="3"/>
        <v>0.10423543470278079</v>
      </c>
      <c r="BG8" s="5">
        <f t="shared" ca="1" si="3"/>
        <v>2.10636178864472E-2</v>
      </c>
      <c r="BH8" s="5">
        <f t="shared" ca="1" si="3"/>
        <v>-2.0603685774816046E-3</v>
      </c>
      <c r="BI8" s="5">
        <f t="shared" ca="1" si="3"/>
        <v>2.419905970161795E-2</v>
      </c>
      <c r="BJ8" s="5">
        <f t="shared" ca="1" si="3"/>
        <v>7.8238179952140642E-3</v>
      </c>
      <c r="BK8" s="5">
        <f t="shared" ca="1" si="3"/>
        <v>5.0118900512642679E-2</v>
      </c>
      <c r="BL8" s="5">
        <f t="shared" ca="1" si="3"/>
        <v>-4.3778659732782541E-2</v>
      </c>
      <c r="BM8" s="5">
        <f t="shared" ca="1" si="3"/>
        <v>-1.1503110326164778E-2</v>
      </c>
      <c r="BN8" s="5">
        <f t="shared" ca="1" si="3"/>
        <v>2.0603891710317145E-2</v>
      </c>
      <c r="BO8" s="5">
        <f t="shared" ca="1" si="3"/>
        <v>7.7618747018991796E-3</v>
      </c>
      <c r="BP8" s="5">
        <f t="shared" ca="1" si="3"/>
        <v>-5.2266317912471438E-2</v>
      </c>
      <c r="BQ8" s="5">
        <f t="shared" ca="1" si="1"/>
        <v>-3.4738153008811404E-2</v>
      </c>
      <c r="BR8" s="5">
        <f t="shared" ca="1" si="1"/>
        <v>3.446692470321399E-2</v>
      </c>
      <c r="BS8" s="5">
        <f t="shared" ca="1" si="1"/>
        <v>5.2234439181396919E-2</v>
      </c>
      <c r="BT8" s="5">
        <f t="shared" ca="1" si="1"/>
        <v>4.4830801052413133E-2</v>
      </c>
      <c r="BU8" s="5">
        <f t="shared" ca="1" si="1"/>
        <v>-2.4835898431249243E-2</v>
      </c>
      <c r="BV8" s="5">
        <f t="shared" ca="1" si="1"/>
        <v>3.4056417377126301E-2</v>
      </c>
      <c r="BW8" s="5">
        <f t="shared" ca="1" si="1"/>
        <v>-5.9494840380104348E-3</v>
      </c>
      <c r="BX8" s="5">
        <f t="shared" ca="1" si="1"/>
        <v>-1.9016055185093115E-2</v>
      </c>
      <c r="BY8" s="5">
        <f t="shared" ca="1" si="1"/>
        <v>-1.2026478319390996E-2</v>
      </c>
      <c r="BZ8" s="5">
        <f t="shared" ca="1" si="1"/>
        <v>2.280785213289838E-2</v>
      </c>
      <c r="CA8" s="5">
        <f t="shared" ca="1" si="1"/>
        <v>3.5794841399737799E-2</v>
      </c>
      <c r="CB8" s="5">
        <f t="shared" ca="1" si="1"/>
        <v>-5.3161693102954856E-2</v>
      </c>
      <c r="CC8" s="5">
        <f t="shared" ca="1" si="1"/>
        <v>5.6845353489152949E-2</v>
      </c>
      <c r="CD8" s="5">
        <f t="shared" ca="1" si="1"/>
        <v>-2.1944335359748136E-2</v>
      </c>
      <c r="CE8" s="5">
        <f t="shared" ca="1" si="1"/>
        <v>-2.2763577989115252E-2</v>
      </c>
      <c r="CF8" s="5">
        <f t="shared" ca="1" si="1"/>
        <v>2.9190293874071092E-2</v>
      </c>
      <c r="CG8" s="5">
        <f t="shared" ca="1" si="1"/>
        <v>2.51614879050585E-2</v>
      </c>
      <c r="CH8" s="5">
        <f t="shared" ca="1" si="1"/>
        <v>-4.3789630366028072E-2</v>
      </c>
      <c r="CI8" s="5">
        <f t="shared" ca="1" si="1"/>
        <v>-1.6432694838984144E-2</v>
      </c>
      <c r="CJ8" s="5">
        <f t="shared" ca="1" si="1"/>
        <v>-2.3181718180966919E-2</v>
      </c>
      <c r="CK8" s="5">
        <f t="shared" ca="1" si="1"/>
        <v>2.722336488996846E-2</v>
      </c>
      <c r="CL8" s="5">
        <f t="shared" ca="1" si="1"/>
        <v>8.3826820007464834E-3</v>
      </c>
      <c r="CM8" s="5">
        <f t="shared" ca="1" si="1"/>
        <v>4.3206455089165464E-2</v>
      </c>
      <c r="CN8" s="5">
        <f t="shared" ca="1" si="1"/>
        <v>5.4840425866207543E-3</v>
      </c>
      <c r="CO8" s="5">
        <f t="shared" ca="1" si="1"/>
        <v>-7.9721119963073166E-3</v>
      </c>
      <c r="CP8" s="5">
        <f t="shared" ca="1" si="1"/>
        <v>5.5630387634129676E-2</v>
      </c>
      <c r="CQ8" s="5">
        <f t="shared" ca="1" si="1"/>
        <v>9.442193912773264E-2</v>
      </c>
      <c r="CR8" s="5">
        <f t="shared" ca="1" si="1"/>
        <v>6.2402037557473769E-2</v>
      </c>
      <c r="CS8" s="5">
        <f t="shared" ca="1" si="1"/>
        <v>4.7367000220715098E-2</v>
      </c>
      <c r="CT8" s="5">
        <f t="shared" ca="1" si="1"/>
        <v>0.10048213497258733</v>
      </c>
      <c r="CU8" s="5">
        <f t="shared" ca="1" si="1"/>
        <v>3.6866398494736975E-2</v>
      </c>
      <c r="CV8" s="5">
        <f t="shared" ca="1" si="1"/>
        <v>-1.337565762058902E-2</v>
      </c>
      <c r="CW8" s="5">
        <f t="shared" ca="1" si="1"/>
        <v>-7.5458260876199775E-3</v>
      </c>
      <c r="CX8" s="5">
        <f t="shared" ca="1" si="1"/>
        <v>-5.3245953686032549E-2</v>
      </c>
      <c r="CY8" s="5">
        <f t="shared" ca="1" si="1"/>
        <v>2.6500843387944728E-2</v>
      </c>
    </row>
    <row r="9" spans="2:103" x14ac:dyDescent="0.25">
      <c r="B9" s="1">
        <v>45047</v>
      </c>
      <c r="C9">
        <v>4</v>
      </c>
      <c r="D9" s="5">
        <f t="shared" ca="1" si="2"/>
        <v>-0.12622623954079734</v>
      </c>
      <c r="E9" s="5">
        <f t="shared" ca="1" si="3"/>
        <v>0.1077393061530592</v>
      </c>
      <c r="F9" s="5">
        <f t="shared" ca="1" si="3"/>
        <v>-3.9951969568095838E-2</v>
      </c>
      <c r="G9" s="5">
        <f t="shared" ca="1" si="3"/>
        <v>4.8087560776558978E-2</v>
      </c>
      <c r="H9" s="5">
        <f t="shared" ca="1" si="3"/>
        <v>-1.4238637192332218E-2</v>
      </c>
      <c r="I9" s="5">
        <f t="shared" ca="1" si="3"/>
        <v>2.8840792559364312E-2</v>
      </c>
      <c r="J9" s="5">
        <f t="shared" ca="1" si="3"/>
        <v>-1.7605046476724475E-2</v>
      </c>
      <c r="K9" s="5">
        <f t="shared" ca="1" si="3"/>
        <v>2.5521746828504516E-2</v>
      </c>
      <c r="L9" s="5">
        <f t="shared" ca="1" si="3"/>
        <v>-8.4119076737651649E-2</v>
      </c>
      <c r="M9" s="5">
        <f t="shared" ca="1" si="3"/>
        <v>-9.3586211075288687E-3</v>
      </c>
      <c r="N9" s="5">
        <f t="shared" ca="1" si="3"/>
        <v>8.0369982646821797E-2</v>
      </c>
      <c r="O9" s="5">
        <f t="shared" ca="1" si="3"/>
        <v>5.8540546404529234E-3</v>
      </c>
      <c r="P9" s="5">
        <f t="shared" ca="1" si="3"/>
        <v>-1.7019284008123109E-2</v>
      </c>
      <c r="Q9" s="5">
        <f t="shared" ca="1" si="3"/>
        <v>-6.5167373732635758E-2</v>
      </c>
      <c r="R9" s="5">
        <f t="shared" ca="1" si="3"/>
        <v>1.2069203413416543E-2</v>
      </c>
      <c r="S9" s="5">
        <f t="shared" ca="1" si="3"/>
        <v>-4.5567684317025209E-2</v>
      </c>
      <c r="T9" s="5">
        <f t="shared" ca="1" si="3"/>
        <v>-1.6995663010757209E-2</v>
      </c>
      <c r="U9" s="5">
        <f t="shared" ca="1" si="3"/>
        <v>0.11060167747858859</v>
      </c>
      <c r="V9" s="5">
        <f t="shared" ca="1" si="3"/>
        <v>3.3847592000502066E-2</v>
      </c>
      <c r="W9" s="5">
        <f t="shared" ca="1" si="3"/>
        <v>-0.10043077244603238</v>
      </c>
      <c r="X9" s="5">
        <f t="shared" ca="1" si="3"/>
        <v>-3.6879519396606476E-2</v>
      </c>
      <c r="Y9" s="5">
        <f t="shared" ca="1" si="3"/>
        <v>-0.1328458186449657</v>
      </c>
      <c r="Z9" s="5">
        <f t="shared" ca="1" si="3"/>
        <v>4.8246262035790639E-2</v>
      </c>
      <c r="AA9" s="5">
        <f t="shared" ca="1" si="3"/>
        <v>1.7252167470372462E-2</v>
      </c>
      <c r="AB9" s="5">
        <f t="shared" ca="1" si="3"/>
        <v>-2.5039260768194765E-2</v>
      </c>
      <c r="AC9" s="5">
        <f t="shared" ca="1" si="3"/>
        <v>-0.11756166944416789</v>
      </c>
      <c r="AD9" s="5">
        <f t="shared" ca="1" si="3"/>
        <v>-3.4178849482989153E-2</v>
      </c>
      <c r="AE9" s="5">
        <f t="shared" ca="1" si="3"/>
        <v>4.7564065392143244E-2</v>
      </c>
      <c r="AF9" s="5">
        <f t="shared" ca="1" si="3"/>
        <v>-2.5848671196790268E-2</v>
      </c>
      <c r="AG9" s="5">
        <f t="shared" ca="1" si="3"/>
        <v>-2.9739261656472303E-2</v>
      </c>
      <c r="AH9" s="5">
        <f t="shared" ca="1" si="3"/>
        <v>6.764257647456462E-2</v>
      </c>
      <c r="AI9" s="5">
        <f t="shared" ca="1" si="3"/>
        <v>9.695715583262772E-2</v>
      </c>
      <c r="AJ9" s="5">
        <f t="shared" ca="1" si="3"/>
        <v>-8.001515274264033E-2</v>
      </c>
      <c r="AK9" s="5">
        <f t="shared" ca="1" si="3"/>
        <v>-7.063229802629381E-2</v>
      </c>
      <c r="AL9" s="5">
        <f t="shared" ca="1" si="3"/>
        <v>-4.0248802215875262E-2</v>
      </c>
      <c r="AM9" s="5">
        <f t="shared" ca="1" si="3"/>
        <v>-5.7477451414492189E-2</v>
      </c>
      <c r="AN9" s="5">
        <f t="shared" ca="1" si="3"/>
        <v>2.2992182945689117E-2</v>
      </c>
      <c r="AO9" s="5">
        <f t="shared" ca="1" si="3"/>
        <v>-3.4069824869351925E-3</v>
      </c>
      <c r="AP9" s="5">
        <f t="shared" ca="1" si="3"/>
        <v>-7.1886737072062501E-2</v>
      </c>
      <c r="AQ9" s="5">
        <f t="shared" ca="1" si="3"/>
        <v>-4.1627073021895583E-2</v>
      </c>
      <c r="AR9" s="5">
        <f t="shared" ca="1" si="3"/>
        <v>5.0792251456609851E-2</v>
      </c>
      <c r="AS9" s="5">
        <f t="shared" ca="1" si="3"/>
        <v>7.1485738137162455E-2</v>
      </c>
      <c r="AT9" s="5">
        <f t="shared" ca="1" si="3"/>
        <v>-3.6431582117045495E-2</v>
      </c>
      <c r="AU9" s="5">
        <f t="shared" ca="1" si="3"/>
        <v>7.1344455720531219E-2</v>
      </c>
      <c r="AV9" s="5">
        <f t="shared" ca="1" si="3"/>
        <v>-1.7215708526227641E-2</v>
      </c>
      <c r="AW9" s="5">
        <f t="shared" ca="1" si="3"/>
        <v>2.3401860807347009E-2</v>
      </c>
      <c r="AX9" s="5">
        <f t="shared" ca="1" si="3"/>
        <v>2.0573712804622363E-2</v>
      </c>
      <c r="AY9" s="5">
        <f t="shared" ca="1" si="3"/>
        <v>8.3374101793091099E-2</v>
      </c>
      <c r="AZ9" s="5">
        <f t="shared" ca="1" si="3"/>
        <v>0.11005970080757177</v>
      </c>
      <c r="BA9" s="5">
        <f t="shared" ca="1" si="3"/>
        <v>-1.4003223310127062E-2</v>
      </c>
      <c r="BB9" s="5">
        <f t="shared" ca="1" si="3"/>
        <v>3.4943572722148729E-2</v>
      </c>
      <c r="BC9" s="5">
        <f t="shared" ca="1" si="3"/>
        <v>6.0168461708246385E-2</v>
      </c>
      <c r="BD9" s="5">
        <f t="shared" ca="1" si="3"/>
        <v>5.681917909396721E-3</v>
      </c>
      <c r="BE9" s="5">
        <f t="shared" ca="1" si="3"/>
        <v>5.226842044338318E-2</v>
      </c>
      <c r="BF9" s="5">
        <f t="shared" ca="1" si="3"/>
        <v>2.1229837423343226E-2</v>
      </c>
      <c r="BG9" s="5">
        <f t="shared" ca="1" si="3"/>
        <v>4.7080706308844721E-2</v>
      </c>
      <c r="BH9" s="5">
        <f t="shared" ca="1" si="3"/>
        <v>-1.2975570940621239E-2</v>
      </c>
      <c r="BI9" s="5">
        <f t="shared" ca="1" si="3"/>
        <v>2.0782755897554454E-2</v>
      </c>
      <c r="BJ9" s="5">
        <f t="shared" ca="1" si="3"/>
        <v>4.2665539478241137E-2</v>
      </c>
      <c r="BK9" s="5">
        <f t="shared" ca="1" si="3"/>
        <v>5.8639576996780504E-2</v>
      </c>
      <c r="BL9" s="5">
        <f t="shared" ca="1" si="3"/>
        <v>6.5525343249092524E-2</v>
      </c>
      <c r="BM9" s="5">
        <f t="shared" ca="1" si="3"/>
        <v>2.4733638697518632E-2</v>
      </c>
      <c r="BN9" s="5">
        <f t="shared" ca="1" si="3"/>
        <v>-1.4719680649234644E-2</v>
      </c>
      <c r="BO9" s="5">
        <f t="shared" ca="1" si="3"/>
        <v>7.5332372204012336E-3</v>
      </c>
      <c r="BP9" s="5">
        <f t="shared" ca="1" si="3"/>
        <v>1.5896550633638762E-2</v>
      </c>
      <c r="BQ9" s="5">
        <f t="shared" ca="1" si="1"/>
        <v>7.6589288907429748E-2</v>
      </c>
      <c r="BR9" s="5">
        <f t="shared" ca="1" si="1"/>
        <v>-9.990811771721464E-2</v>
      </c>
      <c r="BS9" s="5">
        <f t="shared" ca="1" si="1"/>
        <v>1.9188726246590067E-3</v>
      </c>
      <c r="BT9" s="5">
        <f t="shared" ca="1" si="1"/>
        <v>-1.6784119543724253E-2</v>
      </c>
      <c r="BU9" s="5">
        <f t="shared" ca="1" si="1"/>
        <v>2.8221772222074511E-2</v>
      </c>
      <c r="BV9" s="5">
        <f t="shared" ca="1" si="1"/>
        <v>3.661271329212807E-2</v>
      </c>
      <c r="BW9" s="5">
        <f t="shared" ca="1" si="1"/>
        <v>1.8801842619576944E-2</v>
      </c>
      <c r="BX9" s="5">
        <f t="shared" ca="1" si="1"/>
        <v>4.7327651894282938E-2</v>
      </c>
      <c r="BY9" s="5">
        <f t="shared" ca="1" si="1"/>
        <v>-1.7239223178272512E-3</v>
      </c>
      <c r="BZ9" s="5">
        <f t="shared" ca="1" si="1"/>
        <v>0.12553070779989681</v>
      </c>
      <c r="CA9" s="5">
        <f t="shared" ca="1" si="1"/>
        <v>9.6792424733781329E-3</v>
      </c>
      <c r="CB9" s="5">
        <f t="shared" ca="1" si="1"/>
        <v>-9.3052521813045599E-3</v>
      </c>
      <c r="CC9" s="5">
        <f t="shared" ca="1" si="1"/>
        <v>-3.708447314035216E-2</v>
      </c>
      <c r="CD9" s="5">
        <f t="shared" ca="1" si="1"/>
        <v>-4.3620643407100756E-2</v>
      </c>
      <c r="CE9" s="5">
        <f t="shared" ca="1" si="1"/>
        <v>-1.5473011059167995E-2</v>
      </c>
      <c r="CF9" s="5">
        <f t="shared" ca="1" si="1"/>
        <v>-6.559334563345269E-2</v>
      </c>
      <c r="CG9" s="5">
        <f t="shared" ca="1" si="1"/>
        <v>-6.8779198860687465E-2</v>
      </c>
      <c r="CH9" s="5">
        <f t="shared" ca="1" si="1"/>
        <v>-2.0324525186013697E-2</v>
      </c>
      <c r="CI9" s="5">
        <f t="shared" ca="1" si="1"/>
        <v>-1.6681541563707075E-2</v>
      </c>
      <c r="CJ9" s="5">
        <f t="shared" ca="1" si="1"/>
        <v>-5.4890028205147441E-2</v>
      </c>
      <c r="CK9" s="5">
        <f t="shared" ca="1" si="1"/>
        <v>-0.11376301093244343</v>
      </c>
      <c r="CL9" s="5">
        <f t="shared" ca="1" si="1"/>
        <v>-5.9848277423728294E-2</v>
      </c>
      <c r="CM9" s="5">
        <f t="shared" ca="1" si="1"/>
        <v>5.344186750518792E-3</v>
      </c>
      <c r="CN9" s="5">
        <f t="shared" ca="1" si="1"/>
        <v>-4.1187848750753535E-2</v>
      </c>
      <c r="CO9" s="5">
        <f t="shared" ca="1" si="1"/>
        <v>9.4328952152955628E-3</v>
      </c>
      <c r="CP9" s="5">
        <f t="shared" ca="1" si="1"/>
        <v>-9.0857192759716127E-2</v>
      </c>
      <c r="CQ9" s="5">
        <f t="shared" ca="1" si="1"/>
        <v>-2.5493293189188956E-2</v>
      </c>
      <c r="CR9" s="5">
        <f t="shared" ca="1" si="1"/>
        <v>-7.2594274312016593E-2</v>
      </c>
      <c r="CS9" s="5">
        <f t="shared" ca="1" si="1"/>
        <v>1.7170027176610501E-2</v>
      </c>
      <c r="CT9" s="5">
        <f t="shared" ca="1" si="1"/>
        <v>2.0734990892599184E-2</v>
      </c>
      <c r="CU9" s="5">
        <f t="shared" ca="1" si="1"/>
        <v>-5.3788219425178457E-3</v>
      </c>
      <c r="CV9" s="5">
        <f t="shared" ca="1" si="1"/>
        <v>8.6406757275865942E-2</v>
      </c>
      <c r="CW9" s="5">
        <f t="shared" ca="1" si="1"/>
        <v>6.2367034024653378E-2</v>
      </c>
      <c r="CX9" s="5">
        <f t="shared" ca="1" si="1"/>
        <v>-0.12400292839950167</v>
      </c>
      <c r="CY9" s="5">
        <f t="shared" ca="1" si="1"/>
        <v>2.2819583907944276E-2</v>
      </c>
    </row>
    <row r="10" spans="2:103" x14ac:dyDescent="0.25">
      <c r="B10" s="1">
        <v>45078</v>
      </c>
      <c r="C10">
        <v>5</v>
      </c>
      <c r="D10" s="5">
        <f t="shared" ca="1" si="2"/>
        <v>6.9750570508293405E-2</v>
      </c>
      <c r="E10" s="5">
        <f t="shared" ca="1" si="3"/>
        <v>-8.7899507704886359E-2</v>
      </c>
      <c r="F10" s="5">
        <f t="shared" ca="1" si="3"/>
        <v>5.0879487071208394E-3</v>
      </c>
      <c r="G10" s="5">
        <f t="shared" ca="1" si="3"/>
        <v>2.5784005156252478E-2</v>
      </c>
      <c r="H10" s="5">
        <f t="shared" ca="1" si="3"/>
        <v>1.1142844847635473E-2</v>
      </c>
      <c r="I10" s="5">
        <f t="shared" ca="1" si="3"/>
        <v>-6.7556116257608528E-3</v>
      </c>
      <c r="J10" s="5">
        <f t="shared" ca="1" si="3"/>
        <v>-4.0657538193267347E-2</v>
      </c>
      <c r="K10" s="5">
        <f t="shared" ca="1" si="3"/>
        <v>-3.4824969462030196E-2</v>
      </c>
      <c r="L10" s="5">
        <f t="shared" ca="1" si="3"/>
        <v>3.106214137623348E-2</v>
      </c>
      <c r="M10" s="5">
        <f t="shared" ca="1" si="3"/>
        <v>-7.772815808600288E-3</v>
      </c>
      <c r="N10" s="5">
        <f t="shared" ca="1" si="3"/>
        <v>-5.1231653829005741E-2</v>
      </c>
      <c r="O10" s="5">
        <f t="shared" ca="1" si="3"/>
        <v>8.4090504216982082E-2</v>
      </c>
      <c r="P10" s="5">
        <f t="shared" ca="1" si="3"/>
        <v>6.1433308468651603E-2</v>
      </c>
      <c r="Q10" s="5">
        <f t="shared" ca="1" si="3"/>
        <v>-3.7672815051620637E-2</v>
      </c>
      <c r="R10" s="5">
        <f t="shared" ca="1" si="3"/>
        <v>-7.6482344671171307E-2</v>
      </c>
      <c r="S10" s="5">
        <f t="shared" ca="1" si="3"/>
        <v>-0.15959996225355544</v>
      </c>
      <c r="T10" s="5">
        <f t="shared" ca="1" si="3"/>
        <v>-1.5663334992356948E-2</v>
      </c>
      <c r="U10" s="5">
        <f t="shared" ca="1" si="3"/>
        <v>1.3988119480352255E-2</v>
      </c>
      <c r="V10" s="5">
        <f t="shared" ca="1" si="3"/>
        <v>-9.803769440683268E-3</v>
      </c>
      <c r="W10" s="5">
        <f t="shared" ca="1" si="3"/>
        <v>-1.7217626136957612E-2</v>
      </c>
      <c r="X10" s="5">
        <f t="shared" ca="1" si="3"/>
        <v>9.257829802126602E-2</v>
      </c>
      <c r="Y10" s="5">
        <f t="shared" ca="1" si="3"/>
        <v>-2.4648503923752466E-2</v>
      </c>
      <c r="Z10" s="5">
        <f t="shared" ca="1" si="3"/>
        <v>3.9467987984372524E-2</v>
      </c>
      <c r="AA10" s="5">
        <f t="shared" ca="1" si="3"/>
        <v>8.519972485240588E-3</v>
      </c>
      <c r="AB10" s="5">
        <f t="shared" ca="1" si="3"/>
        <v>-3.0329266722536684E-2</v>
      </c>
      <c r="AC10" s="5">
        <f t="shared" ca="1" si="3"/>
        <v>1.0505590502453482E-2</v>
      </c>
      <c r="AD10" s="5">
        <f t="shared" ca="1" si="3"/>
        <v>2.4123821708555209E-3</v>
      </c>
      <c r="AE10" s="5">
        <f t="shared" ca="1" si="3"/>
        <v>-1.0909608924532023E-2</v>
      </c>
      <c r="AF10" s="5">
        <f t="shared" ca="1" si="3"/>
        <v>0.12098120113586765</v>
      </c>
      <c r="AG10" s="5">
        <f t="shared" ca="1" si="3"/>
        <v>-5.3587898608950302E-2</v>
      </c>
      <c r="AH10" s="5">
        <f t="shared" ca="1" si="3"/>
        <v>5.2294075761268814E-2</v>
      </c>
      <c r="AI10" s="5">
        <f t="shared" ca="1" si="3"/>
        <v>5.4630599453190543E-2</v>
      </c>
      <c r="AJ10" s="5">
        <f t="shared" ca="1" si="3"/>
        <v>-5.2140118614965134E-2</v>
      </c>
      <c r="AK10" s="5">
        <f t="shared" ca="1" si="3"/>
        <v>3.8318416792028097E-2</v>
      </c>
      <c r="AL10" s="5">
        <f t="shared" ca="1" si="3"/>
        <v>2.1955622760753614E-2</v>
      </c>
      <c r="AM10" s="5">
        <f t="shared" ca="1" si="3"/>
        <v>-6.0195482990418034E-2</v>
      </c>
      <c r="AN10" s="5">
        <f t="shared" ca="1" si="3"/>
        <v>3.1956232485039544E-2</v>
      </c>
      <c r="AO10" s="5">
        <f t="shared" ca="1" si="3"/>
        <v>-1.8687152119337819E-2</v>
      </c>
      <c r="AP10" s="5">
        <f t="shared" ca="1" si="3"/>
        <v>1.076049066490118E-2</v>
      </c>
      <c r="AQ10" s="5">
        <f t="shared" ca="1" si="3"/>
        <v>-9.2869178251736781E-3</v>
      </c>
      <c r="AR10" s="5">
        <f t="shared" ca="1" si="3"/>
        <v>-1.3896409049567039E-3</v>
      </c>
      <c r="AS10" s="5">
        <f t="shared" ca="1" si="3"/>
        <v>1.5826778210291596E-2</v>
      </c>
      <c r="AT10" s="5">
        <f t="shared" ca="1" si="3"/>
        <v>4.3183196404809658E-2</v>
      </c>
      <c r="AU10" s="5">
        <f t="shared" ca="1" si="3"/>
        <v>-3.3862898077669207E-2</v>
      </c>
      <c r="AV10" s="5">
        <f t="shared" ca="1" si="3"/>
        <v>8.3092265712097255E-2</v>
      </c>
      <c r="AW10" s="5">
        <f t="shared" ca="1" si="3"/>
        <v>9.0838362199863951E-3</v>
      </c>
      <c r="AX10" s="5">
        <f t="shared" ca="1" si="3"/>
        <v>-4.1179731717129915E-2</v>
      </c>
      <c r="AY10" s="5">
        <f t="shared" ca="1" si="3"/>
        <v>-9.019214522603336E-2</v>
      </c>
      <c r="AZ10" s="5">
        <f t="shared" ca="1" si="3"/>
        <v>-4.0958309248951892E-2</v>
      </c>
      <c r="BA10" s="5">
        <f t="shared" ca="1" si="3"/>
        <v>1.1379130347009155E-2</v>
      </c>
      <c r="BB10" s="5">
        <f t="shared" ca="1" si="3"/>
        <v>1.2479840020320696E-2</v>
      </c>
      <c r="BC10" s="5">
        <f t="shared" ca="1" si="3"/>
        <v>3.577910844195923E-2</v>
      </c>
      <c r="BD10" s="5">
        <f t="shared" ca="1" si="3"/>
        <v>9.1654905266726941E-2</v>
      </c>
      <c r="BE10" s="5">
        <f t="shared" ca="1" si="3"/>
        <v>-7.9148257800787145E-2</v>
      </c>
      <c r="BF10" s="5">
        <f t="shared" ca="1" si="3"/>
        <v>2.3913136805055031E-2</v>
      </c>
      <c r="BG10" s="5">
        <f t="shared" ca="1" si="3"/>
        <v>1.4631306271882021E-2</v>
      </c>
      <c r="BH10" s="5">
        <f t="shared" ca="1" si="3"/>
        <v>3.3758698426866671E-2</v>
      </c>
      <c r="BI10" s="5">
        <f t="shared" ca="1" si="3"/>
        <v>-9.1797563454683831E-2</v>
      </c>
      <c r="BJ10" s="5">
        <f t="shared" ca="1" si="3"/>
        <v>4.8132400415297281E-2</v>
      </c>
      <c r="BK10" s="5">
        <f t="shared" ca="1" si="3"/>
        <v>3.9537832637970671E-2</v>
      </c>
      <c r="BL10" s="5">
        <f t="shared" ca="1" si="3"/>
        <v>-2.071902970708938E-2</v>
      </c>
      <c r="BM10" s="5">
        <f t="shared" ca="1" si="3"/>
        <v>-4.8685277607261497E-2</v>
      </c>
      <c r="BN10" s="5">
        <f t="shared" ca="1" si="3"/>
        <v>-4.8328951345595957E-2</v>
      </c>
      <c r="BO10" s="5">
        <f t="shared" ca="1" si="3"/>
        <v>-4.5629014507131034E-3</v>
      </c>
      <c r="BP10" s="5">
        <f t="shared" ca="1" si="3"/>
        <v>2.6765210327213965E-2</v>
      </c>
      <c r="BQ10" s="5">
        <f t="shared" ca="1" si="1"/>
        <v>-8.3000927649898477E-3</v>
      </c>
      <c r="BR10" s="5">
        <f t="shared" ca="1" si="1"/>
        <v>-6.0100802916635845E-2</v>
      </c>
      <c r="BS10" s="5">
        <f t="shared" ca="1" si="1"/>
        <v>-9.1222878727904144E-3</v>
      </c>
      <c r="BT10" s="5">
        <f t="shared" ca="1" si="1"/>
        <v>2.3658284468644639E-2</v>
      </c>
      <c r="BU10" s="5">
        <f t="shared" ca="1" si="1"/>
        <v>-2.4639969738440716E-2</v>
      </c>
      <c r="BV10" s="5">
        <f t="shared" ca="1" si="1"/>
        <v>6.2842254495447539E-3</v>
      </c>
      <c r="BW10" s="5">
        <f t="shared" ca="1" si="1"/>
        <v>6.2363578956204133E-2</v>
      </c>
      <c r="BX10" s="5">
        <f t="shared" ca="1" si="1"/>
        <v>-1.3029868311701446E-2</v>
      </c>
      <c r="BY10" s="5">
        <f t="shared" ca="1" si="1"/>
        <v>-1.874355942273442E-2</v>
      </c>
      <c r="BZ10" s="5">
        <f t="shared" ca="1" si="1"/>
        <v>-1.0551776129564719E-2</v>
      </c>
      <c r="CA10" s="5">
        <f t="shared" ca="1" si="1"/>
        <v>-3.5302362627035601E-2</v>
      </c>
      <c r="CB10" s="5">
        <f t="shared" ca="1" si="1"/>
        <v>9.7754866975842056E-3</v>
      </c>
      <c r="CC10" s="5">
        <f t="shared" ca="1" si="1"/>
        <v>-2.4038405596921969E-2</v>
      </c>
      <c r="CD10" s="5">
        <f t="shared" ca="1" si="1"/>
        <v>-1.8557462502574049E-2</v>
      </c>
      <c r="CE10" s="5">
        <f t="shared" ca="1" si="1"/>
        <v>2.6579688309239739E-2</v>
      </c>
      <c r="CF10" s="5">
        <f t="shared" ca="1" si="1"/>
        <v>3.6506952245531091E-2</v>
      </c>
      <c r="CG10" s="5">
        <f t="shared" ca="1" si="1"/>
        <v>-3.3276560751608605E-2</v>
      </c>
      <c r="CH10" s="5">
        <f t="shared" ca="1" si="1"/>
        <v>1.0289051412014855E-2</v>
      </c>
      <c r="CI10" s="5">
        <f t="shared" ca="1" si="1"/>
        <v>3.3539325173074869E-2</v>
      </c>
      <c r="CJ10" s="5">
        <f t="shared" ca="1" si="1"/>
        <v>2.8672427476410422E-2</v>
      </c>
      <c r="CK10" s="5">
        <f t="shared" ca="1" si="1"/>
        <v>-2.0027680980344728E-2</v>
      </c>
      <c r="CL10" s="5">
        <f t="shared" ca="1" si="1"/>
        <v>-7.138668971682488E-2</v>
      </c>
      <c r="CM10" s="5">
        <f t="shared" ca="1" si="1"/>
        <v>-3.3086393547089826E-3</v>
      </c>
      <c r="CN10" s="5">
        <f t="shared" ca="1" si="1"/>
        <v>5.0085153995787016E-2</v>
      </c>
      <c r="CO10" s="5">
        <f t="shared" ca="1" si="1"/>
        <v>-5.5828675103144453E-2</v>
      </c>
      <c r="CP10" s="5">
        <f t="shared" ca="1" si="1"/>
        <v>7.1594612197539265E-2</v>
      </c>
      <c r="CQ10" s="5">
        <f t="shared" ca="1" si="1"/>
        <v>-0.11826495235307813</v>
      </c>
      <c r="CR10" s="5">
        <f t="shared" ca="1" si="1"/>
        <v>3.6725031693816425E-3</v>
      </c>
      <c r="CS10" s="5">
        <f t="shared" ca="1" si="1"/>
        <v>-3.8051881430535242E-2</v>
      </c>
      <c r="CT10" s="5">
        <f t="shared" ca="1" si="1"/>
        <v>5.6911524014503501E-3</v>
      </c>
      <c r="CU10" s="5">
        <f t="shared" ca="1" si="1"/>
        <v>-6.4325043748652874E-2</v>
      </c>
      <c r="CV10" s="5">
        <f t="shared" ca="1" si="1"/>
        <v>7.136424815512874E-3</v>
      </c>
      <c r="CW10" s="5">
        <f t="shared" ca="1" si="1"/>
        <v>-6.3401700460793339E-2</v>
      </c>
      <c r="CX10" s="5">
        <f t="shared" ca="1" si="1"/>
        <v>3.9125152849646634E-2</v>
      </c>
      <c r="CY10" s="5">
        <f t="shared" ca="1" si="1"/>
        <v>3.1879551485784668E-2</v>
      </c>
    </row>
    <row r="11" spans="2:103" x14ac:dyDescent="0.25">
      <c r="B11" s="1">
        <v>45108</v>
      </c>
      <c r="C11">
        <v>6</v>
      </c>
      <c r="D11" s="5">
        <f t="shared" ca="1" si="2"/>
        <v>1.8517107767422911E-2</v>
      </c>
      <c r="E11" s="5">
        <f t="shared" ca="1" si="3"/>
        <v>5.4345621953814094E-2</v>
      </c>
      <c r="F11" s="5">
        <f t="shared" ca="1" si="3"/>
        <v>-5.9221077852863076E-3</v>
      </c>
      <c r="G11" s="5">
        <f t="shared" ca="1" si="3"/>
        <v>7.0685551100394969E-2</v>
      </c>
      <c r="H11" s="5">
        <f t="shared" ca="1" si="3"/>
        <v>9.3526398784760628E-2</v>
      </c>
      <c r="I11" s="5">
        <f t="shared" ca="1" si="3"/>
        <v>1.6077334036536887E-2</v>
      </c>
      <c r="J11" s="5">
        <f t="shared" ca="1" si="3"/>
        <v>5.7538588740536092E-2</v>
      </c>
      <c r="K11" s="5">
        <f t="shared" ca="1" si="3"/>
        <v>-8.9837958411315866E-2</v>
      </c>
      <c r="L11" s="5">
        <f t="shared" ca="1" si="3"/>
        <v>3.9060147050571019E-3</v>
      </c>
      <c r="M11" s="5">
        <f t="shared" ca="1" si="3"/>
        <v>-0.10751893218053346</v>
      </c>
      <c r="N11" s="5">
        <f t="shared" ca="1" si="3"/>
        <v>-5.8827688187653784E-3</v>
      </c>
      <c r="O11" s="5">
        <f t="shared" ca="1" si="3"/>
        <v>-3.4655479436390128E-2</v>
      </c>
      <c r="P11" s="5">
        <f t="shared" ca="1" si="3"/>
        <v>1.7168071203173638E-2</v>
      </c>
      <c r="Q11" s="5">
        <f t="shared" ca="1" si="3"/>
        <v>1.1826499430081613E-2</v>
      </c>
      <c r="R11" s="5">
        <f t="shared" ca="1" si="3"/>
        <v>-4.4513872332109794E-3</v>
      </c>
      <c r="S11" s="5">
        <f t="shared" ca="1" si="3"/>
        <v>-1.3401792125425731E-2</v>
      </c>
      <c r="T11" s="5">
        <f t="shared" ca="1" si="3"/>
        <v>2.3052751407005179E-2</v>
      </c>
      <c r="U11" s="5">
        <f t="shared" ca="1" si="3"/>
        <v>1.2808406031702595E-2</v>
      </c>
      <c r="V11" s="5">
        <f t="shared" ca="1" si="3"/>
        <v>1.740571057602153E-2</v>
      </c>
      <c r="W11" s="5">
        <f t="shared" ca="1" si="3"/>
        <v>-1.2953548883889525E-3</v>
      </c>
      <c r="X11" s="5">
        <f t="shared" ca="1" si="3"/>
        <v>4.0934449199682768E-2</v>
      </c>
      <c r="Y11" s="5">
        <f t="shared" ca="1" si="3"/>
        <v>-6.6476657643576659E-2</v>
      </c>
      <c r="Z11" s="5">
        <f t="shared" ca="1" si="3"/>
        <v>-4.1409171068598781E-2</v>
      </c>
      <c r="AA11" s="5">
        <f t="shared" ca="1" si="3"/>
        <v>0.13271520897507358</v>
      </c>
      <c r="AB11" s="5">
        <f t="shared" ca="1" si="3"/>
        <v>8.8375473780303762E-2</v>
      </c>
      <c r="AC11" s="5">
        <f t="shared" ca="1" si="3"/>
        <v>-2.5920984527021029E-2</v>
      </c>
      <c r="AD11" s="5">
        <f t="shared" ca="1" si="3"/>
        <v>-5.0753561135698594E-2</v>
      </c>
      <c r="AE11" s="5">
        <f t="shared" ca="1" si="3"/>
        <v>-7.4522456175949811E-2</v>
      </c>
      <c r="AF11" s="5">
        <f t="shared" ca="1" si="3"/>
        <v>0.11712256793926901</v>
      </c>
      <c r="AG11" s="5">
        <f t="shared" ca="1" si="3"/>
        <v>-3.1424412041872699E-2</v>
      </c>
      <c r="AH11" s="5">
        <f t="shared" ca="1" si="3"/>
        <v>2.1207141955820703E-2</v>
      </c>
      <c r="AI11" s="5">
        <f t="shared" ca="1" si="3"/>
        <v>2.2797728913263787E-2</v>
      </c>
      <c r="AJ11" s="5">
        <f t="shared" ca="1" si="3"/>
        <v>-4.4006836534255425E-2</v>
      </c>
      <c r="AK11" s="5">
        <f t="shared" ca="1" si="3"/>
        <v>-3.5323607858326646E-2</v>
      </c>
      <c r="AL11" s="5">
        <f t="shared" ca="1" si="3"/>
        <v>9.4649012128013216E-2</v>
      </c>
      <c r="AM11" s="5">
        <f t="shared" ca="1" si="3"/>
        <v>6.2386136851855595E-2</v>
      </c>
      <c r="AN11" s="5">
        <f t="shared" ca="1" si="3"/>
        <v>8.8439833364437712E-2</v>
      </c>
      <c r="AO11" s="5">
        <f t="shared" ca="1" si="3"/>
        <v>-2.022722426125527E-3</v>
      </c>
      <c r="AP11" s="5">
        <f t="shared" ca="1" si="3"/>
        <v>1.419537426414581E-2</v>
      </c>
      <c r="AQ11" s="5">
        <f t="shared" ca="1" si="3"/>
        <v>5.4438566917492166E-2</v>
      </c>
      <c r="AR11" s="5">
        <f t="shared" ca="1" si="3"/>
        <v>3.9830604497763947E-2</v>
      </c>
      <c r="AS11" s="5">
        <f t="shared" ca="1" si="3"/>
        <v>2.4643843848607128E-3</v>
      </c>
      <c r="AT11" s="5">
        <f t="shared" ca="1" si="3"/>
        <v>-8.0584025314640165E-2</v>
      </c>
      <c r="AU11" s="5">
        <f t="shared" ca="1" si="3"/>
        <v>3.1901633388207021E-2</v>
      </c>
      <c r="AV11" s="5">
        <f t="shared" ca="1" si="3"/>
        <v>-3.841018628053524E-2</v>
      </c>
      <c r="AW11" s="5">
        <f t="shared" ca="1" si="3"/>
        <v>3.9464762293009416E-2</v>
      </c>
      <c r="AX11" s="5">
        <f t="shared" ca="1" si="3"/>
        <v>4.0209218447049312E-2</v>
      </c>
      <c r="AY11" s="5">
        <f t="shared" ca="1" si="3"/>
        <v>9.5443580736093506E-2</v>
      </c>
      <c r="AZ11" s="5">
        <f t="shared" ca="1" si="3"/>
        <v>-3.8111752915530921E-2</v>
      </c>
      <c r="BA11" s="5">
        <f t="shared" ca="1" si="3"/>
        <v>-2.5436131821345912E-2</v>
      </c>
      <c r="BB11" s="5">
        <f t="shared" ca="1" si="3"/>
        <v>3.9379285995081281E-2</v>
      </c>
      <c r="BC11" s="5">
        <f t="shared" ca="1" si="3"/>
        <v>-3.8882456611822887E-2</v>
      </c>
      <c r="BD11" s="5">
        <f t="shared" ca="1" si="3"/>
        <v>2.7190270757158894E-2</v>
      </c>
      <c r="BE11" s="5">
        <f t="shared" ca="1" si="3"/>
        <v>-9.5503646754251468E-3</v>
      </c>
      <c r="BF11" s="5">
        <f t="shared" ca="1" si="3"/>
        <v>2.3079330282433683E-2</v>
      </c>
      <c r="BG11" s="5">
        <f t="shared" ca="1" si="3"/>
        <v>-0.10406964687724725</v>
      </c>
      <c r="BH11" s="5">
        <f t="shared" ca="1" si="3"/>
        <v>-5.6556581622633197E-2</v>
      </c>
      <c r="BI11" s="5">
        <f t="shared" ca="1" si="3"/>
        <v>-4.5829951095765042E-2</v>
      </c>
      <c r="BJ11" s="5">
        <f t="shared" ca="1" si="3"/>
        <v>-2.6441930234568284E-2</v>
      </c>
      <c r="BK11" s="5">
        <f t="shared" ca="1" si="3"/>
        <v>9.5418737012865268E-2</v>
      </c>
      <c r="BL11" s="5">
        <f t="shared" ca="1" si="3"/>
        <v>-2.9352349541728766E-2</v>
      </c>
      <c r="BM11" s="5">
        <f t="shared" ca="1" si="3"/>
        <v>2.6157014791648444E-2</v>
      </c>
      <c r="BN11" s="5">
        <f t="shared" ca="1" si="3"/>
        <v>0.1259949617697507</v>
      </c>
      <c r="BO11" s="5">
        <f t="shared" ca="1" si="3"/>
        <v>-9.220858624638846E-3</v>
      </c>
      <c r="BP11" s="5">
        <f t="shared" ref="BP11:CY14" ca="1" si="4">_xlfn.NORM.INV(RAND(), $B$3, $C$3)</f>
        <v>-5.8333792026027911E-2</v>
      </c>
      <c r="BQ11" s="5">
        <f t="shared" ca="1" si="4"/>
        <v>-4.8168521444214366E-3</v>
      </c>
      <c r="BR11" s="5">
        <f t="shared" ca="1" si="4"/>
        <v>6.1977412256245236E-2</v>
      </c>
      <c r="BS11" s="5">
        <f t="shared" ca="1" si="4"/>
        <v>5.2698134363404328E-2</v>
      </c>
      <c r="BT11" s="5">
        <f t="shared" ca="1" si="4"/>
        <v>2.3100228541983122E-2</v>
      </c>
      <c r="BU11" s="5">
        <f t="shared" ca="1" si="4"/>
        <v>-3.1014861733437649E-2</v>
      </c>
      <c r="BV11" s="5">
        <f t="shared" ca="1" si="4"/>
        <v>4.6925291561829199E-4</v>
      </c>
      <c r="BW11" s="5">
        <f t="shared" ca="1" si="4"/>
        <v>-7.867253961930297E-3</v>
      </c>
      <c r="BX11" s="5">
        <f t="shared" ca="1" si="4"/>
        <v>-6.5639942731216219E-2</v>
      </c>
      <c r="BY11" s="5">
        <f t="shared" ca="1" si="4"/>
        <v>-1.2125691307256045E-3</v>
      </c>
      <c r="BZ11" s="5">
        <f t="shared" ca="1" si="4"/>
        <v>-6.9486368263950077E-2</v>
      </c>
      <c r="CA11" s="5">
        <f t="shared" ca="1" si="4"/>
        <v>-4.8357217815033486E-2</v>
      </c>
      <c r="CB11" s="5">
        <f t="shared" ca="1" si="4"/>
        <v>0.10771613229710206</v>
      </c>
      <c r="CC11" s="5">
        <f t="shared" ca="1" si="4"/>
        <v>-6.6756943679683878E-3</v>
      </c>
      <c r="CD11" s="5">
        <f t="shared" ca="1" si="4"/>
        <v>-1.4773345311441186E-2</v>
      </c>
      <c r="CE11" s="5">
        <f t="shared" ca="1" si="4"/>
        <v>0.11192497383809068</v>
      </c>
      <c r="CF11" s="5">
        <f t="shared" ca="1" si="4"/>
        <v>1.3769664086014969E-2</v>
      </c>
      <c r="CG11" s="5">
        <f t="shared" ca="1" si="4"/>
        <v>2.5798124181973886E-2</v>
      </c>
      <c r="CH11" s="5">
        <f t="shared" ca="1" si="4"/>
        <v>4.6262848692167277E-2</v>
      </c>
      <c r="CI11" s="5">
        <f t="shared" ca="1" si="4"/>
        <v>2.9872463496021451E-2</v>
      </c>
      <c r="CJ11" s="5">
        <f t="shared" ca="1" si="4"/>
        <v>-3.9375449545789282E-2</v>
      </c>
      <c r="CK11" s="5">
        <f t="shared" ca="1" si="4"/>
        <v>-5.7160964243618446E-2</v>
      </c>
      <c r="CL11" s="5">
        <f t="shared" ca="1" si="4"/>
        <v>6.7903069043845313E-2</v>
      </c>
      <c r="CM11" s="5">
        <f t="shared" ca="1" si="4"/>
        <v>5.8505836665499612E-2</v>
      </c>
      <c r="CN11" s="5">
        <f t="shared" ca="1" si="4"/>
        <v>5.408440193871563E-2</v>
      </c>
      <c r="CO11" s="5">
        <f t="shared" ca="1" si="4"/>
        <v>-0.10433423039939221</v>
      </c>
      <c r="CP11" s="5">
        <f t="shared" ca="1" si="4"/>
        <v>4.0491195764856228E-2</v>
      </c>
      <c r="CQ11" s="5">
        <f t="shared" ca="1" si="4"/>
        <v>8.2923515503932829E-2</v>
      </c>
      <c r="CR11" s="5">
        <f t="shared" ca="1" si="4"/>
        <v>8.3945321891576205E-2</v>
      </c>
      <c r="CS11" s="5">
        <f t="shared" ca="1" si="4"/>
        <v>2.2955641251908767E-2</v>
      </c>
      <c r="CT11" s="5">
        <f t="shared" ca="1" si="4"/>
        <v>2.3078529193266452E-2</v>
      </c>
      <c r="CU11" s="5">
        <f t="shared" ca="1" si="4"/>
        <v>0.10053702258439397</v>
      </c>
      <c r="CV11" s="5">
        <f t="shared" ca="1" si="4"/>
        <v>-3.3770988619964887E-2</v>
      </c>
      <c r="CW11" s="5">
        <f t="shared" ca="1" si="4"/>
        <v>-4.1750300494217768E-2</v>
      </c>
      <c r="CX11" s="5">
        <f t="shared" ca="1" si="4"/>
        <v>-9.3794826967553181E-3</v>
      </c>
      <c r="CY11" s="5">
        <f t="shared" ca="1" si="4"/>
        <v>4.9156941764497315E-2</v>
      </c>
    </row>
    <row r="12" spans="2:103" x14ac:dyDescent="0.25">
      <c r="B12" s="1">
        <v>45139</v>
      </c>
      <c r="C12">
        <v>7</v>
      </c>
      <c r="D12" s="5">
        <f t="shared" ca="1" si="2"/>
        <v>-4.8012090829828123E-2</v>
      </c>
      <c r="E12" s="5">
        <f t="shared" ref="E12:BP15" ca="1" si="5">_xlfn.NORM.INV(RAND(), $B$3, $C$3)</f>
        <v>7.6377755409603367E-3</v>
      </c>
      <c r="F12" s="5">
        <f t="shared" ca="1" si="5"/>
        <v>-7.1689407764449348E-2</v>
      </c>
      <c r="G12" s="5">
        <f t="shared" ca="1" si="5"/>
        <v>0.10415063188789427</v>
      </c>
      <c r="H12" s="5">
        <f t="shared" ca="1" si="5"/>
        <v>2.8033253528319514E-2</v>
      </c>
      <c r="I12" s="5">
        <f t="shared" ca="1" si="5"/>
        <v>-4.0948458168366404E-2</v>
      </c>
      <c r="J12" s="5">
        <f t="shared" ca="1" si="5"/>
        <v>7.3348321216464424E-2</v>
      </c>
      <c r="K12" s="5">
        <f t="shared" ca="1" si="5"/>
        <v>-1.4247988137382747E-2</v>
      </c>
      <c r="L12" s="5">
        <f t="shared" ca="1" si="5"/>
        <v>-1.8663852829261782E-2</v>
      </c>
      <c r="M12" s="5">
        <f t="shared" ca="1" si="5"/>
        <v>-3.0448051932249434E-2</v>
      </c>
      <c r="N12" s="5">
        <f t="shared" ca="1" si="5"/>
        <v>4.3626343313997562E-2</v>
      </c>
      <c r="O12" s="5">
        <f t="shared" ca="1" si="5"/>
        <v>-1.5082098962272265E-3</v>
      </c>
      <c r="P12" s="5">
        <f t="shared" ca="1" si="5"/>
        <v>-4.2958269759255839E-2</v>
      </c>
      <c r="Q12" s="5">
        <f t="shared" ca="1" si="5"/>
        <v>-4.2048959525338089E-2</v>
      </c>
      <c r="R12" s="5">
        <f t="shared" ca="1" si="5"/>
        <v>4.5896102470787785E-2</v>
      </c>
      <c r="S12" s="5">
        <f t="shared" ca="1" si="5"/>
        <v>-8.7433973167595644E-2</v>
      </c>
      <c r="T12" s="5">
        <f t="shared" ca="1" si="5"/>
        <v>-5.8443294967888658E-3</v>
      </c>
      <c r="U12" s="5">
        <f t="shared" ca="1" si="5"/>
        <v>1.6488149485309966E-2</v>
      </c>
      <c r="V12" s="5">
        <f t="shared" ca="1" si="5"/>
        <v>-6.505439833586342E-2</v>
      </c>
      <c r="W12" s="5">
        <f t="shared" ca="1" si="5"/>
        <v>-5.0533594477576375E-2</v>
      </c>
      <c r="X12" s="5">
        <f t="shared" ca="1" si="5"/>
        <v>9.0034483191220857E-2</v>
      </c>
      <c r="Y12" s="5">
        <f t="shared" ca="1" si="5"/>
        <v>4.2144047588392318E-2</v>
      </c>
      <c r="Z12" s="5">
        <f t="shared" ca="1" si="5"/>
        <v>-3.7861491776050256E-2</v>
      </c>
      <c r="AA12" s="5">
        <f t="shared" ca="1" si="5"/>
        <v>-8.9340202515107311E-2</v>
      </c>
      <c r="AB12" s="5">
        <f t="shared" ca="1" si="5"/>
        <v>-2.1199520657676281E-2</v>
      </c>
      <c r="AC12" s="5">
        <f t="shared" ca="1" si="5"/>
        <v>1.5640705663693354E-3</v>
      </c>
      <c r="AD12" s="5">
        <f t="shared" ca="1" si="5"/>
        <v>4.0628187943361239E-3</v>
      </c>
      <c r="AE12" s="5">
        <f t="shared" ca="1" si="5"/>
        <v>-3.547343355859895E-2</v>
      </c>
      <c r="AF12" s="5">
        <f t="shared" ca="1" si="5"/>
        <v>2.408842962103705E-2</v>
      </c>
      <c r="AG12" s="5">
        <f t="shared" ca="1" si="5"/>
        <v>-4.7994485517354968E-2</v>
      </c>
      <c r="AH12" s="5">
        <f t="shared" ca="1" si="5"/>
        <v>-7.3137500533367775E-2</v>
      </c>
      <c r="AI12" s="5">
        <f t="shared" ca="1" si="5"/>
        <v>-1.7372591124347112E-2</v>
      </c>
      <c r="AJ12" s="5">
        <f t="shared" ca="1" si="5"/>
        <v>-4.554576901581682E-2</v>
      </c>
      <c r="AK12" s="5">
        <f t="shared" ca="1" si="5"/>
        <v>-9.1495169618513741E-2</v>
      </c>
      <c r="AL12" s="5">
        <f t="shared" ca="1" si="5"/>
        <v>5.2270305135796759E-2</v>
      </c>
      <c r="AM12" s="5">
        <f t="shared" ca="1" si="5"/>
        <v>5.4406752600657325E-2</v>
      </c>
      <c r="AN12" s="5">
        <f t="shared" ca="1" si="5"/>
        <v>3.7341667908165344E-4</v>
      </c>
      <c r="AO12" s="5">
        <f t="shared" ca="1" si="5"/>
        <v>-1.5604999703834267E-2</v>
      </c>
      <c r="AP12" s="5">
        <f t="shared" ca="1" si="5"/>
        <v>-3.9802377140670156E-2</v>
      </c>
      <c r="AQ12" s="5">
        <f t="shared" ca="1" si="5"/>
        <v>3.8875005445023252E-2</v>
      </c>
      <c r="AR12" s="5">
        <f t="shared" ca="1" si="5"/>
        <v>4.7448616767162971E-4</v>
      </c>
      <c r="AS12" s="5">
        <f t="shared" ca="1" si="5"/>
        <v>-3.0290346614755416E-2</v>
      </c>
      <c r="AT12" s="5">
        <f t="shared" ca="1" si="5"/>
        <v>-8.3578336198946612E-2</v>
      </c>
      <c r="AU12" s="5">
        <f t="shared" ca="1" si="5"/>
        <v>5.6386703172231184E-2</v>
      </c>
      <c r="AV12" s="5">
        <f t="shared" ca="1" si="5"/>
        <v>-2.5981015074644113E-2</v>
      </c>
      <c r="AW12" s="5">
        <f t="shared" ca="1" si="5"/>
        <v>2.7622270199404501E-2</v>
      </c>
      <c r="AX12" s="5">
        <f t="shared" ca="1" si="5"/>
        <v>-2.9842614269953299E-2</v>
      </c>
      <c r="AY12" s="5">
        <f t="shared" ca="1" si="5"/>
        <v>1.0455638193221026E-2</v>
      </c>
      <c r="AZ12" s="5">
        <f t="shared" ca="1" si="5"/>
        <v>-1.8124540840843604E-3</v>
      </c>
      <c r="BA12" s="5">
        <f t="shared" ca="1" si="5"/>
        <v>-4.676310396277869E-2</v>
      </c>
      <c r="BB12" s="5">
        <f t="shared" ca="1" si="5"/>
        <v>-1.385490457741357E-2</v>
      </c>
      <c r="BC12" s="5">
        <f t="shared" ca="1" si="5"/>
        <v>1.1828821514913586E-2</v>
      </c>
      <c r="BD12" s="5">
        <f t="shared" ca="1" si="5"/>
        <v>-1.3702572509895556E-2</v>
      </c>
      <c r="BE12" s="5">
        <f t="shared" ca="1" si="5"/>
        <v>2.2263665944646356E-2</v>
      </c>
      <c r="BF12" s="5">
        <f t="shared" ca="1" si="5"/>
        <v>5.8038953975727912E-2</v>
      </c>
      <c r="BG12" s="5">
        <f t="shared" ca="1" si="5"/>
        <v>-5.2657042946547454E-4</v>
      </c>
      <c r="BH12" s="5">
        <f t="shared" ca="1" si="5"/>
        <v>-1.1220826761909686E-2</v>
      </c>
      <c r="BI12" s="5">
        <f t="shared" ca="1" si="5"/>
        <v>-9.7746094263168035E-2</v>
      </c>
      <c r="BJ12" s="5">
        <f t="shared" ca="1" si="5"/>
        <v>-8.1102017842506584E-3</v>
      </c>
      <c r="BK12" s="5">
        <f t="shared" ca="1" si="5"/>
        <v>0.10603187317883715</v>
      </c>
      <c r="BL12" s="5">
        <f t="shared" ca="1" si="5"/>
        <v>7.4495441887223374E-2</v>
      </c>
      <c r="BM12" s="5">
        <f t="shared" ca="1" si="5"/>
        <v>8.4865401156595646E-2</v>
      </c>
      <c r="BN12" s="5">
        <f t="shared" ca="1" si="5"/>
        <v>-4.9893924107072725E-2</v>
      </c>
      <c r="BO12" s="5">
        <f t="shared" ca="1" si="5"/>
        <v>1.8580657911498766E-2</v>
      </c>
      <c r="BP12" s="5">
        <f t="shared" ca="1" si="5"/>
        <v>-1.6148450490750178E-2</v>
      </c>
      <c r="BQ12" s="5">
        <f t="shared" ca="1" si="4"/>
        <v>6.9186438958206531E-2</v>
      </c>
      <c r="BR12" s="5">
        <f t="shared" ca="1" si="4"/>
        <v>-2.8637093702909316E-2</v>
      </c>
      <c r="BS12" s="5">
        <f t="shared" ca="1" si="4"/>
        <v>6.368289130286529E-3</v>
      </c>
      <c r="BT12" s="5">
        <f t="shared" ca="1" si="4"/>
        <v>-3.5136909103940045E-2</v>
      </c>
      <c r="BU12" s="5">
        <f t="shared" ca="1" si="4"/>
        <v>-2.2118350653851566E-3</v>
      </c>
      <c r="BV12" s="5">
        <f t="shared" ca="1" si="4"/>
        <v>6.7268772870629073E-2</v>
      </c>
      <c r="BW12" s="5">
        <f t="shared" ca="1" si="4"/>
        <v>-7.2801751012764749E-3</v>
      </c>
      <c r="BX12" s="5">
        <f t="shared" ca="1" si="4"/>
        <v>2.6259725001264674E-2</v>
      </c>
      <c r="BY12" s="5">
        <f t="shared" ca="1" si="4"/>
        <v>2.2774231979590838E-2</v>
      </c>
      <c r="BZ12" s="5">
        <f t="shared" ca="1" si="4"/>
        <v>-5.2374227695780019E-2</v>
      </c>
      <c r="CA12" s="5">
        <f t="shared" ca="1" si="4"/>
        <v>-3.4644401444881706E-2</v>
      </c>
      <c r="CB12" s="5">
        <f t="shared" ca="1" si="4"/>
        <v>-3.3503369149210413E-2</v>
      </c>
      <c r="CC12" s="5">
        <f t="shared" ca="1" si="4"/>
        <v>-4.1490871984726667E-2</v>
      </c>
      <c r="CD12" s="5">
        <f t="shared" ca="1" si="4"/>
        <v>3.0160098084491854E-2</v>
      </c>
      <c r="CE12" s="5">
        <f t="shared" ca="1" si="4"/>
        <v>4.0829166955642641E-2</v>
      </c>
      <c r="CF12" s="5">
        <f t="shared" ca="1" si="4"/>
        <v>-6.984060175168727E-2</v>
      </c>
      <c r="CG12" s="5">
        <f t="shared" ca="1" si="4"/>
        <v>6.2590246396056426E-2</v>
      </c>
      <c r="CH12" s="5">
        <f t="shared" ca="1" si="4"/>
        <v>2.7499126642190008E-2</v>
      </c>
      <c r="CI12" s="5">
        <f t="shared" ca="1" si="4"/>
        <v>1.6566916934605422E-2</v>
      </c>
      <c r="CJ12" s="5">
        <f t="shared" ca="1" si="4"/>
        <v>-0.10229898182872239</v>
      </c>
      <c r="CK12" s="5">
        <f t="shared" ca="1" si="4"/>
        <v>-3.4656817743123389E-2</v>
      </c>
      <c r="CL12" s="5">
        <f t="shared" ca="1" si="4"/>
        <v>-6.9673527081281716E-2</v>
      </c>
      <c r="CM12" s="5">
        <f t="shared" ca="1" si="4"/>
        <v>5.0918119350425152E-2</v>
      </c>
      <c r="CN12" s="5">
        <f t="shared" ca="1" si="4"/>
        <v>-3.9801214517909959E-2</v>
      </c>
      <c r="CO12" s="5">
        <f t="shared" ca="1" si="4"/>
        <v>1.4096892235678801E-2</v>
      </c>
      <c r="CP12" s="5">
        <f t="shared" ca="1" si="4"/>
        <v>-8.6341957064674069E-2</v>
      </c>
      <c r="CQ12" s="5">
        <f t="shared" ca="1" si="4"/>
        <v>-7.491010809183371E-2</v>
      </c>
      <c r="CR12" s="5">
        <f t="shared" ca="1" si="4"/>
        <v>1.268828715646389E-3</v>
      </c>
      <c r="CS12" s="5">
        <f t="shared" ca="1" si="4"/>
        <v>-9.8469697058083863E-3</v>
      </c>
      <c r="CT12" s="5">
        <f t="shared" ca="1" si="4"/>
        <v>1.1851781281553647E-2</v>
      </c>
      <c r="CU12" s="5">
        <f t="shared" ca="1" si="4"/>
        <v>-2.3242958260863606E-2</v>
      </c>
      <c r="CV12" s="5">
        <f t="shared" ca="1" si="4"/>
        <v>-4.1234904700081839E-4</v>
      </c>
      <c r="CW12" s="5">
        <f t="shared" ca="1" si="4"/>
        <v>8.3710196001455378E-2</v>
      </c>
      <c r="CX12" s="5">
        <f t="shared" ca="1" si="4"/>
        <v>-1.0848023595067554E-2</v>
      </c>
      <c r="CY12" s="5">
        <f t="shared" ca="1" si="4"/>
        <v>4.4635004881557139E-2</v>
      </c>
    </row>
    <row r="13" spans="2:103" x14ac:dyDescent="0.25">
      <c r="B13" s="1">
        <v>45170</v>
      </c>
      <c r="C13">
        <v>8</v>
      </c>
      <c r="D13" s="5">
        <f t="shared" ca="1" si="2"/>
        <v>-6.5156091351633999E-3</v>
      </c>
      <c r="E13" s="5">
        <f t="shared" ca="1" si="5"/>
        <v>4.7211515239301644E-2</v>
      </c>
      <c r="F13" s="5">
        <f t="shared" ca="1" si="5"/>
        <v>2.2002795041315821E-2</v>
      </c>
      <c r="G13" s="5">
        <f t="shared" ca="1" si="5"/>
        <v>3.2665715238298386E-2</v>
      </c>
      <c r="H13" s="5">
        <f t="shared" ca="1" si="5"/>
        <v>-2.5914602387757484E-2</v>
      </c>
      <c r="I13" s="5">
        <f t="shared" ca="1" si="5"/>
        <v>-3.2987522734709541E-2</v>
      </c>
      <c r="J13" s="5">
        <f t="shared" ca="1" si="5"/>
        <v>-8.1110557328765744E-3</v>
      </c>
      <c r="K13" s="5">
        <f t="shared" ca="1" si="5"/>
        <v>4.8361699019563158E-2</v>
      </c>
      <c r="L13" s="5">
        <f t="shared" ca="1" si="5"/>
        <v>-3.5778348356789336E-2</v>
      </c>
      <c r="M13" s="5">
        <f t="shared" ca="1" si="5"/>
        <v>-2.8116827561528723E-2</v>
      </c>
      <c r="N13" s="5">
        <f t="shared" ca="1" si="5"/>
        <v>3.5027447572010303E-2</v>
      </c>
      <c r="O13" s="5">
        <f t="shared" ca="1" si="5"/>
        <v>1.1691220159411046E-3</v>
      </c>
      <c r="P13" s="5">
        <f t="shared" ca="1" si="5"/>
        <v>6.9943553364721165E-3</v>
      </c>
      <c r="Q13" s="5">
        <f t="shared" ca="1" si="5"/>
        <v>-6.1135752414222186E-2</v>
      </c>
      <c r="R13" s="5">
        <f t="shared" ca="1" si="5"/>
        <v>5.6466131318886531E-2</v>
      </c>
      <c r="S13" s="5">
        <f t="shared" ca="1" si="5"/>
        <v>3.7576400119874649E-3</v>
      </c>
      <c r="T13" s="5">
        <f t="shared" ca="1" si="5"/>
        <v>3.211270372155095E-2</v>
      </c>
      <c r="U13" s="5">
        <f t="shared" ca="1" si="5"/>
        <v>-1.1014317310761879E-2</v>
      </c>
      <c r="V13" s="5">
        <f t="shared" ca="1" si="5"/>
        <v>-1.0391052420630197E-2</v>
      </c>
      <c r="W13" s="5">
        <f t="shared" ca="1" si="5"/>
        <v>7.8194909357725259E-2</v>
      </c>
      <c r="X13" s="5">
        <f t="shared" ca="1" si="5"/>
        <v>8.3650108838295337E-2</v>
      </c>
      <c r="Y13" s="5">
        <f t="shared" ca="1" si="5"/>
        <v>5.0000382841046763E-2</v>
      </c>
      <c r="Z13" s="5">
        <f t="shared" ca="1" si="5"/>
        <v>3.0761945702711662E-3</v>
      </c>
      <c r="AA13" s="5">
        <f t="shared" ca="1" si="5"/>
        <v>-1.1308359273765346E-2</v>
      </c>
      <c r="AB13" s="5">
        <f t="shared" ca="1" si="5"/>
        <v>-4.0386454921283177E-2</v>
      </c>
      <c r="AC13" s="5">
        <f t="shared" ca="1" si="5"/>
        <v>-1.0194913442749667E-2</v>
      </c>
      <c r="AD13" s="5">
        <f t="shared" ca="1" si="5"/>
        <v>-1.2025586286517693E-2</v>
      </c>
      <c r="AE13" s="5">
        <f t="shared" ca="1" si="5"/>
        <v>-6.462694175758997E-2</v>
      </c>
      <c r="AF13" s="5">
        <f t="shared" ca="1" si="5"/>
        <v>-8.86154307981325E-2</v>
      </c>
      <c r="AG13" s="5">
        <f t="shared" ca="1" si="5"/>
        <v>-4.3348546007231786E-2</v>
      </c>
      <c r="AH13" s="5">
        <f t="shared" ca="1" si="5"/>
        <v>6.4413931882092462E-2</v>
      </c>
      <c r="AI13" s="5">
        <f t="shared" ca="1" si="5"/>
        <v>-3.5285571412367316E-2</v>
      </c>
      <c r="AJ13" s="5">
        <f t="shared" ca="1" si="5"/>
        <v>-2.1172982004325526E-2</v>
      </c>
      <c r="AK13" s="5">
        <f t="shared" ca="1" si="5"/>
        <v>1.6461395035192845E-2</v>
      </c>
      <c r="AL13" s="5">
        <f t="shared" ca="1" si="5"/>
        <v>1.9285459246681194E-2</v>
      </c>
      <c r="AM13" s="5">
        <f t="shared" ca="1" si="5"/>
        <v>2.3242548679089838E-2</v>
      </c>
      <c r="AN13" s="5">
        <f t="shared" ca="1" si="5"/>
        <v>5.2679780905119045E-2</v>
      </c>
      <c r="AO13" s="5">
        <f t="shared" ca="1" si="5"/>
        <v>1.7321631825553713E-2</v>
      </c>
      <c r="AP13" s="5">
        <f t="shared" ca="1" si="5"/>
        <v>5.0900485521750763E-2</v>
      </c>
      <c r="AQ13" s="5">
        <f t="shared" ca="1" si="5"/>
        <v>0.11093222003940983</v>
      </c>
      <c r="AR13" s="5">
        <f t="shared" ca="1" si="5"/>
        <v>1.4812316178958325E-2</v>
      </c>
      <c r="AS13" s="5">
        <f t="shared" ca="1" si="5"/>
        <v>2.0022291930936003E-2</v>
      </c>
      <c r="AT13" s="5">
        <f t="shared" ca="1" si="5"/>
        <v>4.3620120908960558E-2</v>
      </c>
      <c r="AU13" s="5">
        <f t="shared" ca="1" si="5"/>
        <v>2.2302186641100764E-2</v>
      </c>
      <c r="AV13" s="5">
        <f t="shared" ca="1" si="5"/>
        <v>4.9627727041716085E-2</v>
      </c>
      <c r="AW13" s="5">
        <f t="shared" ca="1" si="5"/>
        <v>4.4688868744941615E-2</v>
      </c>
      <c r="AX13" s="5">
        <f t="shared" ca="1" si="5"/>
        <v>-1.121387155275429E-3</v>
      </c>
      <c r="AY13" s="5">
        <f t="shared" ca="1" si="5"/>
        <v>-3.2714836395258858E-2</v>
      </c>
      <c r="AZ13" s="5">
        <f t="shared" ca="1" si="5"/>
        <v>7.479853586789674E-2</v>
      </c>
      <c r="BA13" s="5">
        <f t="shared" ca="1" si="5"/>
        <v>1.1999107746033348E-3</v>
      </c>
      <c r="BB13" s="5">
        <f t="shared" ca="1" si="5"/>
        <v>-9.1357710379492099E-2</v>
      </c>
      <c r="BC13" s="5">
        <f t="shared" ca="1" si="5"/>
        <v>-2.2450324198491765E-2</v>
      </c>
      <c r="BD13" s="5">
        <f t="shared" ca="1" si="5"/>
        <v>4.2330776928673437E-2</v>
      </c>
      <c r="BE13" s="5">
        <f t="shared" ca="1" si="5"/>
        <v>6.274266177611991E-2</v>
      </c>
      <c r="BF13" s="5">
        <f t="shared" ca="1" si="5"/>
        <v>-1.7702884154757608E-2</v>
      </c>
      <c r="BG13" s="5">
        <f t="shared" ca="1" si="5"/>
        <v>-5.6101555326489971E-2</v>
      </c>
      <c r="BH13" s="5">
        <f t="shared" ca="1" si="5"/>
        <v>-7.8564335595806306E-2</v>
      </c>
      <c r="BI13" s="5">
        <f t="shared" ca="1" si="5"/>
        <v>-1.9945854767086709E-2</v>
      </c>
      <c r="BJ13" s="5">
        <f t="shared" ca="1" si="5"/>
        <v>-7.550516106610386E-2</v>
      </c>
      <c r="BK13" s="5">
        <f t="shared" ca="1" si="5"/>
        <v>0.1010876592964544</v>
      </c>
      <c r="BL13" s="5">
        <f t="shared" ca="1" si="5"/>
        <v>3.4795415623748216E-2</v>
      </c>
      <c r="BM13" s="5">
        <f t="shared" ca="1" si="5"/>
        <v>-1.0384878804513931E-2</v>
      </c>
      <c r="BN13" s="5">
        <f t="shared" ca="1" si="5"/>
        <v>5.4159690566560038E-2</v>
      </c>
      <c r="BO13" s="5">
        <f t="shared" ca="1" si="5"/>
        <v>5.8794152826650509E-3</v>
      </c>
      <c r="BP13" s="5">
        <f t="shared" ca="1" si="5"/>
        <v>0.11332288914561922</v>
      </c>
      <c r="BQ13" s="5">
        <f t="shared" ca="1" si="4"/>
        <v>-4.4188514676953991E-2</v>
      </c>
      <c r="BR13" s="5">
        <f t="shared" ca="1" si="4"/>
        <v>7.9350924731505623E-2</v>
      </c>
      <c r="BS13" s="5">
        <f t="shared" ca="1" si="4"/>
        <v>2.2025251489581441E-2</v>
      </c>
      <c r="BT13" s="5">
        <f t="shared" ca="1" si="4"/>
        <v>2.4389253077994905E-2</v>
      </c>
      <c r="BU13" s="5">
        <f t="shared" ca="1" si="4"/>
        <v>-2.7051194946445312E-2</v>
      </c>
      <c r="BV13" s="5">
        <f t="shared" ca="1" si="4"/>
        <v>2.248948218762066E-2</v>
      </c>
      <c r="BW13" s="5">
        <f t="shared" ca="1" si="4"/>
        <v>-5.1943409420400037E-2</v>
      </c>
      <c r="BX13" s="5">
        <f t="shared" ca="1" si="4"/>
        <v>-0.10729552747924569</v>
      </c>
      <c r="BY13" s="5">
        <f t="shared" ca="1" si="4"/>
        <v>2.37265835681933E-2</v>
      </c>
      <c r="BZ13" s="5">
        <f t="shared" ca="1" si="4"/>
        <v>7.7314801799891503E-2</v>
      </c>
      <c r="CA13" s="5">
        <f t="shared" ca="1" si="4"/>
        <v>8.6838031395613843E-2</v>
      </c>
      <c r="CB13" s="5">
        <f t="shared" ca="1" si="4"/>
        <v>3.5557429607572778E-2</v>
      </c>
      <c r="CC13" s="5">
        <f t="shared" ca="1" si="4"/>
        <v>2.081208455407273E-2</v>
      </c>
      <c r="CD13" s="5">
        <f t="shared" ca="1" si="4"/>
        <v>-2.0501606896109751E-2</v>
      </c>
      <c r="CE13" s="5">
        <f t="shared" ca="1" si="4"/>
        <v>4.3234496069697197E-2</v>
      </c>
      <c r="CF13" s="5">
        <f t="shared" ca="1" si="4"/>
        <v>-2.146518955574129E-3</v>
      </c>
      <c r="CG13" s="5">
        <f t="shared" ca="1" si="4"/>
        <v>-6.1761884956944263E-2</v>
      </c>
      <c r="CH13" s="5">
        <f t="shared" ca="1" si="4"/>
        <v>-1.8483840369231924E-2</v>
      </c>
      <c r="CI13" s="5">
        <f t="shared" ca="1" si="4"/>
        <v>-3.0352594413969328E-2</v>
      </c>
      <c r="CJ13" s="5">
        <f t="shared" ca="1" si="4"/>
        <v>-4.1271736329464945E-2</v>
      </c>
      <c r="CK13" s="5">
        <f t="shared" ca="1" si="4"/>
        <v>-1.4012352050190323E-2</v>
      </c>
      <c r="CL13" s="5">
        <f t="shared" ca="1" si="4"/>
        <v>-1.0271131460465158E-2</v>
      </c>
      <c r="CM13" s="5">
        <f t="shared" ca="1" si="4"/>
        <v>2.6133693742064389E-2</v>
      </c>
      <c r="CN13" s="5">
        <f t="shared" ca="1" si="4"/>
        <v>-8.8468042784446352E-3</v>
      </c>
      <c r="CO13" s="5">
        <f t="shared" ca="1" si="4"/>
        <v>3.2768939869740929E-2</v>
      </c>
      <c r="CP13" s="5">
        <f t="shared" ca="1" si="4"/>
        <v>7.2451087695641014E-2</v>
      </c>
      <c r="CQ13" s="5">
        <f t="shared" ca="1" si="4"/>
        <v>6.4588524341157139E-2</v>
      </c>
      <c r="CR13" s="5">
        <f t="shared" ca="1" si="4"/>
        <v>-4.5203986235920694E-2</v>
      </c>
      <c r="CS13" s="5">
        <f t="shared" ca="1" si="4"/>
        <v>-7.3400822526442144E-2</v>
      </c>
      <c r="CT13" s="5">
        <f t="shared" ca="1" si="4"/>
        <v>1.822452185514288E-3</v>
      </c>
      <c r="CU13" s="5">
        <f t="shared" ca="1" si="4"/>
        <v>0.10239973354367357</v>
      </c>
      <c r="CV13" s="5">
        <f t="shared" ca="1" si="4"/>
        <v>-6.4560100520235468E-3</v>
      </c>
      <c r="CW13" s="5">
        <f t="shared" ca="1" si="4"/>
        <v>-0.1366973698803832</v>
      </c>
      <c r="CX13" s="5">
        <f t="shared" ca="1" si="4"/>
        <v>-5.2239490683253884E-2</v>
      </c>
      <c r="CY13" s="5">
        <f t="shared" ca="1" si="4"/>
        <v>-7.6306331758817444E-2</v>
      </c>
    </row>
    <row r="14" spans="2:103" x14ac:dyDescent="0.25">
      <c r="B14" s="1">
        <v>45200</v>
      </c>
      <c r="C14">
        <v>9</v>
      </c>
      <c r="D14" s="5">
        <f t="shared" ca="1" si="2"/>
        <v>2.16396660130748E-2</v>
      </c>
      <c r="E14" s="5">
        <f t="shared" ca="1" si="5"/>
        <v>5.2913387419779342E-2</v>
      </c>
      <c r="F14" s="5">
        <f t="shared" ca="1" si="5"/>
        <v>3.3607619152674871E-3</v>
      </c>
      <c r="G14" s="5">
        <f t="shared" ca="1" si="5"/>
        <v>2.9569062204217768E-2</v>
      </c>
      <c r="H14" s="5">
        <f t="shared" ca="1" si="5"/>
        <v>-6.3165787141528471E-2</v>
      </c>
      <c r="I14" s="5">
        <f t="shared" ca="1" si="5"/>
        <v>9.625861062423224E-3</v>
      </c>
      <c r="J14" s="5">
        <f t="shared" ca="1" si="5"/>
        <v>2.1149238225073936E-2</v>
      </c>
      <c r="K14" s="5">
        <f t="shared" ca="1" si="5"/>
        <v>-1.0244543457758173E-2</v>
      </c>
      <c r="L14" s="5">
        <f t="shared" ca="1" si="5"/>
        <v>9.2656054132379734E-2</v>
      </c>
      <c r="M14" s="5">
        <f t="shared" ca="1" si="5"/>
        <v>-2.7775266225645447E-2</v>
      </c>
      <c r="N14" s="5">
        <f t="shared" ca="1" si="5"/>
        <v>4.0385522406968688E-2</v>
      </c>
      <c r="O14" s="5">
        <f t="shared" ca="1" si="5"/>
        <v>2.7359793328166012E-2</v>
      </c>
      <c r="P14" s="5">
        <f t="shared" ca="1" si="5"/>
        <v>-0.13193007593312858</v>
      </c>
      <c r="Q14" s="5">
        <f t="shared" ca="1" si="5"/>
        <v>1.3208137310198576E-3</v>
      </c>
      <c r="R14" s="5">
        <f t="shared" ca="1" si="5"/>
        <v>-4.9055879520474216E-2</v>
      </c>
      <c r="S14" s="5">
        <f t="shared" ca="1" si="5"/>
        <v>4.8247149827191312E-2</v>
      </c>
      <c r="T14" s="5">
        <f t="shared" ca="1" si="5"/>
        <v>3.6053429038956447E-2</v>
      </c>
      <c r="U14" s="5">
        <f t="shared" ca="1" si="5"/>
        <v>8.8422130789317308E-3</v>
      </c>
      <c r="V14" s="5">
        <f t="shared" ca="1" si="5"/>
        <v>2.444659872323755E-2</v>
      </c>
      <c r="W14" s="5">
        <f t="shared" ca="1" si="5"/>
        <v>9.086668864550862E-2</v>
      </c>
      <c r="X14" s="5">
        <f t="shared" ca="1" si="5"/>
        <v>3.8805593639966676E-2</v>
      </c>
      <c r="Y14" s="5">
        <f t="shared" ca="1" si="5"/>
        <v>9.3842679503338799E-2</v>
      </c>
      <c r="Z14" s="5">
        <f t="shared" ca="1" si="5"/>
        <v>-5.5577917359036846E-2</v>
      </c>
      <c r="AA14" s="5">
        <f t="shared" ca="1" si="5"/>
        <v>-6.9843556257699724E-2</v>
      </c>
      <c r="AB14" s="5">
        <f t="shared" ca="1" si="5"/>
        <v>-3.7646001078804212E-2</v>
      </c>
      <c r="AC14" s="5">
        <f t="shared" ca="1" si="5"/>
        <v>-0.11040148166018947</v>
      </c>
      <c r="AD14" s="5">
        <f t="shared" ca="1" si="5"/>
        <v>-2.8171087226804919E-3</v>
      </c>
      <c r="AE14" s="5">
        <f t="shared" ca="1" si="5"/>
        <v>6.3445826741800326E-3</v>
      </c>
      <c r="AF14" s="5">
        <f t="shared" ca="1" si="5"/>
        <v>-4.52532212344256E-2</v>
      </c>
      <c r="AG14" s="5">
        <f t="shared" ca="1" si="5"/>
        <v>0.10894800833108999</v>
      </c>
      <c r="AH14" s="5">
        <f t="shared" ca="1" si="5"/>
        <v>-6.0942247927005117E-2</v>
      </c>
      <c r="AI14" s="5">
        <f t="shared" ca="1" si="5"/>
        <v>5.9104037561018424E-2</v>
      </c>
      <c r="AJ14" s="5">
        <f t="shared" ca="1" si="5"/>
        <v>-8.675443920086337E-2</v>
      </c>
      <c r="AK14" s="5">
        <f t="shared" ca="1" si="5"/>
        <v>7.3694484628947454E-2</v>
      </c>
      <c r="AL14" s="5">
        <f t="shared" ca="1" si="5"/>
        <v>1.9250710437668742E-2</v>
      </c>
      <c r="AM14" s="5">
        <f t="shared" ca="1" si="5"/>
        <v>-1.1195879592120761E-2</v>
      </c>
      <c r="AN14" s="5">
        <f t="shared" ca="1" si="5"/>
        <v>5.2028376542251481E-2</v>
      </c>
      <c r="AO14" s="5">
        <f t="shared" ca="1" si="5"/>
        <v>-5.7075120336422681E-2</v>
      </c>
      <c r="AP14" s="5">
        <f t="shared" ca="1" si="5"/>
        <v>-9.8028130170163943E-2</v>
      </c>
      <c r="AQ14" s="5">
        <f t="shared" ca="1" si="5"/>
        <v>9.5858829835760009E-2</v>
      </c>
      <c r="AR14" s="5">
        <f t="shared" ca="1" si="5"/>
        <v>3.7805332507985678E-2</v>
      </c>
      <c r="AS14" s="5">
        <f t="shared" ca="1" si="5"/>
        <v>-2.5434645804859914E-2</v>
      </c>
      <c r="AT14" s="5">
        <f t="shared" ca="1" si="5"/>
        <v>-8.7591697669555362E-3</v>
      </c>
      <c r="AU14" s="5">
        <f t="shared" ca="1" si="5"/>
        <v>-2.0543092254375183E-2</v>
      </c>
      <c r="AV14" s="5">
        <f t="shared" ca="1" si="5"/>
        <v>2.9595885389938018E-2</v>
      </c>
      <c r="AW14" s="5">
        <f t="shared" ca="1" si="5"/>
        <v>-4.2686875403735565E-2</v>
      </c>
      <c r="AX14" s="5">
        <f t="shared" ca="1" si="5"/>
        <v>-2.355085518428857E-2</v>
      </c>
      <c r="AY14" s="5">
        <f t="shared" ca="1" si="5"/>
        <v>1.1957524133811256E-2</v>
      </c>
      <c r="AZ14" s="5">
        <f t="shared" ca="1" si="5"/>
        <v>-6.9153141628291673E-3</v>
      </c>
      <c r="BA14" s="5">
        <f t="shared" ca="1" si="5"/>
        <v>-5.2507508817829625E-2</v>
      </c>
      <c r="BB14" s="5">
        <f t="shared" ca="1" si="5"/>
        <v>5.2807926941144681E-2</v>
      </c>
      <c r="BC14" s="5">
        <f t="shared" ca="1" si="5"/>
        <v>-3.4094015539784576E-2</v>
      </c>
      <c r="BD14" s="5">
        <f t="shared" ca="1" si="5"/>
        <v>1.9271918041500042E-2</v>
      </c>
      <c r="BE14" s="5">
        <f t="shared" ca="1" si="5"/>
        <v>-4.1513236598454448E-2</v>
      </c>
      <c r="BF14" s="5">
        <f t="shared" ca="1" si="5"/>
        <v>-3.9757411042075468E-2</v>
      </c>
      <c r="BG14" s="5">
        <f t="shared" ca="1" si="5"/>
        <v>1.273379528919431E-2</v>
      </c>
      <c r="BH14" s="5">
        <f t="shared" ca="1" si="5"/>
        <v>-3.0662489872378497E-2</v>
      </c>
      <c r="BI14" s="5">
        <f t="shared" ca="1" si="5"/>
        <v>-0.10121313004051934</v>
      </c>
      <c r="BJ14" s="5">
        <f t="shared" ca="1" si="5"/>
        <v>1.279962488668177E-3</v>
      </c>
      <c r="BK14" s="5">
        <f t="shared" ca="1" si="5"/>
        <v>-1.4125091840327023E-2</v>
      </c>
      <c r="BL14" s="5">
        <f t="shared" ca="1" si="5"/>
        <v>0.12613710099483666</v>
      </c>
      <c r="BM14" s="5">
        <f t="shared" ca="1" si="5"/>
        <v>8.4706926930495766E-2</v>
      </c>
      <c r="BN14" s="5">
        <f t="shared" ca="1" si="5"/>
        <v>2.2430593763508094E-3</v>
      </c>
      <c r="BO14" s="5">
        <f t="shared" ca="1" si="5"/>
        <v>3.5928957875600671E-4</v>
      </c>
      <c r="BP14" s="5">
        <f t="shared" ca="1" si="5"/>
        <v>-8.7450496485490699E-3</v>
      </c>
      <c r="BQ14" s="5">
        <f t="shared" ca="1" si="4"/>
        <v>-1.3717052275301428E-2</v>
      </c>
      <c r="BR14" s="5">
        <f t="shared" ca="1" si="4"/>
        <v>2.6929551158783517E-2</v>
      </c>
      <c r="BS14" s="5">
        <f t="shared" ca="1" si="4"/>
        <v>3.7669168726321499E-2</v>
      </c>
      <c r="BT14" s="5">
        <f t="shared" ca="1" si="4"/>
        <v>2.2231171954970971E-2</v>
      </c>
      <c r="BU14" s="5">
        <f t="shared" ca="1" si="4"/>
        <v>6.636945464869605E-2</v>
      </c>
      <c r="BV14" s="5">
        <f t="shared" ca="1" si="4"/>
        <v>-1.8800019848229117E-2</v>
      </c>
      <c r="BW14" s="5">
        <f t="shared" ca="1" si="4"/>
        <v>1.5712627978026993E-2</v>
      </c>
      <c r="BX14" s="5">
        <f t="shared" ca="1" si="4"/>
        <v>-3.207914582638717E-2</v>
      </c>
      <c r="BY14" s="5">
        <f t="shared" ca="1" si="4"/>
        <v>1.6524140161474049E-2</v>
      </c>
      <c r="BZ14" s="5">
        <f t="shared" ca="1" si="4"/>
        <v>3.1723786415645355E-2</v>
      </c>
      <c r="CA14" s="5">
        <f t="shared" ca="1" si="4"/>
        <v>-5.3276640026790015E-2</v>
      </c>
      <c r="CB14" s="5">
        <f t="shared" ca="1" si="4"/>
        <v>8.7563674418429955E-3</v>
      </c>
      <c r="CC14" s="5">
        <f t="shared" ca="1" si="4"/>
        <v>1.1333665452714473E-2</v>
      </c>
      <c r="CD14" s="5">
        <f t="shared" ca="1" si="4"/>
        <v>6.6974962628873563E-2</v>
      </c>
      <c r="CE14" s="5">
        <f t="shared" ca="1" si="4"/>
        <v>-1.3492896030955836E-2</v>
      </c>
      <c r="CF14" s="5">
        <f t="shared" ca="1" si="4"/>
        <v>-6.5666201808400423E-2</v>
      </c>
      <c r="CG14" s="5">
        <f t="shared" ca="1" si="4"/>
        <v>-1.6446410842296949E-2</v>
      </c>
      <c r="CH14" s="5">
        <f t="shared" ca="1" si="4"/>
        <v>-2.146168639237089E-2</v>
      </c>
      <c r="CI14" s="5">
        <f t="shared" ca="1" si="4"/>
        <v>9.3014205652360016E-3</v>
      </c>
      <c r="CJ14" s="5">
        <f t="shared" ca="1" si="4"/>
        <v>2.557106821133311E-3</v>
      </c>
      <c r="CK14" s="5">
        <f t="shared" ca="1" si="4"/>
        <v>-3.5255991824798598E-2</v>
      </c>
      <c r="CL14" s="5">
        <f t="shared" ca="1" si="4"/>
        <v>-0.10604648642538132</v>
      </c>
      <c r="CM14" s="5">
        <f t="shared" ca="1" si="4"/>
        <v>4.0875494586102346E-2</v>
      </c>
      <c r="CN14" s="5">
        <f t="shared" ca="1" si="4"/>
        <v>8.1306168545364613E-2</v>
      </c>
      <c r="CO14" s="5">
        <f t="shared" ca="1" si="4"/>
        <v>5.2217135448603041E-2</v>
      </c>
      <c r="CP14" s="5">
        <f t="shared" ca="1" si="4"/>
        <v>3.5813298657346691E-2</v>
      </c>
      <c r="CQ14" s="5">
        <f t="shared" ca="1" si="4"/>
        <v>6.5733896130067901E-3</v>
      </c>
      <c r="CR14" s="5">
        <f t="shared" ca="1" si="4"/>
        <v>-1.3921400849245084E-2</v>
      </c>
      <c r="CS14" s="5">
        <f t="shared" ca="1" si="4"/>
        <v>-3.8367681532332498E-2</v>
      </c>
      <c r="CT14" s="5">
        <f t="shared" ca="1" si="4"/>
        <v>-8.7087071493780546E-2</v>
      </c>
      <c r="CU14" s="5">
        <f t="shared" ca="1" si="4"/>
        <v>-1.5949016061915455E-2</v>
      </c>
      <c r="CV14" s="5">
        <f t="shared" ca="1" si="4"/>
        <v>-2.0125623798292431E-2</v>
      </c>
      <c r="CW14" s="5">
        <f t="shared" ca="1" si="4"/>
        <v>8.9568035976914252E-3</v>
      </c>
      <c r="CX14" s="5">
        <f t="shared" ca="1" si="4"/>
        <v>2.3248154177493274E-3</v>
      </c>
      <c r="CY14" s="5">
        <f t="shared" ca="1" si="4"/>
        <v>-5.6429875993854836E-2</v>
      </c>
    </row>
    <row r="15" spans="2:103" x14ac:dyDescent="0.25">
      <c r="B15" s="1">
        <v>45231</v>
      </c>
      <c r="C15">
        <v>10</v>
      </c>
      <c r="D15" s="5">
        <f t="shared" ca="1" si="2"/>
        <v>6.631030467959589E-3</v>
      </c>
      <c r="E15" s="5">
        <f t="shared" ca="1" si="5"/>
        <v>4.6965898142368685E-2</v>
      </c>
      <c r="F15" s="5">
        <f t="shared" ca="1" si="5"/>
        <v>1.730125970186347E-2</v>
      </c>
      <c r="G15" s="5">
        <f t="shared" ca="1" si="5"/>
        <v>3.5338881017587934E-2</v>
      </c>
      <c r="H15" s="5">
        <f t="shared" ca="1" si="5"/>
        <v>-9.8343780091198468E-3</v>
      </c>
      <c r="I15" s="5">
        <f t="shared" ca="1" si="5"/>
        <v>-3.5287672596381763E-2</v>
      </c>
      <c r="J15" s="5">
        <f t="shared" ca="1" si="5"/>
        <v>5.9190527239396114E-2</v>
      </c>
      <c r="K15" s="5">
        <f t="shared" ca="1" si="5"/>
        <v>-3.6188440135805612E-2</v>
      </c>
      <c r="L15" s="5">
        <f t="shared" ca="1" si="5"/>
        <v>-2.0867677324528781E-3</v>
      </c>
      <c r="M15" s="5">
        <f t="shared" ca="1" si="5"/>
        <v>-2.5085249813786622E-2</v>
      </c>
      <c r="N15" s="5">
        <f t="shared" ca="1" si="5"/>
        <v>4.1667405318068777E-2</v>
      </c>
      <c r="O15" s="5">
        <f t="shared" ca="1" si="5"/>
        <v>6.3418000006175354E-3</v>
      </c>
      <c r="P15" s="5">
        <f t="shared" ca="1" si="5"/>
        <v>-9.9839606031323525E-2</v>
      </c>
      <c r="Q15" s="5">
        <f t="shared" ca="1" si="5"/>
        <v>1.3237018898763551E-2</v>
      </c>
      <c r="R15" s="5">
        <f t="shared" ca="1" si="5"/>
        <v>-4.5750779567739992E-2</v>
      </c>
      <c r="S15" s="5">
        <f t="shared" ca="1" si="5"/>
        <v>-8.0335663244626571E-3</v>
      </c>
      <c r="T15" s="5">
        <f t="shared" ca="1" si="5"/>
        <v>-9.9147888355371583E-2</v>
      </c>
      <c r="U15" s="5">
        <f t="shared" ca="1" si="5"/>
        <v>-6.414755050595404E-2</v>
      </c>
      <c r="V15" s="5">
        <f t="shared" ca="1" si="5"/>
        <v>-6.5779919087669315E-3</v>
      </c>
      <c r="W15" s="5">
        <f t="shared" ca="1" si="5"/>
        <v>4.4342133795943718E-4</v>
      </c>
      <c r="X15" s="5">
        <f t="shared" ca="1" si="5"/>
        <v>-1.6487478818239042E-2</v>
      </c>
      <c r="Y15" s="5">
        <f t="shared" ca="1" si="5"/>
        <v>-3.7371894040702708E-2</v>
      </c>
      <c r="Z15" s="5">
        <f t="shared" ca="1" si="5"/>
        <v>-3.1517043609744944E-2</v>
      </c>
      <c r="AA15" s="5">
        <f t="shared" ca="1" si="5"/>
        <v>4.1089047435992142E-2</v>
      </c>
      <c r="AB15" s="5">
        <f t="shared" ca="1" si="5"/>
        <v>6.2545599637989516E-2</v>
      </c>
      <c r="AC15" s="5">
        <f t="shared" ca="1" si="5"/>
        <v>-5.9995151618973702E-2</v>
      </c>
      <c r="AD15" s="5">
        <f t="shared" ca="1" si="5"/>
        <v>4.4128816352711105E-2</v>
      </c>
      <c r="AE15" s="5">
        <f t="shared" ca="1" si="5"/>
        <v>3.213835183239111E-2</v>
      </c>
      <c r="AF15" s="5">
        <f t="shared" ca="1" si="5"/>
        <v>4.1603267451199515E-2</v>
      </c>
      <c r="AG15" s="5">
        <f t="shared" ca="1" si="5"/>
        <v>1.8615526831645142E-3</v>
      </c>
      <c r="AH15" s="5">
        <f t="shared" ca="1" si="5"/>
        <v>2.4978292504688287E-2</v>
      </c>
      <c r="AI15" s="5">
        <f t="shared" ca="1" si="5"/>
        <v>1.285199487347133E-2</v>
      </c>
      <c r="AJ15" s="5">
        <f t="shared" ca="1" si="5"/>
        <v>7.7877181734684262E-2</v>
      </c>
      <c r="AK15" s="5">
        <f t="shared" ca="1" si="5"/>
        <v>-4.6625279991338836E-2</v>
      </c>
      <c r="AL15" s="5">
        <f t="shared" ca="1" si="5"/>
        <v>1.9925754795603007E-2</v>
      </c>
      <c r="AM15" s="5">
        <f t="shared" ca="1" si="5"/>
        <v>2.3960297271520044E-2</v>
      </c>
      <c r="AN15" s="5">
        <f t="shared" ca="1" si="5"/>
        <v>7.1849612620344894E-2</v>
      </c>
      <c r="AO15" s="5">
        <f t="shared" ca="1" si="5"/>
        <v>8.1010133716121466E-2</v>
      </c>
      <c r="AP15" s="5">
        <f t="shared" ca="1" si="5"/>
        <v>-4.9653204822966812E-2</v>
      </c>
      <c r="AQ15" s="5">
        <f t="shared" ca="1" si="5"/>
        <v>4.0368613676048257E-2</v>
      </c>
      <c r="AR15" s="5">
        <f t="shared" ca="1" si="5"/>
        <v>-9.0491237803179997E-2</v>
      </c>
      <c r="AS15" s="5">
        <f t="shared" ca="1" si="5"/>
        <v>2.9636352433596344E-2</v>
      </c>
      <c r="AT15" s="5">
        <f t="shared" ca="1" si="5"/>
        <v>-5.3321620576923211E-2</v>
      </c>
      <c r="AU15" s="5">
        <f t="shared" ca="1" si="5"/>
        <v>-6.1159358234562158E-2</v>
      </c>
      <c r="AV15" s="5">
        <f t="shared" ca="1" si="5"/>
        <v>-1.2020078268384884E-2</v>
      </c>
      <c r="AW15" s="5">
        <f t="shared" ca="1" si="5"/>
        <v>1.6179142585730864E-2</v>
      </c>
      <c r="AX15" s="5">
        <f t="shared" ca="1" si="5"/>
        <v>-4.6363542913943456E-2</v>
      </c>
      <c r="AY15" s="5">
        <f t="shared" ca="1" si="5"/>
        <v>-6.7592008921972091E-2</v>
      </c>
      <c r="AZ15" s="5">
        <f t="shared" ca="1" si="5"/>
        <v>-5.560101071763502E-2</v>
      </c>
      <c r="BA15" s="5">
        <f t="shared" ca="1" si="5"/>
        <v>1.6446609970148081E-2</v>
      </c>
      <c r="BB15" s="5">
        <f t="shared" ca="1" si="5"/>
        <v>1.9170731039043223E-2</v>
      </c>
      <c r="BC15" s="5">
        <f t="shared" ca="1" si="5"/>
        <v>9.8462255604298249E-2</v>
      </c>
      <c r="BD15" s="5">
        <f t="shared" ca="1" si="5"/>
        <v>5.2220424167950599E-2</v>
      </c>
      <c r="BE15" s="5">
        <f t="shared" ca="1" si="5"/>
        <v>9.9058255074593576E-3</v>
      </c>
      <c r="BF15" s="5">
        <f t="shared" ca="1" si="5"/>
        <v>-7.4128315790444668E-3</v>
      </c>
      <c r="BG15" s="5">
        <f t="shared" ca="1" si="5"/>
        <v>-5.0785000670233442E-2</v>
      </c>
      <c r="BH15" s="5">
        <f t="shared" ca="1" si="5"/>
        <v>-4.0935515995765573E-2</v>
      </c>
      <c r="BI15" s="5">
        <f t="shared" ca="1" si="5"/>
        <v>5.7416505927104462E-2</v>
      </c>
      <c r="BJ15" s="5">
        <f t="shared" ca="1" si="5"/>
        <v>8.571455407678388E-3</v>
      </c>
      <c r="BK15" s="5">
        <f t="shared" ca="1" si="5"/>
        <v>6.8200940288611719E-2</v>
      </c>
      <c r="BL15" s="5">
        <f t="shared" ca="1" si="5"/>
        <v>9.3302854028092144E-2</v>
      </c>
      <c r="BM15" s="5">
        <f t="shared" ca="1" si="5"/>
        <v>-4.993616860971066E-2</v>
      </c>
      <c r="BN15" s="5">
        <f t="shared" ca="1" si="5"/>
        <v>7.7815311095657022E-2</v>
      </c>
      <c r="BO15" s="5">
        <f t="shared" ca="1" si="5"/>
        <v>2.0423202939047081E-2</v>
      </c>
      <c r="BP15" s="5">
        <f t="shared" ref="BP15:CY18" ca="1" si="6">_xlfn.NORM.INV(RAND(), $B$3, $C$3)</f>
        <v>-8.6562364876532055E-3</v>
      </c>
      <c r="BQ15" s="5">
        <f t="shared" ca="1" si="6"/>
        <v>0.11186218819402186</v>
      </c>
      <c r="BR15" s="5">
        <f t="shared" ca="1" si="6"/>
        <v>-2.6673338781402034E-3</v>
      </c>
      <c r="BS15" s="5">
        <f t="shared" ca="1" si="6"/>
        <v>1.8633091567807198E-3</v>
      </c>
      <c r="BT15" s="5">
        <f t="shared" ca="1" si="6"/>
        <v>-4.3311648017409561E-2</v>
      </c>
      <c r="BU15" s="5">
        <f t="shared" ca="1" si="6"/>
        <v>7.4037511944863674E-2</v>
      </c>
      <c r="BV15" s="5">
        <f t="shared" ca="1" si="6"/>
        <v>-3.6238623993829107E-2</v>
      </c>
      <c r="BW15" s="5">
        <f t="shared" ca="1" si="6"/>
        <v>1.5825614476415544E-2</v>
      </c>
      <c r="BX15" s="5">
        <f t="shared" ca="1" si="6"/>
        <v>-0.10486777733686113</v>
      </c>
      <c r="BY15" s="5">
        <f t="shared" ca="1" si="6"/>
        <v>2.6932364475274143E-2</v>
      </c>
      <c r="BZ15" s="5">
        <f t="shared" ca="1" si="6"/>
        <v>0.11144247691248917</v>
      </c>
      <c r="CA15" s="5">
        <f t="shared" ca="1" si="6"/>
        <v>5.4805259584162429E-2</v>
      </c>
      <c r="CB15" s="5">
        <f t="shared" ca="1" si="6"/>
        <v>1.30096779353928E-2</v>
      </c>
      <c r="CC15" s="5">
        <f t="shared" ca="1" si="6"/>
        <v>5.3845953050741906E-2</v>
      </c>
      <c r="CD15" s="5">
        <f t="shared" ca="1" si="6"/>
        <v>8.0753683136227036E-3</v>
      </c>
      <c r="CE15" s="5">
        <f t="shared" ca="1" si="6"/>
        <v>7.4769727368353175E-2</v>
      </c>
      <c r="CF15" s="5">
        <f t="shared" ca="1" si="6"/>
        <v>4.867660117851081E-2</v>
      </c>
      <c r="CG15" s="5">
        <f t="shared" ca="1" si="6"/>
        <v>2.4423297809870303E-2</v>
      </c>
      <c r="CH15" s="5">
        <f t="shared" ca="1" si="6"/>
        <v>4.1029881047688843E-2</v>
      </c>
      <c r="CI15" s="5">
        <f t="shared" ca="1" si="6"/>
        <v>-8.4423751550861598E-2</v>
      </c>
      <c r="CJ15" s="5">
        <f t="shared" ca="1" si="6"/>
        <v>-0.10513354667033836</v>
      </c>
      <c r="CK15" s="5">
        <f t="shared" ca="1" si="6"/>
        <v>-0.10668731156066157</v>
      </c>
      <c r="CL15" s="5">
        <f t="shared" ca="1" si="6"/>
        <v>-3.4294212416840614E-3</v>
      </c>
      <c r="CM15" s="5">
        <f t="shared" ca="1" si="6"/>
        <v>-1.8759223782668161E-2</v>
      </c>
      <c r="CN15" s="5">
        <f t="shared" ca="1" si="6"/>
        <v>4.2166091996668049E-2</v>
      </c>
      <c r="CO15" s="5">
        <f t="shared" ca="1" si="6"/>
        <v>5.1790104657230308E-2</v>
      </c>
      <c r="CP15" s="5">
        <f t="shared" ca="1" si="6"/>
        <v>-1.6477795587532252E-2</v>
      </c>
      <c r="CQ15" s="5">
        <f t="shared" ca="1" si="6"/>
        <v>6.4992980888921026E-3</v>
      </c>
      <c r="CR15" s="5">
        <f t="shared" ca="1" si="6"/>
        <v>-1.0155358324882374E-2</v>
      </c>
      <c r="CS15" s="5">
        <f t="shared" ca="1" si="6"/>
        <v>3.2070716714073542E-2</v>
      </c>
      <c r="CT15" s="5">
        <f t="shared" ca="1" si="6"/>
        <v>5.0370599459121604E-2</v>
      </c>
      <c r="CU15" s="5">
        <f t="shared" ca="1" si="6"/>
        <v>1.9040478959853759E-2</v>
      </c>
      <c r="CV15" s="5">
        <f t="shared" ca="1" si="6"/>
        <v>6.554971439938646E-3</v>
      </c>
      <c r="CW15" s="5">
        <f t="shared" ca="1" si="6"/>
        <v>5.2716890183039468E-2</v>
      </c>
      <c r="CX15" s="5">
        <f t="shared" ca="1" si="6"/>
        <v>6.2588637932845775E-2</v>
      </c>
      <c r="CY15" s="5">
        <f t="shared" ca="1" si="6"/>
        <v>6.7716462521465876E-2</v>
      </c>
    </row>
    <row r="16" spans="2:103" x14ac:dyDescent="0.25">
      <c r="B16" s="1">
        <v>45261</v>
      </c>
      <c r="C16">
        <v>11</v>
      </c>
      <c r="D16" s="5">
        <f t="shared" ca="1" si="2"/>
        <v>7.6008868934593826E-2</v>
      </c>
      <c r="E16" s="5">
        <f t="shared" ref="E16:BP19" ca="1" si="7">_xlfn.NORM.INV(RAND(), $B$3, $C$3)</f>
        <v>-4.0530239566762924E-2</v>
      </c>
      <c r="F16" s="5">
        <f t="shared" ca="1" si="7"/>
        <v>-1.5726441837107041E-2</v>
      </c>
      <c r="G16" s="5">
        <f t="shared" ca="1" si="7"/>
        <v>-1.619998714861972E-2</v>
      </c>
      <c r="H16" s="5">
        <f t="shared" ca="1" si="7"/>
        <v>-1.9815949834678091E-3</v>
      </c>
      <c r="I16" s="5">
        <f t="shared" ca="1" si="7"/>
        <v>-1.7639506969109278E-2</v>
      </c>
      <c r="J16" s="5">
        <f t="shared" ca="1" si="7"/>
        <v>-7.9401486553163425E-2</v>
      </c>
      <c r="K16" s="5">
        <f t="shared" ca="1" si="7"/>
        <v>-1.9951776344067026E-2</v>
      </c>
      <c r="L16" s="5">
        <f t="shared" ca="1" si="7"/>
        <v>-5.5764197395120028E-3</v>
      </c>
      <c r="M16" s="5">
        <f t="shared" ca="1" si="7"/>
        <v>-1.431047900348812E-2</v>
      </c>
      <c r="N16" s="5">
        <f t="shared" ca="1" si="7"/>
        <v>-3.3665025605417863E-2</v>
      </c>
      <c r="O16" s="5">
        <f t="shared" ca="1" si="7"/>
        <v>4.0001582578680868E-2</v>
      </c>
      <c r="P16" s="5">
        <f t="shared" ca="1" si="7"/>
        <v>5.8359642426641482E-2</v>
      </c>
      <c r="Q16" s="5">
        <f t="shared" ca="1" si="7"/>
        <v>-2.6348177232018915E-2</v>
      </c>
      <c r="R16" s="5">
        <f t="shared" ca="1" si="7"/>
        <v>1.1628115382238903E-2</v>
      </c>
      <c r="S16" s="5">
        <f t="shared" ca="1" si="7"/>
        <v>0.12997291827521976</v>
      </c>
      <c r="T16" s="5">
        <f t="shared" ca="1" si="7"/>
        <v>5.6993341059142298E-2</v>
      </c>
      <c r="U16" s="5">
        <f t="shared" ca="1" si="7"/>
        <v>-5.1889695667571539E-2</v>
      </c>
      <c r="V16" s="5">
        <f t="shared" ca="1" si="7"/>
        <v>-5.2784589560667089E-2</v>
      </c>
      <c r="W16" s="5">
        <f t="shared" ca="1" si="7"/>
        <v>7.417433146163746E-2</v>
      </c>
      <c r="X16" s="5">
        <f t="shared" ca="1" si="7"/>
        <v>8.2361257408618938E-2</v>
      </c>
      <c r="Y16" s="5">
        <f t="shared" ca="1" si="7"/>
        <v>-2.1068962212917559E-2</v>
      </c>
      <c r="Z16" s="5">
        <f t="shared" ca="1" si="7"/>
        <v>5.7496442504655423E-4</v>
      </c>
      <c r="AA16" s="5">
        <f t="shared" ca="1" si="7"/>
        <v>3.039506182809763E-2</v>
      </c>
      <c r="AB16" s="5">
        <f t="shared" ca="1" si="7"/>
        <v>-2.2177210838547189E-4</v>
      </c>
      <c r="AC16" s="5">
        <f t="shared" ca="1" si="7"/>
        <v>3.6736146861788062E-2</v>
      </c>
      <c r="AD16" s="5">
        <f t="shared" ca="1" si="7"/>
        <v>-1.5449930545154415E-2</v>
      </c>
      <c r="AE16" s="5">
        <f t="shared" ca="1" si="7"/>
        <v>2.8661415703082095E-2</v>
      </c>
      <c r="AF16" s="5">
        <f t="shared" ca="1" si="7"/>
        <v>-4.4992490076029117E-3</v>
      </c>
      <c r="AG16" s="5">
        <f t="shared" ca="1" si="7"/>
        <v>3.4397198010231098E-2</v>
      </c>
      <c r="AH16" s="5">
        <f t="shared" ca="1" si="7"/>
        <v>-2.7955604823268629E-2</v>
      </c>
      <c r="AI16" s="5">
        <f t="shared" ca="1" si="7"/>
        <v>4.4092920416661692E-2</v>
      </c>
      <c r="AJ16" s="5">
        <f t="shared" ca="1" si="7"/>
        <v>0.10401137740981367</v>
      </c>
      <c r="AK16" s="5">
        <f t="shared" ca="1" si="7"/>
        <v>-1.3171622625876147E-2</v>
      </c>
      <c r="AL16" s="5">
        <f t="shared" ca="1" si="7"/>
        <v>-8.1439974346485297E-2</v>
      </c>
      <c r="AM16" s="5">
        <f t="shared" ca="1" si="7"/>
        <v>1.1083223054024233E-2</v>
      </c>
      <c r="AN16" s="5">
        <f t="shared" ca="1" si="7"/>
        <v>-8.130404116547885E-3</v>
      </c>
      <c r="AO16" s="5">
        <f t="shared" ca="1" si="7"/>
        <v>-2.7662938279023996E-2</v>
      </c>
      <c r="AP16" s="5">
        <f t="shared" ca="1" si="7"/>
        <v>4.4095603669556144E-2</v>
      </c>
      <c r="AQ16" s="5">
        <f t="shared" ca="1" si="7"/>
        <v>6.1528729116585003E-2</v>
      </c>
      <c r="AR16" s="5">
        <f t="shared" ca="1" si="7"/>
        <v>1.6083451222631752E-3</v>
      </c>
      <c r="AS16" s="5">
        <f t="shared" ca="1" si="7"/>
        <v>-8.6101711797893582E-2</v>
      </c>
      <c r="AT16" s="5">
        <f t="shared" ca="1" si="7"/>
        <v>-1.2876201272490288E-4</v>
      </c>
      <c r="AU16" s="5">
        <f t="shared" ca="1" si="7"/>
        <v>2.1707074989773211E-2</v>
      </c>
      <c r="AV16" s="5">
        <f t="shared" ca="1" si="7"/>
        <v>7.8289310583004063E-2</v>
      </c>
      <c r="AW16" s="5">
        <f t="shared" ca="1" si="7"/>
        <v>3.3532562319298305E-2</v>
      </c>
      <c r="AX16" s="5">
        <f t="shared" ca="1" si="7"/>
        <v>-3.2290961387837359E-2</v>
      </c>
      <c r="AY16" s="5">
        <f t="shared" ca="1" si="7"/>
        <v>3.1109020676762571E-2</v>
      </c>
      <c r="AZ16" s="5">
        <f t="shared" ca="1" si="7"/>
        <v>2.2078445490478566E-2</v>
      </c>
      <c r="BA16" s="5">
        <f t="shared" ca="1" si="7"/>
        <v>-1.889373959349681E-2</v>
      </c>
      <c r="BB16" s="5">
        <f t="shared" ca="1" si="7"/>
        <v>-6.1507818313414314E-2</v>
      </c>
      <c r="BC16" s="5">
        <f t="shared" ca="1" si="7"/>
        <v>4.8527184062251684E-2</v>
      </c>
      <c r="BD16" s="5">
        <f t="shared" ca="1" si="7"/>
        <v>4.691371822407326E-2</v>
      </c>
      <c r="BE16" s="5">
        <f t="shared" ca="1" si="7"/>
        <v>4.1548635918843745E-2</v>
      </c>
      <c r="BF16" s="5">
        <f t="shared" ca="1" si="7"/>
        <v>-1.3396869594912254E-2</v>
      </c>
      <c r="BG16" s="5">
        <f t="shared" ca="1" si="7"/>
        <v>-4.139500375576621E-3</v>
      </c>
      <c r="BH16" s="5">
        <f t="shared" ca="1" si="7"/>
        <v>3.4502753852708255E-2</v>
      </c>
      <c r="BI16" s="5">
        <f t="shared" ca="1" si="7"/>
        <v>-4.7554988788737658E-3</v>
      </c>
      <c r="BJ16" s="5">
        <f t="shared" ca="1" si="7"/>
        <v>1.5477593889104749E-2</v>
      </c>
      <c r="BK16" s="5">
        <f t="shared" ca="1" si="7"/>
        <v>4.2861140446421302E-2</v>
      </c>
      <c r="BL16" s="5">
        <f t="shared" ca="1" si="7"/>
        <v>4.0678990081530284E-4</v>
      </c>
      <c r="BM16" s="5">
        <f t="shared" ca="1" si="7"/>
        <v>6.0710494780871288E-2</v>
      </c>
      <c r="BN16" s="5">
        <f t="shared" ca="1" si="7"/>
        <v>-2.1090762422063432E-2</v>
      </c>
      <c r="BO16" s="5">
        <f t="shared" ca="1" si="7"/>
        <v>3.2697201514793349E-2</v>
      </c>
      <c r="BP16" s="5">
        <f t="shared" ca="1" si="7"/>
        <v>5.9797930124496426E-2</v>
      </c>
      <c r="BQ16" s="5">
        <f t="shared" ca="1" si="6"/>
        <v>5.9165695401729342E-2</v>
      </c>
      <c r="BR16" s="5">
        <f t="shared" ca="1" si="6"/>
        <v>8.0995992500679806E-2</v>
      </c>
      <c r="BS16" s="5">
        <f t="shared" ca="1" si="6"/>
        <v>-7.4380531774867142E-2</v>
      </c>
      <c r="BT16" s="5">
        <f t="shared" ca="1" si="6"/>
        <v>2.8449831454824739E-2</v>
      </c>
      <c r="BU16" s="5">
        <f t="shared" ca="1" si="6"/>
        <v>-0.10414571727774215</v>
      </c>
      <c r="BV16" s="5">
        <f t="shared" ca="1" si="6"/>
        <v>-1.5483295880169015E-2</v>
      </c>
      <c r="BW16" s="5">
        <f t="shared" ca="1" si="6"/>
        <v>4.4194286489977551E-2</v>
      </c>
      <c r="BX16" s="5">
        <f t="shared" ca="1" si="6"/>
        <v>1.4979022635668231E-2</v>
      </c>
      <c r="BY16" s="5">
        <f t="shared" ca="1" si="6"/>
        <v>3.7456662680589066E-2</v>
      </c>
      <c r="BZ16" s="5">
        <f t="shared" ca="1" si="6"/>
        <v>6.4276970096533038E-3</v>
      </c>
      <c r="CA16" s="5">
        <f t="shared" ca="1" si="6"/>
        <v>5.0882598112867446E-2</v>
      </c>
      <c r="CB16" s="5">
        <f t="shared" ca="1" si="6"/>
        <v>6.4347877172299908E-2</v>
      </c>
      <c r="CC16" s="5">
        <f t="shared" ca="1" si="6"/>
        <v>6.7176270491581449E-3</v>
      </c>
      <c r="CD16" s="5">
        <f t="shared" ca="1" si="6"/>
        <v>-0.10144643266424556</v>
      </c>
      <c r="CE16" s="5">
        <f t="shared" ca="1" si="6"/>
        <v>1.6122440084237414E-2</v>
      </c>
      <c r="CF16" s="5">
        <f t="shared" ca="1" si="6"/>
        <v>4.1573211066766202E-2</v>
      </c>
      <c r="CG16" s="5">
        <f t="shared" ca="1" si="6"/>
        <v>-3.8643438231352328E-2</v>
      </c>
      <c r="CH16" s="5">
        <f t="shared" ca="1" si="6"/>
        <v>2.1382042399097093E-2</v>
      </c>
      <c r="CI16" s="5">
        <f t="shared" ca="1" si="6"/>
        <v>-1.4952468352527067E-2</v>
      </c>
      <c r="CJ16" s="5">
        <f t="shared" ca="1" si="6"/>
        <v>4.8958244358756169E-3</v>
      </c>
      <c r="CK16" s="5">
        <f t="shared" ca="1" si="6"/>
        <v>4.3010870843702489E-2</v>
      </c>
      <c r="CL16" s="5">
        <f t="shared" ca="1" si="6"/>
        <v>6.8771796447897965E-2</v>
      </c>
      <c r="CM16" s="5">
        <f t="shared" ca="1" si="6"/>
        <v>-9.3127734556094615E-3</v>
      </c>
      <c r="CN16" s="5">
        <f t="shared" ca="1" si="6"/>
        <v>9.7180027621291784E-2</v>
      </c>
      <c r="CO16" s="5">
        <f t="shared" ca="1" si="6"/>
        <v>4.4083285024121774E-2</v>
      </c>
      <c r="CP16" s="5">
        <f t="shared" ca="1" si="6"/>
        <v>0.11826709201864456</v>
      </c>
      <c r="CQ16" s="5">
        <f t="shared" ca="1" si="6"/>
        <v>4.1759139964845843E-2</v>
      </c>
      <c r="CR16" s="5">
        <f t="shared" ca="1" si="6"/>
        <v>-1.5313038910122753E-2</v>
      </c>
      <c r="CS16" s="5">
        <f t="shared" ca="1" si="6"/>
        <v>5.3091903338847515E-2</v>
      </c>
      <c r="CT16" s="5">
        <f t="shared" ca="1" si="6"/>
        <v>2.0520651886877784E-2</v>
      </c>
      <c r="CU16" s="5">
        <f t="shared" ca="1" si="6"/>
        <v>-1.0480503466948633E-2</v>
      </c>
      <c r="CV16" s="5">
        <f t="shared" ca="1" si="6"/>
        <v>5.7106527659570104E-2</v>
      </c>
      <c r="CW16" s="5">
        <f t="shared" ca="1" si="6"/>
        <v>6.3654869272873138E-3</v>
      </c>
      <c r="CX16" s="5">
        <f t="shared" ca="1" si="6"/>
        <v>2.9249973596898553E-2</v>
      </c>
      <c r="CY16" s="5">
        <f t="shared" ca="1" si="6"/>
        <v>-1.0715050770766445E-3</v>
      </c>
    </row>
    <row r="17" spans="2:103" x14ac:dyDescent="0.25">
      <c r="B17" s="1">
        <v>45292</v>
      </c>
      <c r="C17">
        <v>12</v>
      </c>
      <c r="D17" s="5">
        <f t="shared" ca="1" si="2"/>
        <v>2.8511912691311682E-3</v>
      </c>
      <c r="E17" s="5">
        <f t="shared" ca="1" si="7"/>
        <v>-2.9725606565873474E-3</v>
      </c>
      <c r="F17" s="5">
        <f t="shared" ca="1" si="7"/>
        <v>3.6892411937213106E-2</v>
      </c>
      <c r="G17" s="5">
        <f t="shared" ca="1" si="7"/>
        <v>-4.0494888838398229E-3</v>
      </c>
      <c r="H17" s="5">
        <f t="shared" ca="1" si="7"/>
        <v>1.4804513669997115E-2</v>
      </c>
      <c r="I17" s="5">
        <f t="shared" ca="1" si="7"/>
        <v>6.0453404699355298E-2</v>
      </c>
      <c r="J17" s="5">
        <f t="shared" ca="1" si="7"/>
        <v>-6.8703983559603346E-2</v>
      </c>
      <c r="K17" s="5">
        <f t="shared" ca="1" si="7"/>
        <v>4.8135330040765104E-2</v>
      </c>
      <c r="L17" s="5">
        <f t="shared" ca="1" si="7"/>
        <v>-8.946402571075579E-2</v>
      </c>
      <c r="M17" s="5">
        <f t="shared" ca="1" si="7"/>
        <v>-3.1440867525423868E-2</v>
      </c>
      <c r="N17" s="5">
        <f t="shared" ca="1" si="7"/>
        <v>9.4135239778390972E-2</v>
      </c>
      <c r="O17" s="5">
        <f t="shared" ca="1" si="7"/>
        <v>-5.112786636777944E-2</v>
      </c>
      <c r="P17" s="5">
        <f t="shared" ca="1" si="7"/>
        <v>9.4504463552577453E-2</v>
      </c>
      <c r="Q17" s="5">
        <f t="shared" ca="1" si="7"/>
        <v>-3.2313929976116339E-2</v>
      </c>
      <c r="R17" s="5">
        <f t="shared" ca="1" si="7"/>
        <v>-9.5402336645085101E-2</v>
      </c>
      <c r="S17" s="5">
        <f t="shared" ca="1" si="7"/>
        <v>5.1527755299950247E-2</v>
      </c>
      <c r="T17" s="5">
        <f t="shared" ca="1" si="7"/>
        <v>1.3159995001490073E-2</v>
      </c>
      <c r="U17" s="5">
        <f t="shared" ca="1" si="7"/>
        <v>3.5142512824943052E-2</v>
      </c>
      <c r="V17" s="5">
        <f t="shared" ca="1" si="7"/>
        <v>2.0446752873629322E-3</v>
      </c>
      <c r="W17" s="5">
        <f t="shared" ca="1" si="7"/>
        <v>0.12009557160610411</v>
      </c>
      <c r="X17" s="5">
        <f t="shared" ca="1" si="7"/>
        <v>6.5874864970457622E-3</v>
      </c>
      <c r="Y17" s="5">
        <f t="shared" ca="1" si="7"/>
        <v>6.646644465033949E-2</v>
      </c>
      <c r="Z17" s="5">
        <f t="shared" ca="1" si="7"/>
        <v>6.6775420810563542E-3</v>
      </c>
      <c r="AA17" s="5">
        <f t="shared" ca="1" si="7"/>
        <v>0.10169689511278841</v>
      </c>
      <c r="AB17" s="5">
        <f t="shared" ca="1" si="7"/>
        <v>8.3330020598984499E-3</v>
      </c>
      <c r="AC17" s="5">
        <f t="shared" ca="1" si="7"/>
        <v>2.6792183149615276E-2</v>
      </c>
      <c r="AD17" s="5">
        <f t="shared" ca="1" si="7"/>
        <v>3.6384524075086945E-2</v>
      </c>
      <c r="AE17" s="5">
        <f t="shared" ca="1" si="7"/>
        <v>-3.3215267786304965E-2</v>
      </c>
      <c r="AF17" s="5">
        <f t="shared" ca="1" si="7"/>
        <v>7.640409963339137E-2</v>
      </c>
      <c r="AG17" s="5">
        <f t="shared" ca="1" si="7"/>
        <v>3.6838110005219665E-2</v>
      </c>
      <c r="AH17" s="5">
        <f t="shared" ca="1" si="7"/>
        <v>9.5750933522232131E-4</v>
      </c>
      <c r="AI17" s="5">
        <f t="shared" ca="1" si="7"/>
        <v>-6.9171577786385869E-4</v>
      </c>
      <c r="AJ17" s="5">
        <f t="shared" ca="1" si="7"/>
        <v>-5.6104664443356073E-2</v>
      </c>
      <c r="AK17" s="5">
        <f t="shared" ca="1" si="7"/>
        <v>-1.0664019202177967E-2</v>
      </c>
      <c r="AL17" s="5">
        <f t="shared" ca="1" si="7"/>
        <v>-1.6891618057951877E-2</v>
      </c>
      <c r="AM17" s="5">
        <f t="shared" ca="1" si="7"/>
        <v>1.0038702794599838E-3</v>
      </c>
      <c r="AN17" s="5">
        <f t="shared" ca="1" si="7"/>
        <v>1.7343563292495763E-2</v>
      </c>
      <c r="AO17" s="5">
        <f t="shared" ca="1" si="7"/>
        <v>-3.1006924775383239E-3</v>
      </c>
      <c r="AP17" s="5">
        <f t="shared" ca="1" si="7"/>
        <v>-0.11562256734755336</v>
      </c>
      <c r="AQ17" s="5">
        <f t="shared" ca="1" si="7"/>
        <v>-4.6707716554501975E-2</v>
      </c>
      <c r="AR17" s="5">
        <f t="shared" ca="1" si="7"/>
        <v>1.1912958574495201E-2</v>
      </c>
      <c r="AS17" s="5">
        <f t="shared" ca="1" si="7"/>
        <v>-4.9165991009815939E-2</v>
      </c>
      <c r="AT17" s="5">
        <f t="shared" ca="1" si="7"/>
        <v>-1.4731843221169548E-3</v>
      </c>
      <c r="AU17" s="5">
        <f t="shared" ca="1" si="7"/>
        <v>-0.14963251412762879</v>
      </c>
      <c r="AV17" s="5">
        <f t="shared" ca="1" si="7"/>
        <v>-1.5378512883381226E-2</v>
      </c>
      <c r="AW17" s="5">
        <f t="shared" ca="1" si="7"/>
        <v>-6.3860946002073701E-3</v>
      </c>
      <c r="AX17" s="5">
        <f t="shared" ca="1" si="7"/>
        <v>-4.0032253031555616E-2</v>
      </c>
      <c r="AY17" s="5">
        <f t="shared" ca="1" si="7"/>
        <v>5.1103078481400221E-2</v>
      </c>
      <c r="AZ17" s="5">
        <f t="shared" ca="1" si="7"/>
        <v>-2.2191020476303544E-2</v>
      </c>
      <c r="BA17" s="5">
        <f t="shared" ca="1" si="7"/>
        <v>2.5949122617621431E-2</v>
      </c>
      <c r="BB17" s="5">
        <f t="shared" ca="1" si="7"/>
        <v>-3.1876581510086627E-2</v>
      </c>
      <c r="BC17" s="5">
        <f t="shared" ca="1" si="7"/>
        <v>9.0064592473798645E-3</v>
      </c>
      <c r="BD17" s="5">
        <f t="shared" ca="1" si="7"/>
        <v>1.4736683123643873E-2</v>
      </c>
      <c r="BE17" s="5">
        <f t="shared" ca="1" si="7"/>
        <v>-0.10030514876481868</v>
      </c>
      <c r="BF17" s="5">
        <f t="shared" ca="1" si="7"/>
        <v>3.38575778061301E-2</v>
      </c>
      <c r="BG17" s="5">
        <f t="shared" ca="1" si="7"/>
        <v>-2.4690734158379718E-2</v>
      </c>
      <c r="BH17" s="5">
        <f t="shared" ca="1" si="7"/>
        <v>-1.6222674736156941E-3</v>
      </c>
      <c r="BI17" s="5">
        <f t="shared" ca="1" si="7"/>
        <v>1.8462054304166257E-2</v>
      </c>
      <c r="BJ17" s="5">
        <f t="shared" ca="1" si="7"/>
        <v>5.5881610953525066E-3</v>
      </c>
      <c r="BK17" s="5">
        <f t="shared" ca="1" si="7"/>
        <v>1.2013104950733366E-3</v>
      </c>
      <c r="BL17" s="5">
        <f t="shared" ca="1" si="7"/>
        <v>-8.3358612162725998E-2</v>
      </c>
      <c r="BM17" s="5">
        <f t="shared" ca="1" si="7"/>
        <v>1.1773723714669782E-3</v>
      </c>
      <c r="BN17" s="5">
        <f t="shared" ca="1" si="7"/>
        <v>2.1199293508494772E-2</v>
      </c>
      <c r="BO17" s="5">
        <f t="shared" ca="1" si="7"/>
        <v>2.3308360379750027E-3</v>
      </c>
      <c r="BP17" s="5">
        <f t="shared" ca="1" si="7"/>
        <v>1.8260938108512266E-2</v>
      </c>
      <c r="BQ17" s="5">
        <f t="shared" ca="1" si="6"/>
        <v>8.2151461221103804E-3</v>
      </c>
      <c r="BR17" s="5">
        <f t="shared" ca="1" si="6"/>
        <v>-9.150796487920454E-2</v>
      </c>
      <c r="BS17" s="5">
        <f t="shared" ca="1" si="6"/>
        <v>1.133267588079794E-2</v>
      </c>
      <c r="BT17" s="5">
        <f t="shared" ca="1" si="6"/>
        <v>5.9971896571499759E-3</v>
      </c>
      <c r="BU17" s="5">
        <f t="shared" ca="1" si="6"/>
        <v>3.7526857569936357E-3</v>
      </c>
      <c r="BV17" s="5">
        <f t="shared" ca="1" si="6"/>
        <v>-1.8685793597952968E-3</v>
      </c>
      <c r="BW17" s="5">
        <f t="shared" ca="1" si="6"/>
        <v>5.2070681628519085E-2</v>
      </c>
      <c r="BX17" s="5">
        <f t="shared" ca="1" si="6"/>
        <v>7.9789726047113346E-2</v>
      </c>
      <c r="BY17" s="5">
        <f t="shared" ca="1" si="6"/>
        <v>6.6870278329444227E-2</v>
      </c>
      <c r="BZ17" s="5">
        <f t="shared" ca="1" si="6"/>
        <v>-1.6248784471190551E-2</v>
      </c>
      <c r="CA17" s="5">
        <f t="shared" ca="1" si="6"/>
        <v>-2.3256738057110544E-2</v>
      </c>
      <c r="CB17" s="5">
        <f t="shared" ca="1" si="6"/>
        <v>0.13256391430210079</v>
      </c>
      <c r="CC17" s="5">
        <f t="shared" ca="1" si="6"/>
        <v>-7.3085227988374399E-2</v>
      </c>
      <c r="CD17" s="5">
        <f t="shared" ca="1" si="6"/>
        <v>-3.0902399484632193E-2</v>
      </c>
      <c r="CE17" s="5">
        <f t="shared" ca="1" si="6"/>
        <v>-4.943076003346461E-2</v>
      </c>
      <c r="CF17" s="5">
        <f t="shared" ca="1" si="6"/>
        <v>2.1009934644489012E-2</v>
      </c>
      <c r="CG17" s="5">
        <f t="shared" ca="1" si="6"/>
        <v>-1.8302356086064637E-2</v>
      </c>
      <c r="CH17" s="5">
        <f t="shared" ca="1" si="6"/>
        <v>-8.630145821766301E-2</v>
      </c>
      <c r="CI17" s="5">
        <f t="shared" ca="1" si="6"/>
        <v>5.2961999931568075E-2</v>
      </c>
      <c r="CJ17" s="5">
        <f t="shared" ca="1" si="6"/>
        <v>1.4463204485793626E-2</v>
      </c>
      <c r="CK17" s="5">
        <f t="shared" ca="1" si="6"/>
        <v>4.566687327365411E-2</v>
      </c>
      <c r="CL17" s="5">
        <f t="shared" ca="1" si="6"/>
        <v>3.2114904334156549E-2</v>
      </c>
      <c r="CM17" s="5">
        <f t="shared" ca="1" si="6"/>
        <v>-8.848293011518113E-2</v>
      </c>
      <c r="CN17" s="5">
        <f t="shared" ca="1" si="6"/>
        <v>0.17168418629646534</v>
      </c>
      <c r="CO17" s="5">
        <f t="shared" ca="1" si="6"/>
        <v>-7.5986821815388975E-3</v>
      </c>
      <c r="CP17" s="5">
        <f t="shared" ca="1" si="6"/>
        <v>6.4810882672178161E-2</v>
      </c>
      <c r="CQ17" s="5">
        <f t="shared" ca="1" si="6"/>
        <v>1.6221529036187971E-2</v>
      </c>
      <c r="CR17" s="5">
        <f t="shared" ca="1" si="6"/>
        <v>4.2274781502363218E-2</v>
      </c>
      <c r="CS17" s="5">
        <f t="shared" ca="1" si="6"/>
        <v>-2.0284790775663285E-3</v>
      </c>
      <c r="CT17" s="5">
        <f t="shared" ca="1" si="6"/>
        <v>1.6617156327092271E-2</v>
      </c>
      <c r="CU17" s="5">
        <f t="shared" ca="1" si="6"/>
        <v>-7.858115753793346E-2</v>
      </c>
      <c r="CV17" s="5">
        <f t="shared" ca="1" si="6"/>
        <v>-9.3490301472378426E-2</v>
      </c>
      <c r="CW17" s="5">
        <f t="shared" ca="1" si="6"/>
        <v>3.5405651390704368E-2</v>
      </c>
      <c r="CX17" s="5">
        <f t="shared" ca="1" si="6"/>
        <v>-9.8730298529098967E-2</v>
      </c>
      <c r="CY17" s="5">
        <f t="shared" ca="1" si="6"/>
        <v>2.2021004988835073E-2</v>
      </c>
    </row>
    <row r="18" spans="2:103" x14ac:dyDescent="0.25">
      <c r="B18" s="1">
        <v>45323</v>
      </c>
      <c r="C18">
        <v>13</v>
      </c>
      <c r="D18" s="5">
        <f t="shared" ca="1" si="2"/>
        <v>7.1855562539260398E-2</v>
      </c>
      <c r="E18" s="5">
        <f t="shared" ca="1" si="7"/>
        <v>4.7234801102057224E-2</v>
      </c>
      <c r="F18" s="5">
        <f t="shared" ca="1" si="7"/>
        <v>0.12684972681937279</v>
      </c>
      <c r="G18" s="5">
        <f t="shared" ca="1" si="7"/>
        <v>3.0922892087571984E-3</v>
      </c>
      <c r="H18" s="5">
        <f t="shared" ca="1" si="7"/>
        <v>-9.921833719049987E-2</v>
      </c>
      <c r="I18" s="5">
        <f t="shared" ca="1" si="7"/>
        <v>1.4318904058693084E-2</v>
      </c>
      <c r="J18" s="5">
        <f t="shared" ca="1" si="7"/>
        <v>-3.6463224329020348E-2</v>
      </c>
      <c r="K18" s="5">
        <f t="shared" ca="1" si="7"/>
        <v>-1.6604179983145288E-2</v>
      </c>
      <c r="L18" s="5">
        <f t="shared" ca="1" si="7"/>
        <v>-6.4296037762624533E-2</v>
      </c>
      <c r="M18" s="5">
        <f t="shared" ca="1" si="7"/>
        <v>6.1384222250982307E-2</v>
      </c>
      <c r="N18" s="5">
        <f t="shared" ca="1" si="7"/>
        <v>2.3334427415638202E-2</v>
      </c>
      <c r="O18" s="5">
        <f t="shared" ca="1" si="7"/>
        <v>-6.4850841174434494E-3</v>
      </c>
      <c r="P18" s="5">
        <f t="shared" ca="1" si="7"/>
        <v>5.3872000154726605E-3</v>
      </c>
      <c r="Q18" s="5">
        <f t="shared" ca="1" si="7"/>
        <v>-2.3874100096979361E-2</v>
      </c>
      <c r="R18" s="5">
        <f t="shared" ca="1" si="7"/>
        <v>2.9497499384792535E-2</v>
      </c>
      <c r="S18" s="5">
        <f t="shared" ca="1" si="7"/>
        <v>5.4704709790531623E-2</v>
      </c>
      <c r="T18" s="5">
        <f t="shared" ca="1" si="7"/>
        <v>-1.9690248030043305E-2</v>
      </c>
      <c r="U18" s="5">
        <f t="shared" ca="1" si="7"/>
        <v>2.8723964662745627E-2</v>
      </c>
      <c r="V18" s="5">
        <f t="shared" ca="1" si="7"/>
        <v>-1.1503667941789088E-2</v>
      </c>
      <c r="W18" s="5">
        <f t="shared" ca="1" si="7"/>
        <v>-2.7106028077362069E-2</v>
      </c>
      <c r="X18" s="5">
        <f t="shared" ca="1" si="7"/>
        <v>-2.1101861356324862E-2</v>
      </c>
      <c r="Y18" s="5">
        <f t="shared" ca="1" si="7"/>
        <v>4.3170011390852699E-2</v>
      </c>
      <c r="Z18" s="5">
        <f t="shared" ca="1" si="7"/>
        <v>-4.8967275655571588E-2</v>
      </c>
      <c r="AA18" s="5">
        <f t="shared" ca="1" si="7"/>
        <v>4.2884507594816795E-2</v>
      </c>
      <c r="AB18" s="5">
        <f t="shared" ca="1" si="7"/>
        <v>4.7801567459395504E-2</v>
      </c>
      <c r="AC18" s="5">
        <f t="shared" ca="1" si="7"/>
        <v>-2.3728311298047356E-2</v>
      </c>
      <c r="AD18" s="5">
        <f t="shared" ca="1" si="7"/>
        <v>5.392152686467671E-2</v>
      </c>
      <c r="AE18" s="5">
        <f t="shared" ca="1" si="7"/>
        <v>1.9873115739633768E-2</v>
      </c>
      <c r="AF18" s="5">
        <f t="shared" ca="1" si="7"/>
        <v>-5.1921133094739946E-2</v>
      </c>
      <c r="AG18" s="5">
        <f t="shared" ca="1" si="7"/>
        <v>8.8817576037131446E-2</v>
      </c>
      <c r="AH18" s="5">
        <f t="shared" ca="1" si="7"/>
        <v>-6.9219872039186919E-2</v>
      </c>
      <c r="AI18" s="5">
        <f t="shared" ca="1" si="7"/>
        <v>3.6924666868611226E-2</v>
      </c>
      <c r="AJ18" s="5">
        <f t="shared" ca="1" si="7"/>
        <v>-6.3361728525395844E-2</v>
      </c>
      <c r="AK18" s="5">
        <f t="shared" ca="1" si="7"/>
        <v>4.4252880115663418E-2</v>
      </c>
      <c r="AL18" s="5">
        <f t="shared" ca="1" si="7"/>
        <v>-9.8910175261897978E-2</v>
      </c>
      <c r="AM18" s="5">
        <f t="shared" ca="1" si="7"/>
        <v>2.2378359404448052E-2</v>
      </c>
      <c r="AN18" s="5">
        <f t="shared" ca="1" si="7"/>
        <v>4.5552373086169766E-2</v>
      </c>
      <c r="AO18" s="5">
        <f t="shared" ca="1" si="7"/>
        <v>-7.6816757884349246E-2</v>
      </c>
      <c r="AP18" s="5">
        <f t="shared" ca="1" si="7"/>
        <v>-0.10683963623950962</v>
      </c>
      <c r="AQ18" s="5">
        <f t="shared" ca="1" si="7"/>
        <v>1.4178600557208909E-2</v>
      </c>
      <c r="AR18" s="5">
        <f t="shared" ca="1" si="7"/>
        <v>5.4492117852019233E-2</v>
      </c>
      <c r="AS18" s="5">
        <f t="shared" ca="1" si="7"/>
        <v>-3.9978426366912512E-2</v>
      </c>
      <c r="AT18" s="5">
        <f t="shared" ca="1" si="7"/>
        <v>-4.0016546852008946E-3</v>
      </c>
      <c r="AU18" s="5">
        <f t="shared" ca="1" si="7"/>
        <v>-3.616336338360189E-2</v>
      </c>
      <c r="AV18" s="5">
        <f t="shared" ca="1" si="7"/>
        <v>1.9791168732594823E-2</v>
      </c>
      <c r="AW18" s="5">
        <f t="shared" ca="1" si="7"/>
        <v>6.3080026343742976E-2</v>
      </c>
      <c r="AX18" s="5">
        <f t="shared" ca="1" si="7"/>
        <v>-8.1789843490023412E-2</v>
      </c>
      <c r="AY18" s="5">
        <f t="shared" ca="1" si="7"/>
        <v>1.5025220219750727E-2</v>
      </c>
      <c r="AZ18" s="5">
        <f t="shared" ca="1" si="7"/>
        <v>9.8493502338589042E-2</v>
      </c>
      <c r="BA18" s="5">
        <f t="shared" ca="1" si="7"/>
        <v>-6.1506030650759824E-2</v>
      </c>
      <c r="BB18" s="5">
        <f t="shared" ca="1" si="7"/>
        <v>-0.12692916195579643</v>
      </c>
      <c r="BC18" s="5">
        <f t="shared" ca="1" si="7"/>
        <v>-5.7083077580554198E-2</v>
      </c>
      <c r="BD18" s="5">
        <f t="shared" ca="1" si="7"/>
        <v>3.6624607963476226E-2</v>
      </c>
      <c r="BE18" s="5">
        <f t="shared" ca="1" si="7"/>
        <v>1.2550642649966991E-2</v>
      </c>
      <c r="BF18" s="5">
        <f t="shared" ca="1" si="7"/>
        <v>7.989093650800104E-2</v>
      </c>
      <c r="BG18" s="5">
        <f t="shared" ca="1" si="7"/>
        <v>1.8367702826882985E-2</v>
      </c>
      <c r="BH18" s="5">
        <f t="shared" ca="1" si="7"/>
        <v>1.4988886813766759E-2</v>
      </c>
      <c r="BI18" s="5">
        <f t="shared" ca="1" si="7"/>
        <v>-3.2215392828915154E-2</v>
      </c>
      <c r="BJ18" s="5">
        <f t="shared" ca="1" si="7"/>
        <v>3.9062202908649757E-2</v>
      </c>
      <c r="BK18" s="5">
        <f t="shared" ca="1" si="7"/>
        <v>-3.6463621959471525E-2</v>
      </c>
      <c r="BL18" s="5">
        <f t="shared" ca="1" si="7"/>
        <v>-3.6232386362127805E-2</v>
      </c>
      <c r="BM18" s="5">
        <f t="shared" ca="1" si="7"/>
        <v>2.8340927767806024E-3</v>
      </c>
      <c r="BN18" s="5">
        <f t="shared" ca="1" si="7"/>
        <v>1.8320226973329024E-2</v>
      </c>
      <c r="BO18" s="5">
        <f t="shared" ca="1" si="7"/>
        <v>-2.1717149791775265E-2</v>
      </c>
      <c r="BP18" s="5">
        <f t="shared" ca="1" si="7"/>
        <v>8.0785497453188301E-3</v>
      </c>
      <c r="BQ18" s="5">
        <f t="shared" ca="1" si="6"/>
        <v>-7.3949248249937372E-2</v>
      </c>
      <c r="BR18" s="5">
        <f t="shared" ca="1" si="6"/>
        <v>1.8878944086617531E-2</v>
      </c>
      <c r="BS18" s="5">
        <f t="shared" ca="1" si="6"/>
        <v>-8.427581333558044E-3</v>
      </c>
      <c r="BT18" s="5">
        <f t="shared" ca="1" si="6"/>
        <v>-1.1367520851074025E-2</v>
      </c>
      <c r="BU18" s="5">
        <f t="shared" ca="1" si="6"/>
        <v>-8.4961840007685887E-3</v>
      </c>
      <c r="BV18" s="5">
        <f t="shared" ca="1" si="6"/>
        <v>4.2313222385122827E-2</v>
      </c>
      <c r="BW18" s="5">
        <f t="shared" ca="1" si="6"/>
        <v>-2.781201926861359E-2</v>
      </c>
      <c r="BX18" s="5">
        <f t="shared" ca="1" si="6"/>
        <v>-4.935868460712315E-2</v>
      </c>
      <c r="BY18" s="5">
        <f t="shared" ca="1" si="6"/>
        <v>-1.376670464938861E-2</v>
      </c>
      <c r="BZ18" s="5">
        <f t="shared" ca="1" si="6"/>
        <v>-6.7596767368864677E-2</v>
      </c>
      <c r="CA18" s="5">
        <f t="shared" ca="1" si="6"/>
        <v>-5.6566624905922458E-2</v>
      </c>
      <c r="CB18" s="5">
        <f t="shared" ca="1" si="6"/>
        <v>-1.8653185145013434E-2</v>
      </c>
      <c r="CC18" s="5">
        <f t="shared" ca="1" si="6"/>
        <v>4.0628557139510526E-3</v>
      </c>
      <c r="CD18" s="5">
        <f t="shared" ca="1" si="6"/>
        <v>-7.517122973844019E-2</v>
      </c>
      <c r="CE18" s="5">
        <f t="shared" ca="1" si="6"/>
        <v>-4.8312858896150154E-2</v>
      </c>
      <c r="CF18" s="5">
        <f t="shared" ca="1" si="6"/>
        <v>4.6499414284856044E-2</v>
      </c>
      <c r="CG18" s="5">
        <f t="shared" ca="1" si="6"/>
        <v>1.8889468820648077E-2</v>
      </c>
      <c r="CH18" s="5">
        <f t="shared" ca="1" si="6"/>
        <v>7.5870424092763511E-2</v>
      </c>
      <c r="CI18" s="5">
        <f t="shared" ca="1" si="6"/>
        <v>2.6919850238409152E-2</v>
      </c>
      <c r="CJ18" s="5">
        <f t="shared" ca="1" si="6"/>
        <v>-2.775712986973081E-2</v>
      </c>
      <c r="CK18" s="5">
        <f t="shared" ca="1" si="6"/>
        <v>-4.3958049718018283E-2</v>
      </c>
      <c r="CL18" s="5">
        <f t="shared" ca="1" si="6"/>
        <v>-3.5352551781207504E-2</v>
      </c>
      <c r="CM18" s="5">
        <f t="shared" ca="1" si="6"/>
        <v>1.7454082128940701E-2</v>
      </c>
      <c r="CN18" s="5">
        <f t="shared" ca="1" si="6"/>
        <v>-1.3501840326079345E-4</v>
      </c>
      <c r="CO18" s="5">
        <f t="shared" ca="1" si="6"/>
        <v>-3.8781934970376263E-2</v>
      </c>
      <c r="CP18" s="5">
        <f t="shared" ca="1" si="6"/>
        <v>-3.1548725297542769E-3</v>
      </c>
      <c r="CQ18" s="5">
        <f t="shared" ca="1" si="6"/>
        <v>7.7686254743529928E-2</v>
      </c>
      <c r="CR18" s="5">
        <f t="shared" ca="1" si="6"/>
        <v>5.95659291844092E-2</v>
      </c>
      <c r="CS18" s="5">
        <f t="shared" ca="1" si="6"/>
        <v>-7.8877772779687907E-3</v>
      </c>
      <c r="CT18" s="5">
        <f t="shared" ca="1" si="6"/>
        <v>4.7102296878233099E-2</v>
      </c>
      <c r="CU18" s="5">
        <f t="shared" ca="1" si="6"/>
        <v>-1.8503855756528628E-2</v>
      </c>
      <c r="CV18" s="5">
        <f t="shared" ca="1" si="6"/>
        <v>0.11275812773149783</v>
      </c>
      <c r="CW18" s="5">
        <f t="shared" ca="1" si="6"/>
        <v>-6.7323736396929887E-2</v>
      </c>
      <c r="CX18" s="5">
        <f t="shared" ca="1" si="6"/>
        <v>-9.3804797691524992E-3</v>
      </c>
      <c r="CY18" s="5">
        <f t="shared" ca="1" si="6"/>
        <v>-4.7346856360530272E-2</v>
      </c>
    </row>
    <row r="19" spans="2:103" x14ac:dyDescent="0.25">
      <c r="B19" s="1">
        <v>45352</v>
      </c>
      <c r="C19">
        <v>14</v>
      </c>
      <c r="D19" s="5">
        <f t="shared" ca="1" si="2"/>
        <v>1.2840576897880644E-2</v>
      </c>
      <c r="E19" s="5">
        <f t="shared" ca="1" si="7"/>
        <v>1.27952984353885E-2</v>
      </c>
      <c r="F19" s="5">
        <f t="shared" ca="1" si="7"/>
        <v>-6.9750285525293818E-2</v>
      </c>
      <c r="G19" s="5">
        <f t="shared" ca="1" si="7"/>
        <v>-5.97679956275841E-2</v>
      </c>
      <c r="H19" s="5">
        <f t="shared" ca="1" si="7"/>
        <v>6.5279037600056836E-2</v>
      </c>
      <c r="I19" s="5">
        <f t="shared" ca="1" si="7"/>
        <v>-3.3549566630147125E-2</v>
      </c>
      <c r="J19" s="5">
        <f t="shared" ca="1" si="7"/>
        <v>3.0918632148521245E-2</v>
      </c>
      <c r="K19" s="5">
        <f t="shared" ca="1" si="7"/>
        <v>1.3167879315274234E-2</v>
      </c>
      <c r="L19" s="5">
        <f t="shared" ca="1" si="7"/>
        <v>-5.496842043945066E-2</v>
      </c>
      <c r="M19" s="5">
        <f t="shared" ca="1" si="7"/>
        <v>-3.3192176541862899E-2</v>
      </c>
      <c r="N19" s="5">
        <f t="shared" ca="1" si="7"/>
        <v>-4.9607207265782945E-2</v>
      </c>
      <c r="O19" s="5">
        <f t="shared" ca="1" si="7"/>
        <v>5.9168137552291396E-2</v>
      </c>
      <c r="P19" s="5">
        <f t="shared" ca="1" si="7"/>
        <v>1.6276237599745714E-2</v>
      </c>
      <c r="Q19" s="5">
        <f t="shared" ca="1" si="7"/>
        <v>7.7421557617758111E-2</v>
      </c>
      <c r="R19" s="5">
        <f t="shared" ca="1" si="7"/>
        <v>-7.9746548343735228E-3</v>
      </c>
      <c r="S19" s="5">
        <f t="shared" ca="1" si="7"/>
        <v>-6.6434790225671746E-3</v>
      </c>
      <c r="T19" s="5">
        <f t="shared" ca="1" si="7"/>
        <v>-5.8434416972033248E-2</v>
      </c>
      <c r="U19" s="5">
        <f t="shared" ca="1" si="7"/>
        <v>-7.5332318051004824E-3</v>
      </c>
      <c r="V19" s="5">
        <f t="shared" ca="1" si="7"/>
        <v>-6.586580027260483E-2</v>
      </c>
      <c r="W19" s="5">
        <f t="shared" ca="1" si="7"/>
        <v>-3.2301961870269083E-2</v>
      </c>
      <c r="X19" s="5">
        <f t="shared" ca="1" si="7"/>
        <v>8.0176641376631178E-2</v>
      </c>
      <c r="Y19" s="5">
        <f t="shared" ca="1" si="7"/>
        <v>7.3580146392871304E-2</v>
      </c>
      <c r="Z19" s="5">
        <f t="shared" ca="1" si="7"/>
        <v>1.6704692205606671E-2</v>
      </c>
      <c r="AA19" s="5">
        <f t="shared" ca="1" si="7"/>
        <v>-3.1693865402589345E-2</v>
      </c>
      <c r="AB19" s="5">
        <f t="shared" ca="1" si="7"/>
        <v>-9.9122220090854061E-3</v>
      </c>
      <c r="AC19" s="5">
        <f t="shared" ca="1" si="7"/>
        <v>1.2143946547309393E-2</v>
      </c>
      <c r="AD19" s="5">
        <f t="shared" ca="1" si="7"/>
        <v>5.1636378509511548E-2</v>
      </c>
      <c r="AE19" s="5">
        <f t="shared" ca="1" si="7"/>
        <v>-3.6019624148405378E-2</v>
      </c>
      <c r="AF19" s="5">
        <f t="shared" ca="1" si="7"/>
        <v>-5.7164660636180746E-2</v>
      </c>
      <c r="AG19" s="5">
        <f t="shared" ca="1" si="7"/>
        <v>8.9883553432125909E-2</v>
      </c>
      <c r="AH19" s="5">
        <f t="shared" ca="1" si="7"/>
        <v>0.10253413335575794</v>
      </c>
      <c r="AI19" s="5">
        <f t="shared" ca="1" si="7"/>
        <v>-5.1226425439022796E-2</v>
      </c>
      <c r="AJ19" s="5">
        <f t="shared" ca="1" si="7"/>
        <v>7.2966014037412319E-2</v>
      </c>
      <c r="AK19" s="5">
        <f t="shared" ca="1" si="7"/>
        <v>-4.3008613143902391E-2</v>
      </c>
      <c r="AL19" s="5">
        <f t="shared" ca="1" si="7"/>
        <v>2.3941400757795276E-2</v>
      </c>
      <c r="AM19" s="5">
        <f t="shared" ca="1" si="7"/>
        <v>8.0119893743287693E-2</v>
      </c>
      <c r="AN19" s="5">
        <f t="shared" ca="1" si="7"/>
        <v>1.0608708059918944E-2</v>
      </c>
      <c r="AO19" s="5">
        <f t="shared" ca="1" si="7"/>
        <v>5.1679778002185491E-2</v>
      </c>
      <c r="AP19" s="5">
        <f t="shared" ca="1" si="7"/>
        <v>-3.5916311429142499E-2</v>
      </c>
      <c r="AQ19" s="5">
        <f t="shared" ca="1" si="7"/>
        <v>2.974883469359698E-2</v>
      </c>
      <c r="AR19" s="5">
        <f t="shared" ca="1" si="7"/>
        <v>7.1989890397821721E-2</v>
      </c>
      <c r="AS19" s="5">
        <f t="shared" ca="1" si="7"/>
        <v>-6.1016249049277035E-2</v>
      </c>
      <c r="AT19" s="5">
        <f t="shared" ca="1" si="7"/>
        <v>-9.9905889554567553E-5</v>
      </c>
      <c r="AU19" s="5">
        <f t="shared" ca="1" si="7"/>
        <v>6.7238854143629498E-2</v>
      </c>
      <c r="AV19" s="5">
        <f t="shared" ca="1" si="7"/>
        <v>7.9081684388943682E-2</v>
      </c>
      <c r="AW19" s="5">
        <f t="shared" ca="1" si="7"/>
        <v>-4.4364510915651134E-2</v>
      </c>
      <c r="AX19" s="5">
        <f t="shared" ca="1" si="7"/>
        <v>1.957057813073166E-5</v>
      </c>
      <c r="AY19" s="5">
        <f t="shared" ca="1" si="7"/>
        <v>2.5196039881103673E-2</v>
      </c>
      <c r="AZ19" s="5">
        <f t="shared" ca="1" si="7"/>
        <v>5.3907537745125009E-3</v>
      </c>
      <c r="BA19" s="5">
        <f t="shared" ca="1" si="7"/>
        <v>-8.2708001690381672E-2</v>
      </c>
      <c r="BB19" s="5">
        <f t="shared" ca="1" si="7"/>
        <v>-2.9517781251787931E-2</v>
      </c>
      <c r="BC19" s="5">
        <f t="shared" ca="1" si="7"/>
        <v>3.9994305826580229E-2</v>
      </c>
      <c r="BD19" s="5">
        <f t="shared" ca="1" si="7"/>
        <v>5.5906143806175847E-2</v>
      </c>
      <c r="BE19" s="5">
        <f t="shared" ca="1" si="7"/>
        <v>7.5041764314987252E-3</v>
      </c>
      <c r="BF19" s="5">
        <f t="shared" ca="1" si="7"/>
        <v>-3.2762800573913516E-2</v>
      </c>
      <c r="BG19" s="5">
        <f t="shared" ca="1" si="7"/>
        <v>-2.3398678956330243E-2</v>
      </c>
      <c r="BH19" s="5">
        <f t="shared" ca="1" si="7"/>
        <v>3.2166502806811159E-2</v>
      </c>
      <c r="BI19" s="5">
        <f t="shared" ca="1" si="7"/>
        <v>1.531393310779857E-2</v>
      </c>
      <c r="BJ19" s="5">
        <f t="shared" ca="1" si="7"/>
        <v>6.8450256946934157E-2</v>
      </c>
      <c r="BK19" s="5">
        <f t="shared" ca="1" si="7"/>
        <v>3.6392938798837731E-3</v>
      </c>
      <c r="BL19" s="5">
        <f t="shared" ca="1" si="7"/>
        <v>4.6561182851672211E-2</v>
      </c>
      <c r="BM19" s="5">
        <f t="shared" ca="1" si="7"/>
        <v>-2.7809158095179115E-2</v>
      </c>
      <c r="BN19" s="5">
        <f t="shared" ca="1" si="7"/>
        <v>7.9663674740653306E-3</v>
      </c>
      <c r="BO19" s="5">
        <f t="shared" ca="1" si="7"/>
        <v>-4.6992755533325999E-2</v>
      </c>
      <c r="BP19" s="5">
        <f t="shared" ref="BP19:CY22" ca="1" si="8">_xlfn.NORM.INV(RAND(), $B$3, $C$3)</f>
        <v>7.1180742188128837E-2</v>
      </c>
      <c r="BQ19" s="5">
        <f t="shared" ca="1" si="8"/>
        <v>-3.8904212599269954E-2</v>
      </c>
      <c r="BR19" s="5">
        <f t="shared" ca="1" si="8"/>
        <v>-9.4061938894944713E-2</v>
      </c>
      <c r="BS19" s="5">
        <f t="shared" ca="1" si="8"/>
        <v>-2.4790639327624601E-2</v>
      </c>
      <c r="BT19" s="5">
        <f t="shared" ca="1" si="8"/>
        <v>1.4364681096877559E-2</v>
      </c>
      <c r="BU19" s="5">
        <f t="shared" ca="1" si="8"/>
        <v>-3.846572145774959E-2</v>
      </c>
      <c r="BV19" s="5">
        <f t="shared" ca="1" si="8"/>
        <v>9.005112185372896E-2</v>
      </c>
      <c r="BW19" s="5">
        <f t="shared" ca="1" si="8"/>
        <v>6.1576374583114941E-2</v>
      </c>
      <c r="BX19" s="5">
        <f t="shared" ca="1" si="8"/>
        <v>-1.5907349076633791E-2</v>
      </c>
      <c r="BY19" s="5">
        <f t="shared" ca="1" si="8"/>
        <v>-1.9270204384792076E-2</v>
      </c>
      <c r="BZ19" s="5">
        <f t="shared" ca="1" si="8"/>
        <v>2.3744086858118796E-2</v>
      </c>
      <c r="CA19" s="5">
        <f t="shared" ca="1" si="8"/>
        <v>-2.2643612375261449E-4</v>
      </c>
      <c r="CB19" s="5">
        <f t="shared" ca="1" si="8"/>
        <v>-1.9127074037192524E-2</v>
      </c>
      <c r="CC19" s="5">
        <f t="shared" ca="1" si="8"/>
        <v>3.6045849158105964E-2</v>
      </c>
      <c r="CD19" s="5">
        <f t="shared" ca="1" si="8"/>
        <v>2.8969945647001661E-2</v>
      </c>
      <c r="CE19" s="5">
        <f t="shared" ca="1" si="8"/>
        <v>-2.7604094865288812E-2</v>
      </c>
      <c r="CF19" s="5">
        <f t="shared" ca="1" si="8"/>
        <v>1.483436117700427E-2</v>
      </c>
      <c r="CG19" s="5">
        <f t="shared" ca="1" si="8"/>
        <v>-1.276649426697498E-2</v>
      </c>
      <c r="CH19" s="5">
        <f t="shared" ca="1" si="8"/>
        <v>-8.2151920060997294E-2</v>
      </c>
      <c r="CI19" s="5">
        <f t="shared" ca="1" si="8"/>
        <v>-3.9360578431480511E-2</v>
      </c>
      <c r="CJ19" s="5">
        <f t="shared" ca="1" si="8"/>
        <v>4.0649214289555551E-3</v>
      </c>
      <c r="CK19" s="5">
        <f t="shared" ca="1" si="8"/>
        <v>-1.631672075510535E-2</v>
      </c>
      <c r="CL19" s="5">
        <f t="shared" ca="1" si="8"/>
        <v>6.412560600493207E-2</v>
      </c>
      <c r="CM19" s="5">
        <f t="shared" ca="1" si="8"/>
        <v>-2.793573669571614E-2</v>
      </c>
      <c r="CN19" s="5">
        <f t="shared" ca="1" si="8"/>
        <v>2.6888006640248152E-2</v>
      </c>
      <c r="CO19" s="5">
        <f t="shared" ca="1" si="8"/>
        <v>3.1836425910822794E-2</v>
      </c>
      <c r="CP19" s="5">
        <f t="shared" ca="1" si="8"/>
        <v>-3.3210745360945183E-2</v>
      </c>
      <c r="CQ19" s="5">
        <f t="shared" ca="1" si="8"/>
        <v>-2.057733804866475E-2</v>
      </c>
      <c r="CR19" s="5">
        <f t="shared" ca="1" si="8"/>
        <v>-2.7670307669598472E-2</v>
      </c>
      <c r="CS19" s="5">
        <f t="shared" ca="1" si="8"/>
        <v>-7.7662485329309999E-2</v>
      </c>
      <c r="CT19" s="5">
        <f t="shared" ca="1" si="8"/>
        <v>-4.2559768486099936E-2</v>
      </c>
      <c r="CU19" s="5">
        <f t="shared" ca="1" si="8"/>
        <v>-2.6806119219676645E-2</v>
      </c>
      <c r="CV19" s="5">
        <f t="shared" ca="1" si="8"/>
        <v>-5.6445200677533169E-3</v>
      </c>
      <c r="CW19" s="5">
        <f t="shared" ca="1" si="8"/>
        <v>-1.4776560794108797E-2</v>
      </c>
      <c r="CX19" s="5">
        <f t="shared" ca="1" si="8"/>
        <v>1.6450228961960543E-2</v>
      </c>
      <c r="CY19" s="5">
        <f t="shared" ca="1" si="8"/>
        <v>-0.10404561433765031</v>
      </c>
    </row>
    <row r="20" spans="2:103" x14ac:dyDescent="0.25">
      <c r="B20" s="1">
        <v>45383</v>
      </c>
      <c r="C20">
        <v>15</v>
      </c>
      <c r="D20" s="5">
        <f t="shared" ca="1" si="2"/>
        <v>-5.7138995334191853E-2</v>
      </c>
      <c r="E20" s="5">
        <f t="shared" ref="E20:BP23" ca="1" si="9">_xlfn.NORM.INV(RAND(), $B$3, $C$3)</f>
        <v>-9.3915235408805142E-2</v>
      </c>
      <c r="F20" s="5">
        <f t="shared" ca="1" si="9"/>
        <v>-6.6052688928083442E-2</v>
      </c>
      <c r="G20" s="5">
        <f t="shared" ca="1" si="9"/>
        <v>5.6461831044384275E-3</v>
      </c>
      <c r="H20" s="5">
        <f t="shared" ca="1" si="9"/>
        <v>4.5472570324537408E-2</v>
      </c>
      <c r="I20" s="5">
        <f t="shared" ca="1" si="9"/>
        <v>-2.7947590975635359E-2</v>
      </c>
      <c r="J20" s="5">
        <f t="shared" ca="1" si="9"/>
        <v>-4.9516109245394201E-2</v>
      </c>
      <c r="K20" s="5">
        <f t="shared" ca="1" si="9"/>
        <v>1.6771828750910576E-2</v>
      </c>
      <c r="L20" s="5">
        <f t="shared" ca="1" si="9"/>
        <v>-1.0957998373788634E-2</v>
      </c>
      <c r="M20" s="5">
        <f t="shared" ca="1" si="9"/>
        <v>-3.7337685219941297E-2</v>
      </c>
      <c r="N20" s="5">
        <f t="shared" ca="1" si="9"/>
        <v>4.1546038228061362E-2</v>
      </c>
      <c r="O20" s="5">
        <f t="shared" ca="1" si="9"/>
        <v>1.1565559808610655E-2</v>
      </c>
      <c r="P20" s="5">
        <f t="shared" ca="1" si="9"/>
        <v>-1.6946219800050249E-3</v>
      </c>
      <c r="Q20" s="5">
        <f t="shared" ca="1" si="9"/>
        <v>-2.0592226527529036E-2</v>
      </c>
      <c r="R20" s="5">
        <f t="shared" ca="1" si="9"/>
        <v>-9.0409780078127677E-3</v>
      </c>
      <c r="S20" s="5">
        <f t="shared" ca="1" si="9"/>
        <v>-6.690797692435628E-2</v>
      </c>
      <c r="T20" s="5">
        <f t="shared" ca="1" si="9"/>
        <v>-9.2635446086222109E-2</v>
      </c>
      <c r="U20" s="5">
        <f t="shared" ca="1" si="9"/>
        <v>1.1457534364044952E-2</v>
      </c>
      <c r="V20" s="5">
        <f t="shared" ca="1" si="9"/>
        <v>-4.6670374054583408E-2</v>
      </c>
      <c r="W20" s="5">
        <f t="shared" ca="1" si="9"/>
        <v>-2.6915299028753319E-2</v>
      </c>
      <c r="X20" s="5">
        <f t="shared" ca="1" si="9"/>
        <v>1.4522362947767717E-2</v>
      </c>
      <c r="Y20" s="5">
        <f t="shared" ca="1" si="9"/>
        <v>0.11579861564131647</v>
      </c>
      <c r="Z20" s="5">
        <f t="shared" ca="1" si="9"/>
        <v>-8.9075200401024061E-3</v>
      </c>
      <c r="AA20" s="5">
        <f t="shared" ca="1" si="9"/>
        <v>-6.7910248720324806E-2</v>
      </c>
      <c r="AB20" s="5">
        <f t="shared" ca="1" si="9"/>
        <v>-5.3982254726008511E-2</v>
      </c>
      <c r="AC20" s="5">
        <f t="shared" ca="1" si="9"/>
        <v>2.6004959880373591E-2</v>
      </c>
      <c r="AD20" s="5">
        <f t="shared" ca="1" si="9"/>
        <v>0.14298454169560945</v>
      </c>
      <c r="AE20" s="5">
        <f t="shared" ca="1" si="9"/>
        <v>-0.13729442715623727</v>
      </c>
      <c r="AF20" s="5">
        <f t="shared" ca="1" si="9"/>
        <v>3.1845377851262076E-2</v>
      </c>
      <c r="AG20" s="5">
        <f t="shared" ca="1" si="9"/>
        <v>-4.2644865262362414E-2</v>
      </c>
      <c r="AH20" s="5">
        <f t="shared" ca="1" si="9"/>
        <v>-1.7625023170288537E-2</v>
      </c>
      <c r="AI20" s="5">
        <f t="shared" ca="1" si="9"/>
        <v>-2.3051244468258628E-2</v>
      </c>
      <c r="AJ20" s="5">
        <f t="shared" ca="1" si="9"/>
        <v>-3.8890577208447567E-2</v>
      </c>
      <c r="AK20" s="5">
        <f t="shared" ca="1" si="9"/>
        <v>-3.0092538779274715E-3</v>
      </c>
      <c r="AL20" s="5">
        <f t="shared" ca="1" si="9"/>
        <v>-6.5745135617080341E-2</v>
      </c>
      <c r="AM20" s="5">
        <f t="shared" ca="1" si="9"/>
        <v>1.2234056153646913E-2</v>
      </c>
      <c r="AN20" s="5">
        <f t="shared" ca="1" si="9"/>
        <v>-1.1258021761299296E-2</v>
      </c>
      <c r="AO20" s="5">
        <f t="shared" ca="1" si="9"/>
        <v>-2.7607139260189484E-2</v>
      </c>
      <c r="AP20" s="5">
        <f t="shared" ca="1" si="9"/>
        <v>-7.4294266161997649E-2</v>
      </c>
      <c r="AQ20" s="5">
        <f t="shared" ca="1" si="9"/>
        <v>-2.0029575072464126E-2</v>
      </c>
      <c r="AR20" s="5">
        <f t="shared" ca="1" si="9"/>
        <v>-4.4409629084950976E-2</v>
      </c>
      <c r="AS20" s="5">
        <f t="shared" ca="1" si="9"/>
        <v>-6.3563619982159536E-2</v>
      </c>
      <c r="AT20" s="5">
        <f t="shared" ca="1" si="9"/>
        <v>-9.8809607369479663E-2</v>
      </c>
      <c r="AU20" s="5">
        <f t="shared" ca="1" si="9"/>
        <v>-1.0574593129626718E-2</v>
      </c>
      <c r="AV20" s="5">
        <f t="shared" ca="1" si="9"/>
        <v>-1.1641497155858754E-2</v>
      </c>
      <c r="AW20" s="5">
        <f t="shared" ca="1" si="9"/>
        <v>9.5012035083587541E-3</v>
      </c>
      <c r="AX20" s="5">
        <f t="shared" ca="1" si="9"/>
        <v>-2.6058969960551456E-2</v>
      </c>
      <c r="AY20" s="5">
        <f t="shared" ca="1" si="9"/>
        <v>-4.3378294202670413E-2</v>
      </c>
      <c r="AZ20" s="5">
        <f t="shared" ca="1" si="9"/>
        <v>-2.8946997363793747E-2</v>
      </c>
      <c r="BA20" s="5">
        <f t="shared" ca="1" si="9"/>
        <v>-8.5527111005509596E-2</v>
      </c>
      <c r="BB20" s="5">
        <f t="shared" ca="1" si="9"/>
        <v>6.0274265894625763E-2</v>
      </c>
      <c r="BC20" s="5">
        <f t="shared" ca="1" si="9"/>
        <v>-3.4886333928031955E-2</v>
      </c>
      <c r="BD20" s="5">
        <f t="shared" ca="1" si="9"/>
        <v>7.9210478109798976E-2</v>
      </c>
      <c r="BE20" s="5">
        <f t="shared" ca="1" si="9"/>
        <v>-3.2783462004263512E-2</v>
      </c>
      <c r="BF20" s="5">
        <f t="shared" ca="1" si="9"/>
        <v>1.9609929119213006E-2</v>
      </c>
      <c r="BG20" s="5">
        <f t="shared" ca="1" si="9"/>
        <v>2.9001544074872869E-2</v>
      </c>
      <c r="BH20" s="5">
        <f t="shared" ca="1" si="9"/>
        <v>5.4321490842370437E-2</v>
      </c>
      <c r="BI20" s="5">
        <f t="shared" ca="1" si="9"/>
        <v>4.4230944255486515E-2</v>
      </c>
      <c r="BJ20" s="5">
        <f t="shared" ca="1" si="9"/>
        <v>-2.6149246246375237E-2</v>
      </c>
      <c r="BK20" s="5">
        <f t="shared" ca="1" si="9"/>
        <v>1.812267861225024E-3</v>
      </c>
      <c r="BL20" s="5">
        <f t="shared" ca="1" si="9"/>
        <v>-3.0788932557590958E-2</v>
      </c>
      <c r="BM20" s="5">
        <f t="shared" ca="1" si="9"/>
        <v>-8.5069605971594853E-2</v>
      </c>
      <c r="BN20" s="5">
        <f t="shared" ca="1" si="9"/>
        <v>1.0230443744363207E-2</v>
      </c>
      <c r="BO20" s="5">
        <f t="shared" ca="1" si="9"/>
        <v>-0.13454121739813249</v>
      </c>
      <c r="BP20" s="5">
        <f t="shared" ca="1" si="9"/>
        <v>4.4850215549728595E-2</v>
      </c>
      <c r="BQ20" s="5">
        <f t="shared" ca="1" si="8"/>
        <v>-7.5332932089550858E-2</v>
      </c>
      <c r="BR20" s="5">
        <f t="shared" ca="1" si="8"/>
        <v>6.9698120313508791E-3</v>
      </c>
      <c r="BS20" s="5">
        <f t="shared" ca="1" si="8"/>
        <v>-2.8439868213134656E-2</v>
      </c>
      <c r="BT20" s="5">
        <f t="shared" ca="1" si="8"/>
        <v>-2.3102189161294324E-2</v>
      </c>
      <c r="BU20" s="5">
        <f t="shared" ca="1" si="8"/>
        <v>1.9676552740413827E-2</v>
      </c>
      <c r="BV20" s="5">
        <f t="shared" ca="1" si="8"/>
        <v>-2.8434568159844263E-2</v>
      </c>
      <c r="BW20" s="5">
        <f t="shared" ca="1" si="8"/>
        <v>1.4583407963622447E-2</v>
      </c>
      <c r="BX20" s="5">
        <f t="shared" ca="1" si="8"/>
        <v>1.1053252893713037E-2</v>
      </c>
      <c r="BY20" s="5">
        <f t="shared" ca="1" si="8"/>
        <v>-1.8304307351114733E-2</v>
      </c>
      <c r="BZ20" s="5">
        <f t="shared" ca="1" si="8"/>
        <v>2.610126830935372E-2</v>
      </c>
      <c r="CA20" s="5">
        <f t="shared" ca="1" si="8"/>
        <v>9.9683014765424779E-3</v>
      </c>
      <c r="CB20" s="5">
        <f t="shared" ca="1" si="8"/>
        <v>-6.1700349415440142E-2</v>
      </c>
      <c r="CC20" s="5">
        <f t="shared" ca="1" si="8"/>
        <v>3.4083235510822089E-2</v>
      </c>
      <c r="CD20" s="5">
        <f t="shared" ca="1" si="8"/>
        <v>5.6471750589103149E-2</v>
      </c>
      <c r="CE20" s="5">
        <f t="shared" ca="1" si="8"/>
        <v>3.5494904306364455E-2</v>
      </c>
      <c r="CF20" s="5">
        <f t="shared" ca="1" si="8"/>
        <v>-1.548258840051547E-2</v>
      </c>
      <c r="CG20" s="5">
        <f t="shared" ca="1" si="8"/>
        <v>-4.6588434990368577E-2</v>
      </c>
      <c r="CH20" s="5">
        <f t="shared" ca="1" si="8"/>
        <v>1.3921455839210799E-2</v>
      </c>
      <c r="CI20" s="5">
        <f t="shared" ca="1" si="8"/>
        <v>5.8880635542344982E-2</v>
      </c>
      <c r="CJ20" s="5">
        <f t="shared" ca="1" si="8"/>
        <v>9.0291647236100218E-3</v>
      </c>
      <c r="CK20" s="5">
        <f t="shared" ca="1" si="8"/>
        <v>2.8650436935556547E-2</v>
      </c>
      <c r="CL20" s="5">
        <f t="shared" ca="1" si="8"/>
        <v>5.7236306028256648E-2</v>
      </c>
      <c r="CM20" s="5">
        <f t="shared" ca="1" si="8"/>
        <v>1.6087977940706072E-2</v>
      </c>
      <c r="CN20" s="5">
        <f t="shared" ca="1" si="8"/>
        <v>-1.6065234950502317E-2</v>
      </c>
      <c r="CO20" s="5">
        <f t="shared" ca="1" si="8"/>
        <v>-4.6234606345412384E-2</v>
      </c>
      <c r="CP20" s="5">
        <f t="shared" ca="1" si="8"/>
        <v>-2.5817153559221091E-3</v>
      </c>
      <c r="CQ20" s="5">
        <f t="shared" ca="1" si="8"/>
        <v>-8.2012367669629188E-2</v>
      </c>
      <c r="CR20" s="5">
        <f t="shared" ca="1" si="8"/>
        <v>-6.0198605265759965E-3</v>
      </c>
      <c r="CS20" s="5">
        <f t="shared" ca="1" si="8"/>
        <v>-9.2063073328574867E-3</v>
      </c>
      <c r="CT20" s="5">
        <f t="shared" ca="1" si="8"/>
        <v>5.4084419067663876E-2</v>
      </c>
      <c r="CU20" s="5">
        <f t="shared" ca="1" si="8"/>
        <v>0.11500468847287937</v>
      </c>
      <c r="CV20" s="5">
        <f t="shared" ca="1" si="8"/>
        <v>-9.4994906924661004E-2</v>
      </c>
      <c r="CW20" s="5">
        <f t="shared" ca="1" si="8"/>
        <v>5.4960086627249563E-2</v>
      </c>
      <c r="CX20" s="5">
        <f t="shared" ca="1" si="8"/>
        <v>-1.5014735790406509E-2</v>
      </c>
      <c r="CY20" s="5">
        <f t="shared" ca="1" si="8"/>
        <v>-7.5925877214711696E-2</v>
      </c>
    </row>
    <row r="21" spans="2:103" x14ac:dyDescent="0.25">
      <c r="B21" s="1">
        <v>45413</v>
      </c>
      <c r="C21">
        <v>16</v>
      </c>
      <c r="D21" s="5">
        <f t="shared" ca="1" si="2"/>
        <v>0.17247961481716775</v>
      </c>
      <c r="E21" s="5">
        <f t="shared" ca="1" si="9"/>
        <v>6.3123385310116728E-2</v>
      </c>
      <c r="F21" s="5">
        <f t="shared" ca="1" si="9"/>
        <v>-3.90443349527171E-2</v>
      </c>
      <c r="G21" s="5">
        <f t="shared" ca="1" si="9"/>
        <v>-4.0414227376238801E-2</v>
      </c>
      <c r="H21" s="5">
        <f t="shared" ca="1" si="9"/>
        <v>6.990155318859366E-2</v>
      </c>
      <c r="I21" s="5">
        <f t="shared" ca="1" si="9"/>
        <v>-3.8207309905145356E-2</v>
      </c>
      <c r="J21" s="5">
        <f t="shared" ca="1" si="9"/>
        <v>5.915465937105522E-2</v>
      </c>
      <c r="K21" s="5">
        <f t="shared" ca="1" si="9"/>
        <v>1.4114994877203475E-2</v>
      </c>
      <c r="L21" s="5">
        <f t="shared" ca="1" si="9"/>
        <v>1.8910924071447868E-2</v>
      </c>
      <c r="M21" s="5">
        <f t="shared" ca="1" si="9"/>
        <v>3.563041981300763E-2</v>
      </c>
      <c r="N21" s="5">
        <f t="shared" ca="1" si="9"/>
        <v>6.9240224191006575E-2</v>
      </c>
      <c r="O21" s="5">
        <f t="shared" ca="1" si="9"/>
        <v>9.4415928560643056E-2</v>
      </c>
      <c r="P21" s="5">
        <f t="shared" ca="1" si="9"/>
        <v>4.5576167794200333E-3</v>
      </c>
      <c r="Q21" s="5">
        <f t="shared" ca="1" si="9"/>
        <v>-2.3904996935965235E-3</v>
      </c>
      <c r="R21" s="5">
        <f t="shared" ca="1" si="9"/>
        <v>-1.9962180822341299E-2</v>
      </c>
      <c r="S21" s="5">
        <f t="shared" ca="1" si="9"/>
        <v>2.1901936936292569E-3</v>
      </c>
      <c r="T21" s="5">
        <f t="shared" ca="1" si="9"/>
        <v>1.3881124131400057E-2</v>
      </c>
      <c r="U21" s="5">
        <f t="shared" ca="1" si="9"/>
        <v>2.8926248017577651E-3</v>
      </c>
      <c r="V21" s="5">
        <f t="shared" ca="1" si="9"/>
        <v>-0.10320263993352242</v>
      </c>
      <c r="W21" s="5">
        <f t="shared" ca="1" si="9"/>
        <v>-2.7786152816865257E-2</v>
      </c>
      <c r="X21" s="5">
        <f t="shared" ca="1" si="9"/>
        <v>-4.8995320210617185E-2</v>
      </c>
      <c r="Y21" s="5">
        <f t="shared" ca="1" si="9"/>
        <v>6.8686099158275948E-2</v>
      </c>
      <c r="Z21" s="5">
        <f t="shared" ca="1" si="9"/>
        <v>9.1072198475798241E-2</v>
      </c>
      <c r="AA21" s="5">
        <f t="shared" ca="1" si="9"/>
        <v>7.4878243709339626E-2</v>
      </c>
      <c r="AB21" s="5">
        <f t="shared" ca="1" si="9"/>
        <v>-4.2641467929559126E-2</v>
      </c>
      <c r="AC21" s="5">
        <f t="shared" ca="1" si="9"/>
        <v>-4.0706602054475953E-2</v>
      </c>
      <c r="AD21" s="5">
        <f t="shared" ca="1" si="9"/>
        <v>1.7079544704805133E-2</v>
      </c>
      <c r="AE21" s="5">
        <f t="shared" ca="1" si="9"/>
        <v>4.7093217906808938E-3</v>
      </c>
      <c r="AF21" s="5">
        <f t="shared" ca="1" si="9"/>
        <v>-5.8369908591685879E-2</v>
      </c>
      <c r="AG21" s="5">
        <f t="shared" ca="1" si="9"/>
        <v>3.9361729267033629E-2</v>
      </c>
      <c r="AH21" s="5">
        <f t="shared" ca="1" si="9"/>
        <v>-5.005413009560284E-2</v>
      </c>
      <c r="AI21" s="5">
        <f t="shared" ca="1" si="9"/>
        <v>9.2379237931516006E-2</v>
      </c>
      <c r="AJ21" s="5">
        <f t="shared" ca="1" si="9"/>
        <v>1.0676303373676541E-2</v>
      </c>
      <c r="AK21" s="5">
        <f t="shared" ca="1" si="9"/>
        <v>3.4015008334011582E-2</v>
      </c>
      <c r="AL21" s="5">
        <f t="shared" ca="1" si="9"/>
        <v>3.693684618653776E-2</v>
      </c>
      <c r="AM21" s="5">
        <f t="shared" ca="1" si="9"/>
        <v>-1.6891497393386731E-2</v>
      </c>
      <c r="AN21" s="5">
        <f t="shared" ca="1" si="9"/>
        <v>-4.484881345077063E-2</v>
      </c>
      <c r="AO21" s="5">
        <f t="shared" ca="1" si="9"/>
        <v>-4.0493447861433829E-2</v>
      </c>
      <c r="AP21" s="5">
        <f t="shared" ca="1" si="9"/>
        <v>-2.2899508332048554E-2</v>
      </c>
      <c r="AQ21" s="5">
        <f t="shared" ca="1" si="9"/>
        <v>-2.4440446062872941E-2</v>
      </c>
      <c r="AR21" s="5">
        <f t="shared" ca="1" si="9"/>
        <v>6.2576617320215092E-2</v>
      </c>
      <c r="AS21" s="5">
        <f t="shared" ca="1" si="9"/>
        <v>9.4547755956097573E-2</v>
      </c>
      <c r="AT21" s="5">
        <f t="shared" ca="1" si="9"/>
        <v>-3.9590088062535077E-2</v>
      </c>
      <c r="AU21" s="5">
        <f t="shared" ca="1" si="9"/>
        <v>4.9402094327232061E-2</v>
      </c>
      <c r="AV21" s="5">
        <f t="shared" ca="1" si="9"/>
        <v>5.9499039659585938E-3</v>
      </c>
      <c r="AW21" s="5">
        <f t="shared" ca="1" si="9"/>
        <v>4.3286531575010799E-2</v>
      </c>
      <c r="AX21" s="5">
        <f t="shared" ca="1" si="9"/>
        <v>0.11681029547260471</v>
      </c>
      <c r="AY21" s="5">
        <f t="shared" ca="1" si="9"/>
        <v>-4.0592536996032373E-2</v>
      </c>
      <c r="AZ21" s="5">
        <f t="shared" ca="1" si="9"/>
        <v>-4.8121164066066938E-2</v>
      </c>
      <c r="BA21" s="5">
        <f t="shared" ca="1" si="9"/>
        <v>2.0216943612058988E-2</v>
      </c>
      <c r="BB21" s="5">
        <f t="shared" ca="1" si="9"/>
        <v>6.2520090606501322E-2</v>
      </c>
      <c r="BC21" s="5">
        <f t="shared" ca="1" si="9"/>
        <v>-3.9885606878142486E-3</v>
      </c>
      <c r="BD21" s="5">
        <f t="shared" ca="1" si="9"/>
        <v>4.5987143569751164E-4</v>
      </c>
      <c r="BE21" s="5">
        <f t="shared" ca="1" si="9"/>
        <v>3.829713018482557E-2</v>
      </c>
      <c r="BF21" s="5">
        <f t="shared" ca="1" si="9"/>
        <v>5.9780133377299365E-2</v>
      </c>
      <c r="BG21" s="5">
        <f t="shared" ca="1" si="9"/>
        <v>5.6792571316112074E-2</v>
      </c>
      <c r="BH21" s="5">
        <f t="shared" ca="1" si="9"/>
        <v>-4.9254529061973744E-2</v>
      </c>
      <c r="BI21" s="5">
        <f t="shared" ca="1" si="9"/>
        <v>7.1062731200101967E-2</v>
      </c>
      <c r="BJ21" s="5">
        <f t="shared" ca="1" si="9"/>
        <v>3.4018718443163738E-2</v>
      </c>
      <c r="BK21" s="5">
        <f t="shared" ca="1" si="9"/>
        <v>-2.5438570466911406E-4</v>
      </c>
      <c r="BL21" s="5">
        <f t="shared" ca="1" si="9"/>
        <v>2.9476383372397316E-2</v>
      </c>
      <c r="BM21" s="5">
        <f t="shared" ca="1" si="9"/>
        <v>-2.614147917363566E-2</v>
      </c>
      <c r="BN21" s="5">
        <f t="shared" ca="1" si="9"/>
        <v>-6.4807542384551498E-3</v>
      </c>
      <c r="BO21" s="5">
        <f t="shared" ca="1" si="9"/>
        <v>-2.7297768396021271E-2</v>
      </c>
      <c r="BP21" s="5">
        <f t="shared" ca="1" si="9"/>
        <v>3.5532262025615845E-2</v>
      </c>
      <c r="BQ21" s="5">
        <f t="shared" ca="1" si="8"/>
        <v>2.7084310269896768E-2</v>
      </c>
      <c r="BR21" s="5">
        <f t="shared" ca="1" si="8"/>
        <v>7.8493221885905851E-2</v>
      </c>
      <c r="BS21" s="5">
        <f t="shared" ca="1" si="8"/>
        <v>-1.7243405694780146E-2</v>
      </c>
      <c r="BT21" s="5">
        <f t="shared" ca="1" si="8"/>
        <v>-6.5482541254138341E-2</v>
      </c>
      <c r="BU21" s="5">
        <f t="shared" ca="1" si="8"/>
        <v>-6.1839625710715523E-2</v>
      </c>
      <c r="BV21" s="5">
        <f t="shared" ca="1" si="8"/>
        <v>-8.5699503049794679E-2</v>
      </c>
      <c r="BW21" s="5">
        <f t="shared" ca="1" si="8"/>
        <v>2.8651479349409807E-2</v>
      </c>
      <c r="BX21" s="5">
        <f t="shared" ca="1" si="8"/>
        <v>1.1035698996681928E-3</v>
      </c>
      <c r="BY21" s="5">
        <f t="shared" ca="1" si="8"/>
        <v>3.3910790772276433E-2</v>
      </c>
      <c r="BZ21" s="5">
        <f t="shared" ca="1" si="8"/>
        <v>1.7936440273294666E-2</v>
      </c>
      <c r="CA21" s="5">
        <f t="shared" ca="1" si="8"/>
        <v>-1.86569489452608E-2</v>
      </c>
      <c r="CB21" s="5">
        <f t="shared" ca="1" si="8"/>
        <v>8.7326082324792765E-3</v>
      </c>
      <c r="CC21" s="5">
        <f t="shared" ca="1" si="8"/>
        <v>0.11323451676566676</v>
      </c>
      <c r="CD21" s="5">
        <f t="shared" ca="1" si="8"/>
        <v>-5.1442319892715818E-2</v>
      </c>
      <c r="CE21" s="5">
        <f t="shared" ca="1" si="8"/>
        <v>-5.4431397825699647E-2</v>
      </c>
      <c r="CF21" s="5">
        <f t="shared" ca="1" si="8"/>
        <v>-4.922088233428501E-2</v>
      </c>
      <c r="CG21" s="5">
        <f t="shared" ca="1" si="8"/>
        <v>1.1489485199779263E-2</v>
      </c>
      <c r="CH21" s="5">
        <f t="shared" ca="1" si="8"/>
        <v>-3.6160312139399062E-2</v>
      </c>
      <c r="CI21" s="5">
        <f t="shared" ca="1" si="8"/>
        <v>5.9341306309900983E-2</v>
      </c>
      <c r="CJ21" s="5">
        <f t="shared" ca="1" si="8"/>
        <v>-3.2403131505322445E-2</v>
      </c>
      <c r="CK21" s="5">
        <f t="shared" ca="1" si="8"/>
        <v>5.4974272286590097E-2</v>
      </c>
      <c r="CL21" s="5">
        <f t="shared" ca="1" si="8"/>
        <v>-1.0406958644852192E-2</v>
      </c>
      <c r="CM21" s="5">
        <f t="shared" ca="1" si="8"/>
        <v>3.0799804549089885E-2</v>
      </c>
      <c r="CN21" s="5">
        <f t="shared" ca="1" si="8"/>
        <v>-2.708644522732534E-2</v>
      </c>
      <c r="CO21" s="5">
        <f t="shared" ca="1" si="8"/>
        <v>-2.9535333991466364E-2</v>
      </c>
      <c r="CP21" s="5">
        <f t="shared" ca="1" si="8"/>
        <v>9.2976217130538424E-3</v>
      </c>
      <c r="CQ21" s="5">
        <f t="shared" ca="1" si="8"/>
        <v>-6.3919423060645408E-2</v>
      </c>
      <c r="CR21" s="5">
        <f t="shared" ca="1" si="8"/>
        <v>1.8996402164382334E-3</v>
      </c>
      <c r="CS21" s="5">
        <f t="shared" ca="1" si="8"/>
        <v>2.7057472442039196E-2</v>
      </c>
      <c r="CT21" s="5">
        <f t="shared" ca="1" si="8"/>
        <v>-5.2431348879851514E-2</v>
      </c>
      <c r="CU21" s="5">
        <f t="shared" ca="1" si="8"/>
        <v>2.4558842802278632E-3</v>
      </c>
      <c r="CV21" s="5">
        <f t="shared" ca="1" si="8"/>
        <v>-2.8731588063722027E-3</v>
      </c>
      <c r="CW21" s="5">
        <f t="shared" ca="1" si="8"/>
        <v>2.6194472270761132E-2</v>
      </c>
      <c r="CX21" s="5">
        <f t="shared" ca="1" si="8"/>
        <v>8.6061230582365089E-2</v>
      </c>
      <c r="CY21" s="5">
        <f t="shared" ca="1" si="8"/>
        <v>8.6418379774399229E-2</v>
      </c>
    </row>
    <row r="22" spans="2:103" x14ac:dyDescent="0.25">
      <c r="B22" s="1">
        <v>45444</v>
      </c>
      <c r="C22">
        <v>17</v>
      </c>
      <c r="D22" s="5">
        <f t="shared" ca="1" si="2"/>
        <v>7.4802441407793047E-2</v>
      </c>
      <c r="E22" s="5">
        <f t="shared" ca="1" si="9"/>
        <v>1.3320368944226965E-2</v>
      </c>
      <c r="F22" s="5">
        <f t="shared" ca="1" si="9"/>
        <v>3.3561789824581088E-3</v>
      </c>
      <c r="G22" s="5">
        <f t="shared" ca="1" si="9"/>
        <v>-4.7963593293329977E-2</v>
      </c>
      <c r="H22" s="5">
        <f t="shared" ca="1" si="9"/>
        <v>-1.7209565767344403E-2</v>
      </c>
      <c r="I22" s="5">
        <f t="shared" ca="1" si="9"/>
        <v>-3.3710131687238513E-2</v>
      </c>
      <c r="J22" s="5">
        <f t="shared" ca="1" si="9"/>
        <v>-1.7514061411454528E-2</v>
      </c>
      <c r="K22" s="5">
        <f t="shared" ca="1" si="9"/>
        <v>-2.9261163814303513E-2</v>
      </c>
      <c r="L22" s="5">
        <f t="shared" ca="1" si="9"/>
        <v>-2.0687617136285877E-2</v>
      </c>
      <c r="M22" s="5">
        <f t="shared" ca="1" si="9"/>
        <v>-2.016491994036669E-3</v>
      </c>
      <c r="N22" s="5">
        <f t="shared" ca="1" si="9"/>
        <v>7.4809646879260921E-2</v>
      </c>
      <c r="O22" s="5">
        <f t="shared" ca="1" si="9"/>
        <v>9.9834318663703792E-2</v>
      </c>
      <c r="P22" s="5">
        <f t="shared" ca="1" si="9"/>
        <v>-3.009898345631562E-4</v>
      </c>
      <c r="Q22" s="5">
        <f t="shared" ca="1" si="9"/>
        <v>3.2030742505397752E-2</v>
      </c>
      <c r="R22" s="5">
        <f t="shared" ca="1" si="9"/>
        <v>1.1559821237231179E-2</v>
      </c>
      <c r="S22" s="5">
        <f t="shared" ca="1" si="9"/>
        <v>1.5968763407851259E-3</v>
      </c>
      <c r="T22" s="5">
        <f t="shared" ca="1" si="9"/>
        <v>1.4390182352966231E-3</v>
      </c>
      <c r="U22" s="5">
        <f t="shared" ca="1" si="9"/>
        <v>-3.380996772267312E-3</v>
      </c>
      <c r="V22" s="5">
        <f t="shared" ca="1" si="9"/>
        <v>3.852314610445335E-2</v>
      </c>
      <c r="W22" s="5">
        <f t="shared" ca="1" si="9"/>
        <v>1.3397374922793141E-2</v>
      </c>
      <c r="X22" s="5">
        <f t="shared" ca="1" si="9"/>
        <v>1.1015503049523328E-2</v>
      </c>
      <c r="Y22" s="5">
        <f t="shared" ca="1" si="9"/>
        <v>-1.2095729095103161E-2</v>
      </c>
      <c r="Z22" s="5">
        <f t="shared" ca="1" si="9"/>
        <v>-1.3666576435782372E-2</v>
      </c>
      <c r="AA22" s="5">
        <f t="shared" ca="1" si="9"/>
        <v>1.8183670015751295E-2</v>
      </c>
      <c r="AB22" s="5">
        <f t="shared" ca="1" si="9"/>
        <v>-1.105840731538236E-2</v>
      </c>
      <c r="AC22" s="5">
        <f t="shared" ca="1" si="9"/>
        <v>-9.6016314919225285E-2</v>
      </c>
      <c r="AD22" s="5">
        <f t="shared" ca="1" si="9"/>
        <v>2.4136324823329561E-2</v>
      </c>
      <c r="AE22" s="5">
        <f t="shared" ca="1" si="9"/>
        <v>-8.0869761403235499E-2</v>
      </c>
      <c r="AF22" s="5">
        <f t="shared" ca="1" si="9"/>
        <v>1.2628816814270506E-2</v>
      </c>
      <c r="AG22" s="5">
        <f t="shared" ca="1" si="9"/>
        <v>-0.10486385475390195</v>
      </c>
      <c r="AH22" s="5">
        <f t="shared" ca="1" si="9"/>
        <v>-0.10073255316762106</v>
      </c>
      <c r="AI22" s="5">
        <f t="shared" ca="1" si="9"/>
        <v>7.1963894473869194E-2</v>
      </c>
      <c r="AJ22" s="5">
        <f t="shared" ca="1" si="9"/>
        <v>4.095149237912963E-2</v>
      </c>
      <c r="AK22" s="5">
        <f t="shared" ca="1" si="9"/>
        <v>2.7459123201325566E-2</v>
      </c>
      <c r="AL22" s="5">
        <f t="shared" ca="1" si="9"/>
        <v>1.6826320262823276E-2</v>
      </c>
      <c r="AM22" s="5">
        <f t="shared" ca="1" si="9"/>
        <v>8.5380494517955555E-2</v>
      </c>
      <c r="AN22" s="5">
        <f t="shared" ca="1" si="9"/>
        <v>8.2533157741216997E-3</v>
      </c>
      <c r="AO22" s="5">
        <f t="shared" ca="1" si="9"/>
        <v>-4.5166228179217373E-2</v>
      </c>
      <c r="AP22" s="5">
        <f t="shared" ca="1" si="9"/>
        <v>1.8403497280473882E-3</v>
      </c>
      <c r="AQ22" s="5">
        <f t="shared" ca="1" si="9"/>
        <v>1.8411829789544674E-2</v>
      </c>
      <c r="AR22" s="5">
        <f t="shared" ca="1" si="9"/>
        <v>-6.1243898410484568E-2</v>
      </c>
      <c r="AS22" s="5">
        <f t="shared" ca="1" si="9"/>
        <v>-4.2243073511615867E-2</v>
      </c>
      <c r="AT22" s="5">
        <f t="shared" ca="1" si="9"/>
        <v>5.9421002366608112E-2</v>
      </c>
      <c r="AU22" s="5">
        <f t="shared" ca="1" si="9"/>
        <v>-1.4904057105502191E-3</v>
      </c>
      <c r="AV22" s="5">
        <f t="shared" ca="1" si="9"/>
        <v>-5.4829893315296654E-2</v>
      </c>
      <c r="AW22" s="5">
        <f t="shared" ca="1" si="9"/>
        <v>-6.7266231252013198E-2</v>
      </c>
      <c r="AX22" s="5">
        <f t="shared" ca="1" si="9"/>
        <v>3.253916392949012E-2</v>
      </c>
      <c r="AY22" s="5">
        <f t="shared" ca="1" si="9"/>
        <v>4.945115126199226E-2</v>
      </c>
      <c r="AZ22" s="5">
        <f t="shared" ca="1" si="9"/>
        <v>0.10101014077281688</v>
      </c>
      <c r="BA22" s="5">
        <f t="shared" ca="1" si="9"/>
        <v>7.4928647196983791E-3</v>
      </c>
      <c r="BB22" s="5">
        <f t="shared" ca="1" si="9"/>
        <v>-2.008714869483904E-2</v>
      </c>
      <c r="BC22" s="5">
        <f t="shared" ca="1" si="9"/>
        <v>8.4896162610698361E-4</v>
      </c>
      <c r="BD22" s="5">
        <f t="shared" ca="1" si="9"/>
        <v>2.1145046594180664E-2</v>
      </c>
      <c r="BE22" s="5">
        <f t="shared" ca="1" si="9"/>
        <v>4.9674637512807367E-2</v>
      </c>
      <c r="BF22" s="5">
        <f t="shared" ca="1" si="9"/>
        <v>6.0282590864518489E-2</v>
      </c>
      <c r="BG22" s="5">
        <f t="shared" ca="1" si="9"/>
        <v>7.9669057162216922E-2</v>
      </c>
      <c r="BH22" s="5">
        <f t="shared" ca="1" si="9"/>
        <v>6.9392794005965569E-2</v>
      </c>
      <c r="BI22" s="5">
        <f t="shared" ca="1" si="9"/>
        <v>0.10171002682359644</v>
      </c>
      <c r="BJ22" s="5">
        <f t="shared" ca="1" si="9"/>
        <v>1.4093896025528957E-2</v>
      </c>
      <c r="BK22" s="5">
        <f t="shared" ca="1" si="9"/>
        <v>6.4629853343438917E-2</v>
      </c>
      <c r="BL22" s="5">
        <f t="shared" ca="1" si="9"/>
        <v>-2.7128326151078273E-2</v>
      </c>
      <c r="BM22" s="5">
        <f t="shared" ca="1" si="9"/>
        <v>8.6041918450572193E-3</v>
      </c>
      <c r="BN22" s="5">
        <f t="shared" ca="1" si="9"/>
        <v>4.392898352764696E-3</v>
      </c>
      <c r="BO22" s="5">
        <f t="shared" ca="1" si="9"/>
        <v>5.8090125171297736E-3</v>
      </c>
      <c r="BP22" s="5">
        <f t="shared" ca="1" si="9"/>
        <v>3.9613497037219447E-3</v>
      </c>
      <c r="BQ22" s="5">
        <f t="shared" ca="1" si="8"/>
        <v>-4.6501906374957644E-2</v>
      </c>
      <c r="BR22" s="5">
        <f t="shared" ca="1" si="8"/>
        <v>-1.9914751292222668E-2</v>
      </c>
      <c r="BS22" s="5">
        <f t="shared" ca="1" si="8"/>
        <v>-1.4515205626783861E-2</v>
      </c>
      <c r="BT22" s="5">
        <f t="shared" ca="1" si="8"/>
        <v>-2.7965827026874813E-3</v>
      </c>
      <c r="BU22" s="5">
        <f t="shared" ca="1" si="8"/>
        <v>7.2942680181566754E-3</v>
      </c>
      <c r="BV22" s="5">
        <f t="shared" ca="1" si="8"/>
        <v>-0.13908875953148864</v>
      </c>
      <c r="BW22" s="5">
        <f t="shared" ca="1" si="8"/>
        <v>1.524232128542044E-2</v>
      </c>
      <c r="BX22" s="5">
        <f t="shared" ca="1" si="8"/>
        <v>-1.706108183468856E-2</v>
      </c>
      <c r="BY22" s="5">
        <f t="shared" ca="1" si="8"/>
        <v>1.0426166663528854E-2</v>
      </c>
      <c r="BZ22" s="5">
        <f t="shared" ca="1" si="8"/>
        <v>3.9957595964301394E-2</v>
      </c>
      <c r="CA22" s="5">
        <f t="shared" ca="1" si="8"/>
        <v>0.11035482210809956</v>
      </c>
      <c r="CB22" s="5">
        <f t="shared" ca="1" si="8"/>
        <v>-7.8091303228055214E-2</v>
      </c>
      <c r="CC22" s="5">
        <f t="shared" ca="1" si="8"/>
        <v>9.0841831238432272E-2</v>
      </c>
      <c r="CD22" s="5">
        <f t="shared" ca="1" si="8"/>
        <v>5.2137782890533425E-2</v>
      </c>
      <c r="CE22" s="5">
        <f t="shared" ca="1" si="8"/>
        <v>3.4741165437826106E-2</v>
      </c>
      <c r="CF22" s="5">
        <f t="shared" ca="1" si="8"/>
        <v>-2.907251965889758E-2</v>
      </c>
      <c r="CG22" s="5">
        <f t="shared" ca="1" si="8"/>
        <v>3.7438362355074667E-2</v>
      </c>
      <c r="CH22" s="5">
        <f t="shared" ca="1" si="8"/>
        <v>-4.9539310089196764E-2</v>
      </c>
      <c r="CI22" s="5">
        <f t="shared" ca="1" si="8"/>
        <v>-1.5206054375379936E-2</v>
      </c>
      <c r="CJ22" s="5">
        <f t="shared" ca="1" si="8"/>
        <v>5.5084255988200236E-2</v>
      </c>
      <c r="CK22" s="5">
        <f t="shared" ca="1" si="8"/>
        <v>3.5765311674302359E-3</v>
      </c>
      <c r="CL22" s="5">
        <f t="shared" ca="1" si="8"/>
        <v>-1.1344530317120376E-3</v>
      </c>
      <c r="CM22" s="5">
        <f t="shared" ca="1" si="8"/>
        <v>-6.030520306379436E-2</v>
      </c>
      <c r="CN22" s="5">
        <f t="shared" ca="1" si="8"/>
        <v>-1.9251975304301974E-2</v>
      </c>
      <c r="CO22" s="5">
        <f t="shared" ca="1" si="8"/>
        <v>4.9222578799276058E-3</v>
      </c>
      <c r="CP22" s="5">
        <f t="shared" ca="1" si="8"/>
        <v>3.9212264499630362E-2</v>
      </c>
      <c r="CQ22" s="5">
        <f t="shared" ca="1" si="8"/>
        <v>-1.2306301444818799E-2</v>
      </c>
      <c r="CR22" s="5">
        <f t="shared" ca="1" si="8"/>
        <v>-7.0537039882146019E-2</v>
      </c>
      <c r="CS22" s="5">
        <f t="shared" ca="1" si="8"/>
        <v>-1.6141802557804977E-3</v>
      </c>
      <c r="CT22" s="5">
        <f t="shared" ca="1" si="8"/>
        <v>-8.2584945431047607E-2</v>
      </c>
      <c r="CU22" s="5">
        <f t="shared" ca="1" si="8"/>
        <v>-1.7495026899797025E-2</v>
      </c>
      <c r="CV22" s="5">
        <f t="shared" ca="1" si="8"/>
        <v>-2.6201341146491749E-2</v>
      </c>
      <c r="CW22" s="5">
        <f t="shared" ca="1" si="8"/>
        <v>-8.074772721953595E-2</v>
      </c>
      <c r="CX22" s="5">
        <f t="shared" ca="1" si="8"/>
        <v>4.9907106993844833E-2</v>
      </c>
      <c r="CY22" s="5">
        <f t="shared" ca="1" si="8"/>
        <v>2.4926121411774818E-2</v>
      </c>
    </row>
    <row r="23" spans="2:103" x14ac:dyDescent="0.25">
      <c r="B23" s="1">
        <v>45474</v>
      </c>
      <c r="C23">
        <v>18</v>
      </c>
      <c r="D23" s="5">
        <f t="shared" ca="1" si="2"/>
        <v>-2.5330632748188402E-2</v>
      </c>
      <c r="E23" s="5">
        <f t="shared" ca="1" si="9"/>
        <v>2.7968029621873891E-2</v>
      </c>
      <c r="F23" s="5">
        <f t="shared" ca="1" si="9"/>
        <v>1.9624373714598319E-2</v>
      </c>
      <c r="G23" s="5">
        <f t="shared" ca="1" si="9"/>
        <v>-3.520893232831921E-2</v>
      </c>
      <c r="H23" s="5">
        <f t="shared" ca="1" si="9"/>
        <v>2.8666798852527819E-2</v>
      </c>
      <c r="I23" s="5">
        <f t="shared" ca="1" si="9"/>
        <v>4.0460295098912427E-2</v>
      </c>
      <c r="J23" s="5">
        <f t="shared" ca="1" si="9"/>
        <v>8.6342979256732844E-2</v>
      </c>
      <c r="K23" s="5">
        <f t="shared" ca="1" si="9"/>
        <v>0.10873007096939254</v>
      </c>
      <c r="L23" s="5">
        <f t="shared" ca="1" si="9"/>
        <v>1.6525058142660941E-2</v>
      </c>
      <c r="M23" s="5">
        <f t="shared" ca="1" si="9"/>
        <v>-3.6964415013186931E-2</v>
      </c>
      <c r="N23" s="5">
        <f t="shared" ca="1" si="9"/>
        <v>4.6541887983448459E-2</v>
      </c>
      <c r="O23" s="5">
        <f t="shared" ca="1" si="9"/>
        <v>3.3899552016427546E-2</v>
      </c>
      <c r="P23" s="5">
        <f t="shared" ca="1" si="9"/>
        <v>-2.7097272228629152E-2</v>
      </c>
      <c r="Q23" s="5">
        <f t="shared" ca="1" si="9"/>
        <v>-5.5354809432374641E-2</v>
      </c>
      <c r="R23" s="5">
        <f t="shared" ca="1" si="9"/>
        <v>3.99869672649657E-2</v>
      </c>
      <c r="S23" s="5">
        <f t="shared" ca="1" si="9"/>
        <v>2.3891718640649449E-2</v>
      </c>
      <c r="T23" s="5">
        <f t="shared" ca="1" si="9"/>
        <v>-4.9768120201462863E-3</v>
      </c>
      <c r="U23" s="5">
        <f t="shared" ca="1" si="9"/>
        <v>1.8074510805578998E-2</v>
      </c>
      <c r="V23" s="5">
        <f t="shared" ca="1" si="9"/>
        <v>3.0291875867385923E-2</v>
      </c>
      <c r="W23" s="5">
        <f t="shared" ca="1" si="9"/>
        <v>4.5552224466358537E-2</v>
      </c>
      <c r="X23" s="5">
        <f t="shared" ca="1" si="9"/>
        <v>7.5203092955873796E-2</v>
      </c>
      <c r="Y23" s="5">
        <f t="shared" ca="1" si="9"/>
        <v>4.8105272391970481E-2</v>
      </c>
      <c r="Z23" s="5">
        <f t="shared" ca="1" si="9"/>
        <v>-3.7978217315730836E-3</v>
      </c>
      <c r="AA23" s="5">
        <f t="shared" ca="1" si="9"/>
        <v>2.4488246293358201E-2</v>
      </c>
      <c r="AB23" s="5">
        <f t="shared" ca="1" si="9"/>
        <v>4.3655860677055396E-2</v>
      </c>
      <c r="AC23" s="5">
        <f t="shared" ca="1" si="9"/>
        <v>3.9987096295626842E-2</v>
      </c>
      <c r="AD23" s="5">
        <f t="shared" ca="1" si="9"/>
        <v>-8.4820506152109232E-2</v>
      </c>
      <c r="AE23" s="5">
        <f t="shared" ca="1" si="9"/>
        <v>-1.3182454990464085E-2</v>
      </c>
      <c r="AF23" s="5">
        <f t="shared" ca="1" si="9"/>
        <v>-4.5136505858706627E-2</v>
      </c>
      <c r="AG23" s="5">
        <f t="shared" ca="1" si="9"/>
        <v>4.285192037213105E-2</v>
      </c>
      <c r="AH23" s="5">
        <f t="shared" ca="1" si="9"/>
        <v>-8.9490380939433161E-3</v>
      </c>
      <c r="AI23" s="5">
        <f t="shared" ca="1" si="9"/>
        <v>-6.6643127778968372E-2</v>
      </c>
      <c r="AJ23" s="5">
        <f t="shared" ca="1" si="9"/>
        <v>5.147251381645309E-2</v>
      </c>
      <c r="AK23" s="5">
        <f t="shared" ca="1" si="9"/>
        <v>1.5654756033694133E-2</v>
      </c>
      <c r="AL23" s="5">
        <f t="shared" ca="1" si="9"/>
        <v>-2.9555742616121823E-2</v>
      </c>
      <c r="AM23" s="5">
        <f t="shared" ca="1" si="9"/>
        <v>-1.1415143326096984E-2</v>
      </c>
      <c r="AN23" s="5">
        <f t="shared" ca="1" si="9"/>
        <v>-9.1819161327283769E-3</v>
      </c>
      <c r="AO23" s="5">
        <f t="shared" ca="1" si="9"/>
        <v>8.2018266738153097E-3</v>
      </c>
      <c r="AP23" s="5">
        <f t="shared" ca="1" si="9"/>
        <v>-7.1010996097875631E-2</v>
      </c>
      <c r="AQ23" s="5">
        <f t="shared" ca="1" si="9"/>
        <v>-1.1948937844166161E-3</v>
      </c>
      <c r="AR23" s="5">
        <f t="shared" ca="1" si="9"/>
        <v>-6.4263691090055905E-2</v>
      </c>
      <c r="AS23" s="5">
        <f t="shared" ca="1" si="9"/>
        <v>-9.3524012427099994E-3</v>
      </c>
      <c r="AT23" s="5">
        <f t="shared" ca="1" si="9"/>
        <v>-7.4457651934761213E-2</v>
      </c>
      <c r="AU23" s="5">
        <f t="shared" ca="1" si="9"/>
        <v>6.1004119413211683E-2</v>
      </c>
      <c r="AV23" s="5">
        <f t="shared" ca="1" si="9"/>
        <v>2.3395865344586191E-4</v>
      </c>
      <c r="AW23" s="5">
        <f t="shared" ca="1" si="9"/>
        <v>-2.0335603512067171E-2</v>
      </c>
      <c r="AX23" s="5">
        <f t="shared" ca="1" si="9"/>
        <v>4.3788032321002229E-2</v>
      </c>
      <c r="AY23" s="5">
        <f t="shared" ca="1" si="9"/>
        <v>0.11884995598752165</v>
      </c>
      <c r="AZ23" s="5">
        <f t="shared" ca="1" si="9"/>
        <v>-6.5486381854461886E-2</v>
      </c>
      <c r="BA23" s="5">
        <f t="shared" ca="1" si="9"/>
        <v>4.133843355497735E-2</v>
      </c>
      <c r="BB23" s="5">
        <f t="shared" ca="1" si="9"/>
        <v>-1.9892757268930011E-2</v>
      </c>
      <c r="BC23" s="5">
        <f t="shared" ca="1" si="9"/>
        <v>3.8857493316657665E-2</v>
      </c>
      <c r="BD23" s="5">
        <f t="shared" ca="1" si="9"/>
        <v>4.4514741873882555E-3</v>
      </c>
      <c r="BE23" s="5">
        <f t="shared" ca="1" si="9"/>
        <v>5.993763212746096E-3</v>
      </c>
      <c r="BF23" s="5">
        <f t="shared" ca="1" si="9"/>
        <v>0.1294328115570362</v>
      </c>
      <c r="BG23" s="5">
        <f t="shared" ca="1" si="9"/>
        <v>-0.12363981235976976</v>
      </c>
      <c r="BH23" s="5">
        <f t="shared" ca="1" si="9"/>
        <v>1.70763967316056E-2</v>
      </c>
      <c r="BI23" s="5">
        <f t="shared" ca="1" si="9"/>
        <v>6.2511096715971173E-2</v>
      </c>
      <c r="BJ23" s="5">
        <f t="shared" ca="1" si="9"/>
        <v>2.3004199343261977E-2</v>
      </c>
      <c r="BK23" s="5">
        <f t="shared" ca="1" si="9"/>
        <v>7.5412222946043286E-2</v>
      </c>
      <c r="BL23" s="5">
        <f t="shared" ca="1" si="9"/>
        <v>-2.3123240740222709E-2</v>
      </c>
      <c r="BM23" s="5">
        <f t="shared" ca="1" si="9"/>
        <v>6.970461482539031E-2</v>
      </c>
      <c r="BN23" s="5">
        <f t="shared" ca="1" si="9"/>
        <v>-9.4761986393772715E-2</v>
      </c>
      <c r="BO23" s="5">
        <f t="shared" ca="1" si="9"/>
        <v>1.4676966106039259E-2</v>
      </c>
      <c r="BP23" s="5">
        <f t="shared" ref="BP23:CY26" ca="1" si="10">_xlfn.NORM.INV(RAND(), $B$3, $C$3)</f>
        <v>-9.245330512753229E-2</v>
      </c>
      <c r="BQ23" s="5">
        <f t="shared" ca="1" si="10"/>
        <v>8.8686383293319453E-4</v>
      </c>
      <c r="BR23" s="5">
        <f t="shared" ca="1" si="10"/>
        <v>2.8768534562194543E-2</v>
      </c>
      <c r="BS23" s="5">
        <f t="shared" ca="1" si="10"/>
        <v>-2.4307456616335273E-2</v>
      </c>
      <c r="BT23" s="5">
        <f t="shared" ca="1" si="10"/>
        <v>-2.4571316957228546E-2</v>
      </c>
      <c r="BU23" s="5">
        <f t="shared" ca="1" si="10"/>
        <v>-6.4958320272648126E-2</v>
      </c>
      <c r="BV23" s="5">
        <f t="shared" ca="1" si="10"/>
        <v>4.4146456199728552E-3</v>
      </c>
      <c r="BW23" s="5">
        <f t="shared" ca="1" si="10"/>
        <v>-1.5483791436080637E-2</v>
      </c>
      <c r="BX23" s="5">
        <f t="shared" ca="1" si="10"/>
        <v>7.1971856053789474E-2</v>
      </c>
      <c r="BY23" s="5">
        <f t="shared" ca="1" si="10"/>
        <v>-5.7280095954196732E-2</v>
      </c>
      <c r="BZ23" s="5">
        <f t="shared" ca="1" si="10"/>
        <v>3.2798520435811995E-2</v>
      </c>
      <c r="CA23" s="5">
        <f t="shared" ca="1" si="10"/>
        <v>-4.6820092613456515E-2</v>
      </c>
      <c r="CB23" s="5">
        <f t="shared" ca="1" si="10"/>
        <v>2.2054597560582288E-2</v>
      </c>
      <c r="CC23" s="5">
        <f t="shared" ca="1" si="10"/>
        <v>-9.3752107880755692E-2</v>
      </c>
      <c r="CD23" s="5">
        <f t="shared" ca="1" si="10"/>
        <v>4.8581038499528537E-2</v>
      </c>
      <c r="CE23" s="5">
        <f t="shared" ca="1" si="10"/>
        <v>-1.3975259305461667E-2</v>
      </c>
      <c r="CF23" s="5">
        <f t="shared" ca="1" si="10"/>
        <v>-1.113787035663831E-2</v>
      </c>
      <c r="CG23" s="5">
        <f t="shared" ca="1" si="10"/>
        <v>-2.5255281511739142E-2</v>
      </c>
      <c r="CH23" s="5">
        <f t="shared" ca="1" si="10"/>
        <v>3.8996290488109114E-3</v>
      </c>
      <c r="CI23" s="5">
        <f t="shared" ca="1" si="10"/>
        <v>-9.9586537293637797E-2</v>
      </c>
      <c r="CJ23" s="5">
        <f t="shared" ca="1" si="10"/>
        <v>1.1514075569936812E-2</v>
      </c>
      <c r="CK23" s="5">
        <f t="shared" ca="1" si="10"/>
        <v>-1.2998575891370115E-2</v>
      </c>
      <c r="CL23" s="5">
        <f t="shared" ca="1" si="10"/>
        <v>1.0218716468739498E-2</v>
      </c>
      <c r="CM23" s="5">
        <f t="shared" ca="1" si="10"/>
        <v>-7.9160821543332191E-2</v>
      </c>
      <c r="CN23" s="5">
        <f t="shared" ca="1" si="10"/>
        <v>1.0393291918344443E-2</v>
      </c>
      <c r="CO23" s="5">
        <f t="shared" ca="1" si="10"/>
        <v>1.6764355326794256E-2</v>
      </c>
      <c r="CP23" s="5">
        <f t="shared" ca="1" si="10"/>
        <v>3.6351209217331565E-2</v>
      </c>
      <c r="CQ23" s="5">
        <f t="shared" ca="1" si="10"/>
        <v>2.3854679054085767E-3</v>
      </c>
      <c r="CR23" s="5">
        <f t="shared" ca="1" si="10"/>
        <v>4.1598574126768671E-2</v>
      </c>
      <c r="CS23" s="5">
        <f t="shared" ca="1" si="10"/>
        <v>4.2101736761656669E-2</v>
      </c>
      <c r="CT23" s="5">
        <f t="shared" ca="1" si="10"/>
        <v>-3.8149636262406486E-2</v>
      </c>
      <c r="CU23" s="5">
        <f t="shared" ca="1" si="10"/>
        <v>-0.10329384009024691</v>
      </c>
      <c r="CV23" s="5">
        <f t="shared" ca="1" si="10"/>
        <v>7.3203456733276454E-2</v>
      </c>
      <c r="CW23" s="5">
        <f t="shared" ca="1" si="10"/>
        <v>8.9905121176264757E-2</v>
      </c>
      <c r="CX23" s="5">
        <f t="shared" ca="1" si="10"/>
        <v>2.9437359153970905E-2</v>
      </c>
      <c r="CY23" s="5">
        <f t="shared" ca="1" si="10"/>
        <v>-6.2963397904368633E-3</v>
      </c>
    </row>
    <row r="24" spans="2:103" x14ac:dyDescent="0.25">
      <c r="B24" s="1">
        <v>45505</v>
      </c>
      <c r="C24">
        <v>19</v>
      </c>
      <c r="D24" s="5">
        <f t="shared" ca="1" si="2"/>
        <v>3.6403882842342736E-2</v>
      </c>
      <c r="E24" s="5">
        <f t="shared" ref="E24:BP27" ca="1" si="11">_xlfn.NORM.INV(RAND(), $B$3, $C$3)</f>
        <v>5.5521831333225732E-2</v>
      </c>
      <c r="F24" s="5">
        <f t="shared" ca="1" si="11"/>
        <v>-0.10566883340461168</v>
      </c>
      <c r="G24" s="5">
        <f t="shared" ca="1" si="11"/>
        <v>3.6295192848189273E-2</v>
      </c>
      <c r="H24" s="5">
        <f t="shared" ca="1" si="11"/>
        <v>-2.4900180789782282E-2</v>
      </c>
      <c r="I24" s="5">
        <f t="shared" ca="1" si="11"/>
        <v>-3.5778488680978167E-2</v>
      </c>
      <c r="J24" s="5">
        <f t="shared" ca="1" si="11"/>
        <v>-3.1114571931371425E-2</v>
      </c>
      <c r="K24" s="5">
        <f t="shared" ca="1" si="11"/>
        <v>8.4372062686721913E-2</v>
      </c>
      <c r="L24" s="5">
        <f t="shared" ca="1" si="11"/>
        <v>-5.1155278188194254E-3</v>
      </c>
      <c r="M24" s="5">
        <f t="shared" ca="1" si="11"/>
        <v>-7.3674731741522448E-2</v>
      </c>
      <c r="N24" s="5">
        <f t="shared" ca="1" si="11"/>
        <v>-5.1120760627249705E-2</v>
      </c>
      <c r="O24" s="5">
        <f t="shared" ca="1" si="11"/>
        <v>-9.0188551627682668E-3</v>
      </c>
      <c r="P24" s="5">
        <f t="shared" ca="1" si="11"/>
        <v>-9.4809879517439404E-3</v>
      </c>
      <c r="Q24" s="5">
        <f t="shared" ca="1" si="11"/>
        <v>5.0066685296497083E-2</v>
      </c>
      <c r="R24" s="5">
        <f t="shared" ca="1" si="11"/>
        <v>-2.0354130818537989E-2</v>
      </c>
      <c r="S24" s="5">
        <f t="shared" ca="1" si="11"/>
        <v>0.11833539276970319</v>
      </c>
      <c r="T24" s="5">
        <f t="shared" ca="1" si="11"/>
        <v>4.1469924929634583E-2</v>
      </c>
      <c r="U24" s="5">
        <f t="shared" ca="1" si="11"/>
        <v>-4.5366836249364668E-3</v>
      </c>
      <c r="V24" s="5">
        <f t="shared" ca="1" si="11"/>
        <v>-7.3601583239141344E-2</v>
      </c>
      <c r="W24" s="5">
        <f t="shared" ca="1" si="11"/>
        <v>-4.0176323980321171E-2</v>
      </c>
      <c r="X24" s="5">
        <f t="shared" ca="1" si="11"/>
        <v>5.4210937900621127E-2</v>
      </c>
      <c r="Y24" s="5">
        <f t="shared" ca="1" si="11"/>
        <v>-6.3099172778644672E-2</v>
      </c>
      <c r="Z24" s="5">
        <f t="shared" ca="1" si="11"/>
        <v>-3.6816240452153849E-2</v>
      </c>
      <c r="AA24" s="5">
        <f t="shared" ca="1" si="11"/>
        <v>4.8382343408957036E-2</v>
      </c>
      <c r="AB24" s="5">
        <f t="shared" ca="1" si="11"/>
        <v>9.8642689739087547E-3</v>
      </c>
      <c r="AC24" s="5">
        <f t="shared" ca="1" si="11"/>
        <v>7.9845884635260257E-3</v>
      </c>
      <c r="AD24" s="5">
        <f t="shared" ca="1" si="11"/>
        <v>1.0120302718444741E-3</v>
      </c>
      <c r="AE24" s="5">
        <f t="shared" ca="1" si="11"/>
        <v>-6.8656021123935318E-2</v>
      </c>
      <c r="AF24" s="5">
        <f t="shared" ca="1" si="11"/>
        <v>-5.2474336229973724E-2</v>
      </c>
      <c r="AG24" s="5">
        <f t="shared" ca="1" si="11"/>
        <v>-3.7880217745152711E-2</v>
      </c>
      <c r="AH24" s="5">
        <f t="shared" ca="1" si="11"/>
        <v>3.4734540416741524E-2</v>
      </c>
      <c r="AI24" s="5">
        <f t="shared" ca="1" si="11"/>
        <v>-1.4810097453592349E-2</v>
      </c>
      <c r="AJ24" s="5">
        <f t="shared" ca="1" si="11"/>
        <v>-3.3822120668906526E-4</v>
      </c>
      <c r="AK24" s="5">
        <f t="shared" ca="1" si="11"/>
        <v>2.9073470571036864E-2</v>
      </c>
      <c r="AL24" s="5">
        <f t="shared" ca="1" si="11"/>
        <v>3.6197943459712516E-3</v>
      </c>
      <c r="AM24" s="5">
        <f t="shared" ca="1" si="11"/>
        <v>5.4177883309411576E-2</v>
      </c>
      <c r="AN24" s="5">
        <f t="shared" ca="1" si="11"/>
        <v>5.2855460525295751E-2</v>
      </c>
      <c r="AO24" s="5">
        <f t="shared" ca="1" si="11"/>
        <v>0.11775074413299133</v>
      </c>
      <c r="AP24" s="5">
        <f t="shared" ca="1" si="11"/>
        <v>-2.8879618595459976E-2</v>
      </c>
      <c r="AQ24" s="5">
        <f t="shared" ca="1" si="11"/>
        <v>6.0175251828402374E-2</v>
      </c>
      <c r="AR24" s="5">
        <f t="shared" ca="1" si="11"/>
        <v>3.8803140805331281E-2</v>
      </c>
      <c r="AS24" s="5">
        <f t="shared" ca="1" si="11"/>
        <v>-1.1559080404068647E-3</v>
      </c>
      <c r="AT24" s="5">
        <f t="shared" ca="1" si="11"/>
        <v>-9.0076022505907807E-2</v>
      </c>
      <c r="AU24" s="5">
        <f t="shared" ca="1" si="11"/>
        <v>-4.6712076458878451E-3</v>
      </c>
      <c r="AV24" s="5">
        <f t="shared" ca="1" si="11"/>
        <v>3.6978672140849767E-2</v>
      </c>
      <c r="AW24" s="5">
        <f t="shared" ca="1" si="11"/>
        <v>-2.1298165999914628E-2</v>
      </c>
      <c r="AX24" s="5">
        <f t="shared" ca="1" si="11"/>
        <v>-2.4582533813365423E-3</v>
      </c>
      <c r="AY24" s="5">
        <f t="shared" ca="1" si="11"/>
        <v>8.5323259569745208E-2</v>
      </c>
      <c r="AZ24" s="5">
        <f t="shared" ca="1" si="11"/>
        <v>-2.2517684800028057E-2</v>
      </c>
      <c r="BA24" s="5">
        <f t="shared" ca="1" si="11"/>
        <v>0.13364167800381377</v>
      </c>
      <c r="BB24" s="5">
        <f t="shared" ca="1" si="11"/>
        <v>-6.1414471021092477E-3</v>
      </c>
      <c r="BC24" s="5">
        <f t="shared" ca="1" si="11"/>
        <v>4.1170035929294895E-3</v>
      </c>
      <c r="BD24" s="5">
        <f t="shared" ca="1" si="11"/>
        <v>-1.4552726160951476E-2</v>
      </c>
      <c r="BE24" s="5">
        <f t="shared" ca="1" si="11"/>
        <v>2.9449005261128453E-2</v>
      </c>
      <c r="BF24" s="5">
        <f t="shared" ca="1" si="11"/>
        <v>5.3655805810128035E-2</v>
      </c>
      <c r="BG24" s="5">
        <f t="shared" ca="1" si="11"/>
        <v>0.14661475296606596</v>
      </c>
      <c r="BH24" s="5">
        <f t="shared" ca="1" si="11"/>
        <v>-9.5784567133693141E-2</v>
      </c>
      <c r="BI24" s="5">
        <f t="shared" ca="1" si="11"/>
        <v>-0.1538061843512385</v>
      </c>
      <c r="BJ24" s="5">
        <f t="shared" ca="1" si="11"/>
        <v>5.1292354593184576E-2</v>
      </c>
      <c r="BK24" s="5">
        <f t="shared" ca="1" si="11"/>
        <v>-0.17739311003274347</v>
      </c>
      <c r="BL24" s="5">
        <f t="shared" ca="1" si="11"/>
        <v>-5.9802437067600356E-3</v>
      </c>
      <c r="BM24" s="5">
        <f t="shared" ca="1" si="11"/>
        <v>-6.1075891265787191E-2</v>
      </c>
      <c r="BN24" s="5">
        <f t="shared" ca="1" si="11"/>
        <v>-3.9979712455936782E-2</v>
      </c>
      <c r="BO24" s="5">
        <f t="shared" ca="1" si="11"/>
        <v>9.2502001194722794E-2</v>
      </c>
      <c r="BP24" s="5">
        <f t="shared" ca="1" si="11"/>
        <v>-8.517923958225657E-3</v>
      </c>
      <c r="BQ24" s="5">
        <f t="shared" ca="1" si="10"/>
        <v>3.657691250359852E-2</v>
      </c>
      <c r="BR24" s="5">
        <f t="shared" ca="1" si="10"/>
        <v>2.7677263854928153E-2</v>
      </c>
      <c r="BS24" s="5">
        <f t="shared" ca="1" si="10"/>
        <v>-2.5930174989756357E-2</v>
      </c>
      <c r="BT24" s="5">
        <f t="shared" ca="1" si="10"/>
        <v>-3.7743388415744462E-2</v>
      </c>
      <c r="BU24" s="5">
        <f t="shared" ca="1" si="10"/>
        <v>-4.6592819290555088E-2</v>
      </c>
      <c r="BV24" s="5">
        <f t="shared" ca="1" si="10"/>
        <v>-6.4908944913306024E-2</v>
      </c>
      <c r="BW24" s="5">
        <f t="shared" ca="1" si="10"/>
        <v>3.2611106253945192E-2</v>
      </c>
      <c r="BX24" s="5">
        <f t="shared" ca="1" si="10"/>
        <v>1.5496244901218356E-2</v>
      </c>
      <c r="BY24" s="5">
        <f t="shared" ca="1" si="10"/>
        <v>5.0517117400770854E-2</v>
      </c>
      <c r="BZ24" s="5">
        <f t="shared" ca="1" si="10"/>
        <v>-5.439808806693943E-2</v>
      </c>
      <c r="CA24" s="5">
        <f t="shared" ca="1" si="10"/>
        <v>9.9698523246589663E-2</v>
      </c>
      <c r="CB24" s="5">
        <f t="shared" ca="1" si="10"/>
        <v>-6.1191998470041226E-2</v>
      </c>
      <c r="CC24" s="5">
        <f t="shared" ca="1" si="10"/>
        <v>-0.12768386608615634</v>
      </c>
      <c r="CD24" s="5">
        <f t="shared" ca="1" si="10"/>
        <v>-2.7902930570532974E-2</v>
      </c>
      <c r="CE24" s="5">
        <f t="shared" ca="1" si="10"/>
        <v>0.13356526256115392</v>
      </c>
      <c r="CF24" s="5">
        <f t="shared" ca="1" si="10"/>
        <v>6.133806986054452E-3</v>
      </c>
      <c r="CG24" s="5">
        <f t="shared" ca="1" si="10"/>
        <v>3.308622802443538E-3</v>
      </c>
      <c r="CH24" s="5">
        <f t="shared" ca="1" si="10"/>
        <v>6.0432077349077219E-2</v>
      </c>
      <c r="CI24" s="5">
        <f t="shared" ca="1" si="10"/>
        <v>-8.4448498869218666E-3</v>
      </c>
      <c r="CJ24" s="5">
        <f t="shared" ca="1" si="10"/>
        <v>-6.979524806622079E-3</v>
      </c>
      <c r="CK24" s="5">
        <f t="shared" ca="1" si="10"/>
        <v>7.1864642750383081E-2</v>
      </c>
      <c r="CL24" s="5">
        <f t="shared" ca="1" si="10"/>
        <v>-3.9913137859309167E-2</v>
      </c>
      <c r="CM24" s="5">
        <f t="shared" ca="1" si="10"/>
        <v>1.3156806874610171E-2</v>
      </c>
      <c r="CN24" s="5">
        <f t="shared" ca="1" si="10"/>
        <v>-5.0137486765386548E-2</v>
      </c>
      <c r="CO24" s="5">
        <f t="shared" ca="1" si="10"/>
        <v>4.2624636274806761E-2</v>
      </c>
      <c r="CP24" s="5">
        <f t="shared" ca="1" si="10"/>
        <v>-9.8310337235079093E-2</v>
      </c>
      <c r="CQ24" s="5">
        <f t="shared" ca="1" si="10"/>
        <v>1.8514956929296347E-2</v>
      </c>
      <c r="CR24" s="5">
        <f t="shared" ca="1" si="10"/>
        <v>-2.3087855286379435E-2</v>
      </c>
      <c r="CS24" s="5">
        <f t="shared" ca="1" si="10"/>
        <v>4.3222313685875653E-2</v>
      </c>
      <c r="CT24" s="5">
        <f t="shared" ca="1" si="10"/>
        <v>7.1081793136369281E-2</v>
      </c>
      <c r="CU24" s="5">
        <f t="shared" ca="1" si="10"/>
        <v>1.3485056252264422E-2</v>
      </c>
      <c r="CV24" s="5">
        <f t="shared" ca="1" si="10"/>
        <v>-7.6601093693841715E-2</v>
      </c>
      <c r="CW24" s="5">
        <f t="shared" ca="1" si="10"/>
        <v>-5.3692572419984465E-2</v>
      </c>
      <c r="CX24" s="5">
        <f t="shared" ca="1" si="10"/>
        <v>-2.6484484035047981E-2</v>
      </c>
      <c r="CY24" s="5">
        <f t="shared" ca="1" si="10"/>
        <v>5.3101386028367621E-2</v>
      </c>
    </row>
    <row r="25" spans="2:103" x14ac:dyDescent="0.25">
      <c r="B25" s="1">
        <v>45536</v>
      </c>
      <c r="C25">
        <v>20</v>
      </c>
      <c r="D25" s="5">
        <f t="shared" ca="1" si="2"/>
        <v>4.5238290547383403E-2</v>
      </c>
      <c r="E25" s="5">
        <f t="shared" ca="1" si="11"/>
        <v>4.9644271520216991E-2</v>
      </c>
      <c r="F25" s="5">
        <f t="shared" ca="1" si="11"/>
        <v>4.0272919686103192E-2</v>
      </c>
      <c r="G25" s="5">
        <f t="shared" ca="1" si="11"/>
        <v>4.0183388971910816E-2</v>
      </c>
      <c r="H25" s="5">
        <f t="shared" ca="1" si="11"/>
        <v>-2.2257301831665813E-2</v>
      </c>
      <c r="I25" s="5">
        <f t="shared" ca="1" si="11"/>
        <v>4.6920655303089821E-3</v>
      </c>
      <c r="J25" s="5">
        <f t="shared" ca="1" si="11"/>
        <v>2.9302982246980816E-2</v>
      </c>
      <c r="K25" s="5">
        <f t="shared" ca="1" si="11"/>
        <v>1.8219558619493557E-2</v>
      </c>
      <c r="L25" s="5">
        <f t="shared" ca="1" si="11"/>
        <v>6.0970680131650454E-2</v>
      </c>
      <c r="M25" s="5">
        <f t="shared" ca="1" si="11"/>
        <v>8.7023591620790201E-3</v>
      </c>
      <c r="N25" s="5">
        <f t="shared" ca="1" si="11"/>
        <v>0.14990043826642291</v>
      </c>
      <c r="O25" s="5">
        <f t="shared" ca="1" si="11"/>
        <v>-2.8306654570866549E-2</v>
      </c>
      <c r="P25" s="5">
        <f t="shared" ca="1" si="11"/>
        <v>-7.637267960292185E-2</v>
      </c>
      <c r="Q25" s="5">
        <f t="shared" ca="1" si="11"/>
        <v>-7.9444746022448373E-2</v>
      </c>
      <c r="R25" s="5">
        <f t="shared" ca="1" si="11"/>
        <v>2.3543227240797996E-2</v>
      </c>
      <c r="S25" s="5">
        <f t="shared" ca="1" si="11"/>
        <v>2.0736495936081303E-2</v>
      </c>
      <c r="T25" s="5">
        <f t="shared" ca="1" si="11"/>
        <v>-3.2488936158716389E-3</v>
      </c>
      <c r="U25" s="5">
        <f t="shared" ca="1" si="11"/>
        <v>0.17386250260092292</v>
      </c>
      <c r="V25" s="5">
        <f t="shared" ca="1" si="11"/>
        <v>2.6550777770669061E-4</v>
      </c>
      <c r="W25" s="5">
        <f t="shared" ca="1" si="11"/>
        <v>-0.10172742286296128</v>
      </c>
      <c r="X25" s="5">
        <f t="shared" ca="1" si="11"/>
        <v>7.4781158474924985E-3</v>
      </c>
      <c r="Y25" s="5">
        <f t="shared" ca="1" si="11"/>
        <v>8.0828405433150605E-2</v>
      </c>
      <c r="Z25" s="5">
        <f t="shared" ca="1" si="11"/>
        <v>6.1984683922128685E-2</v>
      </c>
      <c r="AA25" s="5">
        <f t="shared" ca="1" si="11"/>
        <v>-2.6758383213164681E-2</v>
      </c>
      <c r="AB25" s="5">
        <f t="shared" ca="1" si="11"/>
        <v>-1.4784210992285836E-2</v>
      </c>
      <c r="AC25" s="5">
        <f t="shared" ca="1" si="11"/>
        <v>-5.3193474380047748E-2</v>
      </c>
      <c r="AD25" s="5">
        <f t="shared" ca="1" si="11"/>
        <v>-2.5665363462558301E-2</v>
      </c>
      <c r="AE25" s="5">
        <f t="shared" ca="1" si="11"/>
        <v>-5.0346084097037939E-2</v>
      </c>
      <c r="AF25" s="5">
        <f t="shared" ca="1" si="11"/>
        <v>1.6482543876701002E-2</v>
      </c>
      <c r="AG25" s="5">
        <f t="shared" ca="1" si="11"/>
        <v>-4.8674148142182731E-3</v>
      </c>
      <c r="AH25" s="5">
        <f t="shared" ca="1" si="11"/>
        <v>1.5269027847333943E-3</v>
      </c>
      <c r="AI25" s="5">
        <f t="shared" ca="1" si="11"/>
        <v>-3.0253395578828647E-2</v>
      </c>
      <c r="AJ25" s="5">
        <f t="shared" ca="1" si="11"/>
        <v>1.5641789765751337E-2</v>
      </c>
      <c r="AK25" s="5">
        <f t="shared" ca="1" si="11"/>
        <v>-5.3656957488995287E-2</v>
      </c>
      <c r="AL25" s="5">
        <f t="shared" ca="1" si="11"/>
        <v>-5.3106351224798613E-2</v>
      </c>
      <c r="AM25" s="5">
        <f t="shared" ca="1" si="11"/>
        <v>-2.0921106041472629E-2</v>
      </c>
      <c r="AN25" s="5">
        <f t="shared" ca="1" si="11"/>
        <v>-5.2422133576853783E-2</v>
      </c>
      <c r="AO25" s="5">
        <f t="shared" ca="1" si="11"/>
        <v>-7.3635819595959537E-2</v>
      </c>
      <c r="AP25" s="5">
        <f t="shared" ca="1" si="11"/>
        <v>3.592144517488307E-2</v>
      </c>
      <c r="AQ25" s="5">
        <f t="shared" ca="1" si="11"/>
        <v>-2.8797131728376765E-2</v>
      </c>
      <c r="AR25" s="5">
        <f t="shared" ca="1" si="11"/>
        <v>-1.7361873399505453E-2</v>
      </c>
      <c r="AS25" s="5">
        <f t="shared" ca="1" si="11"/>
        <v>-1.4908369080286407E-2</v>
      </c>
      <c r="AT25" s="5">
        <f t="shared" ca="1" si="11"/>
        <v>1.5819566169699113E-2</v>
      </c>
      <c r="AU25" s="5">
        <f t="shared" ca="1" si="11"/>
        <v>-0.10392868238914232</v>
      </c>
      <c r="AV25" s="5">
        <f t="shared" ca="1" si="11"/>
        <v>0.13678404654424572</v>
      </c>
      <c r="AW25" s="5">
        <f t="shared" ca="1" si="11"/>
        <v>4.6655100382010997E-2</v>
      </c>
      <c r="AX25" s="5">
        <f t="shared" ca="1" si="11"/>
        <v>-1.3517512522841321E-2</v>
      </c>
      <c r="AY25" s="5">
        <f t="shared" ca="1" si="11"/>
        <v>1.1764818704836977E-2</v>
      </c>
      <c r="AZ25" s="5">
        <f t="shared" ca="1" si="11"/>
        <v>-4.2036392376994809E-2</v>
      </c>
      <c r="BA25" s="5">
        <f t="shared" ca="1" si="11"/>
        <v>3.365925948674206E-2</v>
      </c>
      <c r="BB25" s="5">
        <f t="shared" ca="1" si="11"/>
        <v>-2.7424181281590278E-2</v>
      </c>
      <c r="BC25" s="5">
        <f t="shared" ca="1" si="11"/>
        <v>8.6971225458482168E-2</v>
      </c>
      <c r="BD25" s="5">
        <f t="shared" ca="1" si="11"/>
        <v>3.6923207539800553E-3</v>
      </c>
      <c r="BE25" s="5">
        <f t="shared" ca="1" si="11"/>
        <v>-4.2510656146702873E-2</v>
      </c>
      <c r="BF25" s="5">
        <f t="shared" ca="1" si="11"/>
        <v>-5.0140676510937725E-2</v>
      </c>
      <c r="BG25" s="5">
        <f t="shared" ca="1" si="11"/>
        <v>-1.1185822555412216E-2</v>
      </c>
      <c r="BH25" s="5">
        <f t="shared" ca="1" si="11"/>
        <v>5.1522590221716943E-3</v>
      </c>
      <c r="BI25" s="5">
        <f t="shared" ca="1" si="11"/>
        <v>4.3971010619847165E-2</v>
      </c>
      <c r="BJ25" s="5">
        <f t="shared" ca="1" si="11"/>
        <v>3.4193897145332101E-2</v>
      </c>
      <c r="BK25" s="5">
        <f t="shared" ca="1" si="11"/>
        <v>7.6249268052782898E-2</v>
      </c>
      <c r="BL25" s="5">
        <f t="shared" ca="1" si="11"/>
        <v>2.9451366955081477E-3</v>
      </c>
      <c r="BM25" s="5">
        <f t="shared" ca="1" si="11"/>
        <v>1.905047222795066E-3</v>
      </c>
      <c r="BN25" s="5">
        <f t="shared" ca="1" si="11"/>
        <v>2.0455048150290468E-2</v>
      </c>
      <c r="BO25" s="5">
        <f t="shared" ca="1" si="11"/>
        <v>1.0056373195952211E-2</v>
      </c>
      <c r="BP25" s="5">
        <f t="shared" ca="1" si="11"/>
        <v>6.4003644686634442E-2</v>
      </c>
      <c r="BQ25" s="5">
        <f t="shared" ca="1" si="10"/>
        <v>-1.5523679576669922E-2</v>
      </c>
      <c r="BR25" s="5">
        <f t="shared" ca="1" si="10"/>
        <v>-7.5330345814064508E-4</v>
      </c>
      <c r="BS25" s="5">
        <f t="shared" ca="1" si="10"/>
        <v>-3.6154884991143672E-2</v>
      </c>
      <c r="BT25" s="5">
        <f t="shared" ca="1" si="10"/>
        <v>-2.3103108307721248E-2</v>
      </c>
      <c r="BU25" s="5">
        <f t="shared" ca="1" si="10"/>
        <v>-6.895293231486252E-2</v>
      </c>
      <c r="BV25" s="5">
        <f t="shared" ca="1" si="10"/>
        <v>7.1010831143442532E-2</v>
      </c>
      <c r="BW25" s="5">
        <f t="shared" ca="1" si="10"/>
        <v>1.6655813967873027E-2</v>
      </c>
      <c r="BX25" s="5">
        <f t="shared" ca="1" si="10"/>
        <v>-1.6339210758203816E-2</v>
      </c>
      <c r="BY25" s="5">
        <f t="shared" ca="1" si="10"/>
        <v>-3.7554988490492276E-2</v>
      </c>
      <c r="BZ25" s="5">
        <f t="shared" ca="1" si="10"/>
        <v>3.692601789395298E-2</v>
      </c>
      <c r="CA25" s="5">
        <f t="shared" ca="1" si="10"/>
        <v>4.2840359015884316E-2</v>
      </c>
      <c r="CB25" s="5">
        <f t="shared" ca="1" si="10"/>
        <v>-7.2342723713294504E-2</v>
      </c>
      <c r="CC25" s="5">
        <f t="shared" ca="1" si="10"/>
        <v>2.47167778694776E-2</v>
      </c>
      <c r="CD25" s="5">
        <f t="shared" ca="1" si="10"/>
        <v>-5.8993502637209032E-2</v>
      </c>
      <c r="CE25" s="5">
        <f t="shared" ca="1" si="10"/>
        <v>-2.2258596151238152E-2</v>
      </c>
      <c r="CF25" s="5">
        <f t="shared" ca="1" si="10"/>
        <v>-1.4046405353723316E-2</v>
      </c>
      <c r="CG25" s="5">
        <f t="shared" ca="1" si="10"/>
        <v>6.9085471784637881E-3</v>
      </c>
      <c r="CH25" s="5">
        <f t="shared" ca="1" si="10"/>
        <v>-2.6745536355574626E-2</v>
      </c>
      <c r="CI25" s="5">
        <f t="shared" ca="1" si="10"/>
        <v>1.8144297606694854E-2</v>
      </c>
      <c r="CJ25" s="5">
        <f t="shared" ca="1" si="10"/>
        <v>2.2227814185414019E-2</v>
      </c>
      <c r="CK25" s="5">
        <f t="shared" ca="1" si="10"/>
        <v>-5.3982809437558635E-3</v>
      </c>
      <c r="CL25" s="5">
        <f t="shared" ca="1" si="10"/>
        <v>1.410707378019444E-2</v>
      </c>
      <c r="CM25" s="5">
        <f t="shared" ca="1" si="10"/>
        <v>-0.11460425731108605</v>
      </c>
      <c r="CN25" s="5">
        <f t="shared" ca="1" si="10"/>
        <v>1.1514986521718109E-2</v>
      </c>
      <c r="CO25" s="5">
        <f t="shared" ca="1" si="10"/>
        <v>-6.1444836381107704E-2</v>
      </c>
      <c r="CP25" s="5">
        <f t="shared" ca="1" si="10"/>
        <v>4.1020910838449491E-2</v>
      </c>
      <c r="CQ25" s="5">
        <f t="shared" ca="1" si="10"/>
        <v>-3.8702139784120689E-2</v>
      </c>
      <c r="CR25" s="5">
        <f t="shared" ca="1" si="10"/>
        <v>-7.4360494374225164E-2</v>
      </c>
      <c r="CS25" s="5">
        <f t="shared" ca="1" si="10"/>
        <v>6.5252874026735311E-2</v>
      </c>
      <c r="CT25" s="5">
        <f t="shared" ca="1" si="10"/>
        <v>3.7496527321727514E-2</v>
      </c>
      <c r="CU25" s="5">
        <f t="shared" ca="1" si="10"/>
        <v>-3.7303679139250354E-2</v>
      </c>
      <c r="CV25" s="5">
        <f t="shared" ca="1" si="10"/>
        <v>1.7762736801765641E-2</v>
      </c>
      <c r="CW25" s="5">
        <f t="shared" ca="1" si="10"/>
        <v>-0.13373816444737927</v>
      </c>
      <c r="CX25" s="5">
        <f t="shared" ca="1" si="10"/>
        <v>8.5436126058886411E-2</v>
      </c>
      <c r="CY25" s="5">
        <f t="shared" ca="1" si="10"/>
        <v>-2.7090523169261436E-2</v>
      </c>
    </row>
    <row r="26" spans="2:103" x14ac:dyDescent="0.25">
      <c r="B26" s="1">
        <v>45566</v>
      </c>
      <c r="C26">
        <v>21</v>
      </c>
      <c r="D26" s="5">
        <f t="shared" ca="1" si="2"/>
        <v>3.3080926574357301E-2</v>
      </c>
      <c r="E26" s="5">
        <f t="shared" ca="1" si="11"/>
        <v>-4.1694287404564767E-2</v>
      </c>
      <c r="F26" s="5">
        <f t="shared" ca="1" si="11"/>
        <v>-4.4817624136867885E-2</v>
      </c>
      <c r="G26" s="5">
        <f t="shared" ca="1" si="11"/>
        <v>6.2505632004622169E-2</v>
      </c>
      <c r="H26" s="5">
        <f t="shared" ca="1" si="11"/>
        <v>5.7964180099470367E-2</v>
      </c>
      <c r="I26" s="5">
        <f t="shared" ca="1" si="11"/>
        <v>-1.3849903939855961E-2</v>
      </c>
      <c r="J26" s="5">
        <f t="shared" ca="1" si="11"/>
        <v>7.4522358439579502E-3</v>
      </c>
      <c r="K26" s="5">
        <f t="shared" ca="1" si="11"/>
        <v>-1.3525184207197432E-2</v>
      </c>
      <c r="L26" s="5">
        <f t="shared" ca="1" si="11"/>
        <v>4.8599038709151464E-2</v>
      </c>
      <c r="M26" s="5">
        <f t="shared" ca="1" si="11"/>
        <v>8.0959345725502022E-2</v>
      </c>
      <c r="N26" s="5">
        <f t="shared" ca="1" si="11"/>
        <v>4.1004662889074284E-2</v>
      </c>
      <c r="O26" s="5">
        <f t="shared" ca="1" si="11"/>
        <v>6.4140261741740479E-2</v>
      </c>
      <c r="P26" s="5">
        <f t="shared" ca="1" si="11"/>
        <v>7.8629309687384158E-2</v>
      </c>
      <c r="Q26" s="5">
        <f t="shared" ca="1" si="11"/>
        <v>-4.5392879513843548E-2</v>
      </c>
      <c r="R26" s="5">
        <f t="shared" ca="1" si="11"/>
        <v>3.0739021527477893E-2</v>
      </c>
      <c r="S26" s="5">
        <f t="shared" ca="1" si="11"/>
        <v>7.9536623948721574E-2</v>
      </c>
      <c r="T26" s="5">
        <f t="shared" ca="1" si="11"/>
        <v>5.3516127865509428E-3</v>
      </c>
      <c r="U26" s="5">
        <f t="shared" ca="1" si="11"/>
        <v>5.3250603661729587E-3</v>
      </c>
      <c r="V26" s="5">
        <f t="shared" ca="1" si="11"/>
        <v>2.9362577851152809E-2</v>
      </c>
      <c r="W26" s="5">
        <f t="shared" ca="1" si="11"/>
        <v>-7.4742711332475203E-2</v>
      </c>
      <c r="X26" s="5">
        <f t="shared" ca="1" si="11"/>
        <v>-4.749387847269438E-2</v>
      </c>
      <c r="Y26" s="5">
        <f t="shared" ca="1" si="11"/>
        <v>7.7953326970173029E-2</v>
      </c>
      <c r="Z26" s="5">
        <f t="shared" ca="1" si="11"/>
        <v>-5.7196053285952994E-2</v>
      </c>
      <c r="AA26" s="5">
        <f t="shared" ca="1" si="11"/>
        <v>-8.3442030131910972E-3</v>
      </c>
      <c r="AB26" s="5">
        <f t="shared" ca="1" si="11"/>
        <v>-0.16174579312454504</v>
      </c>
      <c r="AC26" s="5">
        <f t="shared" ca="1" si="11"/>
        <v>-8.4826885064409815E-2</v>
      </c>
      <c r="AD26" s="5">
        <f t="shared" ca="1" si="11"/>
        <v>4.4077804870523894E-2</v>
      </c>
      <c r="AE26" s="5">
        <f t="shared" ca="1" si="11"/>
        <v>-5.5802977349441157E-3</v>
      </c>
      <c r="AF26" s="5">
        <f t="shared" ca="1" si="11"/>
        <v>2.0199679164116191E-2</v>
      </c>
      <c r="AG26" s="5">
        <f t="shared" ca="1" si="11"/>
        <v>-1.4371091529038958E-2</v>
      </c>
      <c r="AH26" s="5">
        <f t="shared" ca="1" si="11"/>
        <v>-6.9190918476744051E-2</v>
      </c>
      <c r="AI26" s="5">
        <f t="shared" ca="1" si="11"/>
        <v>-5.9966305475731965E-2</v>
      </c>
      <c r="AJ26" s="5">
        <f t="shared" ca="1" si="11"/>
        <v>2.1611011233813156E-2</v>
      </c>
      <c r="AK26" s="5">
        <f t="shared" ca="1" si="11"/>
        <v>9.3926468749473385E-2</v>
      </c>
      <c r="AL26" s="5">
        <f t="shared" ca="1" si="11"/>
        <v>-2.926426353560331E-2</v>
      </c>
      <c r="AM26" s="5">
        <f t="shared" ca="1" si="11"/>
        <v>9.8715358194528847E-3</v>
      </c>
      <c r="AN26" s="5">
        <f t="shared" ca="1" si="11"/>
        <v>-7.3409024425762096E-2</v>
      </c>
      <c r="AO26" s="5">
        <f t="shared" ca="1" si="11"/>
        <v>-5.9913436968152975E-2</v>
      </c>
      <c r="AP26" s="5">
        <f t="shared" ca="1" si="11"/>
        <v>8.7030830949449897E-3</v>
      </c>
      <c r="AQ26" s="5">
        <f t="shared" ca="1" si="11"/>
        <v>-2.575348391592585E-2</v>
      </c>
      <c r="AR26" s="5">
        <f t="shared" ca="1" si="11"/>
        <v>3.1549365748959418E-2</v>
      </c>
      <c r="AS26" s="5">
        <f t="shared" ca="1" si="11"/>
        <v>-5.5794240057387291E-2</v>
      </c>
      <c r="AT26" s="5">
        <f t="shared" ca="1" si="11"/>
        <v>-2.3331973546350922E-2</v>
      </c>
      <c r="AU26" s="5">
        <f t="shared" ca="1" si="11"/>
        <v>6.0173938505687127E-2</v>
      </c>
      <c r="AV26" s="5">
        <f t="shared" ca="1" si="11"/>
        <v>1.6262383942055786E-2</v>
      </c>
      <c r="AW26" s="5">
        <f t="shared" ca="1" si="11"/>
        <v>6.828895222238977E-4</v>
      </c>
      <c r="AX26" s="5">
        <f t="shared" ca="1" si="11"/>
        <v>1.2322832933219018E-2</v>
      </c>
      <c r="AY26" s="5">
        <f t="shared" ca="1" si="11"/>
        <v>5.9700757400826185E-2</v>
      </c>
      <c r="AZ26" s="5">
        <f t="shared" ca="1" si="11"/>
        <v>-0.16709060646758239</v>
      </c>
      <c r="BA26" s="5">
        <f t="shared" ca="1" si="11"/>
        <v>6.5239153096613323E-2</v>
      </c>
      <c r="BB26" s="5">
        <f t="shared" ca="1" si="11"/>
        <v>2.6868290693491514E-2</v>
      </c>
      <c r="BC26" s="5">
        <f t="shared" ca="1" si="11"/>
        <v>-5.1080318805002467E-2</v>
      </c>
      <c r="BD26" s="5">
        <f t="shared" ca="1" si="11"/>
        <v>2.1796459290628477E-2</v>
      </c>
      <c r="BE26" s="5">
        <f t="shared" ca="1" si="11"/>
        <v>4.8772890903763744E-2</v>
      </c>
      <c r="BF26" s="5">
        <f t="shared" ca="1" si="11"/>
        <v>-5.7143828645899959E-2</v>
      </c>
      <c r="BG26" s="5">
        <f t="shared" ca="1" si="11"/>
        <v>-8.2173904286843517E-3</v>
      </c>
      <c r="BH26" s="5">
        <f t="shared" ca="1" si="11"/>
        <v>-4.0715495727411538E-2</v>
      </c>
      <c r="BI26" s="5">
        <f t="shared" ca="1" si="11"/>
        <v>-6.3587285132033627E-2</v>
      </c>
      <c r="BJ26" s="5">
        <f t="shared" ca="1" si="11"/>
        <v>-5.6177797381289356E-2</v>
      </c>
      <c r="BK26" s="5">
        <f t="shared" ca="1" si="11"/>
        <v>-9.8315398265130069E-2</v>
      </c>
      <c r="BL26" s="5">
        <f t="shared" ca="1" si="11"/>
        <v>1.9324149492294117E-2</v>
      </c>
      <c r="BM26" s="5">
        <f t="shared" ca="1" si="11"/>
        <v>6.7481046584667678E-2</v>
      </c>
      <c r="BN26" s="5">
        <f t="shared" ca="1" si="11"/>
        <v>4.1262145607303555E-2</v>
      </c>
      <c r="BO26" s="5">
        <f t="shared" ca="1" si="11"/>
        <v>-8.7225273544326021E-3</v>
      </c>
      <c r="BP26" s="5">
        <f t="shared" ca="1" si="11"/>
        <v>-3.4732118119120234E-2</v>
      </c>
      <c r="BQ26" s="5">
        <f t="shared" ca="1" si="10"/>
        <v>3.0535829261797058E-4</v>
      </c>
      <c r="BR26" s="5">
        <f t="shared" ca="1" si="10"/>
        <v>3.3367836545846641E-3</v>
      </c>
      <c r="BS26" s="5">
        <f t="shared" ca="1" si="10"/>
        <v>0.13040687101613382</v>
      </c>
      <c r="BT26" s="5">
        <f t="shared" ca="1" si="10"/>
        <v>5.1828240416328317E-2</v>
      </c>
      <c r="BU26" s="5">
        <f t="shared" ca="1" si="10"/>
        <v>8.5667636754992778E-3</v>
      </c>
      <c r="BV26" s="5">
        <f t="shared" ca="1" si="10"/>
        <v>3.7129853489822236E-2</v>
      </c>
      <c r="BW26" s="5">
        <f t="shared" ca="1" si="10"/>
        <v>1.6891855867383801E-2</v>
      </c>
      <c r="BX26" s="5">
        <f t="shared" ca="1" si="10"/>
        <v>1.5256649736951315E-2</v>
      </c>
      <c r="BY26" s="5">
        <f t="shared" ca="1" si="10"/>
        <v>3.0333802306531888E-3</v>
      </c>
      <c r="BZ26" s="5">
        <f t="shared" ca="1" si="10"/>
        <v>3.9287638456277793E-2</v>
      </c>
      <c r="CA26" s="5">
        <f t="shared" ca="1" si="10"/>
        <v>9.0248676970002342E-2</v>
      </c>
      <c r="CB26" s="5">
        <f t="shared" ca="1" si="10"/>
        <v>4.3683228651813941E-2</v>
      </c>
      <c r="CC26" s="5">
        <f t="shared" ca="1" si="10"/>
        <v>-9.8527297989603815E-2</v>
      </c>
      <c r="CD26" s="5">
        <f t="shared" ca="1" si="10"/>
        <v>4.0270766553623244E-2</v>
      </c>
      <c r="CE26" s="5">
        <f t="shared" ca="1" si="10"/>
        <v>3.6589325003272499E-2</v>
      </c>
      <c r="CF26" s="5">
        <f t="shared" ca="1" si="10"/>
        <v>-0.12754578417334952</v>
      </c>
      <c r="CG26" s="5">
        <f t="shared" ca="1" si="10"/>
        <v>1.2351675267660399E-2</v>
      </c>
      <c r="CH26" s="5">
        <f t="shared" ca="1" si="10"/>
        <v>5.0831874652265109E-2</v>
      </c>
      <c r="CI26" s="5">
        <f t="shared" ca="1" si="10"/>
        <v>9.0750289697501763E-2</v>
      </c>
      <c r="CJ26" s="5">
        <f t="shared" ca="1" si="10"/>
        <v>-6.1143016421203716E-3</v>
      </c>
      <c r="CK26" s="5">
        <f t="shared" ca="1" si="10"/>
        <v>5.6862028672403642E-3</v>
      </c>
      <c r="CL26" s="5">
        <f t="shared" ca="1" si="10"/>
        <v>-3.1449930922785893E-3</v>
      </c>
      <c r="CM26" s="5">
        <f t="shared" ca="1" si="10"/>
        <v>-4.5827260917946352E-2</v>
      </c>
      <c r="CN26" s="5">
        <f t="shared" ca="1" si="10"/>
        <v>7.3149703762177082E-2</v>
      </c>
      <c r="CO26" s="5">
        <f t="shared" ca="1" si="10"/>
        <v>-1.4929608849106675E-3</v>
      </c>
      <c r="CP26" s="5">
        <f t="shared" ca="1" si="10"/>
        <v>-2.211593327524158E-2</v>
      </c>
      <c r="CQ26" s="5">
        <f t="shared" ca="1" si="10"/>
        <v>-2.0978227696631952E-2</v>
      </c>
      <c r="CR26" s="5">
        <f t="shared" ca="1" si="10"/>
        <v>-2.7986134397923509E-2</v>
      </c>
      <c r="CS26" s="5">
        <f t="shared" ca="1" si="10"/>
        <v>-5.2887390845226534E-3</v>
      </c>
      <c r="CT26" s="5">
        <f t="shared" ca="1" si="10"/>
        <v>3.5182954348284027E-3</v>
      </c>
      <c r="CU26" s="5">
        <f t="shared" ca="1" si="10"/>
        <v>-8.498131916320259E-2</v>
      </c>
      <c r="CV26" s="5">
        <f t="shared" ca="1" si="10"/>
        <v>2.6604793416856048E-2</v>
      </c>
      <c r="CW26" s="5">
        <f t="shared" ca="1" si="10"/>
        <v>8.0963005300410174E-2</v>
      </c>
      <c r="CX26" s="5">
        <f t="shared" ca="1" si="10"/>
        <v>-5.3780428698337688E-3</v>
      </c>
      <c r="CY26" s="5">
        <f t="shared" ca="1" si="10"/>
        <v>1.1371947379729802E-2</v>
      </c>
    </row>
    <row r="27" spans="2:103" x14ac:dyDescent="0.25">
      <c r="B27" s="1">
        <v>45597</v>
      </c>
      <c r="C27">
        <v>22</v>
      </c>
      <c r="D27" s="5">
        <f t="shared" ca="1" si="2"/>
        <v>7.3457455445631887E-3</v>
      </c>
      <c r="E27" s="5">
        <f t="shared" ca="1" si="11"/>
        <v>-8.7703056953149214E-2</v>
      </c>
      <c r="F27" s="5">
        <f t="shared" ca="1" si="11"/>
        <v>-2.1166541964951751E-2</v>
      </c>
      <c r="G27" s="5">
        <f t="shared" ca="1" si="11"/>
        <v>4.6367492185377945E-2</v>
      </c>
      <c r="H27" s="5">
        <f t="shared" ca="1" si="11"/>
        <v>5.0579186030618041E-2</v>
      </c>
      <c r="I27" s="5">
        <f t="shared" ca="1" si="11"/>
        <v>-4.5571673035155545E-2</v>
      </c>
      <c r="J27" s="5">
        <f t="shared" ca="1" si="11"/>
        <v>4.710988200334533E-3</v>
      </c>
      <c r="K27" s="5">
        <f t="shared" ca="1" si="11"/>
        <v>-5.5050478870781634E-2</v>
      </c>
      <c r="L27" s="5">
        <f t="shared" ca="1" si="11"/>
        <v>7.505530549281568E-2</v>
      </c>
      <c r="M27" s="5">
        <f t="shared" ca="1" si="11"/>
        <v>7.8953239260272742E-2</v>
      </c>
      <c r="N27" s="5">
        <f t="shared" ca="1" si="11"/>
        <v>2.6971770943612142E-2</v>
      </c>
      <c r="O27" s="5">
        <f t="shared" ca="1" si="11"/>
        <v>-2.2141362621037254E-2</v>
      </c>
      <c r="P27" s="5">
        <f t="shared" ca="1" si="11"/>
        <v>1.4589032579717448E-3</v>
      </c>
      <c r="Q27" s="5">
        <f t="shared" ca="1" si="11"/>
        <v>-0.12513998258821987</v>
      </c>
      <c r="R27" s="5">
        <f t="shared" ca="1" si="11"/>
        <v>5.6643027376289901E-2</v>
      </c>
      <c r="S27" s="5">
        <f t="shared" ca="1" si="11"/>
        <v>-1.9944325407316041E-2</v>
      </c>
      <c r="T27" s="5">
        <f t="shared" ca="1" si="11"/>
        <v>-2.5232840105195116E-2</v>
      </c>
      <c r="U27" s="5">
        <f t="shared" ca="1" si="11"/>
        <v>3.7923663647332191E-2</v>
      </c>
      <c r="V27" s="5">
        <f t="shared" ca="1" si="11"/>
        <v>-6.9176549667408174E-2</v>
      </c>
      <c r="W27" s="5">
        <f t="shared" ca="1" si="11"/>
        <v>6.7579663219249422E-2</v>
      </c>
      <c r="X27" s="5">
        <f t="shared" ca="1" si="11"/>
        <v>-0.12940798533596187</v>
      </c>
      <c r="Y27" s="5">
        <f t="shared" ca="1" si="11"/>
        <v>-4.247518672981463E-2</v>
      </c>
      <c r="Z27" s="5">
        <f t="shared" ca="1" si="11"/>
        <v>-6.2715037836817006E-2</v>
      </c>
      <c r="AA27" s="5">
        <f t="shared" ca="1" si="11"/>
        <v>-7.1696007881071853E-3</v>
      </c>
      <c r="AB27" s="5">
        <f t="shared" ca="1" si="11"/>
        <v>6.7616694133760522E-2</v>
      </c>
      <c r="AC27" s="5">
        <f t="shared" ca="1" si="11"/>
        <v>-6.2469048605745085E-3</v>
      </c>
      <c r="AD27" s="5">
        <f t="shared" ca="1" si="11"/>
        <v>0.13351349653339031</v>
      </c>
      <c r="AE27" s="5">
        <f t="shared" ca="1" si="11"/>
        <v>6.3575818140740425E-2</v>
      </c>
      <c r="AF27" s="5">
        <f t="shared" ca="1" si="11"/>
        <v>7.3422186424585839E-2</v>
      </c>
      <c r="AG27" s="5">
        <f t="shared" ca="1" si="11"/>
        <v>8.971931663491256E-2</v>
      </c>
      <c r="AH27" s="5">
        <f t="shared" ca="1" si="11"/>
        <v>4.8672335440026977E-2</v>
      </c>
      <c r="AI27" s="5">
        <f t="shared" ca="1" si="11"/>
        <v>2.1064846833415196E-2</v>
      </c>
      <c r="AJ27" s="5">
        <f t="shared" ca="1" si="11"/>
        <v>-0.11363892725544437</v>
      </c>
      <c r="AK27" s="5">
        <f t="shared" ca="1" si="11"/>
        <v>-6.9061602890655979E-2</v>
      </c>
      <c r="AL27" s="5">
        <f t="shared" ca="1" si="11"/>
        <v>5.1563280282605019E-2</v>
      </c>
      <c r="AM27" s="5">
        <f t="shared" ca="1" si="11"/>
        <v>0.11529721308311136</v>
      </c>
      <c r="AN27" s="5">
        <f t="shared" ca="1" si="11"/>
        <v>-4.1509811870379032E-4</v>
      </c>
      <c r="AO27" s="5">
        <f t="shared" ca="1" si="11"/>
        <v>6.360969036770249E-2</v>
      </c>
      <c r="AP27" s="5">
        <f t="shared" ca="1" si="11"/>
        <v>4.0742332712489027E-3</v>
      </c>
      <c r="AQ27" s="5">
        <f t="shared" ca="1" si="11"/>
        <v>8.0932320218648022E-3</v>
      </c>
      <c r="AR27" s="5">
        <f t="shared" ca="1" si="11"/>
        <v>-6.2846823701420487E-3</v>
      </c>
      <c r="AS27" s="5">
        <f t="shared" ca="1" si="11"/>
        <v>-4.5705400970887884E-2</v>
      </c>
      <c r="AT27" s="5">
        <f t="shared" ca="1" si="11"/>
        <v>6.9686926902267424E-2</v>
      </c>
      <c r="AU27" s="5">
        <f t="shared" ca="1" si="11"/>
        <v>-6.0495190595048737E-2</v>
      </c>
      <c r="AV27" s="5">
        <f t="shared" ca="1" si="11"/>
        <v>-4.0248074821985648E-2</v>
      </c>
      <c r="AW27" s="5">
        <f t="shared" ca="1" si="11"/>
        <v>-9.7219786966366156E-3</v>
      </c>
      <c r="AX27" s="5">
        <f t="shared" ca="1" si="11"/>
        <v>-1.0217234357416834E-2</v>
      </c>
      <c r="AY27" s="5">
        <f t="shared" ca="1" si="11"/>
        <v>3.2752889309254095E-2</v>
      </c>
      <c r="AZ27" s="5">
        <f t="shared" ca="1" si="11"/>
        <v>-2.5445775684092602E-2</v>
      </c>
      <c r="BA27" s="5">
        <f t="shared" ca="1" si="11"/>
        <v>0.15998362308174449</v>
      </c>
      <c r="BB27" s="5">
        <f t="shared" ca="1" si="11"/>
        <v>-8.8337161452510717E-3</v>
      </c>
      <c r="BC27" s="5">
        <f t="shared" ca="1" si="11"/>
        <v>-1.9111745770086695E-2</v>
      </c>
      <c r="BD27" s="5">
        <f t="shared" ca="1" si="11"/>
        <v>-6.7225989346200013E-2</v>
      </c>
      <c r="BE27" s="5">
        <f t="shared" ca="1" si="11"/>
        <v>-0.12200810735024065</v>
      </c>
      <c r="BF27" s="5">
        <f t="shared" ca="1" si="11"/>
        <v>-3.5781353926673261E-2</v>
      </c>
      <c r="BG27" s="5">
        <f t="shared" ca="1" si="11"/>
        <v>4.5281756829777435E-3</v>
      </c>
      <c r="BH27" s="5">
        <f t="shared" ca="1" si="11"/>
        <v>-5.0182202693162696E-2</v>
      </c>
      <c r="BI27" s="5">
        <f t="shared" ca="1" si="11"/>
        <v>1.4419978483672526E-2</v>
      </c>
      <c r="BJ27" s="5">
        <f t="shared" ca="1" si="11"/>
        <v>1.7992236850294531E-2</v>
      </c>
      <c r="BK27" s="5">
        <f t="shared" ca="1" si="11"/>
        <v>4.4314541769991091E-2</v>
      </c>
      <c r="BL27" s="5">
        <f t="shared" ca="1" si="11"/>
        <v>3.3108899795630177E-2</v>
      </c>
      <c r="BM27" s="5">
        <f t="shared" ca="1" si="11"/>
        <v>-2.6980605448197036E-2</v>
      </c>
      <c r="BN27" s="5">
        <f t="shared" ca="1" si="11"/>
        <v>8.2237164668677587E-2</v>
      </c>
      <c r="BO27" s="5">
        <f t="shared" ca="1" si="11"/>
        <v>-7.7381878837424645E-2</v>
      </c>
      <c r="BP27" s="5">
        <f t="shared" ref="BP27:CY30" ca="1" si="12">_xlfn.NORM.INV(RAND(), $B$3, $C$3)</f>
        <v>7.12740512451163E-6</v>
      </c>
      <c r="BQ27" s="5">
        <f t="shared" ca="1" si="12"/>
        <v>-2.6881290125966768E-3</v>
      </c>
      <c r="BR27" s="5">
        <f t="shared" ca="1" si="12"/>
        <v>-3.1324483685551963E-2</v>
      </c>
      <c r="BS27" s="5">
        <f t="shared" ca="1" si="12"/>
        <v>-3.0970883049557023E-2</v>
      </c>
      <c r="BT27" s="5">
        <f t="shared" ca="1" si="12"/>
        <v>6.2306192459101392E-2</v>
      </c>
      <c r="BU27" s="5">
        <f t="shared" ca="1" si="12"/>
        <v>4.4149267284728524E-2</v>
      </c>
      <c r="BV27" s="5">
        <f t="shared" ca="1" si="12"/>
        <v>-3.1202432072948455E-2</v>
      </c>
      <c r="BW27" s="5">
        <f t="shared" ca="1" si="12"/>
        <v>-1.0658154050179183E-2</v>
      </c>
      <c r="BX27" s="5">
        <f t="shared" ca="1" si="12"/>
        <v>-2.5903006716366879E-3</v>
      </c>
      <c r="BY27" s="5">
        <f t="shared" ca="1" si="12"/>
        <v>5.2028669224640563E-2</v>
      </c>
      <c r="BZ27" s="5">
        <f t="shared" ca="1" si="12"/>
        <v>7.9692397017380151E-2</v>
      </c>
      <c r="CA27" s="5">
        <f t="shared" ca="1" si="12"/>
        <v>1.967784022376616E-2</v>
      </c>
      <c r="CB27" s="5">
        <f t="shared" ca="1" si="12"/>
        <v>-7.2289605348595271E-2</v>
      </c>
      <c r="CC27" s="5">
        <f t="shared" ca="1" si="12"/>
        <v>-3.3244985643404716E-2</v>
      </c>
      <c r="CD27" s="5">
        <f t="shared" ca="1" si="12"/>
        <v>8.1147448859604759E-2</v>
      </c>
      <c r="CE27" s="5">
        <f t="shared" ca="1" si="12"/>
        <v>1.4445737095646489E-2</v>
      </c>
      <c r="CF27" s="5">
        <f t="shared" ca="1" si="12"/>
        <v>-3.9587191806285602E-3</v>
      </c>
      <c r="CG27" s="5">
        <f t="shared" ca="1" si="12"/>
        <v>-7.4099447577139682E-2</v>
      </c>
      <c r="CH27" s="5">
        <f t="shared" ca="1" si="12"/>
        <v>-7.7772493381203983E-2</v>
      </c>
      <c r="CI27" s="5">
        <f t="shared" ca="1" si="12"/>
        <v>3.251704708115765E-3</v>
      </c>
      <c r="CJ27" s="5">
        <f t="shared" ca="1" si="12"/>
        <v>3.100142894027378E-2</v>
      </c>
      <c r="CK27" s="5">
        <f t="shared" ca="1" si="12"/>
        <v>-0.12001755843955374</v>
      </c>
      <c r="CL27" s="5">
        <f t="shared" ca="1" si="12"/>
        <v>7.3168951819964304E-3</v>
      </c>
      <c r="CM27" s="5">
        <f t="shared" ca="1" si="12"/>
        <v>1.903058066103858E-2</v>
      </c>
      <c r="CN27" s="5">
        <f t="shared" ca="1" si="12"/>
        <v>6.6592672120128107E-2</v>
      </c>
      <c r="CO27" s="5">
        <f t="shared" ca="1" si="12"/>
        <v>3.6617919730376858E-3</v>
      </c>
      <c r="CP27" s="5">
        <f t="shared" ca="1" si="12"/>
        <v>1.6105396839495655E-2</v>
      </c>
      <c r="CQ27" s="5">
        <f t="shared" ca="1" si="12"/>
        <v>-4.784506926104122E-2</v>
      </c>
      <c r="CR27" s="5">
        <f t="shared" ca="1" si="12"/>
        <v>-3.6953127318021348E-2</v>
      </c>
      <c r="CS27" s="5">
        <f t="shared" ca="1" si="12"/>
        <v>-6.0193951971024302E-3</v>
      </c>
      <c r="CT27" s="5">
        <f t="shared" ca="1" si="12"/>
        <v>-2.2914899015234812E-3</v>
      </c>
      <c r="CU27" s="5">
        <f t="shared" ca="1" si="12"/>
        <v>-2.0649429094918473E-2</v>
      </c>
      <c r="CV27" s="5">
        <f t="shared" ca="1" si="12"/>
        <v>1.8810976010022091E-2</v>
      </c>
      <c r="CW27" s="5">
        <f t="shared" ca="1" si="12"/>
        <v>-1.357456602303617E-2</v>
      </c>
      <c r="CX27" s="5">
        <f t="shared" ca="1" si="12"/>
        <v>-6.4397148864072827E-4</v>
      </c>
      <c r="CY27" s="5">
        <f t="shared" ca="1" si="12"/>
        <v>-7.1124366525546864E-2</v>
      </c>
    </row>
    <row r="28" spans="2:103" x14ac:dyDescent="0.25">
      <c r="B28" s="1">
        <v>45627</v>
      </c>
      <c r="C28">
        <v>23</v>
      </c>
      <c r="D28" s="5">
        <f t="shared" ca="1" si="2"/>
        <v>-5.3582985390488603E-3</v>
      </c>
      <c r="E28" s="5">
        <f t="shared" ref="E28:BP31" ca="1" si="13">_xlfn.NORM.INV(RAND(), $B$3, $C$3)</f>
        <v>-4.8026782604121757E-2</v>
      </c>
      <c r="F28" s="5">
        <f t="shared" ca="1" si="13"/>
        <v>5.8764613043214363E-2</v>
      </c>
      <c r="G28" s="5">
        <f t="shared" ca="1" si="13"/>
        <v>3.5512334866572987E-2</v>
      </c>
      <c r="H28" s="5">
        <f t="shared" ca="1" si="13"/>
        <v>3.7925619113400186E-2</v>
      </c>
      <c r="I28" s="5">
        <f t="shared" ca="1" si="13"/>
        <v>5.1668837772400937E-2</v>
      </c>
      <c r="J28" s="5">
        <f t="shared" ca="1" si="13"/>
        <v>2.4499549763373724E-2</v>
      </c>
      <c r="K28" s="5">
        <f t="shared" ca="1" si="13"/>
        <v>1.1124477851380044E-2</v>
      </c>
      <c r="L28" s="5">
        <f t="shared" ca="1" si="13"/>
        <v>-2.977063093694794E-3</v>
      </c>
      <c r="M28" s="5">
        <f t="shared" ca="1" si="13"/>
        <v>2.1991603075958446E-2</v>
      </c>
      <c r="N28" s="5">
        <f t="shared" ca="1" si="13"/>
        <v>-7.3306088601934008E-2</v>
      </c>
      <c r="O28" s="5">
        <f t="shared" ca="1" si="13"/>
        <v>0.15318988494640681</v>
      </c>
      <c r="P28" s="5">
        <f t="shared" ca="1" si="13"/>
        <v>-4.8564047734916911E-2</v>
      </c>
      <c r="Q28" s="5">
        <f t="shared" ca="1" si="13"/>
        <v>-4.0520317322293685E-2</v>
      </c>
      <c r="R28" s="5">
        <f t="shared" ca="1" si="13"/>
        <v>-1.8990737340945443E-2</v>
      </c>
      <c r="S28" s="5">
        <f t="shared" ca="1" si="13"/>
        <v>2.0938383984000393E-2</v>
      </c>
      <c r="T28" s="5">
        <f t="shared" ca="1" si="13"/>
        <v>-0.1233681246140651</v>
      </c>
      <c r="U28" s="5">
        <f t="shared" ca="1" si="13"/>
        <v>-6.3080072043486965E-2</v>
      </c>
      <c r="V28" s="5">
        <f t="shared" ca="1" si="13"/>
        <v>-3.9764965578611498E-2</v>
      </c>
      <c r="W28" s="5">
        <f t="shared" ca="1" si="13"/>
        <v>-4.995152838533963E-2</v>
      </c>
      <c r="X28" s="5">
        <f t="shared" ca="1" si="13"/>
        <v>1.4587279003385904E-2</v>
      </c>
      <c r="Y28" s="5">
        <f t="shared" ca="1" si="13"/>
        <v>3.4823424340750753E-2</v>
      </c>
      <c r="Z28" s="5">
        <f t="shared" ca="1" si="13"/>
        <v>-3.0847965068461575E-2</v>
      </c>
      <c r="AA28" s="5">
        <f t="shared" ca="1" si="13"/>
        <v>3.0721995277263082E-2</v>
      </c>
      <c r="AB28" s="5">
        <f t="shared" ca="1" si="13"/>
        <v>-4.3971949589833137E-2</v>
      </c>
      <c r="AC28" s="5">
        <f t="shared" ca="1" si="13"/>
        <v>-1.3554620843780337E-2</v>
      </c>
      <c r="AD28" s="5">
        <f t="shared" ca="1" si="13"/>
        <v>2.5659042783463686E-2</v>
      </c>
      <c r="AE28" s="5">
        <f t="shared" ca="1" si="13"/>
        <v>1.4368763837907783E-2</v>
      </c>
      <c r="AF28" s="5">
        <f t="shared" ca="1" si="13"/>
        <v>4.8706831690205628E-2</v>
      </c>
      <c r="AG28" s="5">
        <f t="shared" ca="1" si="13"/>
        <v>0.10890143356109787</v>
      </c>
      <c r="AH28" s="5">
        <f t="shared" ca="1" si="13"/>
        <v>-4.3446043318977522E-2</v>
      </c>
      <c r="AI28" s="5">
        <f t="shared" ca="1" si="13"/>
        <v>-3.3745561501580174E-2</v>
      </c>
      <c r="AJ28" s="5">
        <f t="shared" ca="1" si="13"/>
        <v>-2.7726119804107226E-2</v>
      </c>
      <c r="AK28" s="5">
        <f t="shared" ca="1" si="13"/>
        <v>5.6471616318210509E-2</v>
      </c>
      <c r="AL28" s="5">
        <f t="shared" ca="1" si="13"/>
        <v>8.6862901918151394E-2</v>
      </c>
      <c r="AM28" s="5">
        <f t="shared" ca="1" si="13"/>
        <v>0.13234942698225166</v>
      </c>
      <c r="AN28" s="5">
        <f t="shared" ca="1" si="13"/>
        <v>5.8908075867269906E-2</v>
      </c>
      <c r="AO28" s="5">
        <f t="shared" ca="1" si="13"/>
        <v>3.3401771358075047E-3</v>
      </c>
      <c r="AP28" s="5">
        <f t="shared" ca="1" si="13"/>
        <v>-1.6166267553221748E-2</v>
      </c>
      <c r="AQ28" s="5">
        <f t="shared" ca="1" si="13"/>
        <v>-4.2618641891000876E-2</v>
      </c>
      <c r="AR28" s="5">
        <f t="shared" ca="1" si="13"/>
        <v>2.9208503388734344E-2</v>
      </c>
      <c r="AS28" s="5">
        <f t="shared" ca="1" si="13"/>
        <v>3.3104302461354485E-2</v>
      </c>
      <c r="AT28" s="5">
        <f t="shared" ca="1" si="13"/>
        <v>7.8877254983425293E-2</v>
      </c>
      <c r="AU28" s="5">
        <f t="shared" ca="1" si="13"/>
        <v>6.3826034119833508E-2</v>
      </c>
      <c r="AV28" s="5">
        <f t="shared" ca="1" si="13"/>
        <v>-5.1609658858932775E-2</v>
      </c>
      <c r="AW28" s="5">
        <f t="shared" ca="1" si="13"/>
        <v>-6.3687787272543352E-3</v>
      </c>
      <c r="AX28" s="5">
        <f t="shared" ca="1" si="13"/>
        <v>3.4659825146454569E-2</v>
      </c>
      <c r="AY28" s="5">
        <f t="shared" ca="1" si="13"/>
        <v>-6.7959137978946399E-2</v>
      </c>
      <c r="AZ28" s="5">
        <f t="shared" ca="1" si="13"/>
        <v>5.3320808104297575E-3</v>
      </c>
      <c r="BA28" s="5">
        <f t="shared" ca="1" si="13"/>
        <v>6.9931975694565551E-2</v>
      </c>
      <c r="BB28" s="5">
        <f t="shared" ca="1" si="13"/>
        <v>-4.7780724425641317E-2</v>
      </c>
      <c r="BC28" s="5">
        <f t="shared" ca="1" si="13"/>
        <v>6.7812608046149234E-2</v>
      </c>
      <c r="BD28" s="5">
        <f t="shared" ca="1" si="13"/>
        <v>4.0249870905793288E-2</v>
      </c>
      <c r="BE28" s="5">
        <f t="shared" ca="1" si="13"/>
        <v>5.4872672157514402E-2</v>
      </c>
      <c r="BF28" s="5">
        <f t="shared" ca="1" si="13"/>
        <v>-3.2244803507704978E-2</v>
      </c>
      <c r="BG28" s="5">
        <f t="shared" ca="1" si="13"/>
        <v>3.2270723455426163E-2</v>
      </c>
      <c r="BH28" s="5">
        <f t="shared" ca="1" si="13"/>
        <v>-2.3820055967594438E-2</v>
      </c>
      <c r="BI28" s="5">
        <f t="shared" ca="1" si="13"/>
        <v>-2.7815579551754684E-2</v>
      </c>
      <c r="BJ28" s="5">
        <f t="shared" ca="1" si="13"/>
        <v>-7.425093377196787E-2</v>
      </c>
      <c r="BK28" s="5">
        <f t="shared" ca="1" si="13"/>
        <v>1.1593546342145005E-2</v>
      </c>
      <c r="BL28" s="5">
        <f t="shared" ca="1" si="13"/>
        <v>6.3216700709672669E-2</v>
      </c>
      <c r="BM28" s="5">
        <f t="shared" ca="1" si="13"/>
        <v>7.1697997601410615E-2</v>
      </c>
      <c r="BN28" s="5">
        <f t="shared" ca="1" si="13"/>
        <v>3.8354038119137734E-2</v>
      </c>
      <c r="BO28" s="5">
        <f t="shared" ca="1" si="13"/>
        <v>1.873928573014377E-2</v>
      </c>
      <c r="BP28" s="5">
        <f t="shared" ca="1" si="13"/>
        <v>6.720484105953127E-2</v>
      </c>
      <c r="BQ28" s="5">
        <f t="shared" ca="1" si="12"/>
        <v>7.1109426218133242E-4</v>
      </c>
      <c r="BR28" s="5">
        <f t="shared" ca="1" si="12"/>
        <v>-2.8170851557712422E-2</v>
      </c>
      <c r="BS28" s="5">
        <f t="shared" ca="1" si="12"/>
        <v>5.69908889324231E-2</v>
      </c>
      <c r="BT28" s="5">
        <f t="shared" ca="1" si="12"/>
        <v>-2.9128471638988615E-2</v>
      </c>
      <c r="BU28" s="5">
        <f t="shared" ca="1" si="12"/>
        <v>-3.66791803854336E-2</v>
      </c>
      <c r="BV28" s="5">
        <f t="shared" ca="1" si="12"/>
        <v>-1.9568133949409823E-2</v>
      </c>
      <c r="BW28" s="5">
        <f t="shared" ca="1" si="12"/>
        <v>2.3027245693744508E-2</v>
      </c>
      <c r="BX28" s="5">
        <f t="shared" ca="1" si="12"/>
        <v>6.9102370425544735E-2</v>
      </c>
      <c r="BY28" s="5">
        <f t="shared" ca="1" si="12"/>
        <v>-1.1519222046219496E-2</v>
      </c>
      <c r="BZ28" s="5">
        <f t="shared" ca="1" si="12"/>
        <v>8.6883953423791641E-2</v>
      </c>
      <c r="CA28" s="5">
        <f t="shared" ca="1" si="12"/>
        <v>-7.6550417294369219E-3</v>
      </c>
      <c r="CB28" s="5">
        <f t="shared" ca="1" si="12"/>
        <v>-8.5092162495959647E-2</v>
      </c>
      <c r="CC28" s="5">
        <f t="shared" ca="1" si="12"/>
        <v>-3.2566020383919411E-2</v>
      </c>
      <c r="CD28" s="5">
        <f t="shared" ca="1" si="12"/>
        <v>-3.4430236521940986E-2</v>
      </c>
      <c r="CE28" s="5">
        <f t="shared" ca="1" si="12"/>
        <v>-1.5710945167111367E-2</v>
      </c>
      <c r="CF28" s="5">
        <f t="shared" ca="1" si="12"/>
        <v>9.5165972212991903E-2</v>
      </c>
      <c r="CG28" s="5">
        <f t="shared" ca="1" si="12"/>
        <v>-8.0297400095909841E-2</v>
      </c>
      <c r="CH28" s="5">
        <f t="shared" ca="1" si="12"/>
        <v>4.2985505944944151E-2</v>
      </c>
      <c r="CI28" s="5">
        <f t="shared" ca="1" si="12"/>
        <v>-1.7522292630179001E-2</v>
      </c>
      <c r="CJ28" s="5">
        <f t="shared" ca="1" si="12"/>
        <v>2.6463727036495337E-4</v>
      </c>
      <c r="CK28" s="5">
        <f t="shared" ca="1" si="12"/>
        <v>-4.5327894241459166E-2</v>
      </c>
      <c r="CL28" s="5">
        <f t="shared" ca="1" si="12"/>
        <v>3.6583779810577075E-2</v>
      </c>
      <c r="CM28" s="5">
        <f t="shared" ca="1" si="12"/>
        <v>1.3974706069767648E-2</v>
      </c>
      <c r="CN28" s="5">
        <f t="shared" ca="1" si="12"/>
        <v>-3.3509966020077449E-2</v>
      </c>
      <c r="CO28" s="5">
        <f t="shared" ca="1" si="12"/>
        <v>6.8048788113135833E-2</v>
      </c>
      <c r="CP28" s="5">
        <f t="shared" ca="1" si="12"/>
        <v>-6.696957861880859E-2</v>
      </c>
      <c r="CQ28" s="5">
        <f t="shared" ca="1" si="12"/>
        <v>-8.4571078802557681E-2</v>
      </c>
      <c r="CR28" s="5">
        <f t="shared" ca="1" si="12"/>
        <v>-1.2105181078548534E-2</v>
      </c>
      <c r="CS28" s="5">
        <f t="shared" ca="1" si="12"/>
        <v>-4.0319111453486031E-2</v>
      </c>
      <c r="CT28" s="5">
        <f t="shared" ca="1" si="12"/>
        <v>-9.3558398885359551E-2</v>
      </c>
      <c r="CU28" s="5">
        <f t="shared" ca="1" si="12"/>
        <v>4.2551903996302001E-2</v>
      </c>
      <c r="CV28" s="5">
        <f t="shared" ca="1" si="12"/>
        <v>0.12899511164076782</v>
      </c>
      <c r="CW28" s="5">
        <f t="shared" ca="1" si="12"/>
        <v>-4.2727573840261046E-2</v>
      </c>
      <c r="CX28" s="5">
        <f t="shared" ca="1" si="12"/>
        <v>-2.7452899791288159E-2</v>
      </c>
      <c r="CY28" s="5">
        <f t="shared" ca="1" si="12"/>
        <v>-2.0675141979687405E-2</v>
      </c>
    </row>
    <row r="29" spans="2:103" x14ac:dyDescent="0.25">
      <c r="B29" s="1">
        <v>45658</v>
      </c>
      <c r="C29">
        <v>24</v>
      </c>
      <c r="D29" s="5">
        <f t="shared" ca="1" si="2"/>
        <v>5.1334929523381752E-3</v>
      </c>
      <c r="E29" s="5">
        <f t="shared" ca="1" si="13"/>
        <v>-6.7447143486566736E-3</v>
      </c>
      <c r="F29" s="5">
        <f t="shared" ca="1" si="13"/>
        <v>-2.3696932599221687E-2</v>
      </c>
      <c r="G29" s="5">
        <f t="shared" ca="1" si="13"/>
        <v>-5.431177236215616E-2</v>
      </c>
      <c r="H29" s="5">
        <f t="shared" ca="1" si="13"/>
        <v>-1.0575354948666793E-2</v>
      </c>
      <c r="I29" s="5">
        <f t="shared" ca="1" si="13"/>
        <v>-6.9738325764412051E-2</v>
      </c>
      <c r="J29" s="5">
        <f t="shared" ca="1" si="13"/>
        <v>-6.5958389776032189E-2</v>
      </c>
      <c r="K29" s="5">
        <f t="shared" ca="1" si="13"/>
        <v>3.426178669345939E-2</v>
      </c>
      <c r="L29" s="5">
        <f t="shared" ca="1" si="13"/>
        <v>6.5512148607700285E-2</v>
      </c>
      <c r="M29" s="5">
        <f t="shared" ca="1" si="13"/>
        <v>4.9639874240846794E-2</v>
      </c>
      <c r="N29" s="5">
        <f t="shared" ca="1" si="13"/>
        <v>8.3447239525538223E-3</v>
      </c>
      <c r="O29" s="5">
        <f t="shared" ca="1" si="13"/>
        <v>0.11678945858120747</v>
      </c>
      <c r="P29" s="5">
        <f t="shared" ca="1" si="13"/>
        <v>5.0169114452763293E-2</v>
      </c>
      <c r="Q29" s="5">
        <f t="shared" ca="1" si="13"/>
        <v>-8.1153752495915749E-2</v>
      </c>
      <c r="R29" s="5">
        <f t="shared" ca="1" si="13"/>
        <v>-6.7432394007335431E-2</v>
      </c>
      <c r="S29" s="5">
        <f t="shared" ca="1" si="13"/>
        <v>6.0061091555882934E-2</v>
      </c>
      <c r="T29" s="5">
        <f t="shared" ca="1" si="13"/>
        <v>8.9113388421238351E-2</v>
      </c>
      <c r="U29" s="5">
        <f t="shared" ca="1" si="13"/>
        <v>4.7811195092413612E-3</v>
      </c>
      <c r="V29" s="5">
        <f t="shared" ca="1" si="13"/>
        <v>-8.4345760430712791E-2</v>
      </c>
      <c r="W29" s="5">
        <f t="shared" ca="1" si="13"/>
        <v>4.0411160580457487E-3</v>
      </c>
      <c r="X29" s="5">
        <f t="shared" ca="1" si="13"/>
        <v>-7.5532224541397575E-2</v>
      </c>
      <c r="Y29" s="5">
        <f t="shared" ca="1" si="13"/>
        <v>-5.0940832411989323E-2</v>
      </c>
      <c r="Z29" s="5">
        <f t="shared" ca="1" si="13"/>
        <v>-3.0019102176042103E-2</v>
      </c>
      <c r="AA29" s="5">
        <f t="shared" ca="1" si="13"/>
        <v>4.39994117610574E-2</v>
      </c>
      <c r="AB29" s="5">
        <f t="shared" ca="1" si="13"/>
        <v>-0.14379003036421001</v>
      </c>
      <c r="AC29" s="5">
        <f t="shared" ca="1" si="13"/>
        <v>-1.7156069621198346E-2</v>
      </c>
      <c r="AD29" s="5">
        <f t="shared" ca="1" si="13"/>
        <v>0.11930595714218777</v>
      </c>
      <c r="AE29" s="5">
        <f t="shared" ca="1" si="13"/>
        <v>3.7348966626282384E-4</v>
      </c>
      <c r="AF29" s="5">
        <f t="shared" ca="1" si="13"/>
        <v>5.1140241374686306E-2</v>
      </c>
      <c r="AG29" s="5">
        <f t="shared" ca="1" si="13"/>
        <v>2.8375750201664086E-2</v>
      </c>
      <c r="AH29" s="5">
        <f t="shared" ca="1" si="13"/>
        <v>-1.5461037461834038E-3</v>
      </c>
      <c r="AI29" s="5">
        <f t="shared" ca="1" si="13"/>
        <v>7.3230412523380573E-3</v>
      </c>
      <c r="AJ29" s="5">
        <f t="shared" ca="1" si="13"/>
        <v>3.2245584900085396E-2</v>
      </c>
      <c r="AK29" s="5">
        <f t="shared" ca="1" si="13"/>
        <v>-1.3189512914821431E-2</v>
      </c>
      <c r="AL29" s="5">
        <f t="shared" ca="1" si="13"/>
        <v>8.211536097912607E-4</v>
      </c>
      <c r="AM29" s="5">
        <f t="shared" ca="1" si="13"/>
        <v>-8.8180671918460657E-2</v>
      </c>
      <c r="AN29" s="5">
        <f t="shared" ca="1" si="13"/>
        <v>7.1704323034879669E-2</v>
      </c>
      <c r="AO29" s="5">
        <f t="shared" ca="1" si="13"/>
        <v>-7.6925345053730134E-3</v>
      </c>
      <c r="AP29" s="5">
        <f t="shared" ca="1" si="13"/>
        <v>2.1149132469365832E-2</v>
      </c>
      <c r="AQ29" s="5">
        <f t="shared" ca="1" si="13"/>
        <v>-6.107592852533282E-2</v>
      </c>
      <c r="AR29" s="5">
        <f t="shared" ca="1" si="13"/>
        <v>2.3569144227282651E-2</v>
      </c>
      <c r="AS29" s="5">
        <f t="shared" ca="1" si="13"/>
        <v>4.7269787988905874E-2</v>
      </c>
      <c r="AT29" s="5">
        <f t="shared" ca="1" si="13"/>
        <v>-1.0018816067024493E-2</v>
      </c>
      <c r="AU29" s="5">
        <f t="shared" ca="1" si="13"/>
        <v>-0.11188731061045755</v>
      </c>
      <c r="AV29" s="5">
        <f t="shared" ca="1" si="13"/>
        <v>1.6136601339338676E-2</v>
      </c>
      <c r="AW29" s="5">
        <f t="shared" ca="1" si="13"/>
        <v>1.7963193113489911E-3</v>
      </c>
      <c r="AX29" s="5">
        <f t="shared" ca="1" si="13"/>
        <v>-4.6492597767880783E-2</v>
      </c>
      <c r="AY29" s="5">
        <f t="shared" ca="1" si="13"/>
        <v>5.7034433493357711E-2</v>
      </c>
      <c r="AZ29" s="5">
        <f t="shared" ca="1" si="13"/>
        <v>1.7339920901878948E-2</v>
      </c>
      <c r="BA29" s="5">
        <f t="shared" ca="1" si="13"/>
        <v>6.7393677115652351E-3</v>
      </c>
      <c r="BB29" s="5">
        <f t="shared" ca="1" si="13"/>
        <v>3.057327374664446E-2</v>
      </c>
      <c r="BC29" s="5">
        <f t="shared" ca="1" si="13"/>
        <v>7.3050161321163723E-2</v>
      </c>
      <c r="BD29" s="5">
        <f t="shared" ca="1" si="13"/>
        <v>4.837171176294984E-2</v>
      </c>
      <c r="BE29" s="5">
        <f t="shared" ca="1" si="13"/>
        <v>-5.3779584564763915E-2</v>
      </c>
      <c r="BF29" s="5">
        <f t="shared" ca="1" si="13"/>
        <v>4.0145959730604655E-2</v>
      </c>
      <c r="BG29" s="5">
        <f t="shared" ca="1" si="13"/>
        <v>7.2937503615919816E-2</v>
      </c>
      <c r="BH29" s="5">
        <f t="shared" ca="1" si="13"/>
        <v>5.9998358216453239E-2</v>
      </c>
      <c r="BI29" s="5">
        <f t="shared" ca="1" si="13"/>
        <v>2.016824633733871E-2</v>
      </c>
      <c r="BJ29" s="5">
        <f t="shared" ca="1" si="13"/>
        <v>1.0439887100864041E-2</v>
      </c>
      <c r="BK29" s="5">
        <f t="shared" ca="1" si="13"/>
        <v>-4.7275496468060341E-2</v>
      </c>
      <c r="BL29" s="5">
        <f t="shared" ca="1" si="13"/>
        <v>-3.1756433444114704E-2</v>
      </c>
      <c r="BM29" s="5">
        <f t="shared" ca="1" si="13"/>
        <v>-1.3056151222988061E-2</v>
      </c>
      <c r="BN29" s="5">
        <f t="shared" ca="1" si="13"/>
        <v>1.1050847758042321E-2</v>
      </c>
      <c r="BO29" s="5">
        <f t="shared" ca="1" si="13"/>
        <v>-1.7098711862913004E-2</v>
      </c>
      <c r="BP29" s="5">
        <f t="shared" ca="1" si="13"/>
        <v>2.7191691638436353E-2</v>
      </c>
      <c r="BQ29" s="5">
        <f t="shared" ca="1" si="12"/>
        <v>2.8862140718817209E-2</v>
      </c>
      <c r="BR29" s="5">
        <f t="shared" ca="1" si="12"/>
        <v>-0.10114079982447566</v>
      </c>
      <c r="BS29" s="5">
        <f t="shared" ca="1" si="12"/>
        <v>-1.7179860834228371E-3</v>
      </c>
      <c r="BT29" s="5">
        <f t="shared" ca="1" si="12"/>
        <v>-4.1929032641365785E-2</v>
      </c>
      <c r="BU29" s="5">
        <f t="shared" ca="1" si="12"/>
        <v>1.1228167204254172E-3</v>
      </c>
      <c r="BV29" s="5">
        <f t="shared" ca="1" si="12"/>
        <v>5.6094825169000296E-3</v>
      </c>
      <c r="BW29" s="5">
        <f t="shared" ca="1" si="12"/>
        <v>7.8077802575665989E-2</v>
      </c>
      <c r="BX29" s="5">
        <f t="shared" ca="1" si="12"/>
        <v>0.10521665253161612</v>
      </c>
      <c r="BY29" s="5">
        <f t="shared" ca="1" si="12"/>
        <v>-1.417873361597782E-2</v>
      </c>
      <c r="BZ29" s="5">
        <f t="shared" ca="1" si="12"/>
        <v>-4.2117830575034453E-2</v>
      </c>
      <c r="CA29" s="5">
        <f t="shared" ca="1" si="12"/>
        <v>6.8373193104971058E-2</v>
      </c>
      <c r="CB29" s="5">
        <f t="shared" ca="1" si="12"/>
        <v>5.2016577254495884E-2</v>
      </c>
      <c r="CC29" s="5">
        <f t="shared" ca="1" si="12"/>
        <v>6.8032101728423815E-3</v>
      </c>
      <c r="CD29" s="5">
        <f t="shared" ca="1" si="12"/>
        <v>-3.4612953632534998E-2</v>
      </c>
      <c r="CE29" s="5">
        <f t="shared" ca="1" si="12"/>
        <v>-1.4411433993066776E-2</v>
      </c>
      <c r="CF29" s="5">
        <f t="shared" ca="1" si="12"/>
        <v>3.1893493406946506E-2</v>
      </c>
      <c r="CG29" s="5">
        <f t="shared" ca="1" si="12"/>
        <v>8.8140294840821976E-2</v>
      </c>
      <c r="CH29" s="5">
        <f t="shared" ca="1" si="12"/>
        <v>7.2302005252765686E-2</v>
      </c>
      <c r="CI29" s="5">
        <f t="shared" ca="1" si="12"/>
        <v>9.7078994046020328E-2</v>
      </c>
      <c r="CJ29" s="5">
        <f t="shared" ca="1" si="12"/>
        <v>8.8326164309848586E-3</v>
      </c>
      <c r="CK29" s="5">
        <f t="shared" ca="1" si="12"/>
        <v>3.5931505667547825E-2</v>
      </c>
      <c r="CL29" s="5">
        <f t="shared" ca="1" si="12"/>
        <v>-1.3081779402213022E-2</v>
      </c>
      <c r="CM29" s="5">
        <f t="shared" ca="1" si="12"/>
        <v>0.10073376629731007</v>
      </c>
      <c r="CN29" s="5">
        <f t="shared" ca="1" si="12"/>
        <v>4.6381867214929061E-5</v>
      </c>
      <c r="CO29" s="5">
        <f t="shared" ca="1" si="12"/>
        <v>-6.4967021028565997E-2</v>
      </c>
      <c r="CP29" s="5">
        <f t="shared" ca="1" si="12"/>
        <v>-1.9266832707996472E-2</v>
      </c>
      <c r="CQ29" s="5">
        <f t="shared" ca="1" si="12"/>
        <v>2.8707190551377874E-2</v>
      </c>
      <c r="CR29" s="5">
        <f t="shared" ca="1" si="12"/>
        <v>4.5259015563320376E-2</v>
      </c>
      <c r="CS29" s="5">
        <f t="shared" ca="1" si="12"/>
        <v>-3.5646766385110766E-2</v>
      </c>
      <c r="CT29" s="5">
        <f t="shared" ca="1" si="12"/>
        <v>1.1457719688735638E-2</v>
      </c>
      <c r="CU29" s="5">
        <f t="shared" ca="1" si="12"/>
        <v>1.3365514360690641E-2</v>
      </c>
      <c r="CV29" s="5">
        <f t="shared" ca="1" si="12"/>
        <v>-1.118330677105551E-2</v>
      </c>
      <c r="CW29" s="5">
        <f t="shared" ca="1" si="12"/>
        <v>8.2639505730429386E-2</v>
      </c>
      <c r="CX29" s="5">
        <f t="shared" ca="1" si="12"/>
        <v>1.5970181532317503E-2</v>
      </c>
      <c r="CY29" s="5">
        <f t="shared" ca="1" si="12"/>
        <v>-3.8985197835975906E-2</v>
      </c>
    </row>
    <row r="30" spans="2:103" x14ac:dyDescent="0.25">
      <c r="B30" s="1">
        <v>45689</v>
      </c>
      <c r="C30">
        <v>25</v>
      </c>
      <c r="D30" s="5">
        <f t="shared" ca="1" si="2"/>
        <v>5.6321247262976614E-3</v>
      </c>
      <c r="E30" s="5">
        <f t="shared" ca="1" si="13"/>
        <v>2.0783875488382311E-2</v>
      </c>
      <c r="F30" s="5">
        <f t="shared" ca="1" si="13"/>
        <v>-2.9222658706889025E-2</v>
      </c>
      <c r="G30" s="5">
        <f t="shared" ca="1" si="13"/>
        <v>2.6525474669285374E-3</v>
      </c>
      <c r="H30" s="5">
        <f t="shared" ca="1" si="13"/>
        <v>1.3668051383083437E-2</v>
      </c>
      <c r="I30" s="5">
        <f t="shared" ca="1" si="13"/>
        <v>-1.1379221435900758E-2</v>
      </c>
      <c r="J30" s="5">
        <f t="shared" ca="1" si="13"/>
        <v>-8.5287721576283873E-4</v>
      </c>
      <c r="K30" s="5">
        <f t="shared" ca="1" si="13"/>
        <v>-3.5295767865467509E-2</v>
      </c>
      <c r="L30" s="5">
        <f t="shared" ca="1" si="13"/>
        <v>-6.0058665435735667E-2</v>
      </c>
      <c r="M30" s="5">
        <f t="shared" ca="1" si="13"/>
        <v>-1.8714090302735915E-2</v>
      </c>
      <c r="N30" s="5">
        <f t="shared" ca="1" si="13"/>
        <v>-2.7139982957772948E-2</v>
      </c>
      <c r="O30" s="5">
        <f t="shared" ca="1" si="13"/>
        <v>-9.143768449783872E-2</v>
      </c>
      <c r="P30" s="5">
        <f t="shared" ca="1" si="13"/>
        <v>-5.8573570973602655E-2</v>
      </c>
      <c r="Q30" s="5">
        <f t="shared" ca="1" si="13"/>
        <v>6.3707732091511343E-2</v>
      </c>
      <c r="R30" s="5">
        <f t="shared" ca="1" si="13"/>
        <v>-3.6315367635003044E-2</v>
      </c>
      <c r="S30" s="5">
        <f t="shared" ca="1" si="13"/>
        <v>3.6697607158949958E-2</v>
      </c>
      <c r="T30" s="5">
        <f t="shared" ca="1" si="13"/>
        <v>-2.5572409403845257E-2</v>
      </c>
      <c r="U30" s="5">
        <f t="shared" ca="1" si="13"/>
        <v>-6.2590219781979609E-2</v>
      </c>
      <c r="V30" s="5">
        <f t="shared" ca="1" si="13"/>
        <v>-9.5767235341264832E-3</v>
      </c>
      <c r="W30" s="5">
        <f t="shared" ca="1" si="13"/>
        <v>-5.3801514515734866E-2</v>
      </c>
      <c r="X30" s="5">
        <f t="shared" ca="1" si="13"/>
        <v>2.8928967458118397E-2</v>
      </c>
      <c r="Y30" s="5">
        <f t="shared" ca="1" si="13"/>
        <v>-3.7510516341507573E-2</v>
      </c>
      <c r="Z30" s="5">
        <f t="shared" ca="1" si="13"/>
        <v>-5.7918234507486711E-2</v>
      </c>
      <c r="AA30" s="5">
        <f t="shared" ca="1" si="13"/>
        <v>1.3978913781325882E-2</v>
      </c>
      <c r="AB30" s="5">
        <f t="shared" ca="1" si="13"/>
        <v>4.5940253437285382E-2</v>
      </c>
      <c r="AC30" s="5">
        <f t="shared" ca="1" si="13"/>
        <v>-9.2715743234790347E-3</v>
      </c>
      <c r="AD30" s="5">
        <f t="shared" ca="1" si="13"/>
        <v>-4.7149172483367183E-3</v>
      </c>
      <c r="AE30" s="5">
        <f t="shared" ca="1" si="13"/>
        <v>4.2677678358908455E-2</v>
      </c>
      <c r="AF30" s="5">
        <f t="shared" ca="1" si="13"/>
        <v>6.2334723599288815E-2</v>
      </c>
      <c r="AG30" s="5">
        <f t="shared" ca="1" si="13"/>
        <v>-3.3191607804353228E-2</v>
      </c>
      <c r="AH30" s="5">
        <f t="shared" ca="1" si="13"/>
        <v>-1.7254482088681352E-2</v>
      </c>
      <c r="AI30" s="5">
        <f t="shared" ca="1" si="13"/>
        <v>-9.0061816376311818E-2</v>
      </c>
      <c r="AJ30" s="5">
        <f t="shared" ca="1" si="13"/>
        <v>8.7342710322495298E-2</v>
      </c>
      <c r="AK30" s="5">
        <f t="shared" ca="1" si="13"/>
        <v>5.3081600373834803E-2</v>
      </c>
      <c r="AL30" s="5">
        <f t="shared" ca="1" si="13"/>
        <v>-2.3893722172329209E-2</v>
      </c>
      <c r="AM30" s="5">
        <f t="shared" ca="1" si="13"/>
        <v>9.62887796885811E-2</v>
      </c>
      <c r="AN30" s="5">
        <f t="shared" ca="1" si="13"/>
        <v>1.18139151309025E-2</v>
      </c>
      <c r="AO30" s="5">
        <f t="shared" ca="1" si="13"/>
        <v>-4.5614665843600376E-2</v>
      </c>
      <c r="AP30" s="5">
        <f t="shared" ca="1" si="13"/>
        <v>7.1561386233028074E-2</v>
      </c>
      <c r="AQ30" s="5">
        <f t="shared" ca="1" si="13"/>
        <v>3.9479320182265257E-2</v>
      </c>
      <c r="AR30" s="5">
        <f t="shared" ca="1" si="13"/>
        <v>0.10161519377405341</v>
      </c>
      <c r="AS30" s="5">
        <f t="shared" ca="1" si="13"/>
        <v>3.0325338837800361E-2</v>
      </c>
      <c r="AT30" s="5">
        <f t="shared" ca="1" si="13"/>
        <v>3.8037547623164046E-2</v>
      </c>
      <c r="AU30" s="5">
        <f t="shared" ca="1" si="13"/>
        <v>-4.5334362325505535E-2</v>
      </c>
      <c r="AV30" s="5">
        <f t="shared" ca="1" si="13"/>
        <v>7.1492054726374807E-2</v>
      </c>
      <c r="AW30" s="5">
        <f t="shared" ca="1" si="13"/>
        <v>-3.2370552640573508E-2</v>
      </c>
      <c r="AX30" s="5">
        <f t="shared" ca="1" si="13"/>
        <v>1.7430671910762419E-2</v>
      </c>
      <c r="AY30" s="5">
        <f t="shared" ca="1" si="13"/>
        <v>-9.0351193301067237E-2</v>
      </c>
      <c r="AZ30" s="5">
        <f t="shared" ca="1" si="13"/>
        <v>8.0577425985677423E-2</v>
      </c>
      <c r="BA30" s="5">
        <f t="shared" ca="1" si="13"/>
        <v>-4.680999691859087E-2</v>
      </c>
      <c r="BB30" s="5">
        <f t="shared" ca="1" si="13"/>
        <v>-1.5084156755237669E-2</v>
      </c>
      <c r="BC30" s="5">
        <f t="shared" ca="1" si="13"/>
        <v>4.9916054779994522E-2</v>
      </c>
      <c r="BD30" s="5">
        <f t="shared" ca="1" si="13"/>
        <v>-5.1589128000520644E-2</v>
      </c>
      <c r="BE30" s="5">
        <f t="shared" ca="1" si="13"/>
        <v>-4.2046037403460218E-2</v>
      </c>
      <c r="BF30" s="5">
        <f t="shared" ca="1" si="13"/>
        <v>-1.2598339850893172E-2</v>
      </c>
      <c r="BG30" s="5">
        <f t="shared" ca="1" si="13"/>
        <v>1.1860297629869569E-3</v>
      </c>
      <c r="BH30" s="5">
        <f t="shared" ca="1" si="13"/>
        <v>4.5663722767019223E-2</v>
      </c>
      <c r="BI30" s="5">
        <f t="shared" ca="1" si="13"/>
        <v>-2.1674691258007795E-2</v>
      </c>
      <c r="BJ30" s="5">
        <f t="shared" ca="1" si="13"/>
        <v>9.7791095071052304E-3</v>
      </c>
      <c r="BK30" s="5">
        <f t="shared" ca="1" si="13"/>
        <v>-1.3860208760604974E-2</v>
      </c>
      <c r="BL30" s="5">
        <f t="shared" ca="1" si="13"/>
        <v>2.3444729081712199E-3</v>
      </c>
      <c r="BM30" s="5">
        <f t="shared" ca="1" si="13"/>
        <v>-6.2900267543613844E-2</v>
      </c>
      <c r="BN30" s="5">
        <f t="shared" ca="1" si="13"/>
        <v>4.7226795342413756E-4</v>
      </c>
      <c r="BO30" s="5">
        <f t="shared" ca="1" si="13"/>
        <v>-9.8100109360494972E-2</v>
      </c>
      <c r="BP30" s="5">
        <f t="shared" ca="1" si="13"/>
        <v>3.3237176350901336E-2</v>
      </c>
      <c r="BQ30" s="5">
        <f t="shared" ca="1" si="12"/>
        <v>-4.6784814158487426E-3</v>
      </c>
      <c r="BR30" s="5">
        <f t="shared" ca="1" si="12"/>
        <v>7.0040375114793954E-2</v>
      </c>
      <c r="BS30" s="5">
        <f t="shared" ca="1" si="12"/>
        <v>-4.6075927279717585E-2</v>
      </c>
      <c r="BT30" s="5">
        <f t="shared" ca="1" si="12"/>
        <v>3.5912252845407611E-2</v>
      </c>
      <c r="BU30" s="5">
        <f t="shared" ca="1" si="12"/>
        <v>6.8081069470910707E-2</v>
      </c>
      <c r="BV30" s="5">
        <f t="shared" ca="1" si="12"/>
        <v>-4.2617589795303258E-3</v>
      </c>
      <c r="BW30" s="5">
        <f t="shared" ca="1" si="12"/>
        <v>1.1130831143675969E-2</v>
      </c>
      <c r="BX30" s="5">
        <f t="shared" ca="1" si="12"/>
        <v>-0.11878393273357395</v>
      </c>
      <c r="BY30" s="5">
        <f t="shared" ca="1" si="12"/>
        <v>2.6193193690817095E-2</v>
      </c>
      <c r="BZ30" s="5">
        <f t="shared" ca="1" si="12"/>
        <v>1.6610564341413447E-2</v>
      </c>
      <c r="CA30" s="5">
        <f t="shared" ca="1" si="12"/>
        <v>-7.6001382791183007E-3</v>
      </c>
      <c r="CB30" s="5">
        <f t="shared" ca="1" si="12"/>
        <v>1.2604029571596486E-2</v>
      </c>
      <c r="CC30" s="5">
        <f t="shared" ca="1" si="12"/>
        <v>3.614949219357344E-2</v>
      </c>
      <c r="CD30" s="5">
        <f t="shared" ca="1" si="12"/>
        <v>-5.047165087497224E-2</v>
      </c>
      <c r="CE30" s="5">
        <f t="shared" ca="1" si="12"/>
        <v>-6.9015790190496279E-2</v>
      </c>
      <c r="CF30" s="5">
        <f t="shared" ca="1" si="12"/>
        <v>3.9456845922613962E-2</v>
      </c>
      <c r="CG30" s="5">
        <f t="shared" ca="1" si="12"/>
        <v>-2.2708174652059196E-2</v>
      </c>
      <c r="CH30" s="5">
        <f t="shared" ca="1" si="12"/>
        <v>-4.4489409555174712E-2</v>
      </c>
      <c r="CI30" s="5">
        <f t="shared" ca="1" si="12"/>
        <v>2.438960095674542E-2</v>
      </c>
      <c r="CJ30" s="5">
        <f t="shared" ca="1" si="12"/>
        <v>1.2250440878873186E-2</v>
      </c>
      <c r="CK30" s="5">
        <f t="shared" ca="1" si="12"/>
        <v>7.7363296884334614E-3</v>
      </c>
      <c r="CL30" s="5">
        <f t="shared" ca="1" si="12"/>
        <v>-5.5576573763108518E-2</v>
      </c>
      <c r="CM30" s="5">
        <f t="shared" ca="1" si="12"/>
        <v>1.6691313102683708E-2</v>
      </c>
      <c r="CN30" s="5">
        <f t="shared" ca="1" si="12"/>
        <v>1.8721634237540464E-2</v>
      </c>
      <c r="CO30" s="5">
        <f t="shared" ca="1" si="12"/>
        <v>-6.4549988538026903E-2</v>
      </c>
      <c r="CP30" s="5">
        <f t="shared" ca="1" si="12"/>
        <v>4.1655981937814855E-2</v>
      </c>
      <c r="CQ30" s="5">
        <f t="shared" ca="1" si="12"/>
        <v>-2.7280591875067858E-2</v>
      </c>
      <c r="CR30" s="5">
        <f t="shared" ca="1" si="12"/>
        <v>-5.9507764020387613E-3</v>
      </c>
      <c r="CS30" s="5">
        <f t="shared" ca="1" si="12"/>
        <v>-7.4259044293526311E-2</v>
      </c>
      <c r="CT30" s="5">
        <f t="shared" ca="1" si="12"/>
        <v>-1.6294727465515361E-2</v>
      </c>
      <c r="CU30" s="5">
        <f t="shared" ca="1" si="12"/>
        <v>2.3779234741472522E-2</v>
      </c>
      <c r="CV30" s="5">
        <f t="shared" ca="1" si="12"/>
        <v>5.8480463554321488E-2</v>
      </c>
      <c r="CW30" s="5">
        <f t="shared" ca="1" si="12"/>
        <v>-3.2926113980611967E-2</v>
      </c>
      <c r="CX30" s="5">
        <f t="shared" ca="1" si="12"/>
        <v>-1.9445686113866042E-2</v>
      </c>
      <c r="CY30" s="5">
        <f t="shared" ca="1" si="12"/>
        <v>-2.7085690660369338E-2</v>
      </c>
    </row>
    <row r="31" spans="2:103" x14ac:dyDescent="0.25">
      <c r="B31" s="1">
        <v>45717</v>
      </c>
      <c r="C31">
        <v>26</v>
      </c>
      <c r="D31" s="5">
        <f t="shared" ca="1" si="2"/>
        <v>7.804311372557185E-2</v>
      </c>
      <c r="E31" s="5">
        <f t="shared" ca="1" si="13"/>
        <v>4.433822328429067E-2</v>
      </c>
      <c r="F31" s="5">
        <f t="shared" ca="1" si="13"/>
        <v>-2.7231288210208721E-2</v>
      </c>
      <c r="G31" s="5">
        <f t="shared" ca="1" si="13"/>
        <v>2.2338785998083983E-2</v>
      </c>
      <c r="H31" s="5">
        <f t="shared" ca="1" si="13"/>
        <v>7.973795204338964E-2</v>
      </c>
      <c r="I31" s="5">
        <f t="shared" ca="1" si="13"/>
        <v>5.7114426450478546E-2</v>
      </c>
      <c r="J31" s="5">
        <f t="shared" ca="1" si="13"/>
        <v>-1.1338467578108809E-2</v>
      </c>
      <c r="K31" s="5">
        <f t="shared" ca="1" si="13"/>
        <v>3.0215823004140921E-3</v>
      </c>
      <c r="L31" s="5">
        <f t="shared" ca="1" si="13"/>
        <v>5.0390231806737046E-2</v>
      </c>
      <c r="M31" s="5">
        <f t="shared" ca="1" si="13"/>
        <v>2.5856041467612233E-2</v>
      </c>
      <c r="N31" s="5">
        <f t="shared" ca="1" si="13"/>
        <v>9.1244540384312997E-2</v>
      </c>
      <c r="O31" s="5">
        <f t="shared" ca="1" si="13"/>
        <v>1.0991393947478892E-3</v>
      </c>
      <c r="P31" s="5">
        <f t="shared" ca="1" si="13"/>
        <v>6.1049425080801148E-2</v>
      </c>
      <c r="Q31" s="5">
        <f t="shared" ca="1" si="13"/>
        <v>-4.974965524317581E-2</v>
      </c>
      <c r="R31" s="5">
        <f t="shared" ca="1" si="13"/>
        <v>-8.3795135595725462E-2</v>
      </c>
      <c r="S31" s="5">
        <f t="shared" ca="1" si="13"/>
        <v>7.6514795589040542E-3</v>
      </c>
      <c r="T31" s="5">
        <f t="shared" ca="1" si="13"/>
        <v>7.1013212620564301E-2</v>
      </c>
      <c r="U31" s="5">
        <f t="shared" ca="1" si="13"/>
        <v>1.9394431649130826E-2</v>
      </c>
      <c r="V31" s="5">
        <f t="shared" ca="1" si="13"/>
        <v>-6.2388129171805889E-2</v>
      </c>
      <c r="W31" s="5">
        <f t="shared" ca="1" si="13"/>
        <v>8.4272881803118538E-2</v>
      </c>
      <c r="X31" s="5">
        <f t="shared" ca="1" si="13"/>
        <v>-6.806640563053265E-2</v>
      </c>
      <c r="Y31" s="5">
        <f t="shared" ca="1" si="13"/>
        <v>3.237826176401664E-2</v>
      </c>
      <c r="Z31" s="5">
        <f t="shared" ca="1" si="13"/>
        <v>-2.7343090616790862E-2</v>
      </c>
      <c r="AA31" s="5">
        <f t="shared" ca="1" si="13"/>
        <v>2.166868262557067E-3</v>
      </c>
      <c r="AB31" s="5">
        <f t="shared" ca="1" si="13"/>
        <v>6.0700284047752158E-3</v>
      </c>
      <c r="AC31" s="5">
        <f t="shared" ca="1" si="13"/>
        <v>4.8612342048210508E-2</v>
      </c>
      <c r="AD31" s="5">
        <f t="shared" ca="1" si="13"/>
        <v>1.9620455766483719E-2</v>
      </c>
      <c r="AE31" s="5">
        <f t="shared" ca="1" si="13"/>
        <v>5.1695191584376479E-2</v>
      </c>
      <c r="AF31" s="5">
        <f t="shared" ca="1" si="13"/>
        <v>2.4770158726543708E-2</v>
      </c>
      <c r="AG31" s="5">
        <f t="shared" ca="1" si="13"/>
        <v>-7.1992433148582322E-2</v>
      </c>
      <c r="AH31" s="5">
        <f t="shared" ca="1" si="13"/>
        <v>2.9202703588339072E-2</v>
      </c>
      <c r="AI31" s="5">
        <f t="shared" ca="1" si="13"/>
        <v>-3.8178547995346195E-2</v>
      </c>
      <c r="AJ31" s="5">
        <f t="shared" ca="1" si="13"/>
        <v>7.2803389973840379E-2</v>
      </c>
      <c r="AK31" s="5">
        <f t="shared" ca="1" si="13"/>
        <v>7.4046990951900597E-3</v>
      </c>
      <c r="AL31" s="5">
        <f t="shared" ca="1" si="13"/>
        <v>4.8292397873978862E-2</v>
      </c>
      <c r="AM31" s="5">
        <f t="shared" ca="1" si="13"/>
        <v>6.6917900546736062E-2</v>
      </c>
      <c r="AN31" s="5">
        <f t="shared" ca="1" si="13"/>
        <v>3.3085737260736076E-2</v>
      </c>
      <c r="AO31" s="5">
        <f t="shared" ca="1" si="13"/>
        <v>4.6458053354289784E-2</v>
      </c>
      <c r="AP31" s="5">
        <f t="shared" ca="1" si="13"/>
        <v>-0.14479118283154205</v>
      </c>
      <c r="AQ31" s="5">
        <f t="shared" ca="1" si="13"/>
        <v>-5.5032083695767328E-3</v>
      </c>
      <c r="AR31" s="5">
        <f t="shared" ca="1" si="13"/>
        <v>-3.6101145643517733E-2</v>
      </c>
      <c r="AS31" s="5">
        <f t="shared" ca="1" si="13"/>
        <v>3.8633556091502617E-2</v>
      </c>
      <c r="AT31" s="5">
        <f t="shared" ca="1" si="13"/>
        <v>-5.4246817004825823E-2</v>
      </c>
      <c r="AU31" s="5">
        <f t="shared" ca="1" si="13"/>
        <v>2.0577351732370231E-2</v>
      </c>
      <c r="AV31" s="5">
        <f t="shared" ca="1" si="13"/>
        <v>0.10932319708144997</v>
      </c>
      <c r="AW31" s="5">
        <f t="shared" ca="1" si="13"/>
        <v>-6.598474565133243E-2</v>
      </c>
      <c r="AX31" s="5">
        <f t="shared" ca="1" si="13"/>
        <v>-2.9720814607612694E-2</v>
      </c>
      <c r="AY31" s="5">
        <f t="shared" ca="1" si="13"/>
        <v>-7.4837400642367796E-2</v>
      </c>
      <c r="AZ31" s="5">
        <f t="shared" ca="1" si="13"/>
        <v>-2.8233339452816877E-2</v>
      </c>
      <c r="BA31" s="5">
        <f t="shared" ca="1" si="13"/>
        <v>1.84717981466547E-2</v>
      </c>
      <c r="BB31" s="5">
        <f t="shared" ca="1" si="13"/>
        <v>8.4578402664815366E-2</v>
      </c>
      <c r="BC31" s="5">
        <f t="shared" ca="1" si="13"/>
        <v>-2.3263558698497375E-2</v>
      </c>
      <c r="BD31" s="5">
        <f t="shared" ca="1" si="13"/>
        <v>-5.4004033692341365E-2</v>
      </c>
      <c r="BE31" s="5">
        <f t="shared" ca="1" si="13"/>
        <v>7.2551289441485978E-2</v>
      </c>
      <c r="BF31" s="5">
        <f t="shared" ca="1" si="13"/>
        <v>1.7310555184234609E-2</v>
      </c>
      <c r="BG31" s="5">
        <f t="shared" ca="1" si="13"/>
        <v>-4.706483021787343E-2</v>
      </c>
      <c r="BH31" s="5">
        <f t="shared" ca="1" si="13"/>
        <v>2.8763020680802245E-2</v>
      </c>
      <c r="BI31" s="5">
        <f t="shared" ca="1" si="13"/>
        <v>3.0823731068415575E-4</v>
      </c>
      <c r="BJ31" s="5">
        <f t="shared" ca="1" si="13"/>
        <v>-7.4850797458666851E-2</v>
      </c>
      <c r="BK31" s="5">
        <f t="shared" ca="1" si="13"/>
        <v>2.1558991314698248E-3</v>
      </c>
      <c r="BL31" s="5">
        <f t="shared" ca="1" si="13"/>
        <v>-2.7051657471376622E-2</v>
      </c>
      <c r="BM31" s="5">
        <f t="shared" ca="1" si="13"/>
        <v>7.3512102378452534E-3</v>
      </c>
      <c r="BN31" s="5">
        <f t="shared" ca="1" si="13"/>
        <v>8.1469445250313438E-2</v>
      </c>
      <c r="BO31" s="5">
        <f t="shared" ca="1" si="13"/>
        <v>6.2614010296343017E-2</v>
      </c>
      <c r="BP31" s="5">
        <f t="shared" ref="BP31:CY34" ca="1" si="14">_xlfn.NORM.INV(RAND(), $B$3, $C$3)</f>
        <v>4.1944235888952151E-2</v>
      </c>
      <c r="BQ31" s="5">
        <f t="shared" ca="1" si="14"/>
        <v>2.6346053200589713E-2</v>
      </c>
      <c r="BR31" s="5">
        <f t="shared" ca="1" si="14"/>
        <v>-6.5739899771453964E-3</v>
      </c>
      <c r="BS31" s="5">
        <f t="shared" ca="1" si="14"/>
        <v>-5.7860038442288687E-3</v>
      </c>
      <c r="BT31" s="5">
        <f t="shared" ca="1" si="14"/>
        <v>-0.10473420232773649</v>
      </c>
      <c r="BU31" s="5">
        <f t="shared" ca="1" si="14"/>
        <v>-1.2053681771562071E-2</v>
      </c>
      <c r="BV31" s="5">
        <f t="shared" ca="1" si="14"/>
        <v>-8.2399608759036583E-2</v>
      </c>
      <c r="BW31" s="5">
        <f t="shared" ca="1" si="14"/>
        <v>-4.0621550185731839E-2</v>
      </c>
      <c r="BX31" s="5">
        <f t="shared" ca="1" si="14"/>
        <v>4.4299534840119607E-2</v>
      </c>
      <c r="BY31" s="5">
        <f t="shared" ca="1" si="14"/>
        <v>4.4082162790058346E-2</v>
      </c>
      <c r="BZ31" s="5">
        <f t="shared" ca="1" si="14"/>
        <v>5.9751153843245246E-2</v>
      </c>
      <c r="CA31" s="5">
        <f t="shared" ca="1" si="14"/>
        <v>-0.15847190483753623</v>
      </c>
      <c r="CB31" s="5">
        <f t="shared" ca="1" si="14"/>
        <v>-4.0147241361201486E-2</v>
      </c>
      <c r="CC31" s="5">
        <f t="shared" ca="1" si="14"/>
        <v>-4.7126350364072506E-2</v>
      </c>
      <c r="CD31" s="5">
        <f t="shared" ca="1" si="14"/>
        <v>0.10235426425171548</v>
      </c>
      <c r="CE31" s="5">
        <f t="shared" ca="1" si="14"/>
        <v>-0.10823144006315115</v>
      </c>
      <c r="CF31" s="5">
        <f t="shared" ca="1" si="14"/>
        <v>-1.6840040624386182E-2</v>
      </c>
      <c r="CG31" s="5">
        <f t="shared" ca="1" si="14"/>
        <v>2.6895571404623994E-2</v>
      </c>
      <c r="CH31" s="5">
        <f t="shared" ca="1" si="14"/>
        <v>-4.0209779852227331E-2</v>
      </c>
      <c r="CI31" s="5">
        <f t="shared" ca="1" si="14"/>
        <v>-4.8706901459596087E-2</v>
      </c>
      <c r="CJ31" s="5">
        <f t="shared" ca="1" si="14"/>
        <v>0.11048181218558555</v>
      </c>
      <c r="CK31" s="5">
        <f t="shared" ca="1" si="14"/>
        <v>6.6374460916827699E-3</v>
      </c>
      <c r="CL31" s="5">
        <f t="shared" ca="1" si="14"/>
        <v>-2.2268722568296654E-2</v>
      </c>
      <c r="CM31" s="5">
        <f t="shared" ca="1" si="14"/>
        <v>5.2448962092295479E-2</v>
      </c>
      <c r="CN31" s="5">
        <f t="shared" ca="1" si="14"/>
        <v>8.3035700681487398E-2</v>
      </c>
      <c r="CO31" s="5">
        <f t="shared" ca="1" si="14"/>
        <v>7.2508434615796466E-2</v>
      </c>
      <c r="CP31" s="5">
        <f t="shared" ca="1" si="14"/>
        <v>-3.8561131247443162E-2</v>
      </c>
      <c r="CQ31" s="5">
        <f t="shared" ca="1" si="14"/>
        <v>-1.7796191404669093E-2</v>
      </c>
      <c r="CR31" s="5">
        <f t="shared" ca="1" si="14"/>
        <v>-5.6109852954479688E-3</v>
      </c>
      <c r="CS31" s="5">
        <f t="shared" ca="1" si="14"/>
        <v>1.1411331750601831E-2</v>
      </c>
      <c r="CT31" s="5">
        <f t="shared" ca="1" si="14"/>
        <v>-5.6283433587883527E-2</v>
      </c>
      <c r="CU31" s="5">
        <f t="shared" ca="1" si="14"/>
        <v>-1.8747414329663745E-2</v>
      </c>
      <c r="CV31" s="5">
        <f t="shared" ca="1" si="14"/>
        <v>5.161214327489299E-2</v>
      </c>
      <c r="CW31" s="5">
        <f t="shared" ca="1" si="14"/>
        <v>4.0869473102262632E-2</v>
      </c>
      <c r="CX31" s="5">
        <f t="shared" ca="1" si="14"/>
        <v>-7.6156634837238474E-2</v>
      </c>
      <c r="CY31" s="5">
        <f t="shared" ca="1" si="14"/>
        <v>3.1506045547746352E-2</v>
      </c>
    </row>
    <row r="32" spans="2:103" x14ac:dyDescent="0.25">
      <c r="B32" s="1">
        <v>45748</v>
      </c>
      <c r="C32">
        <v>27</v>
      </c>
      <c r="D32" s="5">
        <f t="shared" ca="1" si="2"/>
        <v>-2.0900534939869618E-2</v>
      </c>
      <c r="E32" s="5">
        <f t="shared" ref="E32:BP35" ca="1" si="15">_xlfn.NORM.INV(RAND(), $B$3, $C$3)</f>
        <v>1.1587607927039712E-2</v>
      </c>
      <c r="F32" s="5">
        <f t="shared" ca="1" si="15"/>
        <v>9.6953146346560479E-2</v>
      </c>
      <c r="G32" s="5">
        <f t="shared" ca="1" si="15"/>
        <v>2.9527297687760058E-2</v>
      </c>
      <c r="H32" s="5">
        <f t="shared" ca="1" si="15"/>
        <v>4.4690396077518429E-2</v>
      </c>
      <c r="I32" s="5">
        <f t="shared" ca="1" si="15"/>
        <v>-8.2689985407532432E-2</v>
      </c>
      <c r="J32" s="5">
        <f t="shared" ca="1" si="15"/>
        <v>7.6235412178162903E-2</v>
      </c>
      <c r="K32" s="5">
        <f t="shared" ca="1" si="15"/>
        <v>-1.918632417307338E-2</v>
      </c>
      <c r="L32" s="5">
        <f t="shared" ca="1" si="15"/>
        <v>7.8291335622278177E-2</v>
      </c>
      <c r="M32" s="5">
        <f t="shared" ca="1" si="15"/>
        <v>7.7143310645855251E-2</v>
      </c>
      <c r="N32" s="5">
        <f t="shared" ca="1" si="15"/>
        <v>4.0676672365822897E-2</v>
      </c>
      <c r="O32" s="5">
        <f t="shared" ca="1" si="15"/>
        <v>-7.3847617582294533E-3</v>
      </c>
      <c r="P32" s="5">
        <f t="shared" ca="1" si="15"/>
        <v>9.9452004224181937E-3</v>
      </c>
      <c r="Q32" s="5">
        <f t="shared" ca="1" si="15"/>
        <v>-1.99182937658803E-2</v>
      </c>
      <c r="R32" s="5">
        <f t="shared" ca="1" si="15"/>
        <v>-2.7235981254279666E-2</v>
      </c>
      <c r="S32" s="5">
        <f t="shared" ca="1" si="15"/>
        <v>2.5276514991494078E-2</v>
      </c>
      <c r="T32" s="5">
        <f t="shared" ca="1" si="15"/>
        <v>9.6388227054699984E-3</v>
      </c>
      <c r="U32" s="5">
        <f t="shared" ca="1" si="15"/>
        <v>-4.7095256371068477E-2</v>
      </c>
      <c r="V32" s="5">
        <f t="shared" ca="1" si="15"/>
        <v>9.4104369021655084E-3</v>
      </c>
      <c r="W32" s="5">
        <f t="shared" ca="1" si="15"/>
        <v>3.0151496889435216E-2</v>
      </c>
      <c r="X32" s="5">
        <f t="shared" ca="1" si="15"/>
        <v>-5.9375886898863361E-3</v>
      </c>
      <c r="Y32" s="5">
        <f t="shared" ca="1" si="15"/>
        <v>6.8495414184816542E-2</v>
      </c>
      <c r="Z32" s="5">
        <f t="shared" ca="1" si="15"/>
        <v>-5.1860358308026433E-2</v>
      </c>
      <c r="AA32" s="5">
        <f t="shared" ca="1" si="15"/>
        <v>4.6866581443775576E-2</v>
      </c>
      <c r="AB32" s="5">
        <f t="shared" ca="1" si="15"/>
        <v>3.6789276839455494E-2</v>
      </c>
      <c r="AC32" s="5">
        <f t="shared" ca="1" si="15"/>
        <v>-2.0729557966147213E-2</v>
      </c>
      <c r="AD32" s="5">
        <f t="shared" ca="1" si="15"/>
        <v>-2.9993738834981291E-2</v>
      </c>
      <c r="AE32" s="5">
        <f t="shared" ca="1" si="15"/>
        <v>2.2298411531846155E-2</v>
      </c>
      <c r="AF32" s="5">
        <f t="shared" ca="1" si="15"/>
        <v>6.0934681018494493E-4</v>
      </c>
      <c r="AG32" s="5">
        <f t="shared" ca="1" si="15"/>
        <v>1.2983977225447996E-2</v>
      </c>
      <c r="AH32" s="5">
        <f t="shared" ca="1" si="15"/>
        <v>-4.5840780908739963E-2</v>
      </c>
      <c r="AI32" s="5">
        <f t="shared" ca="1" si="15"/>
        <v>-4.0117816482941701E-2</v>
      </c>
      <c r="AJ32" s="5">
        <f t="shared" ca="1" si="15"/>
        <v>-6.7688338692383887E-2</v>
      </c>
      <c r="AK32" s="5">
        <f t="shared" ca="1" si="15"/>
        <v>2.7297514681304785E-2</v>
      </c>
      <c r="AL32" s="5">
        <f t="shared" ca="1" si="15"/>
        <v>2.9250476740473801E-2</v>
      </c>
      <c r="AM32" s="5">
        <f t="shared" ca="1" si="15"/>
        <v>-1.3975568363457079E-3</v>
      </c>
      <c r="AN32" s="5">
        <f t="shared" ca="1" si="15"/>
        <v>4.6194453994459941E-2</v>
      </c>
      <c r="AO32" s="5">
        <f t="shared" ca="1" si="15"/>
        <v>2.0956062572707324E-2</v>
      </c>
      <c r="AP32" s="5">
        <f t="shared" ca="1" si="15"/>
        <v>-3.2479623892147376E-2</v>
      </c>
      <c r="AQ32" s="5">
        <f t="shared" ca="1" si="15"/>
        <v>-7.6992458416027906E-2</v>
      </c>
      <c r="AR32" s="5">
        <f t="shared" ca="1" si="15"/>
        <v>3.1541652200496955E-3</v>
      </c>
      <c r="AS32" s="5">
        <f t="shared" ca="1" si="15"/>
        <v>1.9993751720139088E-2</v>
      </c>
      <c r="AT32" s="5">
        <f t="shared" ca="1" si="15"/>
        <v>-6.3913194096039752E-2</v>
      </c>
      <c r="AU32" s="5">
        <f t="shared" ca="1" si="15"/>
        <v>1.621123036904077E-2</v>
      </c>
      <c r="AV32" s="5">
        <f t="shared" ca="1" si="15"/>
        <v>-6.5458003237176918E-2</v>
      </c>
      <c r="AW32" s="5">
        <f t="shared" ca="1" si="15"/>
        <v>-3.1426549567532783E-2</v>
      </c>
      <c r="AX32" s="5">
        <f t="shared" ca="1" si="15"/>
        <v>4.2394612279255443E-2</v>
      </c>
      <c r="AY32" s="5">
        <f t="shared" ca="1" si="15"/>
        <v>3.250799230207678E-2</v>
      </c>
      <c r="AZ32" s="5">
        <f t="shared" ca="1" si="15"/>
        <v>2.4365618500547255E-2</v>
      </c>
      <c r="BA32" s="5">
        <f t="shared" ca="1" si="15"/>
        <v>-6.9589210896646478E-2</v>
      </c>
      <c r="BB32" s="5">
        <f t="shared" ca="1" si="15"/>
        <v>-6.3262113558561137E-2</v>
      </c>
      <c r="BC32" s="5">
        <f t="shared" ca="1" si="15"/>
        <v>-2.0752464250225222E-3</v>
      </c>
      <c r="BD32" s="5">
        <f t="shared" ca="1" si="15"/>
        <v>0.10750487801574238</v>
      </c>
      <c r="BE32" s="5">
        <f t="shared" ca="1" si="15"/>
        <v>-1.4587953387970521E-2</v>
      </c>
      <c r="BF32" s="5">
        <f t="shared" ca="1" si="15"/>
        <v>-9.9657650569863171E-2</v>
      </c>
      <c r="BG32" s="5">
        <f t="shared" ca="1" si="15"/>
        <v>-4.9728863765404224E-2</v>
      </c>
      <c r="BH32" s="5">
        <f t="shared" ca="1" si="15"/>
        <v>-9.593086928736777E-2</v>
      </c>
      <c r="BI32" s="5">
        <f t="shared" ca="1" si="15"/>
        <v>4.344294553472524E-2</v>
      </c>
      <c r="BJ32" s="5">
        <f t="shared" ca="1" si="15"/>
        <v>-1.0979018870947573E-2</v>
      </c>
      <c r="BK32" s="5">
        <f t="shared" ca="1" si="15"/>
        <v>-1.0794530801686521E-2</v>
      </c>
      <c r="BL32" s="5">
        <f t="shared" ca="1" si="15"/>
        <v>2.1707140948685116E-2</v>
      </c>
      <c r="BM32" s="5">
        <f t="shared" ca="1" si="15"/>
        <v>-2.59127220852381E-2</v>
      </c>
      <c r="BN32" s="5">
        <f t="shared" ca="1" si="15"/>
        <v>-7.116205737281095E-2</v>
      </c>
      <c r="BO32" s="5">
        <f t="shared" ca="1" si="15"/>
        <v>-7.3324260545752432E-3</v>
      </c>
      <c r="BP32" s="5">
        <f t="shared" ca="1" si="15"/>
        <v>-3.3505918076526003E-2</v>
      </c>
      <c r="BQ32" s="5">
        <f t="shared" ca="1" si="14"/>
        <v>3.2833523115392983E-2</v>
      </c>
      <c r="BR32" s="5">
        <f t="shared" ca="1" si="14"/>
        <v>-6.4251550198000419E-3</v>
      </c>
      <c r="BS32" s="5">
        <f t="shared" ca="1" si="14"/>
        <v>5.6442063220177301E-2</v>
      </c>
      <c r="BT32" s="5">
        <f t="shared" ca="1" si="14"/>
        <v>2.0789584339799848E-2</v>
      </c>
      <c r="BU32" s="5">
        <f t="shared" ca="1" si="14"/>
        <v>6.3850863911451533E-2</v>
      </c>
      <c r="BV32" s="5">
        <f t="shared" ca="1" si="14"/>
        <v>-5.2815806885925576E-2</v>
      </c>
      <c r="BW32" s="5">
        <f t="shared" ca="1" si="14"/>
        <v>-0.10349019652741018</v>
      </c>
      <c r="BX32" s="5">
        <f t="shared" ca="1" si="14"/>
        <v>0.15762008244904993</v>
      </c>
      <c r="BY32" s="5">
        <f t="shared" ca="1" si="14"/>
        <v>2.4290939224595399E-2</v>
      </c>
      <c r="BZ32" s="5">
        <f t="shared" ca="1" si="14"/>
        <v>6.8466746770799891E-2</v>
      </c>
      <c r="CA32" s="5">
        <f t="shared" ca="1" si="14"/>
        <v>-8.1879543460047305E-2</v>
      </c>
      <c r="CB32" s="5">
        <f t="shared" ca="1" si="14"/>
        <v>-0.16524145654956895</v>
      </c>
      <c r="CC32" s="5">
        <f t="shared" ca="1" si="14"/>
        <v>-1.6230220435629314E-2</v>
      </c>
      <c r="CD32" s="5">
        <f t="shared" ca="1" si="14"/>
        <v>1.8579185661527029E-2</v>
      </c>
      <c r="CE32" s="5">
        <f t="shared" ca="1" si="14"/>
        <v>0.17664285875007768</v>
      </c>
      <c r="CF32" s="5">
        <f t="shared" ca="1" si="14"/>
        <v>-4.0283456289072324E-2</v>
      </c>
      <c r="CG32" s="5">
        <f t="shared" ca="1" si="14"/>
        <v>-2.9069803646270959E-2</v>
      </c>
      <c r="CH32" s="5">
        <f t="shared" ca="1" si="14"/>
        <v>4.1357876701969984E-2</v>
      </c>
      <c r="CI32" s="5">
        <f t="shared" ca="1" si="14"/>
        <v>7.6581002957502337E-2</v>
      </c>
      <c r="CJ32" s="5">
        <f t="shared" ca="1" si="14"/>
        <v>-9.8067062556558407E-2</v>
      </c>
      <c r="CK32" s="5">
        <f t="shared" ca="1" si="14"/>
        <v>2.8800606390881594E-2</v>
      </c>
      <c r="CL32" s="5">
        <f t="shared" ca="1" si="14"/>
        <v>5.3866830887080816E-2</v>
      </c>
      <c r="CM32" s="5">
        <f t="shared" ca="1" si="14"/>
        <v>2.4376699077122695E-2</v>
      </c>
      <c r="CN32" s="5">
        <f t="shared" ca="1" si="14"/>
        <v>-3.4517133437922835E-2</v>
      </c>
      <c r="CO32" s="5">
        <f t="shared" ca="1" si="14"/>
        <v>-3.780632390949494E-2</v>
      </c>
      <c r="CP32" s="5">
        <f t="shared" ca="1" si="14"/>
        <v>-5.9859776873219223E-2</v>
      </c>
      <c r="CQ32" s="5">
        <f t="shared" ca="1" si="14"/>
        <v>1.2698400028041653E-2</v>
      </c>
      <c r="CR32" s="5">
        <f t="shared" ca="1" si="14"/>
        <v>5.2300927667011797E-2</v>
      </c>
      <c r="CS32" s="5">
        <f t="shared" ca="1" si="14"/>
        <v>6.6662892701535997E-2</v>
      </c>
      <c r="CT32" s="5">
        <f t="shared" ca="1" si="14"/>
        <v>2.2959305390372779E-2</v>
      </c>
      <c r="CU32" s="5">
        <f t="shared" ca="1" si="14"/>
        <v>-3.1942104646280903E-2</v>
      </c>
      <c r="CV32" s="5">
        <f t="shared" ca="1" si="14"/>
        <v>2.2946752989357749E-5</v>
      </c>
      <c r="CW32" s="5">
        <f t="shared" ca="1" si="14"/>
        <v>5.9674717622382814E-3</v>
      </c>
      <c r="CX32" s="5">
        <f t="shared" ca="1" si="14"/>
        <v>-1.7017696023589539E-2</v>
      </c>
      <c r="CY32" s="5">
        <f t="shared" ca="1" si="14"/>
        <v>-0.10016209653014053</v>
      </c>
    </row>
    <row r="33" spans="2:103" x14ac:dyDescent="0.25">
      <c r="B33" s="1">
        <v>45778</v>
      </c>
      <c r="C33">
        <v>28</v>
      </c>
      <c r="D33" s="5">
        <f t="shared" ca="1" si="2"/>
        <v>1.0777406784663603E-2</v>
      </c>
      <c r="E33" s="5">
        <f t="shared" ca="1" si="15"/>
        <v>3.9080156383188229E-2</v>
      </c>
      <c r="F33" s="5">
        <f t="shared" ca="1" si="15"/>
        <v>-2.5471364818257804E-3</v>
      </c>
      <c r="G33" s="5">
        <f t="shared" ca="1" si="15"/>
        <v>-2.9471042132433185E-2</v>
      </c>
      <c r="H33" s="5">
        <f t="shared" ca="1" si="15"/>
        <v>-5.6988902022779234E-3</v>
      </c>
      <c r="I33" s="5">
        <f t="shared" ca="1" si="15"/>
        <v>5.0375732099101574E-2</v>
      </c>
      <c r="J33" s="5">
        <f t="shared" ca="1" si="15"/>
        <v>-0.19343629292109327</v>
      </c>
      <c r="K33" s="5">
        <f t="shared" ca="1" si="15"/>
        <v>4.6472407971917387E-2</v>
      </c>
      <c r="L33" s="5">
        <f t="shared" ca="1" si="15"/>
        <v>-2.9263762706637506E-4</v>
      </c>
      <c r="M33" s="5">
        <f t="shared" ca="1" si="15"/>
        <v>-1.453826065672386E-2</v>
      </c>
      <c r="N33" s="5">
        <f t="shared" ca="1" si="15"/>
        <v>2.2069609684351222E-2</v>
      </c>
      <c r="O33" s="5">
        <f t="shared" ca="1" si="15"/>
        <v>4.4038608665930991E-2</v>
      </c>
      <c r="P33" s="5">
        <f t="shared" ca="1" si="15"/>
        <v>-8.8246552996384033E-3</v>
      </c>
      <c r="Q33" s="5">
        <f t="shared" ca="1" si="15"/>
        <v>4.4197275884647044E-2</v>
      </c>
      <c r="R33" s="5">
        <f t="shared" ca="1" si="15"/>
        <v>-7.5364966077043141E-2</v>
      </c>
      <c r="S33" s="5">
        <f t="shared" ca="1" si="15"/>
        <v>-4.2536889287673151E-2</v>
      </c>
      <c r="T33" s="5">
        <f t="shared" ca="1" si="15"/>
        <v>7.7262060481171173E-3</v>
      </c>
      <c r="U33" s="5">
        <f t="shared" ca="1" si="15"/>
        <v>8.0963523620633908E-3</v>
      </c>
      <c r="V33" s="5">
        <f t="shared" ca="1" si="15"/>
        <v>-3.6716581161174523E-2</v>
      </c>
      <c r="W33" s="5">
        <f t="shared" ca="1" si="15"/>
        <v>6.4312513167367399E-3</v>
      </c>
      <c r="X33" s="5">
        <f t="shared" ca="1" si="15"/>
        <v>3.4485429813532371E-2</v>
      </c>
      <c r="Y33" s="5">
        <f t="shared" ca="1" si="15"/>
        <v>4.8513506860644609E-2</v>
      </c>
      <c r="Z33" s="5">
        <f t="shared" ca="1" si="15"/>
        <v>2.1119502227557315E-2</v>
      </c>
      <c r="AA33" s="5">
        <f t="shared" ca="1" si="15"/>
        <v>-3.3571137035247806E-3</v>
      </c>
      <c r="AB33" s="5">
        <f t="shared" ca="1" si="15"/>
        <v>-2.6731629697989451E-2</v>
      </c>
      <c r="AC33" s="5">
        <f t="shared" ca="1" si="15"/>
        <v>-3.9415607961011394E-2</v>
      </c>
      <c r="AD33" s="5">
        <f t="shared" ca="1" si="15"/>
        <v>0.11256309798230602</v>
      </c>
      <c r="AE33" s="5">
        <f t="shared" ca="1" si="15"/>
        <v>-7.7254647246752184E-2</v>
      </c>
      <c r="AF33" s="5">
        <f t="shared" ca="1" si="15"/>
        <v>2.1285010705827459E-2</v>
      </c>
      <c r="AG33" s="5">
        <f t="shared" ca="1" si="15"/>
        <v>2.5447625575392922E-2</v>
      </c>
      <c r="AH33" s="5">
        <f t="shared" ca="1" si="15"/>
        <v>-6.1518749769880213E-2</v>
      </c>
      <c r="AI33" s="5">
        <f t="shared" ca="1" si="15"/>
        <v>2.2104554382657224E-2</v>
      </c>
      <c r="AJ33" s="5">
        <f t="shared" ca="1" si="15"/>
        <v>-4.1060714813088851E-2</v>
      </c>
      <c r="AK33" s="5">
        <f t="shared" ca="1" si="15"/>
        <v>-6.5036741717940744E-2</v>
      </c>
      <c r="AL33" s="5">
        <f t="shared" ca="1" si="15"/>
        <v>5.2556952457360126E-2</v>
      </c>
      <c r="AM33" s="5">
        <f t="shared" ca="1" si="15"/>
        <v>-6.4944330126622089E-3</v>
      </c>
      <c r="AN33" s="5">
        <f t="shared" ca="1" si="15"/>
        <v>2.0564488525318961E-2</v>
      </c>
      <c r="AO33" s="5">
        <f t="shared" ca="1" si="15"/>
        <v>6.1285343396823271E-3</v>
      </c>
      <c r="AP33" s="5">
        <f t="shared" ca="1" si="15"/>
        <v>-2.0569736156009082E-2</v>
      </c>
      <c r="AQ33" s="5">
        <f t="shared" ca="1" si="15"/>
        <v>-5.9193961537690507E-2</v>
      </c>
      <c r="AR33" s="5">
        <f t="shared" ca="1" si="15"/>
        <v>1.4966001146643372E-2</v>
      </c>
      <c r="AS33" s="5">
        <f t="shared" ca="1" si="15"/>
        <v>3.2445493430764645E-2</v>
      </c>
      <c r="AT33" s="5">
        <f t="shared" ca="1" si="15"/>
        <v>9.5420933456859952E-2</v>
      </c>
      <c r="AU33" s="5">
        <f t="shared" ca="1" si="15"/>
        <v>4.4775910751342157E-2</v>
      </c>
      <c r="AV33" s="5">
        <f t="shared" ca="1" si="15"/>
        <v>2.7278313392645748E-2</v>
      </c>
      <c r="AW33" s="5">
        <f t="shared" ca="1" si="15"/>
        <v>2.6408994706350782E-2</v>
      </c>
      <c r="AX33" s="5">
        <f t="shared" ca="1" si="15"/>
        <v>3.762882779144805E-2</v>
      </c>
      <c r="AY33" s="5">
        <f t="shared" ca="1" si="15"/>
        <v>-2.9213346383861347E-2</v>
      </c>
      <c r="AZ33" s="5">
        <f t="shared" ca="1" si="15"/>
        <v>4.76945736824336E-2</v>
      </c>
      <c r="BA33" s="5">
        <f t="shared" ca="1" si="15"/>
        <v>2.8419851600315488E-2</v>
      </c>
      <c r="BB33" s="5">
        <f t="shared" ca="1" si="15"/>
        <v>5.708156231024504E-2</v>
      </c>
      <c r="BC33" s="5">
        <f t="shared" ca="1" si="15"/>
        <v>8.2768371142752355E-3</v>
      </c>
      <c r="BD33" s="5">
        <f t="shared" ca="1" si="15"/>
        <v>1.5763361154536311E-2</v>
      </c>
      <c r="BE33" s="5">
        <f t="shared" ca="1" si="15"/>
        <v>-5.259408635871167E-2</v>
      </c>
      <c r="BF33" s="5">
        <f t="shared" ca="1" si="15"/>
        <v>2.6150537521892021E-2</v>
      </c>
      <c r="BG33" s="5">
        <f t="shared" ca="1" si="15"/>
        <v>7.2160131341670569E-2</v>
      </c>
      <c r="BH33" s="5">
        <f t="shared" ca="1" si="15"/>
        <v>4.0759826853120941E-2</v>
      </c>
      <c r="BI33" s="5">
        <f t="shared" ca="1" si="15"/>
        <v>3.1414096888929245E-2</v>
      </c>
      <c r="BJ33" s="5">
        <f t="shared" ca="1" si="15"/>
        <v>0.15617361604355118</v>
      </c>
      <c r="BK33" s="5">
        <f t="shared" ca="1" si="15"/>
        <v>-5.6299510195652443E-2</v>
      </c>
      <c r="BL33" s="5">
        <f t="shared" ca="1" si="15"/>
        <v>7.9741961891917387E-2</v>
      </c>
      <c r="BM33" s="5">
        <f t="shared" ca="1" si="15"/>
        <v>-6.1781904800152235E-2</v>
      </c>
      <c r="BN33" s="5">
        <f t="shared" ca="1" si="15"/>
        <v>-4.5092947806853086E-2</v>
      </c>
      <c r="BO33" s="5">
        <f t="shared" ca="1" si="15"/>
        <v>2.9511859763263114E-2</v>
      </c>
      <c r="BP33" s="5">
        <f t="shared" ca="1" si="15"/>
        <v>-1.1463785605167393E-2</v>
      </c>
      <c r="BQ33" s="5">
        <f t="shared" ca="1" si="14"/>
        <v>2.4994875210859385E-2</v>
      </c>
      <c r="BR33" s="5">
        <f t="shared" ca="1" si="14"/>
        <v>-3.086021506917161E-3</v>
      </c>
      <c r="BS33" s="5">
        <f t="shared" ca="1" si="14"/>
        <v>-3.6205026145132288E-4</v>
      </c>
      <c r="BT33" s="5">
        <f t="shared" ca="1" si="14"/>
        <v>-4.2801333384082478E-2</v>
      </c>
      <c r="BU33" s="5">
        <f t="shared" ca="1" si="14"/>
        <v>-7.4711589467604499E-3</v>
      </c>
      <c r="BV33" s="5">
        <f t="shared" ca="1" si="14"/>
        <v>-3.9502425122797509E-2</v>
      </c>
      <c r="BW33" s="5">
        <f t="shared" ca="1" si="14"/>
        <v>-2.337209743589802E-2</v>
      </c>
      <c r="BX33" s="5">
        <f t="shared" ca="1" si="14"/>
        <v>9.4095513810669704E-2</v>
      </c>
      <c r="BY33" s="5">
        <f t="shared" ca="1" si="14"/>
        <v>-3.8427305055514678E-2</v>
      </c>
      <c r="BZ33" s="5">
        <f t="shared" ca="1" si="14"/>
        <v>-6.6641758282826466E-2</v>
      </c>
      <c r="CA33" s="5">
        <f t="shared" ca="1" si="14"/>
        <v>-4.3703276040305793E-2</v>
      </c>
      <c r="CB33" s="5">
        <f t="shared" ca="1" si="14"/>
        <v>5.977182064982902E-2</v>
      </c>
      <c r="CC33" s="5">
        <f t="shared" ca="1" si="14"/>
        <v>2.9012882566116855E-2</v>
      </c>
      <c r="CD33" s="5">
        <f t="shared" ca="1" si="14"/>
        <v>9.9197234138665602E-2</v>
      </c>
      <c r="CE33" s="5">
        <f t="shared" ca="1" si="14"/>
        <v>5.335042520688249E-2</v>
      </c>
      <c r="CF33" s="5">
        <f t="shared" ca="1" si="14"/>
        <v>-2.2673375818411501E-2</v>
      </c>
      <c r="CG33" s="5">
        <f t="shared" ca="1" si="14"/>
        <v>0.10148405516811135</v>
      </c>
      <c r="CH33" s="5">
        <f t="shared" ca="1" si="14"/>
        <v>1.5434813373256888E-2</v>
      </c>
      <c r="CI33" s="5">
        <f t="shared" ca="1" si="14"/>
        <v>-7.9249793423283345E-3</v>
      </c>
      <c r="CJ33" s="5">
        <f t="shared" ca="1" si="14"/>
        <v>9.6373386638491557E-2</v>
      </c>
      <c r="CK33" s="5">
        <f t="shared" ca="1" si="14"/>
        <v>9.04084860558967E-2</v>
      </c>
      <c r="CL33" s="5">
        <f t="shared" ca="1" si="14"/>
        <v>4.9742391826505597E-2</v>
      </c>
      <c r="CM33" s="5">
        <f t="shared" ca="1" si="14"/>
        <v>-3.1349402606113519E-2</v>
      </c>
      <c r="CN33" s="5">
        <f t="shared" ca="1" si="14"/>
        <v>-4.7891778558016886E-2</v>
      </c>
      <c r="CO33" s="5">
        <f t="shared" ca="1" si="14"/>
        <v>-2.8214001241306408E-2</v>
      </c>
      <c r="CP33" s="5">
        <f t="shared" ca="1" si="14"/>
        <v>-7.4636360445571995E-2</v>
      </c>
      <c r="CQ33" s="5">
        <f t="shared" ca="1" si="14"/>
        <v>9.0427076592035971E-2</v>
      </c>
      <c r="CR33" s="5">
        <f t="shared" ca="1" si="14"/>
        <v>-3.3663122941383197E-2</v>
      </c>
      <c r="CS33" s="5">
        <f t="shared" ca="1" si="14"/>
        <v>-2.1584036361985724E-2</v>
      </c>
      <c r="CT33" s="5">
        <f t="shared" ca="1" si="14"/>
        <v>2.7486260456453828E-2</v>
      </c>
      <c r="CU33" s="5">
        <f t="shared" ca="1" si="14"/>
        <v>-5.4364847469624174E-2</v>
      </c>
      <c r="CV33" s="5">
        <f t="shared" ca="1" si="14"/>
        <v>-6.327142909199894E-2</v>
      </c>
      <c r="CW33" s="5">
        <f t="shared" ca="1" si="14"/>
        <v>8.2951768446283797E-2</v>
      </c>
      <c r="CX33" s="5">
        <f t="shared" ca="1" si="14"/>
        <v>7.4178323106899827E-2</v>
      </c>
      <c r="CY33" s="5">
        <f t="shared" ca="1" si="14"/>
        <v>7.1814164830238322E-3</v>
      </c>
    </row>
    <row r="34" spans="2:103" x14ac:dyDescent="0.25">
      <c r="B34" s="1">
        <v>45809</v>
      </c>
      <c r="C34">
        <v>29</v>
      </c>
      <c r="D34" s="5">
        <f t="shared" ca="1" si="2"/>
        <v>0.12595871128575042</v>
      </c>
      <c r="E34" s="5">
        <f t="shared" ca="1" si="15"/>
        <v>-5.5446074505583552E-2</v>
      </c>
      <c r="F34" s="5">
        <f t="shared" ca="1" si="15"/>
        <v>8.5373550187837127E-2</v>
      </c>
      <c r="G34" s="5">
        <f t="shared" ca="1" si="15"/>
        <v>-2.9282857746251813E-2</v>
      </c>
      <c r="H34" s="5">
        <f t="shared" ca="1" si="15"/>
        <v>-2.9826015708704939E-2</v>
      </c>
      <c r="I34" s="5">
        <f t="shared" ca="1" si="15"/>
        <v>1.4385137199983382E-2</v>
      </c>
      <c r="J34" s="5">
        <f t="shared" ca="1" si="15"/>
        <v>4.0783700691280039E-2</v>
      </c>
      <c r="K34" s="5">
        <f t="shared" ca="1" si="15"/>
        <v>2.4015644803901021E-2</v>
      </c>
      <c r="L34" s="5">
        <f t="shared" ca="1" si="15"/>
        <v>0.10966854837851782</v>
      </c>
      <c r="M34" s="5">
        <f t="shared" ca="1" si="15"/>
        <v>-1.8545949261812883E-2</v>
      </c>
      <c r="N34" s="5">
        <f t="shared" ca="1" si="15"/>
        <v>1.7791139214598344E-2</v>
      </c>
      <c r="O34" s="5">
        <f t="shared" ca="1" si="15"/>
        <v>-3.5461267812433306E-2</v>
      </c>
      <c r="P34" s="5">
        <f t="shared" ca="1" si="15"/>
        <v>-3.3526029297076446E-2</v>
      </c>
      <c r="Q34" s="5">
        <f t="shared" ca="1" si="15"/>
        <v>1.9601053229050487E-2</v>
      </c>
      <c r="R34" s="5">
        <f t="shared" ca="1" si="15"/>
        <v>-6.6404538689193243E-2</v>
      </c>
      <c r="S34" s="5">
        <f t="shared" ca="1" si="15"/>
        <v>2.7218272858002705E-2</v>
      </c>
      <c r="T34" s="5">
        <f t="shared" ca="1" si="15"/>
        <v>-8.3682581819754208E-3</v>
      </c>
      <c r="U34" s="5">
        <f t="shared" ca="1" si="15"/>
        <v>-1.6854839296534217E-2</v>
      </c>
      <c r="V34" s="5">
        <f t="shared" ca="1" si="15"/>
        <v>7.101108598642404E-3</v>
      </c>
      <c r="W34" s="5">
        <f t="shared" ca="1" si="15"/>
        <v>-7.1245813182165448E-3</v>
      </c>
      <c r="X34" s="5">
        <f t="shared" ca="1" si="15"/>
        <v>-1.1602487113214974E-2</v>
      </c>
      <c r="Y34" s="5">
        <f t="shared" ca="1" si="15"/>
        <v>-3.4273833664526542E-2</v>
      </c>
      <c r="Z34" s="5">
        <f t="shared" ca="1" si="15"/>
        <v>-9.0966229259505316E-2</v>
      </c>
      <c r="AA34" s="5">
        <f t="shared" ca="1" si="15"/>
        <v>5.3042376200538532E-2</v>
      </c>
      <c r="AB34" s="5">
        <f t="shared" ca="1" si="15"/>
        <v>-0.10572998288132497</v>
      </c>
      <c r="AC34" s="5">
        <f t="shared" ca="1" si="15"/>
        <v>-8.6733099677396508E-2</v>
      </c>
      <c r="AD34" s="5">
        <f t="shared" ca="1" si="15"/>
        <v>-9.5181935703190945E-2</v>
      </c>
      <c r="AE34" s="5">
        <f t="shared" ca="1" si="15"/>
        <v>-4.7879467455415423E-2</v>
      </c>
      <c r="AF34" s="5">
        <f t="shared" ca="1" si="15"/>
        <v>3.6423574293396994E-2</v>
      </c>
      <c r="AG34" s="5">
        <f t="shared" ca="1" si="15"/>
        <v>2.3324775762623387E-2</v>
      </c>
      <c r="AH34" s="5">
        <f t="shared" ca="1" si="15"/>
        <v>6.8489473368956152E-2</v>
      </c>
      <c r="AI34" s="5">
        <f t="shared" ca="1" si="15"/>
        <v>-7.355905479848858E-2</v>
      </c>
      <c r="AJ34" s="5">
        <f t="shared" ca="1" si="15"/>
        <v>-8.2816458206933577E-2</v>
      </c>
      <c r="AK34" s="5">
        <f t="shared" ca="1" si="15"/>
        <v>3.9038690747746851E-2</v>
      </c>
      <c r="AL34" s="5">
        <f t="shared" ca="1" si="15"/>
        <v>5.7020458361152465E-2</v>
      </c>
      <c r="AM34" s="5">
        <f t="shared" ca="1" si="15"/>
        <v>-0.10595617243011225</v>
      </c>
      <c r="AN34" s="5">
        <f t="shared" ca="1" si="15"/>
        <v>7.4653827251161525E-3</v>
      </c>
      <c r="AO34" s="5">
        <f t="shared" ca="1" si="15"/>
        <v>-1.1660656390244434E-2</v>
      </c>
      <c r="AP34" s="5">
        <f t="shared" ca="1" si="15"/>
        <v>2.3885579807797902E-2</v>
      </c>
      <c r="AQ34" s="5">
        <f t="shared" ca="1" si="15"/>
        <v>-3.2191773982641468E-2</v>
      </c>
      <c r="AR34" s="5">
        <f t="shared" ca="1" si="15"/>
        <v>2.4340796845473456E-2</v>
      </c>
      <c r="AS34" s="5">
        <f t="shared" ca="1" si="15"/>
        <v>-6.3082506950311399E-3</v>
      </c>
      <c r="AT34" s="5">
        <f t="shared" ca="1" si="15"/>
        <v>-4.2641682486944464E-2</v>
      </c>
      <c r="AU34" s="5">
        <f t="shared" ca="1" si="15"/>
        <v>6.0493030097316554E-2</v>
      </c>
      <c r="AV34" s="5">
        <f t="shared" ca="1" si="15"/>
        <v>-8.6896041844460774E-4</v>
      </c>
      <c r="AW34" s="5">
        <f t="shared" ca="1" si="15"/>
        <v>-6.8924251624188512E-2</v>
      </c>
      <c r="AX34" s="5">
        <f t="shared" ca="1" si="15"/>
        <v>3.9955980380193316E-2</v>
      </c>
      <c r="AY34" s="5">
        <f t="shared" ca="1" si="15"/>
        <v>3.5131951607631273E-2</v>
      </c>
      <c r="AZ34" s="5">
        <f t="shared" ca="1" si="15"/>
        <v>-1.8370410208615857E-2</v>
      </c>
      <c r="BA34" s="5">
        <f t="shared" ca="1" si="15"/>
        <v>5.851837120207723E-2</v>
      </c>
      <c r="BB34" s="5">
        <f t="shared" ca="1" si="15"/>
        <v>-4.3231945359065056E-2</v>
      </c>
      <c r="BC34" s="5">
        <f t="shared" ca="1" si="15"/>
        <v>4.1191267768081824E-2</v>
      </c>
      <c r="BD34" s="5">
        <f t="shared" ca="1" si="15"/>
        <v>-6.3555810813483091E-2</v>
      </c>
      <c r="BE34" s="5">
        <f t="shared" ca="1" si="15"/>
        <v>-2.9041110817730115E-2</v>
      </c>
      <c r="BF34" s="5">
        <f t="shared" ca="1" si="15"/>
        <v>9.1596739653916806E-2</v>
      </c>
      <c r="BG34" s="5">
        <f t="shared" ca="1" si="15"/>
        <v>3.9350450038880463E-2</v>
      </c>
      <c r="BH34" s="5">
        <f t="shared" ca="1" si="15"/>
        <v>-7.7211539217868826E-3</v>
      </c>
      <c r="BI34" s="5">
        <f t="shared" ca="1" si="15"/>
        <v>-3.246663458419586E-2</v>
      </c>
      <c r="BJ34" s="5">
        <f t="shared" ca="1" si="15"/>
        <v>3.1159877657246541E-2</v>
      </c>
      <c r="BK34" s="5">
        <f t="shared" ca="1" si="15"/>
        <v>-7.5681643358313112E-3</v>
      </c>
      <c r="BL34" s="5">
        <f t="shared" ca="1" si="15"/>
        <v>7.8974632768900141E-2</v>
      </c>
      <c r="BM34" s="5">
        <f t="shared" ca="1" si="15"/>
        <v>5.2436490557871959E-2</v>
      </c>
      <c r="BN34" s="5">
        <f t="shared" ca="1" si="15"/>
        <v>-3.3382549085769021E-2</v>
      </c>
      <c r="BO34" s="5">
        <f t="shared" ca="1" si="15"/>
        <v>-4.8538439085342916E-2</v>
      </c>
      <c r="BP34" s="5">
        <f t="shared" ca="1" si="15"/>
        <v>6.8767367219918399E-2</v>
      </c>
      <c r="BQ34" s="5">
        <f t="shared" ca="1" si="14"/>
        <v>2.5645116505454594E-2</v>
      </c>
      <c r="BR34" s="5">
        <f t="shared" ca="1" si="14"/>
        <v>-9.3612264714714819E-3</v>
      </c>
      <c r="BS34" s="5">
        <f t="shared" ca="1" si="14"/>
        <v>2.438328788994459E-2</v>
      </c>
      <c r="BT34" s="5">
        <f t="shared" ca="1" si="14"/>
        <v>4.6337412398384271E-2</v>
      </c>
      <c r="BU34" s="5">
        <f t="shared" ca="1" si="14"/>
        <v>3.4508800896912162E-2</v>
      </c>
      <c r="BV34" s="5">
        <f t="shared" ca="1" si="14"/>
        <v>1.5477833679129849E-2</v>
      </c>
      <c r="BW34" s="5">
        <f t="shared" ca="1" si="14"/>
        <v>-7.2766219657959999E-2</v>
      </c>
      <c r="BX34" s="5">
        <f t="shared" ca="1" si="14"/>
        <v>-4.2783102881415371E-3</v>
      </c>
      <c r="BY34" s="5">
        <f t="shared" ca="1" si="14"/>
        <v>8.0956386937690791E-3</v>
      </c>
      <c r="BZ34" s="5">
        <f t="shared" ca="1" si="14"/>
        <v>1.1761380204006118E-2</v>
      </c>
      <c r="CA34" s="5">
        <f t="shared" ca="1" si="14"/>
        <v>-1.6592869859474503E-3</v>
      </c>
      <c r="CB34" s="5">
        <f t="shared" ca="1" si="14"/>
        <v>9.302088394158959E-3</v>
      </c>
      <c r="CC34" s="5">
        <f t="shared" ca="1" si="14"/>
        <v>5.7312119444640708E-2</v>
      </c>
      <c r="CD34" s="5">
        <f t="shared" ca="1" si="14"/>
        <v>4.3277296472605919E-2</v>
      </c>
      <c r="CE34" s="5">
        <f t="shared" ca="1" si="14"/>
        <v>-2.0526483032046284E-2</v>
      </c>
      <c r="CF34" s="5">
        <f t="shared" ca="1" si="14"/>
        <v>6.2737514388316554E-2</v>
      </c>
      <c r="CG34" s="5">
        <f t="shared" ca="1" si="14"/>
        <v>4.2149024449489148E-2</v>
      </c>
      <c r="CH34" s="5">
        <f t="shared" ca="1" si="14"/>
        <v>6.9807834889678316E-2</v>
      </c>
      <c r="CI34" s="5">
        <f t="shared" ca="1" si="14"/>
        <v>5.917913708196465E-2</v>
      </c>
      <c r="CJ34" s="5">
        <f t="shared" ca="1" si="14"/>
        <v>8.4352298349047363E-3</v>
      </c>
      <c r="CK34" s="5">
        <f t="shared" ca="1" si="14"/>
        <v>-3.610782433822142E-2</v>
      </c>
      <c r="CL34" s="5">
        <f t="shared" ca="1" si="14"/>
        <v>-5.3747522345125219E-2</v>
      </c>
      <c r="CM34" s="5">
        <f t="shared" ca="1" si="14"/>
        <v>1.1651452818850541E-2</v>
      </c>
      <c r="CN34" s="5">
        <f t="shared" ca="1" si="14"/>
        <v>9.6045700348294294E-2</v>
      </c>
      <c r="CO34" s="5">
        <f t="shared" ca="1" si="14"/>
        <v>4.2555065553062196E-2</v>
      </c>
      <c r="CP34" s="5">
        <f t="shared" ca="1" si="14"/>
        <v>-6.9499666686131376E-2</v>
      </c>
      <c r="CQ34" s="5">
        <f t="shared" ca="1" si="14"/>
        <v>2.5529978070500593E-2</v>
      </c>
      <c r="CR34" s="5">
        <f t="shared" ca="1" si="14"/>
        <v>-2.9113306079965144E-2</v>
      </c>
      <c r="CS34" s="5">
        <f t="shared" ca="1" si="14"/>
        <v>3.8637119288749952E-2</v>
      </c>
      <c r="CT34" s="5">
        <f t="shared" ca="1" si="14"/>
        <v>-2.03695306797975E-2</v>
      </c>
      <c r="CU34" s="5">
        <f t="shared" ca="1" si="14"/>
        <v>7.5474524656567607E-2</v>
      </c>
      <c r="CV34" s="5">
        <f t="shared" ca="1" si="14"/>
        <v>-2.9432964560797549E-3</v>
      </c>
      <c r="CW34" s="5">
        <f t="shared" ca="1" si="14"/>
        <v>-2.9195616623030267E-2</v>
      </c>
      <c r="CX34" s="5">
        <f t="shared" ca="1" si="14"/>
        <v>9.9694690678017617E-2</v>
      </c>
      <c r="CY34" s="5">
        <f t="shared" ca="1" si="14"/>
        <v>-6.6238935441796098E-2</v>
      </c>
    </row>
    <row r="35" spans="2:103" x14ac:dyDescent="0.25">
      <c r="B35" s="1">
        <v>45839</v>
      </c>
      <c r="C35">
        <v>30</v>
      </c>
      <c r="D35" s="5">
        <f t="shared" ca="1" si="2"/>
        <v>5.7806498625016786E-2</v>
      </c>
      <c r="E35" s="5">
        <f t="shared" ca="1" si="15"/>
        <v>2.9977400209863628E-2</v>
      </c>
      <c r="F35" s="5">
        <f t="shared" ca="1" si="15"/>
        <v>-4.8323509557478952E-2</v>
      </c>
      <c r="G35" s="5">
        <f t="shared" ca="1" si="15"/>
        <v>6.8042407656947841E-3</v>
      </c>
      <c r="H35" s="5">
        <f t="shared" ca="1" si="15"/>
        <v>-5.2883066423754919E-2</v>
      </c>
      <c r="I35" s="5">
        <f t="shared" ca="1" si="15"/>
        <v>-5.1654827162115328E-2</v>
      </c>
      <c r="J35" s="5">
        <f t="shared" ca="1" si="15"/>
        <v>4.7246976220907929E-3</v>
      </c>
      <c r="K35" s="5">
        <f t="shared" ca="1" si="15"/>
        <v>-2.42703358194843E-2</v>
      </c>
      <c r="L35" s="5">
        <f t="shared" ca="1" si="15"/>
        <v>8.9764425288992894E-2</v>
      </c>
      <c r="M35" s="5">
        <f t="shared" ca="1" si="15"/>
        <v>6.6937799430599298E-2</v>
      </c>
      <c r="N35" s="5">
        <f t="shared" ca="1" si="15"/>
        <v>-2.7878808488943058E-2</v>
      </c>
      <c r="O35" s="5">
        <f t="shared" ca="1" si="15"/>
        <v>-5.0519017084997807E-3</v>
      </c>
      <c r="P35" s="5">
        <f t="shared" ca="1" si="15"/>
        <v>-8.1029923798184213E-3</v>
      </c>
      <c r="Q35" s="5">
        <f t="shared" ca="1" si="15"/>
        <v>-5.2613645231929643E-2</v>
      </c>
      <c r="R35" s="5">
        <f t="shared" ca="1" si="15"/>
        <v>5.7068031685013568E-3</v>
      </c>
      <c r="S35" s="5">
        <f t="shared" ca="1" si="15"/>
        <v>-8.1299008803562375E-2</v>
      </c>
      <c r="T35" s="5">
        <f t="shared" ca="1" si="15"/>
        <v>4.8380229924784551E-2</v>
      </c>
      <c r="U35" s="5">
        <f t="shared" ca="1" si="15"/>
        <v>4.6224128828785238E-2</v>
      </c>
      <c r="V35" s="5">
        <f t="shared" ca="1" si="15"/>
        <v>-2.7805004335253805E-2</v>
      </c>
      <c r="W35" s="5">
        <f t="shared" ca="1" si="15"/>
        <v>-2.1847496082142346E-2</v>
      </c>
      <c r="X35" s="5">
        <f t="shared" ca="1" si="15"/>
        <v>5.7686111708107196E-2</v>
      </c>
      <c r="Y35" s="5">
        <f t="shared" ca="1" si="15"/>
        <v>-5.9361899466156345E-2</v>
      </c>
      <c r="Z35" s="5">
        <f t="shared" ca="1" si="15"/>
        <v>-2.5589980610989368E-2</v>
      </c>
      <c r="AA35" s="5">
        <f t="shared" ca="1" si="15"/>
        <v>-4.8275320014353765E-2</v>
      </c>
      <c r="AB35" s="5">
        <f t="shared" ca="1" si="15"/>
        <v>5.7551178916583741E-2</v>
      </c>
      <c r="AC35" s="5">
        <f t="shared" ca="1" si="15"/>
        <v>-0.12996621652629248</v>
      </c>
      <c r="AD35" s="5">
        <f t="shared" ca="1" si="15"/>
        <v>7.8625276375832331E-2</v>
      </c>
      <c r="AE35" s="5">
        <f t="shared" ca="1" si="15"/>
        <v>-2.0109895253997666E-2</v>
      </c>
      <c r="AF35" s="5">
        <f t="shared" ca="1" si="15"/>
        <v>-0.11383271207866763</v>
      </c>
      <c r="AG35" s="5">
        <f t="shared" ca="1" si="15"/>
        <v>-5.3377079223235847E-2</v>
      </c>
      <c r="AH35" s="5">
        <f t="shared" ca="1" si="15"/>
        <v>-3.7257515335430327E-2</v>
      </c>
      <c r="AI35" s="5">
        <f t="shared" ca="1" si="15"/>
        <v>-2.5581163068127449E-2</v>
      </c>
      <c r="AJ35" s="5">
        <f t="shared" ca="1" si="15"/>
        <v>-2.7355741903235583E-2</v>
      </c>
      <c r="AK35" s="5">
        <f t="shared" ca="1" si="15"/>
        <v>9.2697743941593941E-2</v>
      </c>
      <c r="AL35" s="5">
        <f t="shared" ca="1" si="15"/>
        <v>1.8901998081646009E-2</v>
      </c>
      <c r="AM35" s="5">
        <f t="shared" ca="1" si="15"/>
        <v>0.10052366929596557</v>
      </c>
      <c r="AN35" s="5">
        <f t="shared" ca="1" si="15"/>
        <v>0.11457936533149357</v>
      </c>
      <c r="AO35" s="5">
        <f t="shared" ca="1" si="15"/>
        <v>4.7713784056668831E-2</v>
      </c>
      <c r="AP35" s="5">
        <f t="shared" ca="1" si="15"/>
        <v>9.6657689569677359E-3</v>
      </c>
      <c r="AQ35" s="5">
        <f t="shared" ca="1" si="15"/>
        <v>6.7604089790762073E-2</v>
      </c>
      <c r="AR35" s="5">
        <f t="shared" ca="1" si="15"/>
        <v>6.3209420810345345E-3</v>
      </c>
      <c r="AS35" s="5">
        <f t="shared" ca="1" si="15"/>
        <v>-1.7391562357952396E-2</v>
      </c>
      <c r="AT35" s="5">
        <f t="shared" ca="1" si="15"/>
        <v>1.0480267805528768E-2</v>
      </c>
      <c r="AU35" s="5">
        <f t="shared" ca="1" si="15"/>
        <v>7.0554755191527627E-3</v>
      </c>
      <c r="AV35" s="5">
        <f t="shared" ca="1" si="15"/>
        <v>-3.2319076345957494E-2</v>
      </c>
      <c r="AW35" s="5">
        <f t="shared" ca="1" si="15"/>
        <v>-4.9074259595936129E-2</v>
      </c>
      <c r="AX35" s="5">
        <f t="shared" ca="1" si="15"/>
        <v>1.2925058673868855E-2</v>
      </c>
      <c r="AY35" s="5">
        <f t="shared" ca="1" si="15"/>
        <v>1.1606680388048615E-2</v>
      </c>
      <c r="AZ35" s="5">
        <f t="shared" ca="1" si="15"/>
        <v>-8.2529478572244033E-2</v>
      </c>
      <c r="BA35" s="5">
        <f t="shared" ca="1" si="15"/>
        <v>7.6914289599871594E-2</v>
      </c>
      <c r="BB35" s="5">
        <f t="shared" ca="1" si="15"/>
        <v>-5.263060163229305E-2</v>
      </c>
      <c r="BC35" s="5">
        <f t="shared" ca="1" si="15"/>
        <v>2.1009066576913584E-3</v>
      </c>
      <c r="BD35" s="5">
        <f t="shared" ca="1" si="15"/>
        <v>-7.3604967328308679E-2</v>
      </c>
      <c r="BE35" s="5">
        <f t="shared" ca="1" si="15"/>
        <v>-1.7020017194970434E-2</v>
      </c>
      <c r="BF35" s="5">
        <f t="shared" ca="1" si="15"/>
        <v>1.3320096276910326E-2</v>
      </c>
      <c r="BG35" s="5">
        <f t="shared" ca="1" si="15"/>
        <v>9.8394774135304799E-2</v>
      </c>
      <c r="BH35" s="5">
        <f t="shared" ca="1" si="15"/>
        <v>-9.2393832073537664E-3</v>
      </c>
      <c r="BI35" s="5">
        <f t="shared" ca="1" si="15"/>
        <v>-1.0110067885785074E-2</v>
      </c>
      <c r="BJ35" s="5">
        <f t="shared" ca="1" si="15"/>
        <v>4.7556293566591142E-2</v>
      </c>
      <c r="BK35" s="5">
        <f t="shared" ca="1" si="15"/>
        <v>-8.1924588180320626E-2</v>
      </c>
      <c r="BL35" s="5">
        <f t="shared" ca="1" si="15"/>
        <v>-9.7427069962972512E-2</v>
      </c>
      <c r="BM35" s="5">
        <f t="shared" ca="1" si="15"/>
        <v>6.113097876370141E-2</v>
      </c>
      <c r="BN35" s="5">
        <f t="shared" ca="1" si="15"/>
        <v>1.0708533427115894E-2</v>
      </c>
      <c r="BO35" s="5">
        <f t="shared" ca="1" si="15"/>
        <v>-4.0209600603229208E-2</v>
      </c>
      <c r="BP35" s="5">
        <f t="shared" ref="BP35:CY38" ca="1" si="16">_xlfn.NORM.INV(RAND(), $B$3, $C$3)</f>
        <v>0.11075498511254464</v>
      </c>
      <c r="BQ35" s="5">
        <f t="shared" ca="1" si="16"/>
        <v>-9.7739023138689887E-2</v>
      </c>
      <c r="BR35" s="5">
        <f t="shared" ca="1" si="16"/>
        <v>-4.1599674567799706E-2</v>
      </c>
      <c r="BS35" s="5">
        <f t="shared" ca="1" si="16"/>
        <v>-3.0491478006119499E-3</v>
      </c>
      <c r="BT35" s="5">
        <f t="shared" ca="1" si="16"/>
        <v>-9.5819868469067303E-4</v>
      </c>
      <c r="BU35" s="5">
        <f t="shared" ca="1" si="16"/>
        <v>6.1340938698884059E-2</v>
      </c>
      <c r="BV35" s="5">
        <f t="shared" ca="1" si="16"/>
        <v>-3.3995370539540479E-2</v>
      </c>
      <c r="BW35" s="5">
        <f t="shared" ca="1" si="16"/>
        <v>-6.0524696072755384E-3</v>
      </c>
      <c r="BX35" s="5">
        <f t="shared" ca="1" si="16"/>
        <v>5.1537601858166859E-2</v>
      </c>
      <c r="BY35" s="5">
        <f t="shared" ca="1" si="16"/>
        <v>-4.5229972056925985E-2</v>
      </c>
      <c r="BZ35" s="5">
        <f t="shared" ca="1" si="16"/>
        <v>0.10954565734262615</v>
      </c>
      <c r="CA35" s="5">
        <f t="shared" ca="1" si="16"/>
        <v>-2.0071319182209009E-2</v>
      </c>
      <c r="CB35" s="5">
        <f t="shared" ca="1" si="16"/>
        <v>0.11417090211049032</v>
      </c>
      <c r="CC35" s="5">
        <f t="shared" ca="1" si="16"/>
        <v>-1.8650995980997998E-2</v>
      </c>
      <c r="CD35" s="5">
        <f t="shared" ca="1" si="16"/>
        <v>-9.1764802287344988E-2</v>
      </c>
      <c r="CE35" s="5">
        <f t="shared" ca="1" si="16"/>
        <v>-1.9728988774139766E-2</v>
      </c>
      <c r="CF35" s="5">
        <f t="shared" ca="1" si="16"/>
        <v>7.3831143692199244E-2</v>
      </c>
      <c r="CG35" s="5">
        <f t="shared" ca="1" si="16"/>
        <v>2.7332825885580531E-3</v>
      </c>
      <c r="CH35" s="5">
        <f t="shared" ca="1" si="16"/>
        <v>7.343935178826215E-2</v>
      </c>
      <c r="CI35" s="5">
        <f t="shared" ca="1" si="16"/>
        <v>-2.4214805029988001E-2</v>
      </c>
      <c r="CJ35" s="5">
        <f t="shared" ca="1" si="16"/>
        <v>-4.9054644741381638E-2</v>
      </c>
      <c r="CK35" s="5">
        <f t="shared" ca="1" si="16"/>
        <v>1.3695880241803408E-2</v>
      </c>
      <c r="CL35" s="5">
        <f t="shared" ca="1" si="16"/>
        <v>1.6247445087027478E-2</v>
      </c>
      <c r="CM35" s="5">
        <f t="shared" ca="1" si="16"/>
        <v>7.7703648240362383E-2</v>
      </c>
      <c r="CN35" s="5">
        <f t="shared" ca="1" si="16"/>
        <v>4.0895439795273318E-2</v>
      </c>
      <c r="CO35" s="5">
        <f t="shared" ca="1" si="16"/>
        <v>-9.9884900004992075E-3</v>
      </c>
      <c r="CP35" s="5">
        <f t="shared" ca="1" si="16"/>
        <v>-1.6413367312366419E-2</v>
      </c>
      <c r="CQ35" s="5">
        <f t="shared" ca="1" si="16"/>
        <v>-1.0548917370325173E-2</v>
      </c>
      <c r="CR35" s="5">
        <f t="shared" ca="1" si="16"/>
        <v>5.22982152740116E-2</v>
      </c>
      <c r="CS35" s="5">
        <f t="shared" ca="1" si="16"/>
        <v>-4.9707663436099135E-2</v>
      </c>
      <c r="CT35" s="5">
        <f t="shared" ca="1" si="16"/>
        <v>-3.8160383939343928E-2</v>
      </c>
      <c r="CU35" s="5">
        <f t="shared" ca="1" si="16"/>
        <v>6.1242634804878175E-2</v>
      </c>
      <c r="CV35" s="5">
        <f t="shared" ca="1" si="16"/>
        <v>4.8064028835781104E-3</v>
      </c>
      <c r="CW35" s="5">
        <f t="shared" ca="1" si="16"/>
        <v>-2.1780203196191894E-2</v>
      </c>
      <c r="CX35" s="5">
        <f t="shared" ca="1" si="16"/>
        <v>-1.5382612795816837E-3</v>
      </c>
      <c r="CY35" s="5">
        <f t="shared" ca="1" si="16"/>
        <v>1.862715705347982E-2</v>
      </c>
    </row>
    <row r="36" spans="2:103" x14ac:dyDescent="0.25">
      <c r="B36" s="1">
        <v>45870</v>
      </c>
      <c r="C36">
        <v>31</v>
      </c>
      <c r="D36" s="5">
        <f t="shared" ca="1" si="2"/>
        <v>9.835553230375893E-2</v>
      </c>
      <c r="E36" s="5">
        <f t="shared" ref="E36:BP39" ca="1" si="17">_xlfn.NORM.INV(RAND(), $B$3, $C$3)</f>
        <v>-4.42412440970033E-2</v>
      </c>
      <c r="F36" s="5">
        <f t="shared" ca="1" si="17"/>
        <v>-4.855917636113033E-2</v>
      </c>
      <c r="G36" s="5">
        <f t="shared" ca="1" si="17"/>
        <v>-4.117592496566411E-3</v>
      </c>
      <c r="H36" s="5">
        <f t="shared" ca="1" si="17"/>
        <v>3.9244034860818788E-2</v>
      </c>
      <c r="I36" s="5">
        <f t="shared" ca="1" si="17"/>
        <v>-6.2175661096784782E-2</v>
      </c>
      <c r="J36" s="5">
        <f t="shared" ca="1" si="17"/>
        <v>-6.203151159892074E-3</v>
      </c>
      <c r="K36" s="5">
        <f t="shared" ca="1" si="17"/>
        <v>7.7352575336775156E-2</v>
      </c>
      <c r="L36" s="5">
        <f t="shared" ca="1" si="17"/>
        <v>1.7625065956636855E-2</v>
      </c>
      <c r="M36" s="5">
        <f t="shared" ca="1" si="17"/>
        <v>4.5212972942684261E-2</v>
      </c>
      <c r="N36" s="5">
        <f t="shared" ca="1" si="17"/>
        <v>-2.4862985022196648E-2</v>
      </c>
      <c r="O36" s="5">
        <f t="shared" ca="1" si="17"/>
        <v>9.1549173011285817E-2</v>
      </c>
      <c r="P36" s="5">
        <f t="shared" ca="1" si="17"/>
        <v>1.7437882777598494E-2</v>
      </c>
      <c r="Q36" s="5">
        <f t="shared" ca="1" si="17"/>
        <v>-4.3939287756989402E-2</v>
      </c>
      <c r="R36" s="5">
        <f t="shared" ca="1" si="17"/>
        <v>9.7814864727055723E-2</v>
      </c>
      <c r="S36" s="5">
        <f t="shared" ca="1" si="17"/>
        <v>2.6463242635592042E-2</v>
      </c>
      <c r="T36" s="5">
        <f t="shared" ca="1" si="17"/>
        <v>-8.1167544439748537E-2</v>
      </c>
      <c r="U36" s="5">
        <f t="shared" ca="1" si="17"/>
        <v>-2.4990287951761728E-2</v>
      </c>
      <c r="V36" s="5">
        <f t="shared" ca="1" si="17"/>
        <v>1.3320614663197025E-2</v>
      </c>
      <c r="W36" s="5">
        <f t="shared" ca="1" si="17"/>
        <v>-3.4075159045173484E-2</v>
      </c>
      <c r="X36" s="5">
        <f t="shared" ca="1" si="17"/>
        <v>2.0462944168331111E-3</v>
      </c>
      <c r="Y36" s="5">
        <f t="shared" ca="1" si="17"/>
        <v>3.5668570358746363E-3</v>
      </c>
      <c r="Z36" s="5">
        <f t="shared" ca="1" si="17"/>
        <v>-5.6289790726183536E-2</v>
      </c>
      <c r="AA36" s="5">
        <f t="shared" ca="1" si="17"/>
        <v>1.4395206417903357E-2</v>
      </c>
      <c r="AB36" s="5">
        <f t="shared" ca="1" si="17"/>
        <v>6.7770525192167336E-2</v>
      </c>
      <c r="AC36" s="5">
        <f t="shared" ca="1" si="17"/>
        <v>5.6380812019583053E-2</v>
      </c>
      <c r="AD36" s="5">
        <f t="shared" ca="1" si="17"/>
        <v>3.9955994033041987E-2</v>
      </c>
      <c r="AE36" s="5">
        <f t="shared" ca="1" si="17"/>
        <v>3.7266567987737836E-2</v>
      </c>
      <c r="AF36" s="5">
        <f t="shared" ca="1" si="17"/>
        <v>1.3222041965988921E-2</v>
      </c>
      <c r="AG36" s="5">
        <f t="shared" ca="1" si="17"/>
        <v>1.4299064695851852E-2</v>
      </c>
      <c r="AH36" s="5">
        <f t="shared" ca="1" si="17"/>
        <v>2.17017275353137E-2</v>
      </c>
      <c r="AI36" s="5">
        <f t="shared" ca="1" si="17"/>
        <v>-1.6059614608824959E-2</v>
      </c>
      <c r="AJ36" s="5">
        <f t="shared" ca="1" si="17"/>
        <v>3.9633661154473698E-3</v>
      </c>
      <c r="AK36" s="5">
        <f t="shared" ca="1" si="17"/>
        <v>5.4100708661178311E-2</v>
      </c>
      <c r="AL36" s="5">
        <f t="shared" ca="1" si="17"/>
        <v>2.7134071639076916E-2</v>
      </c>
      <c r="AM36" s="5">
        <f t="shared" ca="1" si="17"/>
        <v>3.3395862737399709E-2</v>
      </c>
      <c r="AN36" s="5">
        <f t="shared" ca="1" si="17"/>
        <v>-6.4624660205540342E-3</v>
      </c>
      <c r="AO36" s="5">
        <f t="shared" ca="1" si="17"/>
        <v>-7.805259059237557E-2</v>
      </c>
      <c r="AP36" s="5">
        <f t="shared" ca="1" si="17"/>
        <v>-1.8819199975035318E-2</v>
      </c>
      <c r="AQ36" s="5">
        <f t="shared" ca="1" si="17"/>
        <v>-6.9024392083521652E-3</v>
      </c>
      <c r="AR36" s="5">
        <f t="shared" ca="1" si="17"/>
        <v>1.510530172501204E-2</v>
      </c>
      <c r="AS36" s="5">
        <f t="shared" ca="1" si="17"/>
        <v>2.9975911348909763E-2</v>
      </c>
      <c r="AT36" s="5">
        <f t="shared" ca="1" si="17"/>
        <v>-7.2170421120588704E-2</v>
      </c>
      <c r="AU36" s="5">
        <f t="shared" ca="1" si="17"/>
        <v>9.7171945191834391E-2</v>
      </c>
      <c r="AV36" s="5">
        <f t="shared" ca="1" si="17"/>
        <v>-4.7247787668980738E-2</v>
      </c>
      <c r="AW36" s="5">
        <f t="shared" ca="1" si="17"/>
        <v>3.3965004727065332E-2</v>
      </c>
      <c r="AX36" s="5">
        <f t="shared" ca="1" si="17"/>
        <v>2.9458795695124034E-2</v>
      </c>
      <c r="AY36" s="5">
        <f t="shared" ca="1" si="17"/>
        <v>4.8378999247193744E-2</v>
      </c>
      <c r="AZ36" s="5">
        <f t="shared" ca="1" si="17"/>
        <v>4.3704481602394568E-2</v>
      </c>
      <c r="BA36" s="5">
        <f t="shared" ca="1" si="17"/>
        <v>9.8240492655085665E-2</v>
      </c>
      <c r="BB36" s="5">
        <f t="shared" ca="1" si="17"/>
        <v>4.8668321687941808E-2</v>
      </c>
      <c r="BC36" s="5">
        <f t="shared" ca="1" si="17"/>
        <v>0.16109354773331264</v>
      </c>
      <c r="BD36" s="5">
        <f t="shared" ca="1" si="17"/>
        <v>-1.1649712397583473E-2</v>
      </c>
      <c r="BE36" s="5">
        <f t="shared" ca="1" si="17"/>
        <v>-4.2788536429602703E-2</v>
      </c>
      <c r="BF36" s="5">
        <f t="shared" ca="1" si="17"/>
        <v>2.2063245078783947E-2</v>
      </c>
      <c r="BG36" s="5">
        <f t="shared" ca="1" si="17"/>
        <v>4.9959107827803446E-2</v>
      </c>
      <c r="BH36" s="5">
        <f t="shared" ca="1" si="17"/>
        <v>6.1686274855942566E-2</v>
      </c>
      <c r="BI36" s="5">
        <f t="shared" ca="1" si="17"/>
        <v>7.0907103254271062E-2</v>
      </c>
      <c r="BJ36" s="5">
        <f t="shared" ca="1" si="17"/>
        <v>-0.10758279696801649</v>
      </c>
      <c r="BK36" s="5">
        <f t="shared" ca="1" si="17"/>
        <v>5.4688549103601013E-2</v>
      </c>
      <c r="BL36" s="5">
        <f t="shared" ca="1" si="17"/>
        <v>7.3229740047762629E-2</v>
      </c>
      <c r="BM36" s="5">
        <f t="shared" ca="1" si="17"/>
        <v>-5.8077262868829443E-2</v>
      </c>
      <c r="BN36" s="5">
        <f t="shared" ca="1" si="17"/>
        <v>-0.10792851378549749</v>
      </c>
      <c r="BO36" s="5">
        <f t="shared" ca="1" si="17"/>
        <v>-1.0634464410005335E-2</v>
      </c>
      <c r="BP36" s="5">
        <f t="shared" ca="1" si="17"/>
        <v>3.2396333489998333E-2</v>
      </c>
      <c r="BQ36" s="5">
        <f t="shared" ca="1" si="16"/>
        <v>-1.4901696496181855E-2</v>
      </c>
      <c r="BR36" s="5">
        <f t="shared" ca="1" si="16"/>
        <v>-6.5654818549918212E-2</v>
      </c>
      <c r="BS36" s="5">
        <f t="shared" ca="1" si="16"/>
        <v>3.1449557557629695E-2</v>
      </c>
      <c r="BT36" s="5">
        <f t="shared" ca="1" si="16"/>
        <v>5.2625055951512435E-2</v>
      </c>
      <c r="BU36" s="5">
        <f t="shared" ca="1" si="16"/>
        <v>-2.3757626612307143E-2</v>
      </c>
      <c r="BV36" s="5">
        <f t="shared" ca="1" si="16"/>
        <v>-6.2060000626635095E-2</v>
      </c>
      <c r="BW36" s="5">
        <f t="shared" ca="1" si="16"/>
        <v>5.6924473220284127E-2</v>
      </c>
      <c r="BX36" s="5">
        <f t="shared" ca="1" si="16"/>
        <v>5.1012031281329015E-2</v>
      </c>
      <c r="BY36" s="5">
        <f t="shared" ca="1" si="16"/>
        <v>-3.5624178885641559E-2</v>
      </c>
      <c r="BZ36" s="5">
        <f t="shared" ca="1" si="16"/>
        <v>2.0006584539061616E-5</v>
      </c>
      <c r="CA36" s="5">
        <f t="shared" ca="1" si="16"/>
        <v>-9.8441019018772016E-2</v>
      </c>
      <c r="CB36" s="5">
        <f t="shared" ca="1" si="16"/>
        <v>-8.4509626105465294E-2</v>
      </c>
      <c r="CC36" s="5">
        <f t="shared" ca="1" si="16"/>
        <v>3.9568210643883155E-2</v>
      </c>
      <c r="CD36" s="5">
        <f t="shared" ca="1" si="16"/>
        <v>-4.4071991952381344E-4</v>
      </c>
      <c r="CE36" s="5">
        <f t="shared" ca="1" si="16"/>
        <v>-3.3285282802067918E-2</v>
      </c>
      <c r="CF36" s="5">
        <f t="shared" ca="1" si="16"/>
        <v>-3.988760232581872E-2</v>
      </c>
      <c r="CG36" s="5">
        <f t="shared" ca="1" si="16"/>
        <v>-6.6659391019606967E-2</v>
      </c>
      <c r="CH36" s="5">
        <f t="shared" ca="1" si="16"/>
        <v>-3.749790255002524E-2</v>
      </c>
      <c r="CI36" s="5">
        <f t="shared" ca="1" si="16"/>
        <v>9.7633774554383365E-3</v>
      </c>
      <c r="CJ36" s="5">
        <f t="shared" ca="1" si="16"/>
        <v>-1.5572916252768094E-2</v>
      </c>
      <c r="CK36" s="5">
        <f t="shared" ca="1" si="16"/>
        <v>7.2286417756866547E-3</v>
      </c>
      <c r="CL36" s="5">
        <f t="shared" ca="1" si="16"/>
        <v>6.0471549171632805E-2</v>
      </c>
      <c r="CM36" s="5">
        <f t="shared" ca="1" si="16"/>
        <v>0.11863068975004995</v>
      </c>
      <c r="CN36" s="5">
        <f t="shared" ca="1" si="16"/>
        <v>-6.0312862855579435E-2</v>
      </c>
      <c r="CO36" s="5">
        <f t="shared" ca="1" si="16"/>
        <v>-6.4659668594909238E-4</v>
      </c>
      <c r="CP36" s="5">
        <f t="shared" ca="1" si="16"/>
        <v>0.11757428182360745</v>
      </c>
      <c r="CQ36" s="5">
        <f t="shared" ca="1" si="16"/>
        <v>-3.2319888000582997E-2</v>
      </c>
      <c r="CR36" s="5">
        <f t="shared" ca="1" si="16"/>
        <v>3.5209585197200591E-2</v>
      </c>
      <c r="CS36" s="5">
        <f t="shared" ca="1" si="16"/>
        <v>7.4600468603773229E-2</v>
      </c>
      <c r="CT36" s="5">
        <f t="shared" ca="1" si="16"/>
        <v>-2.0338606845604061E-2</v>
      </c>
      <c r="CU36" s="5">
        <f t="shared" ca="1" si="16"/>
        <v>0.10975329152862592</v>
      </c>
      <c r="CV36" s="5">
        <f t="shared" ca="1" si="16"/>
        <v>4.9673302227932765E-2</v>
      </c>
      <c r="CW36" s="5">
        <f t="shared" ca="1" si="16"/>
        <v>5.3491487718399025E-2</v>
      </c>
      <c r="CX36" s="5">
        <f t="shared" ca="1" si="16"/>
        <v>1.0563870875730312E-2</v>
      </c>
      <c r="CY36" s="5">
        <f t="shared" ca="1" si="16"/>
        <v>-7.9218072083653862E-2</v>
      </c>
    </row>
    <row r="37" spans="2:103" x14ac:dyDescent="0.25">
      <c r="B37" s="1">
        <v>45901</v>
      </c>
      <c r="C37">
        <v>32</v>
      </c>
      <c r="D37" s="5">
        <f t="shared" ca="1" si="2"/>
        <v>5.1173124007727736E-2</v>
      </c>
      <c r="E37" s="5">
        <f t="shared" ca="1" si="17"/>
        <v>8.4008176891175526E-3</v>
      </c>
      <c r="F37" s="5">
        <f t="shared" ca="1" si="17"/>
        <v>3.9078051393413079E-5</v>
      </c>
      <c r="G37" s="5">
        <f t="shared" ca="1" si="17"/>
        <v>-5.3678825548792566E-2</v>
      </c>
      <c r="H37" s="5">
        <f t="shared" ca="1" si="17"/>
        <v>8.8511609459092103E-2</v>
      </c>
      <c r="I37" s="5">
        <f t="shared" ca="1" si="17"/>
        <v>-3.3110303999592465E-2</v>
      </c>
      <c r="J37" s="5">
        <f t="shared" ca="1" si="17"/>
        <v>8.4797949666844188E-2</v>
      </c>
      <c r="K37" s="5">
        <f t="shared" ca="1" si="17"/>
        <v>4.4502981777209141E-2</v>
      </c>
      <c r="L37" s="5">
        <f t="shared" ca="1" si="17"/>
        <v>-4.5388386608613447E-2</v>
      </c>
      <c r="M37" s="5">
        <f t="shared" ca="1" si="17"/>
        <v>8.6532160442273492E-2</v>
      </c>
      <c r="N37" s="5">
        <f t="shared" ca="1" si="17"/>
        <v>-6.5437490623169697E-2</v>
      </c>
      <c r="O37" s="5">
        <f t="shared" ca="1" si="17"/>
        <v>-4.2948239828174452E-2</v>
      </c>
      <c r="P37" s="5">
        <f t="shared" ca="1" si="17"/>
        <v>6.7211534387565473E-3</v>
      </c>
      <c r="Q37" s="5">
        <f t="shared" ca="1" si="17"/>
        <v>-0.11484445369495042</v>
      </c>
      <c r="R37" s="5">
        <f t="shared" ca="1" si="17"/>
        <v>1.8906674127046882E-2</v>
      </c>
      <c r="S37" s="5">
        <f t="shared" ca="1" si="17"/>
        <v>-3.8995051718996726E-2</v>
      </c>
      <c r="T37" s="5">
        <f t="shared" ca="1" si="17"/>
        <v>-5.6464264334019937E-2</v>
      </c>
      <c r="U37" s="5">
        <f t="shared" ca="1" si="17"/>
        <v>-4.2394939100529723E-2</v>
      </c>
      <c r="V37" s="5">
        <f t="shared" ca="1" si="17"/>
        <v>1.7650409606938082E-4</v>
      </c>
      <c r="W37" s="5">
        <f t="shared" ca="1" si="17"/>
        <v>6.3304699872401768E-2</v>
      </c>
      <c r="X37" s="5">
        <f t="shared" ca="1" si="17"/>
        <v>-4.4771222360424273E-2</v>
      </c>
      <c r="Y37" s="5">
        <f t="shared" ca="1" si="17"/>
        <v>-4.2709372501592381E-2</v>
      </c>
      <c r="Z37" s="5">
        <f t="shared" ca="1" si="17"/>
        <v>4.8119956609955467E-2</v>
      </c>
      <c r="AA37" s="5">
        <f t="shared" ca="1" si="17"/>
        <v>5.9193548193652683E-2</v>
      </c>
      <c r="AB37" s="5">
        <f t="shared" ca="1" si="17"/>
        <v>7.782984194209823E-2</v>
      </c>
      <c r="AC37" s="5">
        <f t="shared" ca="1" si="17"/>
        <v>8.5666783443684322E-2</v>
      </c>
      <c r="AD37" s="5">
        <f t="shared" ca="1" si="17"/>
        <v>2.7620515777406929E-2</v>
      </c>
      <c r="AE37" s="5">
        <f t="shared" ca="1" si="17"/>
        <v>-2.8992219338744955E-2</v>
      </c>
      <c r="AF37" s="5">
        <f t="shared" ca="1" si="17"/>
        <v>-3.1299279736186014E-2</v>
      </c>
      <c r="AG37" s="5">
        <f t="shared" ca="1" si="17"/>
        <v>2.5862401179087949E-2</v>
      </c>
      <c r="AH37" s="5">
        <f t="shared" ca="1" si="17"/>
        <v>3.185071463255728E-2</v>
      </c>
      <c r="AI37" s="5">
        <f t="shared" ca="1" si="17"/>
        <v>-4.3204729392089081E-2</v>
      </c>
      <c r="AJ37" s="5">
        <f t="shared" ca="1" si="17"/>
        <v>-7.8925542272178947E-2</v>
      </c>
      <c r="AK37" s="5">
        <f t="shared" ca="1" si="17"/>
        <v>-6.3616936855922943E-2</v>
      </c>
      <c r="AL37" s="5">
        <f t="shared" ca="1" si="17"/>
        <v>-4.2217615170092489E-2</v>
      </c>
      <c r="AM37" s="5">
        <f t="shared" ca="1" si="17"/>
        <v>2.1625666065870772E-2</v>
      </c>
      <c r="AN37" s="5">
        <f t="shared" ca="1" si="17"/>
        <v>-7.2300245402476079E-2</v>
      </c>
      <c r="AO37" s="5">
        <f t="shared" ca="1" si="17"/>
        <v>5.1777932731486287E-2</v>
      </c>
      <c r="AP37" s="5">
        <f t="shared" ca="1" si="17"/>
        <v>-0.1255533997204836</v>
      </c>
      <c r="AQ37" s="5">
        <f t="shared" ca="1" si="17"/>
        <v>2.3700808647314772E-2</v>
      </c>
      <c r="AR37" s="5">
        <f t="shared" ca="1" si="17"/>
        <v>9.2726251942333568E-2</v>
      </c>
      <c r="AS37" s="5">
        <f t="shared" ca="1" si="17"/>
        <v>-5.397157422528176E-2</v>
      </c>
      <c r="AT37" s="5">
        <f t="shared" ca="1" si="17"/>
        <v>7.5745504134137026E-2</v>
      </c>
      <c r="AU37" s="5">
        <f t="shared" ca="1" si="17"/>
        <v>-4.5809866919078734E-3</v>
      </c>
      <c r="AV37" s="5">
        <f t="shared" ca="1" si="17"/>
        <v>3.9735610161644825E-3</v>
      </c>
      <c r="AW37" s="5">
        <f t="shared" ca="1" si="17"/>
        <v>-3.0165521230859506E-2</v>
      </c>
      <c r="AX37" s="5">
        <f t="shared" ca="1" si="17"/>
        <v>-1.8558321327962917E-3</v>
      </c>
      <c r="AY37" s="5">
        <f t="shared" ca="1" si="17"/>
        <v>1.0483615425497033E-3</v>
      </c>
      <c r="AZ37" s="5">
        <f t="shared" ca="1" si="17"/>
        <v>4.5450735545214609E-2</v>
      </c>
      <c r="BA37" s="5">
        <f t="shared" ca="1" si="17"/>
        <v>2.1402743744489038E-2</v>
      </c>
      <c r="BB37" s="5">
        <f t="shared" ca="1" si="17"/>
        <v>-7.3417096545735708E-2</v>
      </c>
      <c r="BC37" s="5">
        <f t="shared" ca="1" si="17"/>
        <v>1.0857036451414032E-2</v>
      </c>
      <c r="BD37" s="5">
        <f t="shared" ca="1" si="17"/>
        <v>3.228275266462776E-2</v>
      </c>
      <c r="BE37" s="5">
        <f t="shared" ca="1" si="17"/>
        <v>5.5418929216025448E-3</v>
      </c>
      <c r="BF37" s="5">
        <f t="shared" ca="1" si="17"/>
        <v>-3.1401854364690937E-2</v>
      </c>
      <c r="BG37" s="5">
        <f t="shared" ca="1" si="17"/>
        <v>-3.2362609681430565E-2</v>
      </c>
      <c r="BH37" s="5">
        <f t="shared" ca="1" si="17"/>
        <v>-2.9092526646114247E-3</v>
      </c>
      <c r="BI37" s="5">
        <f t="shared" ca="1" si="17"/>
        <v>2.5418796347623847E-2</v>
      </c>
      <c r="BJ37" s="5">
        <f t="shared" ca="1" si="17"/>
        <v>-4.1153803902465924E-2</v>
      </c>
      <c r="BK37" s="5">
        <f t="shared" ca="1" si="17"/>
        <v>-3.5566248243185301E-3</v>
      </c>
      <c r="BL37" s="5">
        <f t="shared" ca="1" si="17"/>
        <v>-6.293661107374135E-2</v>
      </c>
      <c r="BM37" s="5">
        <f t="shared" ca="1" si="17"/>
        <v>-2.0193587957751048E-3</v>
      </c>
      <c r="BN37" s="5">
        <f t="shared" ca="1" si="17"/>
        <v>6.7671701043126642E-2</v>
      </c>
      <c r="BO37" s="5">
        <f t="shared" ca="1" si="17"/>
        <v>-3.7325002977828321E-2</v>
      </c>
      <c r="BP37" s="5">
        <f t="shared" ca="1" si="17"/>
        <v>3.1517279748441297E-2</v>
      </c>
      <c r="BQ37" s="5">
        <f t="shared" ca="1" si="16"/>
        <v>-1.7415001265477549E-2</v>
      </c>
      <c r="BR37" s="5">
        <f t="shared" ca="1" si="16"/>
        <v>-1.071696422349184E-2</v>
      </c>
      <c r="BS37" s="5">
        <f t="shared" ca="1" si="16"/>
        <v>3.984923480957793E-2</v>
      </c>
      <c r="BT37" s="5">
        <f t="shared" ca="1" si="16"/>
        <v>-5.4523417462780277E-2</v>
      </c>
      <c r="BU37" s="5">
        <f t="shared" ca="1" si="16"/>
        <v>2.7160068870439528E-2</v>
      </c>
      <c r="BV37" s="5">
        <f t="shared" ca="1" si="16"/>
        <v>3.620109707225428E-2</v>
      </c>
      <c r="BW37" s="5">
        <f t="shared" ca="1" si="16"/>
        <v>-7.2422931455466064E-2</v>
      </c>
      <c r="BX37" s="5">
        <f t="shared" ca="1" si="16"/>
        <v>-7.8340905813606291E-4</v>
      </c>
      <c r="BY37" s="5">
        <f t="shared" ca="1" si="16"/>
        <v>5.2542065680257773E-2</v>
      </c>
      <c r="BZ37" s="5">
        <f t="shared" ca="1" si="16"/>
        <v>7.3454501940583908E-2</v>
      </c>
      <c r="CA37" s="5">
        <f t="shared" ca="1" si="16"/>
        <v>-2.8204513959934729E-2</v>
      </c>
      <c r="CB37" s="5">
        <f t="shared" ca="1" si="16"/>
        <v>5.0852098755450791E-2</v>
      </c>
      <c r="CC37" s="5">
        <f t="shared" ca="1" si="16"/>
        <v>-4.1449006546986512E-3</v>
      </c>
      <c r="CD37" s="5">
        <f t="shared" ca="1" si="16"/>
        <v>6.7497881834164733E-2</v>
      </c>
      <c r="CE37" s="5">
        <f t="shared" ca="1" si="16"/>
        <v>-5.9504916321652973E-2</v>
      </c>
      <c r="CF37" s="5">
        <f t="shared" ca="1" si="16"/>
        <v>-8.4766994160396132E-3</v>
      </c>
      <c r="CG37" s="5">
        <f t="shared" ca="1" si="16"/>
        <v>8.0519062884467016E-2</v>
      </c>
      <c r="CH37" s="5">
        <f t="shared" ca="1" si="16"/>
        <v>0.1000217376795544</v>
      </c>
      <c r="CI37" s="5">
        <f t="shared" ca="1" si="16"/>
        <v>-1.5069836114037709E-2</v>
      </c>
      <c r="CJ37" s="5">
        <f t="shared" ca="1" si="16"/>
        <v>-5.3600938248144624E-2</v>
      </c>
      <c r="CK37" s="5">
        <f t="shared" ca="1" si="16"/>
        <v>1.4601339397794412E-2</v>
      </c>
      <c r="CL37" s="5">
        <f t="shared" ca="1" si="16"/>
        <v>0.12217148895985359</v>
      </c>
      <c r="CM37" s="5">
        <f t="shared" ca="1" si="16"/>
        <v>-6.786326248192151E-2</v>
      </c>
      <c r="CN37" s="5">
        <f t="shared" ca="1" si="16"/>
        <v>-1.066145036376007E-2</v>
      </c>
      <c r="CO37" s="5">
        <f t="shared" ca="1" si="16"/>
        <v>1.3075837031232893E-2</v>
      </c>
      <c r="CP37" s="5">
        <f t="shared" ca="1" si="16"/>
        <v>-1.7883714870715922E-3</v>
      </c>
      <c r="CQ37" s="5">
        <f t="shared" ca="1" si="16"/>
        <v>-1.6831226666768381E-2</v>
      </c>
      <c r="CR37" s="5">
        <f t="shared" ca="1" si="16"/>
        <v>-6.0983503562311803E-2</v>
      </c>
      <c r="CS37" s="5">
        <f t="shared" ca="1" si="16"/>
        <v>6.115350014191015E-2</v>
      </c>
      <c r="CT37" s="5">
        <f t="shared" ca="1" si="16"/>
        <v>-6.8116048853469488E-2</v>
      </c>
      <c r="CU37" s="5">
        <f t="shared" ca="1" si="16"/>
        <v>-7.7941671961162312E-4</v>
      </c>
      <c r="CV37" s="5">
        <f t="shared" ca="1" si="16"/>
        <v>-3.566787776677758E-2</v>
      </c>
      <c r="CW37" s="5">
        <f t="shared" ca="1" si="16"/>
        <v>2.1414892384975875E-2</v>
      </c>
      <c r="CX37" s="5">
        <f t="shared" ca="1" si="16"/>
        <v>-3.6377847089437289E-2</v>
      </c>
      <c r="CY37" s="5">
        <f t="shared" ca="1" si="16"/>
        <v>-6.1790740481414176E-3</v>
      </c>
    </row>
    <row r="38" spans="2:103" x14ac:dyDescent="0.25">
      <c r="B38" s="1">
        <v>45931</v>
      </c>
      <c r="C38">
        <v>33</v>
      </c>
      <c r="D38" s="5">
        <f t="shared" ca="1" si="2"/>
        <v>6.4823521010521287E-3</v>
      </c>
      <c r="E38" s="5">
        <f t="shared" ca="1" si="17"/>
        <v>-1.663277930318291E-2</v>
      </c>
      <c r="F38" s="5">
        <f t="shared" ca="1" si="17"/>
        <v>-9.5514692414948962E-2</v>
      </c>
      <c r="G38" s="5">
        <f t="shared" ca="1" si="17"/>
        <v>2.8156299364164434E-2</v>
      </c>
      <c r="H38" s="5">
        <f t="shared" ca="1" si="17"/>
        <v>2.7293623147031564E-2</v>
      </c>
      <c r="I38" s="5">
        <f t="shared" ca="1" si="17"/>
        <v>1.1266031205248933E-2</v>
      </c>
      <c r="J38" s="5">
        <f t="shared" ca="1" si="17"/>
        <v>4.2723513047431272E-3</v>
      </c>
      <c r="K38" s="5">
        <f t="shared" ca="1" si="17"/>
        <v>7.7393228470380125E-3</v>
      </c>
      <c r="L38" s="5">
        <f t="shared" ca="1" si="17"/>
        <v>1.7848017722455714E-2</v>
      </c>
      <c r="M38" s="5">
        <f t="shared" ca="1" si="17"/>
        <v>-3.54594321442653E-2</v>
      </c>
      <c r="N38" s="5">
        <f t="shared" ca="1" si="17"/>
        <v>4.9039929536568543E-2</v>
      </c>
      <c r="O38" s="5">
        <f t="shared" ca="1" si="17"/>
        <v>1.6513107185039788E-2</v>
      </c>
      <c r="P38" s="5">
        <f t="shared" ca="1" si="17"/>
        <v>-2.0890341676777051E-2</v>
      </c>
      <c r="Q38" s="5">
        <f t="shared" ca="1" si="17"/>
        <v>3.8218752276239137E-2</v>
      </c>
      <c r="R38" s="5">
        <f t="shared" ca="1" si="17"/>
        <v>-2.9364948515859524E-2</v>
      </c>
      <c r="S38" s="5">
        <f t="shared" ca="1" si="17"/>
        <v>-0.10212720579960295</v>
      </c>
      <c r="T38" s="5">
        <f t="shared" ca="1" si="17"/>
        <v>-0.128620847653791</v>
      </c>
      <c r="U38" s="5">
        <f t="shared" ca="1" si="17"/>
        <v>8.1299244044949009E-2</v>
      </c>
      <c r="V38" s="5">
        <f t="shared" ca="1" si="17"/>
        <v>-2.9367840275271652E-2</v>
      </c>
      <c r="W38" s="5">
        <f t="shared" ca="1" si="17"/>
        <v>-2.4504790933820825E-2</v>
      </c>
      <c r="X38" s="5">
        <f t="shared" ca="1" si="17"/>
        <v>9.8016334603665878E-2</v>
      </c>
      <c r="Y38" s="5">
        <f t="shared" ca="1" si="17"/>
        <v>-4.3493729687213906E-2</v>
      </c>
      <c r="Z38" s="5">
        <f t="shared" ca="1" si="17"/>
        <v>6.8600659447421039E-2</v>
      </c>
      <c r="AA38" s="5">
        <f t="shared" ca="1" si="17"/>
        <v>-2.5213844331594362E-2</v>
      </c>
      <c r="AB38" s="5">
        <f t="shared" ca="1" si="17"/>
        <v>-3.221412518602237E-3</v>
      </c>
      <c r="AC38" s="5">
        <f t="shared" ca="1" si="17"/>
        <v>-1.2326348064822987E-3</v>
      </c>
      <c r="AD38" s="5">
        <f t="shared" ca="1" si="17"/>
        <v>-1.8378111169033932E-2</v>
      </c>
      <c r="AE38" s="5">
        <f t="shared" ca="1" si="17"/>
        <v>-6.6697652013737816E-3</v>
      </c>
      <c r="AF38" s="5">
        <f t="shared" ca="1" si="17"/>
        <v>-9.597881316211869E-2</v>
      </c>
      <c r="AG38" s="5">
        <f t="shared" ca="1" si="17"/>
        <v>6.8563835540826241E-3</v>
      </c>
      <c r="AH38" s="5">
        <f t="shared" ca="1" si="17"/>
        <v>4.7065509745446189E-2</v>
      </c>
      <c r="AI38" s="5">
        <f t="shared" ca="1" si="17"/>
        <v>-6.8532499837957409E-2</v>
      </c>
      <c r="AJ38" s="5">
        <f t="shared" ca="1" si="17"/>
        <v>-2.7682578568872313E-2</v>
      </c>
      <c r="AK38" s="5">
        <f t="shared" ca="1" si="17"/>
        <v>2.2690172075326042E-2</v>
      </c>
      <c r="AL38" s="5">
        <f t="shared" ca="1" si="17"/>
        <v>-7.773475987028812E-2</v>
      </c>
      <c r="AM38" s="5">
        <f t="shared" ca="1" si="17"/>
        <v>7.611701305779435E-3</v>
      </c>
      <c r="AN38" s="5">
        <f t="shared" ca="1" si="17"/>
        <v>7.4442898984002186E-3</v>
      </c>
      <c r="AO38" s="5">
        <f t="shared" ca="1" si="17"/>
        <v>-2.1856147653452544E-3</v>
      </c>
      <c r="AP38" s="5">
        <f t="shared" ca="1" si="17"/>
        <v>-4.7459847792851215E-2</v>
      </c>
      <c r="AQ38" s="5">
        <f t="shared" ca="1" si="17"/>
        <v>2.6731005281067137E-2</v>
      </c>
      <c r="AR38" s="5">
        <f t="shared" ca="1" si="17"/>
        <v>5.480077025690868E-2</v>
      </c>
      <c r="AS38" s="5">
        <f t="shared" ca="1" si="17"/>
        <v>2.3553264487796009E-2</v>
      </c>
      <c r="AT38" s="5">
        <f t="shared" ca="1" si="17"/>
        <v>2.940950768561712E-3</v>
      </c>
      <c r="AU38" s="5">
        <f t="shared" ca="1" si="17"/>
        <v>-5.4978997972775726E-3</v>
      </c>
      <c r="AV38" s="5">
        <f t="shared" ca="1" si="17"/>
        <v>1.4947711560292671E-2</v>
      </c>
      <c r="AW38" s="5">
        <f t="shared" ca="1" si="17"/>
        <v>0.13745884957985532</v>
      </c>
      <c r="AX38" s="5">
        <f t="shared" ca="1" si="17"/>
        <v>-3.9539600547152561E-2</v>
      </c>
      <c r="AY38" s="5">
        <f t="shared" ca="1" si="17"/>
        <v>-2.4883671707437684E-2</v>
      </c>
      <c r="AZ38" s="5">
        <f t="shared" ca="1" si="17"/>
        <v>1.0022563059615981E-2</v>
      </c>
      <c r="BA38" s="5">
        <f t="shared" ca="1" si="17"/>
        <v>5.7245968279056956E-3</v>
      </c>
      <c r="BB38" s="5">
        <f t="shared" ca="1" si="17"/>
        <v>-0.10002667949750425</v>
      </c>
      <c r="BC38" s="5">
        <f t="shared" ca="1" si="17"/>
        <v>4.9061236868180633E-2</v>
      </c>
      <c r="BD38" s="5">
        <f t="shared" ca="1" si="17"/>
        <v>7.4555285407635702E-2</v>
      </c>
      <c r="BE38" s="5">
        <f t="shared" ca="1" si="17"/>
        <v>5.324267332056979E-2</v>
      </c>
      <c r="BF38" s="5">
        <f t="shared" ca="1" si="17"/>
        <v>6.1143466632726781E-2</v>
      </c>
      <c r="BG38" s="5">
        <f t="shared" ca="1" si="17"/>
        <v>-5.8448021793476267E-2</v>
      </c>
      <c r="BH38" s="5">
        <f t="shared" ca="1" si="17"/>
        <v>-6.906180790998824E-2</v>
      </c>
      <c r="BI38" s="5">
        <f t="shared" ca="1" si="17"/>
        <v>-1.5248893624159428E-2</v>
      </c>
      <c r="BJ38" s="5">
        <f t="shared" ca="1" si="17"/>
        <v>9.8789716772434283E-3</v>
      </c>
      <c r="BK38" s="5">
        <f t="shared" ca="1" si="17"/>
        <v>-2.3420193443893924E-2</v>
      </c>
      <c r="BL38" s="5">
        <f t="shared" ca="1" si="17"/>
        <v>-2.4752681060845324E-2</v>
      </c>
      <c r="BM38" s="5">
        <f t="shared" ca="1" si="17"/>
        <v>8.3696462847896599E-2</v>
      </c>
      <c r="BN38" s="5">
        <f t="shared" ca="1" si="17"/>
        <v>4.3548186564285607E-3</v>
      </c>
      <c r="BO38" s="5">
        <f t="shared" ca="1" si="17"/>
        <v>-0.10707083048259997</v>
      </c>
      <c r="BP38" s="5">
        <f t="shared" ca="1" si="17"/>
        <v>2.0297709717027473E-2</v>
      </c>
      <c r="BQ38" s="5">
        <f t="shared" ca="1" si="16"/>
        <v>6.1662958270717286E-2</v>
      </c>
      <c r="BR38" s="5">
        <f t="shared" ca="1" si="16"/>
        <v>-6.2843279043953704E-2</v>
      </c>
      <c r="BS38" s="5">
        <f t="shared" ca="1" si="16"/>
        <v>6.0740957266486534E-4</v>
      </c>
      <c r="BT38" s="5">
        <f t="shared" ca="1" si="16"/>
        <v>8.2354731125388131E-2</v>
      </c>
      <c r="BU38" s="5">
        <f t="shared" ca="1" si="16"/>
        <v>-1.8518019056030698E-2</v>
      </c>
      <c r="BV38" s="5">
        <f t="shared" ca="1" si="16"/>
        <v>6.4185706266944711E-2</v>
      </c>
      <c r="BW38" s="5">
        <f t="shared" ca="1" si="16"/>
        <v>1.5299091083215727E-2</v>
      </c>
      <c r="BX38" s="5">
        <f t="shared" ca="1" si="16"/>
        <v>2.0697470203972348E-2</v>
      </c>
      <c r="BY38" s="5">
        <f t="shared" ca="1" si="16"/>
        <v>9.8837168673713352E-2</v>
      </c>
      <c r="BZ38" s="5">
        <f t="shared" ca="1" si="16"/>
        <v>5.7117617434643685E-2</v>
      </c>
      <c r="CA38" s="5">
        <f t="shared" ca="1" si="16"/>
        <v>-0.10663054242101193</v>
      </c>
      <c r="CB38" s="5">
        <f t="shared" ca="1" si="16"/>
        <v>-1.6609226869881671E-2</v>
      </c>
      <c r="CC38" s="5">
        <f t="shared" ca="1" si="16"/>
        <v>5.1976265004510712E-2</v>
      </c>
      <c r="CD38" s="5">
        <f t="shared" ca="1" si="16"/>
        <v>4.2132531674430637E-2</v>
      </c>
      <c r="CE38" s="5">
        <f t="shared" ca="1" si="16"/>
        <v>4.5760377111784559E-2</v>
      </c>
      <c r="CF38" s="5">
        <f t="shared" ca="1" si="16"/>
        <v>-1.1214899288256239E-2</v>
      </c>
      <c r="CG38" s="5">
        <f t="shared" ca="1" si="16"/>
        <v>1.2833498905177021E-2</v>
      </c>
      <c r="CH38" s="5">
        <f t="shared" ca="1" si="16"/>
        <v>4.4255104920296405E-2</v>
      </c>
      <c r="CI38" s="5">
        <f t="shared" ca="1" si="16"/>
        <v>0.10771681516575692</v>
      </c>
      <c r="CJ38" s="5">
        <f t="shared" ca="1" si="16"/>
        <v>-2.7660019072288319E-2</v>
      </c>
      <c r="CK38" s="5">
        <f t="shared" ca="1" si="16"/>
        <v>-5.6264736981297372E-2</v>
      </c>
      <c r="CL38" s="5">
        <f t="shared" ca="1" si="16"/>
        <v>2.0441135838289281E-2</v>
      </c>
      <c r="CM38" s="5">
        <f t="shared" ca="1" si="16"/>
        <v>-9.8741025267107471E-3</v>
      </c>
      <c r="CN38" s="5">
        <f t="shared" ca="1" si="16"/>
        <v>-1.0521207672569675E-2</v>
      </c>
      <c r="CO38" s="5">
        <f t="shared" ca="1" si="16"/>
        <v>8.2845438834853145E-3</v>
      </c>
      <c r="CP38" s="5">
        <f t="shared" ca="1" si="16"/>
        <v>3.5178227877699919E-2</v>
      </c>
      <c r="CQ38" s="5">
        <f t="shared" ca="1" si="16"/>
        <v>8.4440643183105762E-2</v>
      </c>
      <c r="CR38" s="5">
        <f t="shared" ca="1" si="16"/>
        <v>-4.7005363390407055E-2</v>
      </c>
      <c r="CS38" s="5">
        <f t="shared" ca="1" si="16"/>
        <v>1.1212701130767633E-2</v>
      </c>
      <c r="CT38" s="5">
        <f t="shared" ca="1" si="16"/>
        <v>-2.3742306431774416E-2</v>
      </c>
      <c r="CU38" s="5">
        <f t="shared" ca="1" si="16"/>
        <v>7.4600849818235684E-2</v>
      </c>
      <c r="CV38" s="5">
        <f t="shared" ca="1" si="16"/>
        <v>2.6666556363094562E-2</v>
      </c>
      <c r="CW38" s="5">
        <f t="shared" ca="1" si="16"/>
        <v>-8.2537925990627661E-2</v>
      </c>
      <c r="CX38" s="5">
        <f t="shared" ca="1" si="16"/>
        <v>-3.9105604090765283E-3</v>
      </c>
      <c r="CY38" s="5">
        <f t="shared" ca="1" si="16"/>
        <v>3.7802355613370163E-2</v>
      </c>
    </row>
    <row r="39" spans="2:103" x14ac:dyDescent="0.25">
      <c r="B39" s="1">
        <v>45962</v>
      </c>
      <c r="C39">
        <v>34</v>
      </c>
      <c r="D39" s="5">
        <f t="shared" ca="1" si="2"/>
        <v>2.8004631039121007E-2</v>
      </c>
      <c r="E39" s="5">
        <f t="shared" ca="1" si="17"/>
        <v>-8.1755281721427472E-2</v>
      </c>
      <c r="F39" s="5">
        <f t="shared" ca="1" si="17"/>
        <v>-1.356692310993432E-2</v>
      </c>
      <c r="G39" s="5">
        <f t="shared" ca="1" si="17"/>
        <v>2.167594396325442E-2</v>
      </c>
      <c r="H39" s="5">
        <f t="shared" ca="1" si="17"/>
        <v>1.1387763474788631E-2</v>
      </c>
      <c r="I39" s="5">
        <f t="shared" ca="1" si="17"/>
        <v>-2.4578986459045243E-2</v>
      </c>
      <c r="J39" s="5">
        <f t="shared" ca="1" si="17"/>
        <v>6.1310377777379493E-2</v>
      </c>
      <c r="K39" s="5">
        <f t="shared" ca="1" si="17"/>
        <v>3.4267759069830914E-2</v>
      </c>
      <c r="L39" s="5">
        <f t="shared" ca="1" si="17"/>
        <v>5.5004945375062182E-2</v>
      </c>
      <c r="M39" s="5">
        <f t="shared" ca="1" si="17"/>
        <v>3.7229473799769076E-2</v>
      </c>
      <c r="N39" s="5">
        <f t="shared" ca="1" si="17"/>
        <v>2.0279415684252327E-2</v>
      </c>
      <c r="O39" s="5">
        <f t="shared" ca="1" si="17"/>
        <v>-3.6972972457317239E-2</v>
      </c>
      <c r="P39" s="5">
        <f t="shared" ca="1" si="17"/>
        <v>-3.2195826456473185E-3</v>
      </c>
      <c r="Q39" s="5">
        <f t="shared" ca="1" si="17"/>
        <v>5.3279094922761186E-2</v>
      </c>
      <c r="R39" s="5">
        <f t="shared" ca="1" si="17"/>
        <v>6.1243450065372067E-2</v>
      </c>
      <c r="S39" s="5">
        <f t="shared" ca="1" si="17"/>
        <v>-5.7156589136036336E-2</v>
      </c>
      <c r="T39" s="5">
        <f t="shared" ca="1" si="17"/>
        <v>-0.1017686434024373</v>
      </c>
      <c r="U39" s="5">
        <f t="shared" ca="1" si="17"/>
        <v>-9.5761306401051325E-3</v>
      </c>
      <c r="V39" s="5">
        <f t="shared" ca="1" si="17"/>
        <v>-9.2982598915320128E-3</v>
      </c>
      <c r="W39" s="5">
        <f t="shared" ca="1" si="17"/>
        <v>5.7012261128353517E-2</v>
      </c>
      <c r="X39" s="5">
        <f t="shared" ca="1" si="17"/>
        <v>-9.0375343076730105E-2</v>
      </c>
      <c r="Y39" s="5">
        <f t="shared" ca="1" si="17"/>
        <v>-7.9346792402166424E-2</v>
      </c>
      <c r="Z39" s="5">
        <f t="shared" ca="1" si="17"/>
        <v>1.6542252354773638E-2</v>
      </c>
      <c r="AA39" s="5">
        <f t="shared" ca="1" si="17"/>
        <v>1.9976884904527516E-2</v>
      </c>
      <c r="AB39" s="5">
        <f t="shared" ca="1" si="17"/>
        <v>1.1017353610283767E-2</v>
      </c>
      <c r="AC39" s="5">
        <f t="shared" ca="1" si="17"/>
        <v>1.2325754563115767E-3</v>
      </c>
      <c r="AD39" s="5">
        <f t="shared" ca="1" si="17"/>
        <v>3.1869734589453837E-2</v>
      </c>
      <c r="AE39" s="5">
        <f t="shared" ca="1" si="17"/>
        <v>-3.8985060100043427E-2</v>
      </c>
      <c r="AF39" s="5">
        <f t="shared" ca="1" si="17"/>
        <v>-4.5530029548078263E-2</v>
      </c>
      <c r="AG39" s="5">
        <f t="shared" ca="1" si="17"/>
        <v>-0.1121749121276136</v>
      </c>
      <c r="AH39" s="5">
        <f t="shared" ca="1" si="17"/>
        <v>-8.7760775210356835E-3</v>
      </c>
      <c r="AI39" s="5">
        <f t="shared" ca="1" si="17"/>
        <v>-5.6527645365674076E-2</v>
      </c>
      <c r="AJ39" s="5">
        <f t="shared" ca="1" si="17"/>
        <v>6.3582735083181866E-2</v>
      </c>
      <c r="AK39" s="5">
        <f t="shared" ca="1" si="17"/>
        <v>2.8978426384452517E-2</v>
      </c>
      <c r="AL39" s="5">
        <f t="shared" ca="1" si="17"/>
        <v>2.6123484893433965E-3</v>
      </c>
      <c r="AM39" s="5">
        <f t="shared" ca="1" si="17"/>
        <v>-8.0067523452062236E-2</v>
      </c>
      <c r="AN39" s="5">
        <f t="shared" ca="1" si="17"/>
        <v>9.3335633835910078E-2</v>
      </c>
      <c r="AO39" s="5">
        <f t="shared" ca="1" si="17"/>
        <v>3.9147830936633897E-2</v>
      </c>
      <c r="AP39" s="5">
        <f t="shared" ca="1" si="17"/>
        <v>5.7760956968504626E-2</v>
      </c>
      <c r="AQ39" s="5">
        <f t="shared" ca="1" si="17"/>
        <v>-7.8445969250546616E-2</v>
      </c>
      <c r="AR39" s="5">
        <f t="shared" ca="1" si="17"/>
        <v>2.1767728273472477E-2</v>
      </c>
      <c r="AS39" s="5">
        <f t="shared" ca="1" si="17"/>
        <v>-6.7055645295757083E-2</v>
      </c>
      <c r="AT39" s="5">
        <f t="shared" ca="1" si="17"/>
        <v>-4.2521743500837643E-2</v>
      </c>
      <c r="AU39" s="5">
        <f t="shared" ca="1" si="17"/>
        <v>4.1154756096709044E-2</v>
      </c>
      <c r="AV39" s="5">
        <f t="shared" ca="1" si="17"/>
        <v>-4.5538240490230947E-2</v>
      </c>
      <c r="AW39" s="5">
        <f t="shared" ca="1" si="17"/>
        <v>-1.2409416415681225E-2</v>
      </c>
      <c r="AX39" s="5">
        <f t="shared" ca="1" si="17"/>
        <v>-0.10418625012656643</v>
      </c>
      <c r="AY39" s="5">
        <f t="shared" ca="1" si="17"/>
        <v>-9.6397019011286618E-3</v>
      </c>
      <c r="AZ39" s="5">
        <f t="shared" ca="1" si="17"/>
        <v>-3.992454313592491E-2</v>
      </c>
      <c r="BA39" s="5">
        <f t="shared" ca="1" si="17"/>
        <v>-7.1075092638624562E-2</v>
      </c>
      <c r="BB39" s="5">
        <f t="shared" ca="1" si="17"/>
        <v>-1.902373412693004E-2</v>
      </c>
      <c r="BC39" s="5">
        <f t="shared" ca="1" si="17"/>
        <v>-1.2985626188414468E-2</v>
      </c>
      <c r="BD39" s="5">
        <f t="shared" ca="1" si="17"/>
        <v>-1.7467261888766583E-3</v>
      </c>
      <c r="BE39" s="5">
        <f t="shared" ca="1" si="17"/>
        <v>-5.5086012660537254E-2</v>
      </c>
      <c r="BF39" s="5">
        <f t="shared" ca="1" si="17"/>
        <v>5.237337822365136E-3</v>
      </c>
      <c r="BG39" s="5">
        <f t="shared" ca="1" si="17"/>
        <v>-1.5729614771124918E-3</v>
      </c>
      <c r="BH39" s="5">
        <f t="shared" ca="1" si="17"/>
        <v>4.1728500182171106E-2</v>
      </c>
      <c r="BI39" s="5">
        <f t="shared" ca="1" si="17"/>
        <v>-6.327971262873093E-2</v>
      </c>
      <c r="BJ39" s="5">
        <f t="shared" ca="1" si="17"/>
        <v>-5.252230347699402E-2</v>
      </c>
      <c r="BK39" s="5">
        <f t="shared" ca="1" si="17"/>
        <v>1.5549912477212454E-2</v>
      </c>
      <c r="BL39" s="5">
        <f t="shared" ca="1" si="17"/>
        <v>-4.2785029231924822E-2</v>
      </c>
      <c r="BM39" s="5">
        <f t="shared" ca="1" si="17"/>
        <v>-1.2568032927697901E-2</v>
      </c>
      <c r="BN39" s="5">
        <f t="shared" ca="1" si="17"/>
        <v>-3.5476999366919691E-2</v>
      </c>
      <c r="BO39" s="5">
        <f t="shared" ca="1" si="17"/>
        <v>1.6066315709410528E-2</v>
      </c>
      <c r="BP39" s="5">
        <f t="shared" ref="BP39:CY42" ca="1" si="18">_xlfn.NORM.INV(RAND(), $B$3, $C$3)</f>
        <v>-3.6609835644431245E-2</v>
      </c>
      <c r="BQ39" s="5">
        <f t="shared" ca="1" si="18"/>
        <v>-2.2161043603847064E-2</v>
      </c>
      <c r="BR39" s="5">
        <f t="shared" ca="1" si="18"/>
        <v>-9.3644139898907477E-3</v>
      </c>
      <c r="BS39" s="5">
        <f t="shared" ca="1" si="18"/>
        <v>-5.4370044357398985E-2</v>
      </c>
      <c r="BT39" s="5">
        <f t="shared" ca="1" si="18"/>
        <v>-6.0886225869646829E-2</v>
      </c>
      <c r="BU39" s="5">
        <f t="shared" ca="1" si="18"/>
        <v>-4.0601881622205051E-2</v>
      </c>
      <c r="BV39" s="5">
        <f t="shared" ca="1" si="18"/>
        <v>-4.3389801135242857E-2</v>
      </c>
      <c r="BW39" s="5">
        <f t="shared" ca="1" si="18"/>
        <v>2.9411318704864728E-2</v>
      </c>
      <c r="BX39" s="5">
        <f t="shared" ca="1" si="18"/>
        <v>4.9978007911770053E-2</v>
      </c>
      <c r="BY39" s="5">
        <f t="shared" ca="1" si="18"/>
        <v>-1.9418407082492244E-2</v>
      </c>
      <c r="BZ39" s="5">
        <f t="shared" ca="1" si="18"/>
        <v>-6.3369730173063243E-2</v>
      </c>
      <c r="CA39" s="5">
        <f t="shared" ca="1" si="18"/>
        <v>2.0975022304486095E-2</v>
      </c>
      <c r="CB39" s="5">
        <f t="shared" ca="1" si="18"/>
        <v>-1.6278011415322518E-2</v>
      </c>
      <c r="CC39" s="5">
        <f t="shared" ca="1" si="18"/>
        <v>-3.2365131632450007E-2</v>
      </c>
      <c r="CD39" s="5">
        <f t="shared" ca="1" si="18"/>
        <v>-7.5495942726791374E-2</v>
      </c>
      <c r="CE39" s="5">
        <f t="shared" ca="1" si="18"/>
        <v>5.0529999733748866E-2</v>
      </c>
      <c r="CF39" s="5">
        <f t="shared" ca="1" si="18"/>
        <v>5.7719284884406022E-3</v>
      </c>
      <c r="CG39" s="5">
        <f t="shared" ca="1" si="18"/>
        <v>1.8508705420324432E-2</v>
      </c>
      <c r="CH39" s="5">
        <f t="shared" ca="1" si="18"/>
        <v>6.0000768151784196E-3</v>
      </c>
      <c r="CI39" s="5">
        <f t="shared" ca="1" si="18"/>
        <v>-4.9318961032270695E-2</v>
      </c>
      <c r="CJ39" s="5">
        <f t="shared" ca="1" si="18"/>
        <v>6.5124178235672917E-2</v>
      </c>
      <c r="CK39" s="5">
        <f t="shared" ca="1" si="18"/>
        <v>5.348166709677208E-2</v>
      </c>
      <c r="CL39" s="5">
        <f t="shared" ca="1" si="18"/>
        <v>2.7437026526523599E-2</v>
      </c>
      <c r="CM39" s="5">
        <f t="shared" ca="1" si="18"/>
        <v>-8.5098558764139373E-4</v>
      </c>
      <c r="CN39" s="5">
        <f t="shared" ca="1" si="18"/>
        <v>7.98796097787218E-2</v>
      </c>
      <c r="CO39" s="5">
        <f t="shared" ca="1" si="18"/>
        <v>7.4101644456981822E-2</v>
      </c>
      <c r="CP39" s="5">
        <f t="shared" ca="1" si="18"/>
        <v>-2.8906173396443441E-2</v>
      </c>
      <c r="CQ39" s="5">
        <f t="shared" ca="1" si="18"/>
        <v>-2.2667708732732113E-2</v>
      </c>
      <c r="CR39" s="5">
        <f t="shared" ca="1" si="18"/>
        <v>4.8787445397247241E-2</v>
      </c>
      <c r="CS39" s="5">
        <f t="shared" ca="1" si="18"/>
        <v>0.128711962878236</v>
      </c>
      <c r="CT39" s="5">
        <f t="shared" ca="1" si="18"/>
        <v>0.10119174042820361</v>
      </c>
      <c r="CU39" s="5">
        <f t="shared" ca="1" si="18"/>
        <v>-6.5118190407305043E-3</v>
      </c>
      <c r="CV39" s="5">
        <f t="shared" ca="1" si="18"/>
        <v>0.12225935250835467</v>
      </c>
      <c r="CW39" s="5">
        <f t="shared" ca="1" si="18"/>
        <v>-3.4266051808610622E-2</v>
      </c>
      <c r="CX39" s="5">
        <f t="shared" ca="1" si="18"/>
        <v>3.5772080207778022E-2</v>
      </c>
      <c r="CY39" s="5">
        <f t="shared" ca="1" si="18"/>
        <v>4.920782544521099E-2</v>
      </c>
    </row>
    <row r="40" spans="2:103" x14ac:dyDescent="0.25">
      <c r="B40" s="1">
        <v>45992</v>
      </c>
      <c r="C40">
        <v>35</v>
      </c>
      <c r="D40" s="5">
        <f t="shared" ca="1" si="2"/>
        <v>9.5273780266891234E-2</v>
      </c>
      <c r="E40" s="5">
        <f t="shared" ref="E40:BP43" ca="1" si="19">_xlfn.NORM.INV(RAND(), $B$3, $C$3)</f>
        <v>-2.286013635363E-2</v>
      </c>
      <c r="F40" s="5">
        <f t="shared" ca="1" si="19"/>
        <v>2.9709493794299394E-2</v>
      </c>
      <c r="G40" s="5">
        <f t="shared" ca="1" si="19"/>
        <v>1.2446496122471137E-2</v>
      </c>
      <c r="H40" s="5">
        <f t="shared" ca="1" si="19"/>
        <v>-6.2786351368410917E-2</v>
      </c>
      <c r="I40" s="5">
        <f t="shared" ca="1" si="19"/>
        <v>5.7869255494604303E-3</v>
      </c>
      <c r="J40" s="5">
        <f t="shared" ca="1" si="19"/>
        <v>8.3337935639817562E-3</v>
      </c>
      <c r="K40" s="5">
        <f t="shared" ca="1" si="19"/>
        <v>-6.0400746399624913E-4</v>
      </c>
      <c r="L40" s="5">
        <f t="shared" ca="1" si="19"/>
        <v>4.4354133392711839E-2</v>
      </c>
      <c r="M40" s="5">
        <f t="shared" ca="1" si="19"/>
        <v>6.7752452854993234E-2</v>
      </c>
      <c r="N40" s="5">
        <f t="shared" ca="1" si="19"/>
        <v>-2.3647539135996449E-2</v>
      </c>
      <c r="O40" s="5">
        <f t="shared" ca="1" si="19"/>
        <v>3.90790156527379E-2</v>
      </c>
      <c r="P40" s="5">
        <f t="shared" ca="1" si="19"/>
        <v>-8.6205960596092961E-3</v>
      </c>
      <c r="Q40" s="5">
        <f t="shared" ca="1" si="19"/>
        <v>-2.2758216500532017E-3</v>
      </c>
      <c r="R40" s="5">
        <f t="shared" ca="1" si="19"/>
        <v>-1.9860056711377024E-2</v>
      </c>
      <c r="S40" s="5">
        <f t="shared" ca="1" si="19"/>
        <v>-3.3563734808199186E-2</v>
      </c>
      <c r="T40" s="5">
        <f t="shared" ca="1" si="19"/>
        <v>1.4604341688424503E-2</v>
      </c>
      <c r="U40" s="5">
        <f t="shared" ca="1" si="19"/>
        <v>1.9677529839198141E-2</v>
      </c>
      <c r="V40" s="5">
        <f t="shared" ca="1" si="19"/>
        <v>-6.0376271256890116E-3</v>
      </c>
      <c r="W40" s="5">
        <f t="shared" ca="1" si="19"/>
        <v>9.6644461514065777E-2</v>
      </c>
      <c r="X40" s="5">
        <f t="shared" ca="1" si="19"/>
        <v>-1.1648081859211658E-2</v>
      </c>
      <c r="Y40" s="5">
        <f t="shared" ca="1" si="19"/>
        <v>-1.1183870916506157E-3</v>
      </c>
      <c r="Z40" s="5">
        <f t="shared" ca="1" si="19"/>
        <v>1.2549521263810553E-2</v>
      </c>
      <c r="AA40" s="5">
        <f t="shared" ca="1" si="19"/>
        <v>-7.0583646241978826E-2</v>
      </c>
      <c r="AB40" s="5">
        <f t="shared" ca="1" si="19"/>
        <v>-4.466154666596325E-3</v>
      </c>
      <c r="AC40" s="5">
        <f t="shared" ca="1" si="19"/>
        <v>-1.4615708534042576E-4</v>
      </c>
      <c r="AD40" s="5">
        <f t="shared" ca="1" si="19"/>
        <v>-2.2394139914278379E-2</v>
      </c>
      <c r="AE40" s="5">
        <f t="shared" ca="1" si="19"/>
        <v>5.9073470039952098E-3</v>
      </c>
      <c r="AF40" s="5">
        <f t="shared" ca="1" si="19"/>
        <v>1.2646566924471959E-2</v>
      </c>
      <c r="AG40" s="5">
        <f t="shared" ca="1" si="19"/>
        <v>-8.2163459034176198E-2</v>
      </c>
      <c r="AH40" s="5">
        <f t="shared" ca="1" si="19"/>
        <v>-6.1384305451400917E-2</v>
      </c>
      <c r="AI40" s="5">
        <f t="shared" ca="1" si="19"/>
        <v>6.2735816680608819E-2</v>
      </c>
      <c r="AJ40" s="5">
        <f t="shared" ca="1" si="19"/>
        <v>8.1639412137687481E-2</v>
      </c>
      <c r="AK40" s="5">
        <f t="shared" ca="1" si="19"/>
        <v>3.9386724268450676E-2</v>
      </c>
      <c r="AL40" s="5">
        <f t="shared" ca="1" si="19"/>
        <v>-2.7449974635749667E-2</v>
      </c>
      <c r="AM40" s="5">
        <f t="shared" ca="1" si="19"/>
        <v>-1.5074235234015215E-2</v>
      </c>
      <c r="AN40" s="5">
        <f t="shared" ca="1" si="19"/>
        <v>-4.6732969352436385E-2</v>
      </c>
      <c r="AO40" s="5">
        <f t="shared" ca="1" si="19"/>
        <v>2.2687631017837408E-2</v>
      </c>
      <c r="AP40" s="5">
        <f t="shared" ca="1" si="19"/>
        <v>-0.11258985859600905</v>
      </c>
      <c r="AQ40" s="5">
        <f t="shared" ca="1" si="19"/>
        <v>-1.4468635082888373E-3</v>
      </c>
      <c r="AR40" s="5">
        <f t="shared" ca="1" si="19"/>
        <v>-2.418342906263389E-2</v>
      </c>
      <c r="AS40" s="5">
        <f t="shared" ca="1" si="19"/>
        <v>-4.9549227514473916E-2</v>
      </c>
      <c r="AT40" s="5">
        <f t="shared" ca="1" si="19"/>
        <v>6.7817712132745137E-2</v>
      </c>
      <c r="AU40" s="5">
        <f t="shared" ca="1" si="19"/>
        <v>-6.3416637186889682E-2</v>
      </c>
      <c r="AV40" s="5">
        <f t="shared" ca="1" si="19"/>
        <v>4.313498374041707E-2</v>
      </c>
      <c r="AW40" s="5">
        <f t="shared" ca="1" si="19"/>
        <v>-3.8001458028534524E-2</v>
      </c>
      <c r="AX40" s="5">
        <f t="shared" ca="1" si="19"/>
        <v>-3.6915278044713035E-2</v>
      </c>
      <c r="AY40" s="5">
        <f t="shared" ca="1" si="19"/>
        <v>1.186766234401098E-3</v>
      </c>
      <c r="AZ40" s="5">
        <f t="shared" ca="1" si="19"/>
        <v>1.9907927547888483E-2</v>
      </c>
      <c r="BA40" s="5">
        <f t="shared" ca="1" si="19"/>
        <v>1.8029422805624598E-2</v>
      </c>
      <c r="BB40" s="5">
        <f t="shared" ca="1" si="19"/>
        <v>3.9926207899457895E-2</v>
      </c>
      <c r="BC40" s="5">
        <f t="shared" ca="1" si="19"/>
        <v>1.9072575015172639E-2</v>
      </c>
      <c r="BD40" s="5">
        <f t="shared" ca="1" si="19"/>
        <v>-1.1815553734755683E-2</v>
      </c>
      <c r="BE40" s="5">
        <f t="shared" ca="1" si="19"/>
        <v>0.1088503994887178</v>
      </c>
      <c r="BF40" s="5">
        <f t="shared" ca="1" si="19"/>
        <v>0.10449247889216055</v>
      </c>
      <c r="BG40" s="5">
        <f t="shared" ca="1" si="19"/>
        <v>4.6074579953105488E-2</v>
      </c>
      <c r="BH40" s="5">
        <f t="shared" ca="1" si="19"/>
        <v>-1.1477238369495634E-2</v>
      </c>
      <c r="BI40" s="5">
        <f t="shared" ca="1" si="19"/>
        <v>3.6637342937337634E-2</v>
      </c>
      <c r="BJ40" s="5">
        <f t="shared" ca="1" si="19"/>
        <v>6.9727123751499222E-4</v>
      </c>
      <c r="BK40" s="5">
        <f t="shared" ca="1" si="19"/>
        <v>-1.6576880200073321E-2</v>
      </c>
      <c r="BL40" s="5">
        <f t="shared" ca="1" si="19"/>
        <v>-6.5189042387706536E-2</v>
      </c>
      <c r="BM40" s="5">
        <f t="shared" ca="1" si="19"/>
        <v>-4.7248699774280693E-2</v>
      </c>
      <c r="BN40" s="5">
        <f t="shared" ca="1" si="19"/>
        <v>9.6639311266636385E-3</v>
      </c>
      <c r="BO40" s="5">
        <f t="shared" ca="1" si="19"/>
        <v>-6.0705798522287691E-2</v>
      </c>
      <c r="BP40" s="5">
        <f t="shared" ca="1" si="19"/>
        <v>4.8535890224835544E-2</v>
      </c>
      <c r="BQ40" s="5">
        <f t="shared" ca="1" si="18"/>
        <v>-1.9009779683997412E-2</v>
      </c>
      <c r="BR40" s="5">
        <f t="shared" ca="1" si="18"/>
        <v>-1.0329051867220858E-2</v>
      </c>
      <c r="BS40" s="5">
        <f t="shared" ca="1" si="18"/>
        <v>-7.0070651329716432E-2</v>
      </c>
      <c r="BT40" s="5">
        <f t="shared" ca="1" si="18"/>
        <v>4.6863831471312567E-2</v>
      </c>
      <c r="BU40" s="5">
        <f t="shared" ca="1" si="18"/>
        <v>2.6687124506434422E-2</v>
      </c>
      <c r="BV40" s="5">
        <f t="shared" ca="1" si="18"/>
        <v>-6.6172698085402729E-2</v>
      </c>
      <c r="BW40" s="5">
        <f t="shared" ca="1" si="18"/>
        <v>7.1919524643447221E-3</v>
      </c>
      <c r="BX40" s="5">
        <f t="shared" ca="1" si="18"/>
        <v>-9.8776783615645722E-2</v>
      </c>
      <c r="BY40" s="5">
        <f t="shared" ca="1" si="18"/>
        <v>4.5327174658521464E-2</v>
      </c>
      <c r="BZ40" s="5">
        <f t="shared" ca="1" si="18"/>
        <v>-6.9700738347749924E-3</v>
      </c>
      <c r="CA40" s="5">
        <f t="shared" ca="1" si="18"/>
        <v>-3.0989869948276502E-2</v>
      </c>
      <c r="CB40" s="5">
        <f t="shared" ca="1" si="18"/>
        <v>-6.8919665149241402E-2</v>
      </c>
      <c r="CC40" s="5">
        <f t="shared" ca="1" si="18"/>
        <v>-2.6250640843284011E-2</v>
      </c>
      <c r="CD40" s="5">
        <f t="shared" ca="1" si="18"/>
        <v>-6.4621561610391634E-2</v>
      </c>
      <c r="CE40" s="5">
        <f t="shared" ca="1" si="18"/>
        <v>-5.1119801077034344E-2</v>
      </c>
      <c r="CF40" s="5">
        <f t="shared" ca="1" si="18"/>
        <v>0.10416815993875704</v>
      </c>
      <c r="CG40" s="5">
        <f t="shared" ca="1" si="18"/>
        <v>9.8781291959025033E-2</v>
      </c>
      <c r="CH40" s="5">
        <f t="shared" ca="1" si="18"/>
        <v>6.0000205663476858E-2</v>
      </c>
      <c r="CI40" s="5">
        <f t="shared" ca="1" si="18"/>
        <v>-2.3860000784526277E-3</v>
      </c>
      <c r="CJ40" s="5">
        <f t="shared" ca="1" si="18"/>
        <v>4.0113593116218905E-2</v>
      </c>
      <c r="CK40" s="5">
        <f t="shared" ca="1" si="18"/>
        <v>-2.9259675718455565E-2</v>
      </c>
      <c r="CL40" s="5">
        <f t="shared" ca="1" si="18"/>
        <v>-2.493044540664742E-2</v>
      </c>
      <c r="CM40" s="5">
        <f t="shared" ca="1" si="18"/>
        <v>-2.8849099614641049E-2</v>
      </c>
      <c r="CN40" s="5">
        <f t="shared" ca="1" si="18"/>
        <v>1.9061121651493889E-3</v>
      </c>
      <c r="CO40" s="5">
        <f t="shared" ca="1" si="18"/>
        <v>-9.850083346469285E-2</v>
      </c>
      <c r="CP40" s="5">
        <f t="shared" ca="1" si="18"/>
        <v>2.8621704833337513E-4</v>
      </c>
      <c r="CQ40" s="5">
        <f t="shared" ca="1" si="18"/>
        <v>5.1060673081172195E-2</v>
      </c>
      <c r="CR40" s="5">
        <f t="shared" ca="1" si="18"/>
        <v>-2.6742870606516655E-2</v>
      </c>
      <c r="CS40" s="5">
        <f t="shared" ca="1" si="18"/>
        <v>3.6768252636550924E-2</v>
      </c>
      <c r="CT40" s="5">
        <f t="shared" ca="1" si="18"/>
        <v>1.2662349782821386E-2</v>
      </c>
      <c r="CU40" s="5">
        <f t="shared" ca="1" si="18"/>
        <v>-6.1254366393723975E-2</v>
      </c>
      <c r="CV40" s="5">
        <f t="shared" ca="1" si="18"/>
        <v>-1.2152584898796569E-2</v>
      </c>
      <c r="CW40" s="5">
        <f t="shared" ca="1" si="18"/>
        <v>8.2667423680866901E-3</v>
      </c>
      <c r="CX40" s="5">
        <f t="shared" ca="1" si="18"/>
        <v>-4.8206352267264628E-2</v>
      </c>
      <c r="CY40" s="5">
        <f t="shared" ca="1" si="18"/>
        <v>6.884902294425152E-2</v>
      </c>
    </row>
    <row r="41" spans="2:103" x14ac:dyDescent="0.25">
      <c r="B41" s="1">
        <v>46023</v>
      </c>
      <c r="C41">
        <v>36</v>
      </c>
      <c r="D41" s="5">
        <f t="shared" ca="1" si="2"/>
        <v>2.9956118813445363E-2</v>
      </c>
      <c r="E41" s="5">
        <f t="shared" ca="1" si="19"/>
        <v>2.8097181694825647E-2</v>
      </c>
      <c r="F41" s="5">
        <f t="shared" ca="1" si="19"/>
        <v>-2.5254775389242416E-2</v>
      </c>
      <c r="G41" s="5">
        <f t="shared" ca="1" si="19"/>
        <v>-3.5978155858270196E-2</v>
      </c>
      <c r="H41" s="5">
        <f t="shared" ca="1" si="19"/>
        <v>1.8513472726488293E-2</v>
      </c>
      <c r="I41" s="5">
        <f t="shared" ca="1" si="19"/>
        <v>-0.11624664660362438</v>
      </c>
      <c r="J41" s="5">
        <f t="shared" ca="1" si="19"/>
        <v>-9.4450493953546572E-2</v>
      </c>
      <c r="K41" s="5">
        <f t="shared" ca="1" si="19"/>
        <v>4.6860291948530072E-2</v>
      </c>
      <c r="L41" s="5">
        <f t="shared" ca="1" si="19"/>
        <v>-4.0894255526238484E-3</v>
      </c>
      <c r="M41" s="5">
        <f t="shared" ca="1" si="19"/>
        <v>5.8563259173083991E-2</v>
      </c>
      <c r="N41" s="5">
        <f t="shared" ca="1" si="19"/>
        <v>-3.1089183845070568E-2</v>
      </c>
      <c r="O41" s="5">
        <f t="shared" ca="1" si="19"/>
        <v>-2.0818487336719333E-2</v>
      </c>
      <c r="P41" s="5">
        <f t="shared" ca="1" si="19"/>
        <v>5.4868544066272087E-3</v>
      </c>
      <c r="Q41" s="5">
        <f t="shared" ca="1" si="19"/>
        <v>6.6211895539894872E-2</v>
      </c>
      <c r="R41" s="5">
        <f t="shared" ca="1" si="19"/>
        <v>-3.44419313067203E-3</v>
      </c>
      <c r="S41" s="5">
        <f t="shared" ca="1" si="19"/>
        <v>6.4708618464004705E-2</v>
      </c>
      <c r="T41" s="5">
        <f t="shared" ca="1" si="19"/>
        <v>4.9493326046953598E-2</v>
      </c>
      <c r="U41" s="5">
        <f t="shared" ca="1" si="19"/>
        <v>8.1879348179028033E-2</v>
      </c>
      <c r="V41" s="5">
        <f t="shared" ca="1" si="19"/>
        <v>5.4478156388474298E-3</v>
      </c>
      <c r="W41" s="5">
        <f t="shared" ca="1" si="19"/>
        <v>1.7076320506359134E-2</v>
      </c>
      <c r="X41" s="5">
        <f t="shared" ca="1" si="19"/>
        <v>7.71025540198753E-2</v>
      </c>
      <c r="Y41" s="5">
        <f t="shared" ca="1" si="19"/>
        <v>3.4199874110561732E-2</v>
      </c>
      <c r="Z41" s="5">
        <f t="shared" ca="1" si="19"/>
        <v>3.3563801261481348E-2</v>
      </c>
      <c r="AA41" s="5">
        <f t="shared" ca="1" si="19"/>
        <v>6.4513547995095663E-2</v>
      </c>
      <c r="AB41" s="5">
        <f t="shared" ca="1" si="19"/>
        <v>2.2489971241470171E-2</v>
      </c>
      <c r="AC41" s="5">
        <f t="shared" ca="1" si="19"/>
        <v>0.12650781566584893</v>
      </c>
      <c r="AD41" s="5">
        <f t="shared" ca="1" si="19"/>
        <v>9.8293278412933421E-2</v>
      </c>
      <c r="AE41" s="5">
        <f t="shared" ca="1" si="19"/>
        <v>-8.9047255278968881E-2</v>
      </c>
      <c r="AF41" s="5">
        <f t="shared" ca="1" si="19"/>
        <v>-8.2508691400428491E-2</v>
      </c>
      <c r="AG41" s="5">
        <f t="shared" ca="1" si="19"/>
        <v>-1.521307458705028E-2</v>
      </c>
      <c r="AH41" s="5">
        <f t="shared" ca="1" si="19"/>
        <v>1.3998339781846083E-2</v>
      </c>
      <c r="AI41" s="5">
        <f t="shared" ca="1" si="19"/>
        <v>-5.5509708851031819E-2</v>
      </c>
      <c r="AJ41" s="5">
        <f t="shared" ca="1" si="19"/>
        <v>4.0717889448412294E-2</v>
      </c>
      <c r="AK41" s="5">
        <f t="shared" ca="1" si="19"/>
        <v>1.1972056601852922E-2</v>
      </c>
      <c r="AL41" s="5">
        <f t="shared" ca="1" si="19"/>
        <v>-6.911465036330975E-3</v>
      </c>
      <c r="AM41" s="5">
        <f t="shared" ca="1" si="19"/>
        <v>1.4793247789450938E-2</v>
      </c>
      <c r="AN41" s="5">
        <f t="shared" ca="1" si="19"/>
        <v>2.0734032564534818E-2</v>
      </c>
      <c r="AO41" s="5">
        <f t="shared" ca="1" si="19"/>
        <v>-0.15874616364386063</v>
      </c>
      <c r="AP41" s="5">
        <f t="shared" ca="1" si="19"/>
        <v>-4.9740372145624673E-3</v>
      </c>
      <c r="AQ41" s="5">
        <f t="shared" ca="1" si="19"/>
        <v>3.7291692732587201E-2</v>
      </c>
      <c r="AR41" s="5">
        <f t="shared" ca="1" si="19"/>
        <v>-7.0089660247657767E-2</v>
      </c>
      <c r="AS41" s="5">
        <f t="shared" ca="1" si="19"/>
        <v>2.3949154589450267E-2</v>
      </c>
      <c r="AT41" s="5">
        <f t="shared" ca="1" si="19"/>
        <v>5.6095882247327651E-2</v>
      </c>
      <c r="AU41" s="5">
        <f t="shared" ca="1" si="19"/>
        <v>-6.2372452446651308E-3</v>
      </c>
      <c r="AV41" s="5">
        <f t="shared" ca="1" si="19"/>
        <v>6.4585276790491947E-2</v>
      </c>
      <c r="AW41" s="5">
        <f t="shared" ca="1" si="19"/>
        <v>6.8136090630834367E-2</v>
      </c>
      <c r="AX41" s="5">
        <f t="shared" ca="1" si="19"/>
        <v>3.4972097981305079E-2</v>
      </c>
      <c r="AY41" s="5">
        <f t="shared" ca="1" si="19"/>
        <v>1.6914667049271529E-2</v>
      </c>
      <c r="AZ41" s="5">
        <f t="shared" ca="1" si="19"/>
        <v>6.102332481995292E-3</v>
      </c>
      <c r="BA41" s="5">
        <f t="shared" ca="1" si="19"/>
        <v>7.4231875248631965E-2</v>
      </c>
      <c r="BB41" s="5">
        <f t="shared" ca="1" si="19"/>
        <v>4.1082773131842568E-2</v>
      </c>
      <c r="BC41" s="5">
        <f t="shared" ca="1" si="19"/>
        <v>8.4510661353046829E-2</v>
      </c>
      <c r="BD41" s="5">
        <f t="shared" ca="1" si="19"/>
        <v>-3.4390765499358232E-2</v>
      </c>
      <c r="BE41" s="5">
        <f t="shared" ca="1" si="19"/>
        <v>-1.7911578111242481E-2</v>
      </c>
      <c r="BF41" s="5">
        <f t="shared" ca="1" si="19"/>
        <v>-4.5502339684866736E-2</v>
      </c>
      <c r="BG41" s="5">
        <f t="shared" ca="1" si="19"/>
        <v>-1.3657181457764025E-2</v>
      </c>
      <c r="BH41" s="5">
        <f t="shared" ca="1" si="19"/>
        <v>8.111012743426434E-3</v>
      </c>
      <c r="BI41" s="5">
        <f t="shared" ca="1" si="19"/>
        <v>7.5013185394776014E-2</v>
      </c>
      <c r="BJ41" s="5">
        <f t="shared" ca="1" si="19"/>
        <v>5.3279381249516485E-2</v>
      </c>
      <c r="BK41" s="5">
        <f t="shared" ca="1" si="19"/>
        <v>4.7794712224964168E-2</v>
      </c>
      <c r="BL41" s="5">
        <f t="shared" ca="1" si="19"/>
        <v>-6.2199670900525861E-2</v>
      </c>
      <c r="BM41" s="5">
        <f t="shared" ca="1" si="19"/>
        <v>2.9019226561582699E-2</v>
      </c>
      <c r="BN41" s="5">
        <f t="shared" ca="1" si="19"/>
        <v>2.340100801024636E-2</v>
      </c>
      <c r="BO41" s="5">
        <f t="shared" ca="1" si="19"/>
        <v>-1.4336041812396699E-2</v>
      </c>
      <c r="BP41" s="5">
        <f t="shared" ca="1" si="19"/>
        <v>-3.0272178009513394E-2</v>
      </c>
      <c r="BQ41" s="5">
        <f t="shared" ca="1" si="18"/>
        <v>9.8901425162507585E-3</v>
      </c>
      <c r="BR41" s="5">
        <f t="shared" ca="1" si="18"/>
        <v>4.1950264419501899E-2</v>
      </c>
      <c r="BS41" s="5">
        <f t="shared" ca="1" si="18"/>
        <v>7.2899590637312828E-3</v>
      </c>
      <c r="BT41" s="5">
        <f t="shared" ca="1" si="18"/>
        <v>9.2858611232697202E-3</v>
      </c>
      <c r="BU41" s="5">
        <f t="shared" ca="1" si="18"/>
        <v>-7.2758174492996673E-3</v>
      </c>
      <c r="BV41" s="5">
        <f t="shared" ca="1" si="18"/>
        <v>-4.1016858755488168E-2</v>
      </c>
      <c r="BW41" s="5">
        <f t="shared" ca="1" si="18"/>
        <v>7.5543676040830954E-3</v>
      </c>
      <c r="BX41" s="5">
        <f t="shared" ca="1" si="18"/>
        <v>-1.213714082775455E-2</v>
      </c>
      <c r="BY41" s="5">
        <f t="shared" ca="1" si="18"/>
        <v>3.4154819186788012E-2</v>
      </c>
      <c r="BZ41" s="5">
        <f t="shared" ca="1" si="18"/>
        <v>-1.6843033858331267E-2</v>
      </c>
      <c r="CA41" s="5">
        <f t="shared" ca="1" si="18"/>
        <v>7.0473178967271372E-2</v>
      </c>
      <c r="CB41" s="5">
        <f t="shared" ca="1" si="18"/>
        <v>1.6803658630709983E-2</v>
      </c>
      <c r="CC41" s="5">
        <f t="shared" ca="1" si="18"/>
        <v>-1.6284496348171598E-2</v>
      </c>
      <c r="CD41" s="5">
        <f t="shared" ca="1" si="18"/>
        <v>0.11258427232058865</v>
      </c>
      <c r="CE41" s="5">
        <f t="shared" ca="1" si="18"/>
        <v>1.0154960264656196E-2</v>
      </c>
      <c r="CF41" s="5">
        <f t="shared" ca="1" si="18"/>
        <v>-4.3194095040278851E-2</v>
      </c>
      <c r="CG41" s="5">
        <f t="shared" ca="1" si="18"/>
        <v>-3.4276882555881905E-2</v>
      </c>
      <c r="CH41" s="5">
        <f t="shared" ca="1" si="18"/>
        <v>6.8650374256652186E-2</v>
      </c>
      <c r="CI41" s="5">
        <f t="shared" ca="1" si="18"/>
        <v>2.7341604311611204E-2</v>
      </c>
      <c r="CJ41" s="5">
        <f t="shared" ca="1" si="18"/>
        <v>-3.2796619640895662E-2</v>
      </c>
      <c r="CK41" s="5">
        <f t="shared" ca="1" si="18"/>
        <v>1.8767053798659237E-3</v>
      </c>
      <c r="CL41" s="5">
        <f t="shared" ca="1" si="18"/>
        <v>-6.5365446465368154E-2</v>
      </c>
      <c r="CM41" s="5">
        <f t="shared" ca="1" si="18"/>
        <v>3.1126987080417039E-2</v>
      </c>
      <c r="CN41" s="5">
        <f t="shared" ca="1" si="18"/>
        <v>1.2662279170452638E-2</v>
      </c>
      <c r="CO41" s="5">
        <f t="shared" ca="1" si="18"/>
        <v>6.4278758303435699E-2</v>
      </c>
      <c r="CP41" s="5">
        <f t="shared" ca="1" si="18"/>
        <v>3.7980837425046411E-2</v>
      </c>
      <c r="CQ41" s="5">
        <f t="shared" ca="1" si="18"/>
        <v>-8.5406480409596197E-2</v>
      </c>
      <c r="CR41" s="5">
        <f t="shared" ca="1" si="18"/>
        <v>4.706904517661769E-2</v>
      </c>
      <c r="CS41" s="5">
        <f t="shared" ca="1" si="18"/>
        <v>-9.076559532737765E-3</v>
      </c>
      <c r="CT41" s="5">
        <f t="shared" ca="1" si="18"/>
        <v>8.3977070234269261E-3</v>
      </c>
      <c r="CU41" s="5">
        <f t="shared" ca="1" si="18"/>
        <v>2.9330225998416351E-2</v>
      </c>
      <c r="CV41" s="5">
        <f t="shared" ca="1" si="18"/>
        <v>3.5990153024243708E-2</v>
      </c>
      <c r="CW41" s="5">
        <f t="shared" ca="1" si="18"/>
        <v>-3.8710065814890983E-2</v>
      </c>
      <c r="CX41" s="5">
        <f t="shared" ca="1" si="18"/>
        <v>3.2599154819339754E-2</v>
      </c>
      <c r="CY41" s="5">
        <f t="shared" ca="1" si="18"/>
        <v>5.7517212077601784E-2</v>
      </c>
    </row>
    <row r="42" spans="2:103" x14ac:dyDescent="0.25">
      <c r="B42" s="1">
        <v>46054</v>
      </c>
      <c r="C42">
        <v>37</v>
      </c>
      <c r="D42" s="5">
        <f t="shared" ca="1" si="2"/>
        <v>-1.1021217635019561E-2</v>
      </c>
      <c r="E42" s="5">
        <f t="shared" ca="1" si="19"/>
        <v>-2.9059675160684445E-2</v>
      </c>
      <c r="F42" s="5">
        <f t="shared" ca="1" si="19"/>
        <v>-0.1202474855639898</v>
      </c>
      <c r="G42" s="5">
        <f t="shared" ca="1" si="19"/>
        <v>3.4269036982176322E-2</v>
      </c>
      <c r="H42" s="5">
        <f t="shared" ca="1" si="19"/>
        <v>3.0871942003521301E-2</v>
      </c>
      <c r="I42" s="5">
        <f t="shared" ca="1" si="19"/>
        <v>0.13983533102020443</v>
      </c>
      <c r="J42" s="5">
        <f t="shared" ca="1" si="19"/>
        <v>0.11724947593251475</v>
      </c>
      <c r="K42" s="5">
        <f t="shared" ca="1" si="19"/>
        <v>-8.2434469669208331E-3</v>
      </c>
      <c r="L42" s="5">
        <f t="shared" ca="1" si="19"/>
        <v>2.3438414857667251E-2</v>
      </c>
      <c r="M42" s="5">
        <f t="shared" ca="1" si="19"/>
        <v>-3.3003755242444151E-2</v>
      </c>
      <c r="N42" s="5">
        <f t="shared" ca="1" si="19"/>
        <v>7.3810501189690403E-2</v>
      </c>
      <c r="O42" s="5">
        <f t="shared" ca="1" si="19"/>
        <v>7.6328689409924433E-2</v>
      </c>
      <c r="P42" s="5">
        <f t="shared" ca="1" si="19"/>
        <v>1.1736895414420591E-2</v>
      </c>
      <c r="Q42" s="5">
        <f t="shared" ca="1" si="19"/>
        <v>-9.5032181343816441E-2</v>
      </c>
      <c r="R42" s="5">
        <f t="shared" ca="1" si="19"/>
        <v>1.0431202073053631E-2</v>
      </c>
      <c r="S42" s="5">
        <f t="shared" ca="1" si="19"/>
        <v>-7.3323151540465037E-3</v>
      </c>
      <c r="T42" s="5">
        <f t="shared" ca="1" si="19"/>
        <v>7.5524639587461161E-3</v>
      </c>
      <c r="U42" s="5">
        <f t="shared" ca="1" si="19"/>
        <v>3.5849809145226154E-2</v>
      </c>
      <c r="V42" s="5">
        <f t="shared" ca="1" si="19"/>
        <v>5.7950256320867498E-2</v>
      </c>
      <c r="W42" s="5">
        <f t="shared" ca="1" si="19"/>
        <v>9.0854801914719268E-3</v>
      </c>
      <c r="X42" s="5">
        <f t="shared" ca="1" si="19"/>
        <v>-5.9139542625850812E-3</v>
      </c>
      <c r="Y42" s="5">
        <f t="shared" ca="1" si="19"/>
        <v>4.6889902171454209E-2</v>
      </c>
      <c r="Z42" s="5">
        <f t="shared" ca="1" si="19"/>
        <v>-3.4318375763052668E-2</v>
      </c>
      <c r="AA42" s="5">
        <f t="shared" ca="1" si="19"/>
        <v>4.0309391419510584E-3</v>
      </c>
      <c r="AB42" s="5">
        <f t="shared" ca="1" si="19"/>
        <v>1.1103505534572865E-2</v>
      </c>
      <c r="AC42" s="5">
        <f t="shared" ca="1" si="19"/>
        <v>7.8275329559657741E-2</v>
      </c>
      <c r="AD42" s="5">
        <f t="shared" ca="1" si="19"/>
        <v>5.2504483738164923E-2</v>
      </c>
      <c r="AE42" s="5">
        <f t="shared" ca="1" si="19"/>
        <v>-6.9832930341559296E-2</v>
      </c>
      <c r="AF42" s="5">
        <f t="shared" ca="1" si="19"/>
        <v>1.7300007648189474E-2</v>
      </c>
      <c r="AG42" s="5">
        <f t="shared" ca="1" si="19"/>
        <v>-7.8570404802646848E-2</v>
      </c>
      <c r="AH42" s="5">
        <f t="shared" ca="1" si="19"/>
        <v>-6.3804504565776188E-2</v>
      </c>
      <c r="AI42" s="5">
        <f t="shared" ca="1" si="19"/>
        <v>5.8459244244718815E-2</v>
      </c>
      <c r="AJ42" s="5">
        <f t="shared" ca="1" si="19"/>
        <v>-2.8874617608087363E-2</v>
      </c>
      <c r="AK42" s="5">
        <f t="shared" ca="1" si="19"/>
        <v>-0.12407602763342246</v>
      </c>
      <c r="AL42" s="5">
        <f t="shared" ca="1" si="19"/>
        <v>1.9134445136599711E-2</v>
      </c>
      <c r="AM42" s="5">
        <f t="shared" ca="1" si="19"/>
        <v>2.1744994849698669E-2</v>
      </c>
      <c r="AN42" s="5">
        <f t="shared" ca="1" si="19"/>
        <v>-7.9077059886167672E-2</v>
      </c>
      <c r="AO42" s="5">
        <f t="shared" ca="1" si="19"/>
        <v>2.56239524255551E-2</v>
      </c>
      <c r="AP42" s="5">
        <f t="shared" ca="1" si="19"/>
        <v>3.6639784298447192E-2</v>
      </c>
      <c r="AQ42" s="5">
        <f t="shared" ca="1" si="19"/>
        <v>-1.1346486292121935E-2</v>
      </c>
      <c r="AR42" s="5">
        <f t="shared" ca="1" si="19"/>
        <v>-5.2445603434131481E-2</v>
      </c>
      <c r="AS42" s="5">
        <f t="shared" ca="1" si="19"/>
        <v>3.0402284274914565E-2</v>
      </c>
      <c r="AT42" s="5">
        <f t="shared" ca="1" si="19"/>
        <v>-6.0858080701558473E-2</v>
      </c>
      <c r="AU42" s="5">
        <f t="shared" ca="1" si="19"/>
        <v>-2.984958369173047E-2</v>
      </c>
      <c r="AV42" s="5">
        <f t="shared" ca="1" si="19"/>
        <v>-3.0979326075394935E-2</v>
      </c>
      <c r="AW42" s="5">
        <f t="shared" ca="1" si="19"/>
        <v>9.5522235790932386E-2</v>
      </c>
      <c r="AX42" s="5">
        <f t="shared" ca="1" si="19"/>
        <v>-5.1641925487273754E-2</v>
      </c>
      <c r="AY42" s="5">
        <f t="shared" ca="1" si="19"/>
        <v>-8.0729270116607146E-3</v>
      </c>
      <c r="AZ42" s="5">
        <f t="shared" ca="1" si="19"/>
        <v>4.5771748286535831E-2</v>
      </c>
      <c r="BA42" s="5">
        <f t="shared" ca="1" si="19"/>
        <v>2.2875215616817698E-2</v>
      </c>
      <c r="BB42" s="5">
        <f t="shared" ca="1" si="19"/>
        <v>7.7249838083087483E-2</v>
      </c>
      <c r="BC42" s="5">
        <f t="shared" ca="1" si="19"/>
        <v>1.1703712969331658E-2</v>
      </c>
      <c r="BD42" s="5">
        <f t="shared" ca="1" si="19"/>
        <v>8.7227179193407056E-2</v>
      </c>
      <c r="BE42" s="5">
        <f t="shared" ca="1" si="19"/>
        <v>-1.695127891899343E-2</v>
      </c>
      <c r="BF42" s="5">
        <f t="shared" ca="1" si="19"/>
        <v>-2.2938031470791945E-2</v>
      </c>
      <c r="BG42" s="5">
        <f t="shared" ca="1" si="19"/>
        <v>7.2064299659757317E-2</v>
      </c>
      <c r="BH42" s="5">
        <f t="shared" ca="1" si="19"/>
        <v>-3.7184135287730139E-3</v>
      </c>
      <c r="BI42" s="5">
        <f t="shared" ca="1" si="19"/>
        <v>-4.647814986254558E-2</v>
      </c>
      <c r="BJ42" s="5">
        <f t="shared" ca="1" si="19"/>
        <v>2.075531637036631E-2</v>
      </c>
      <c r="BK42" s="5">
        <f t="shared" ca="1" si="19"/>
        <v>7.1661990029697795E-2</v>
      </c>
      <c r="BL42" s="5">
        <f t="shared" ca="1" si="19"/>
        <v>1.0138412378663178E-2</v>
      </c>
      <c r="BM42" s="5">
        <f t="shared" ca="1" si="19"/>
        <v>-3.3240748427209789E-2</v>
      </c>
      <c r="BN42" s="5">
        <f t="shared" ca="1" si="19"/>
        <v>-2.00081796676135E-2</v>
      </c>
      <c r="BO42" s="5">
        <f t="shared" ca="1" si="19"/>
        <v>-9.2948747212193306E-3</v>
      </c>
      <c r="BP42" s="5">
        <f t="shared" ca="1" si="19"/>
        <v>6.5576387412422214E-3</v>
      </c>
      <c r="BQ42" s="5">
        <f t="shared" ca="1" si="18"/>
        <v>-4.6280487748235052E-2</v>
      </c>
      <c r="BR42" s="5">
        <f t="shared" ca="1" si="18"/>
        <v>-2.0669854468700653E-2</v>
      </c>
      <c r="BS42" s="5">
        <f t="shared" ca="1" si="18"/>
        <v>3.8054385826545918E-2</v>
      </c>
      <c r="BT42" s="5">
        <f t="shared" ca="1" si="18"/>
        <v>-4.5299988067997211E-2</v>
      </c>
      <c r="BU42" s="5">
        <f t="shared" ca="1" si="18"/>
        <v>7.4128292758926601E-2</v>
      </c>
      <c r="BV42" s="5">
        <f t="shared" ca="1" si="18"/>
        <v>5.1866390629826148E-2</v>
      </c>
      <c r="BW42" s="5">
        <f t="shared" ca="1" si="18"/>
        <v>2.441194104511368E-2</v>
      </c>
      <c r="BX42" s="5">
        <f t="shared" ca="1" si="18"/>
        <v>2.1574135158621315E-2</v>
      </c>
      <c r="BY42" s="5">
        <f t="shared" ca="1" si="18"/>
        <v>-2.7647435304595867E-2</v>
      </c>
      <c r="BZ42" s="5">
        <f t="shared" ca="1" si="18"/>
        <v>1.6743061450698864E-2</v>
      </c>
      <c r="CA42" s="5">
        <f t="shared" ca="1" si="18"/>
        <v>1.5503798349654966E-2</v>
      </c>
      <c r="CB42" s="5">
        <f t="shared" ca="1" si="18"/>
        <v>2.5024049732066981E-3</v>
      </c>
      <c r="CC42" s="5">
        <f t="shared" ca="1" si="18"/>
        <v>-6.8529788207163073E-2</v>
      </c>
      <c r="CD42" s="5">
        <f t="shared" ca="1" si="18"/>
        <v>2.6159078506523513E-2</v>
      </c>
      <c r="CE42" s="5">
        <f t="shared" ca="1" si="18"/>
        <v>-3.1740961059349967E-2</v>
      </c>
      <c r="CF42" s="5">
        <f t="shared" ca="1" si="18"/>
        <v>3.6628021102330953E-2</v>
      </c>
      <c r="CG42" s="5">
        <f t="shared" ca="1" si="18"/>
        <v>-4.7723572194114126E-2</v>
      </c>
      <c r="CH42" s="5">
        <f t="shared" ca="1" si="18"/>
        <v>-7.7732361566797154E-3</v>
      </c>
      <c r="CI42" s="5">
        <f t="shared" ca="1" si="18"/>
        <v>-3.017204546259894E-2</v>
      </c>
      <c r="CJ42" s="5">
        <f t="shared" ca="1" si="18"/>
        <v>6.1835502922492694E-3</v>
      </c>
      <c r="CK42" s="5">
        <f t="shared" ca="1" si="18"/>
        <v>-0.16338087155387207</v>
      </c>
      <c r="CL42" s="5">
        <f t="shared" ca="1" si="18"/>
        <v>-1.0910389751319369E-2</v>
      </c>
      <c r="CM42" s="5">
        <f t="shared" ca="1" si="18"/>
        <v>-3.6659739874350561E-2</v>
      </c>
      <c r="CN42" s="5">
        <f t="shared" ca="1" si="18"/>
        <v>-3.4599767476409124E-2</v>
      </c>
      <c r="CO42" s="5">
        <f t="shared" ca="1" si="18"/>
        <v>-3.6965984467692413E-2</v>
      </c>
      <c r="CP42" s="5">
        <f t="shared" ca="1" si="18"/>
        <v>-3.0812877583187084E-2</v>
      </c>
      <c r="CQ42" s="5">
        <f t="shared" ca="1" si="18"/>
        <v>-7.4767410002493373E-2</v>
      </c>
      <c r="CR42" s="5">
        <f t="shared" ca="1" si="18"/>
        <v>5.1890642281562559E-2</v>
      </c>
      <c r="CS42" s="5">
        <f t="shared" ca="1" si="18"/>
        <v>-8.9558849729247741E-2</v>
      </c>
      <c r="CT42" s="5">
        <f t="shared" ca="1" si="18"/>
        <v>0.10806304229517802</v>
      </c>
      <c r="CU42" s="5">
        <f t="shared" ca="1" si="18"/>
        <v>4.5834101972992126E-2</v>
      </c>
      <c r="CV42" s="5">
        <f t="shared" ca="1" si="18"/>
        <v>0.16132512205435104</v>
      </c>
      <c r="CW42" s="5">
        <f t="shared" ca="1" si="18"/>
        <v>0.11286113367177006</v>
      </c>
      <c r="CX42" s="5">
        <f t="shared" ca="1" si="18"/>
        <v>-1.7971288133187265E-2</v>
      </c>
      <c r="CY42" s="5">
        <f t="shared" ca="1" si="18"/>
        <v>3.0933879888477671E-2</v>
      </c>
    </row>
    <row r="43" spans="2:103" x14ac:dyDescent="0.25">
      <c r="B43" s="1">
        <v>46082</v>
      </c>
      <c r="C43">
        <v>38</v>
      </c>
      <c r="D43" s="5">
        <f t="shared" ca="1" si="2"/>
        <v>-0.11570959372175807</v>
      </c>
      <c r="E43" s="5">
        <f t="shared" ca="1" si="19"/>
        <v>0.11052695113160642</v>
      </c>
      <c r="F43" s="5">
        <f t="shared" ca="1" si="19"/>
        <v>2.9969153158274319E-2</v>
      </c>
      <c r="G43" s="5">
        <f t="shared" ca="1" si="19"/>
        <v>2.2769150405985775E-2</v>
      </c>
      <c r="H43" s="5">
        <f t="shared" ca="1" si="19"/>
        <v>-5.2929250677663735E-2</v>
      </c>
      <c r="I43" s="5">
        <f t="shared" ca="1" si="19"/>
        <v>6.7934835064254087E-2</v>
      </c>
      <c r="J43" s="5">
        <f t="shared" ca="1" si="19"/>
        <v>-0.13858986824186109</v>
      </c>
      <c r="K43" s="5">
        <f t="shared" ca="1" si="19"/>
        <v>-5.5143670166758283E-3</v>
      </c>
      <c r="L43" s="5">
        <f t="shared" ca="1" si="19"/>
        <v>4.9610811270252141E-3</v>
      </c>
      <c r="M43" s="5">
        <f t="shared" ca="1" si="19"/>
        <v>-3.3147165056435306E-3</v>
      </c>
      <c r="N43" s="5">
        <f t="shared" ca="1" si="19"/>
        <v>6.3888562991897019E-2</v>
      </c>
      <c r="O43" s="5">
        <f t="shared" ca="1" si="19"/>
        <v>4.1067077614583072E-3</v>
      </c>
      <c r="P43" s="5">
        <f t="shared" ca="1" si="19"/>
        <v>2.6451580545305805E-3</v>
      </c>
      <c r="Q43" s="5">
        <f t="shared" ca="1" si="19"/>
        <v>-8.3906407477049985E-2</v>
      </c>
      <c r="R43" s="5">
        <f t="shared" ca="1" si="19"/>
        <v>2.3846399934764995E-2</v>
      </c>
      <c r="S43" s="5">
        <f t="shared" ca="1" si="19"/>
        <v>-1.0839561380780502E-2</v>
      </c>
      <c r="T43" s="5">
        <f t="shared" ca="1" si="19"/>
        <v>-3.4804296138618865E-2</v>
      </c>
      <c r="U43" s="5">
        <f t="shared" ca="1" si="19"/>
        <v>4.4456664366208281E-3</v>
      </c>
      <c r="V43" s="5">
        <f t="shared" ca="1" si="19"/>
        <v>-4.6893284061139712E-2</v>
      </c>
      <c r="W43" s="5">
        <f t="shared" ca="1" si="19"/>
        <v>-4.1257697894859623E-4</v>
      </c>
      <c r="X43" s="5">
        <f t="shared" ca="1" si="19"/>
        <v>-3.6459854915431827E-2</v>
      </c>
      <c r="Y43" s="5">
        <f t="shared" ca="1" si="19"/>
        <v>6.1302101245023513E-2</v>
      </c>
      <c r="Z43" s="5">
        <f t="shared" ca="1" si="19"/>
        <v>-2.8687223954397871E-2</v>
      </c>
      <c r="AA43" s="5">
        <f t="shared" ca="1" si="19"/>
        <v>7.6539966635629522E-2</v>
      </c>
      <c r="AB43" s="5">
        <f t="shared" ca="1" si="19"/>
        <v>7.0446763868050391E-2</v>
      </c>
      <c r="AC43" s="5">
        <f t="shared" ca="1" si="19"/>
        <v>-0.1489318482417053</v>
      </c>
      <c r="AD43" s="5">
        <f t="shared" ca="1" si="19"/>
        <v>6.4141402179872815E-3</v>
      </c>
      <c r="AE43" s="5">
        <f t="shared" ca="1" si="19"/>
        <v>1.9030912376915201E-2</v>
      </c>
      <c r="AF43" s="5">
        <f t="shared" ca="1" si="19"/>
        <v>8.7038785614310221E-2</v>
      </c>
      <c r="AG43" s="5">
        <f t="shared" ca="1" si="19"/>
        <v>2.6353902944237853E-2</v>
      </c>
      <c r="AH43" s="5">
        <f t="shared" ca="1" si="19"/>
        <v>3.4541582498409391E-2</v>
      </c>
      <c r="AI43" s="5">
        <f t="shared" ca="1" si="19"/>
        <v>1.6220296560072692E-2</v>
      </c>
      <c r="AJ43" s="5">
        <f t="shared" ca="1" si="19"/>
        <v>-2.9655539007592643E-2</v>
      </c>
      <c r="AK43" s="5">
        <f t="shared" ca="1" si="19"/>
        <v>-2.1915323581674511E-2</v>
      </c>
      <c r="AL43" s="5">
        <f t="shared" ca="1" si="19"/>
        <v>-3.1502633503427938E-3</v>
      </c>
      <c r="AM43" s="5">
        <f t="shared" ca="1" si="19"/>
        <v>4.4725243741136345E-3</v>
      </c>
      <c r="AN43" s="5">
        <f t="shared" ca="1" si="19"/>
        <v>4.566237720130617E-2</v>
      </c>
      <c r="AO43" s="5">
        <f t="shared" ca="1" si="19"/>
        <v>9.2021988078637665E-2</v>
      </c>
      <c r="AP43" s="5">
        <f t="shared" ca="1" si="19"/>
        <v>8.6733811181931436E-2</v>
      </c>
      <c r="AQ43" s="5">
        <f t="shared" ca="1" si="19"/>
        <v>1.7246412197031628E-3</v>
      </c>
      <c r="AR43" s="5">
        <f t="shared" ca="1" si="19"/>
        <v>-1.1260575038307866E-2</v>
      </c>
      <c r="AS43" s="5">
        <f t="shared" ca="1" si="19"/>
        <v>-1.0210617506668386E-2</v>
      </c>
      <c r="AT43" s="5">
        <f t="shared" ca="1" si="19"/>
        <v>-4.518216676820478E-2</v>
      </c>
      <c r="AU43" s="5">
        <f t="shared" ca="1" si="19"/>
        <v>9.8359799912048074E-2</v>
      </c>
      <c r="AV43" s="5">
        <f t="shared" ca="1" si="19"/>
        <v>3.6990181151302017E-2</v>
      </c>
      <c r="AW43" s="5">
        <f t="shared" ca="1" si="19"/>
        <v>0.11639741086426894</v>
      </c>
      <c r="AX43" s="5">
        <f t="shared" ca="1" si="19"/>
        <v>1.4399789027713846E-2</v>
      </c>
      <c r="AY43" s="5">
        <f t="shared" ca="1" si="19"/>
        <v>0.14742617636406563</v>
      </c>
      <c r="AZ43" s="5">
        <f t="shared" ca="1" si="19"/>
        <v>-1.3487831507330784E-2</v>
      </c>
      <c r="BA43" s="5">
        <f t="shared" ca="1" si="19"/>
        <v>7.0692434766151308E-2</v>
      </c>
      <c r="BB43" s="5">
        <f t="shared" ca="1" si="19"/>
        <v>-3.9151927954253467E-3</v>
      </c>
      <c r="BC43" s="5">
        <f t="shared" ca="1" si="19"/>
        <v>-7.7006764364721883E-3</v>
      </c>
      <c r="BD43" s="5">
        <f t="shared" ca="1" si="19"/>
        <v>7.5757545521279696E-2</v>
      </c>
      <c r="BE43" s="5">
        <f t="shared" ca="1" si="19"/>
        <v>1.9317520726323749E-2</v>
      </c>
      <c r="BF43" s="5">
        <f t="shared" ca="1" si="19"/>
        <v>-6.4822170071666838E-2</v>
      </c>
      <c r="BG43" s="5">
        <f t="shared" ca="1" si="19"/>
        <v>6.1340269798808834E-2</v>
      </c>
      <c r="BH43" s="5">
        <f t="shared" ca="1" si="19"/>
        <v>1.8914698585201738E-2</v>
      </c>
      <c r="BI43" s="5">
        <f t="shared" ca="1" si="19"/>
        <v>-4.6232308779033816E-2</v>
      </c>
      <c r="BJ43" s="5">
        <f t="shared" ca="1" si="19"/>
        <v>1.4784102403711582E-2</v>
      </c>
      <c r="BK43" s="5">
        <f t="shared" ca="1" si="19"/>
        <v>4.5217636026801553E-2</v>
      </c>
      <c r="BL43" s="5">
        <f t="shared" ca="1" si="19"/>
        <v>2.9235402750750348E-2</v>
      </c>
      <c r="BM43" s="5">
        <f t="shared" ca="1" si="19"/>
        <v>1.2360163814807449E-2</v>
      </c>
      <c r="BN43" s="5">
        <f t="shared" ca="1" si="19"/>
        <v>-3.3937057125618182E-2</v>
      </c>
      <c r="BO43" s="5">
        <f t="shared" ca="1" si="19"/>
        <v>-1.2217061811019669E-2</v>
      </c>
      <c r="BP43" s="5">
        <f t="shared" ref="BP43:CY46" ca="1" si="20">_xlfn.NORM.INV(RAND(), $B$3, $C$3)</f>
        <v>3.8129720047559497E-2</v>
      </c>
      <c r="BQ43" s="5">
        <f t="shared" ca="1" si="20"/>
        <v>-7.5087312564451211E-2</v>
      </c>
      <c r="BR43" s="5">
        <f t="shared" ca="1" si="20"/>
        <v>7.6073613730075887E-2</v>
      </c>
      <c r="BS43" s="5">
        <f t="shared" ca="1" si="20"/>
        <v>0.10346510612804741</v>
      </c>
      <c r="BT43" s="5">
        <f t="shared" ca="1" si="20"/>
        <v>7.7905968700621692E-2</v>
      </c>
      <c r="BU43" s="5">
        <f t="shared" ca="1" si="20"/>
        <v>-4.2660913602789001E-3</v>
      </c>
      <c r="BV43" s="5">
        <f t="shared" ca="1" si="20"/>
        <v>1.788265796641153E-2</v>
      </c>
      <c r="BW43" s="5">
        <f t="shared" ca="1" si="20"/>
        <v>6.0270079742235985E-3</v>
      </c>
      <c r="BX43" s="5">
        <f t="shared" ca="1" si="20"/>
        <v>7.4263400172736721E-2</v>
      </c>
      <c r="BY43" s="5">
        <f t="shared" ca="1" si="20"/>
        <v>6.3942643976364788E-2</v>
      </c>
      <c r="BZ43" s="5">
        <f t="shared" ca="1" si="20"/>
        <v>-5.6332375040198182E-3</v>
      </c>
      <c r="CA43" s="5">
        <f t="shared" ca="1" si="20"/>
        <v>1.8886033511523063E-2</v>
      </c>
      <c r="CB43" s="5">
        <f t="shared" ca="1" si="20"/>
        <v>-3.6204770660919969E-2</v>
      </c>
      <c r="CC43" s="5">
        <f t="shared" ca="1" si="20"/>
        <v>3.5519601905048444E-3</v>
      </c>
      <c r="CD43" s="5">
        <f t="shared" ca="1" si="20"/>
        <v>-1.0767901350767732E-2</v>
      </c>
      <c r="CE43" s="5">
        <f t="shared" ca="1" si="20"/>
        <v>-4.8247599039204486E-3</v>
      </c>
      <c r="CF43" s="5">
        <f t="shared" ca="1" si="20"/>
        <v>-2.8864227131460606E-2</v>
      </c>
      <c r="CG43" s="5">
        <f t="shared" ca="1" si="20"/>
        <v>-6.8981382110142986E-2</v>
      </c>
      <c r="CH43" s="5">
        <f t="shared" ca="1" si="20"/>
        <v>-0.10819721293889942</v>
      </c>
      <c r="CI43" s="5">
        <f t="shared" ca="1" si="20"/>
        <v>-6.3596753112391061E-2</v>
      </c>
      <c r="CJ43" s="5">
        <f t="shared" ca="1" si="20"/>
        <v>-2.3657121415112906E-2</v>
      </c>
      <c r="CK43" s="5">
        <f t="shared" ca="1" si="20"/>
        <v>-2.0987314316378881E-2</v>
      </c>
      <c r="CL43" s="5">
        <f t="shared" ca="1" si="20"/>
        <v>5.140467268211317E-2</v>
      </c>
      <c r="CM43" s="5">
        <f t="shared" ca="1" si="20"/>
        <v>4.6334865659574294E-2</v>
      </c>
      <c r="CN43" s="5">
        <f t="shared" ca="1" si="20"/>
        <v>-1.0111746837198567E-2</v>
      </c>
      <c r="CO43" s="5">
        <f t="shared" ca="1" si="20"/>
        <v>0.10360552253352162</v>
      </c>
      <c r="CP43" s="5">
        <f t="shared" ca="1" si="20"/>
        <v>4.320999774416745E-5</v>
      </c>
      <c r="CQ43" s="5">
        <f t="shared" ca="1" si="20"/>
        <v>-8.0052426264790102E-2</v>
      </c>
      <c r="CR43" s="5">
        <f t="shared" ca="1" si="20"/>
        <v>6.3638846820819314E-2</v>
      </c>
      <c r="CS43" s="5">
        <f t="shared" ca="1" si="20"/>
        <v>4.6471833675422541E-2</v>
      </c>
      <c r="CT43" s="5">
        <f t="shared" ca="1" si="20"/>
        <v>-6.0472114046730321E-2</v>
      </c>
      <c r="CU43" s="5">
        <f t="shared" ca="1" si="20"/>
        <v>-6.6316829499744514E-3</v>
      </c>
      <c r="CV43" s="5">
        <f t="shared" ca="1" si="20"/>
        <v>2.6609033691372866E-2</v>
      </c>
      <c r="CW43" s="5">
        <f t="shared" ca="1" si="20"/>
        <v>-7.1086741808522341E-2</v>
      </c>
      <c r="CX43" s="5">
        <f t="shared" ca="1" si="20"/>
        <v>-1.3074691447125204E-2</v>
      </c>
      <c r="CY43" s="5">
        <f t="shared" ca="1" si="20"/>
        <v>-6.7300982630299724E-2</v>
      </c>
    </row>
    <row r="44" spans="2:103" x14ac:dyDescent="0.25">
      <c r="B44" s="1">
        <v>46113</v>
      </c>
      <c r="C44">
        <v>39</v>
      </c>
      <c r="D44" s="5">
        <f t="shared" ca="1" si="2"/>
        <v>-7.9058083174331634E-2</v>
      </c>
      <c r="E44" s="5">
        <f t="shared" ref="E44:BP47" ca="1" si="21">_xlfn.NORM.INV(RAND(), $B$3, $C$3)</f>
        <v>3.1780343462941278E-2</v>
      </c>
      <c r="F44" s="5">
        <f t="shared" ca="1" si="21"/>
        <v>6.6471660995981272E-2</v>
      </c>
      <c r="G44" s="5">
        <f t="shared" ca="1" si="21"/>
        <v>-6.3548341565432334E-2</v>
      </c>
      <c r="H44" s="5">
        <f t="shared" ca="1" si="21"/>
        <v>-9.5497514050787741E-2</v>
      </c>
      <c r="I44" s="5">
        <f t="shared" ca="1" si="21"/>
        <v>-2.8930135782455402E-2</v>
      </c>
      <c r="J44" s="5">
        <f t="shared" ca="1" si="21"/>
        <v>-4.0949439152885691E-5</v>
      </c>
      <c r="K44" s="5">
        <f t="shared" ca="1" si="21"/>
        <v>-2.926987139656903E-2</v>
      </c>
      <c r="L44" s="5">
        <f t="shared" ca="1" si="21"/>
        <v>-5.6265688564997633E-2</v>
      </c>
      <c r="M44" s="5">
        <f t="shared" ca="1" si="21"/>
        <v>-0.11753099409172833</v>
      </c>
      <c r="N44" s="5">
        <f t="shared" ca="1" si="21"/>
        <v>-4.7164652792415392E-3</v>
      </c>
      <c r="O44" s="5">
        <f t="shared" ca="1" si="21"/>
        <v>-7.4014947997414218E-2</v>
      </c>
      <c r="P44" s="5">
        <f t="shared" ca="1" si="21"/>
        <v>-4.9545238013043662E-2</v>
      </c>
      <c r="Q44" s="5">
        <f t="shared" ca="1" si="21"/>
        <v>7.2406237083018216E-3</v>
      </c>
      <c r="R44" s="5">
        <f t="shared" ca="1" si="21"/>
        <v>1.0316970167238487E-3</v>
      </c>
      <c r="S44" s="5">
        <f t="shared" ca="1" si="21"/>
        <v>4.2937679888203593E-2</v>
      </c>
      <c r="T44" s="5">
        <f t="shared" ca="1" si="21"/>
        <v>-1.0430347660879741E-2</v>
      </c>
      <c r="U44" s="5">
        <f t="shared" ca="1" si="21"/>
        <v>-3.6276688160851944E-2</v>
      </c>
      <c r="V44" s="5">
        <f t="shared" ca="1" si="21"/>
        <v>-6.5290814056997701E-2</v>
      </c>
      <c r="W44" s="5">
        <f t="shared" ca="1" si="21"/>
        <v>0.10157372844725795</v>
      </c>
      <c r="X44" s="5">
        <f t="shared" ca="1" si="21"/>
        <v>3.6821673304628655E-2</v>
      </c>
      <c r="Y44" s="5">
        <f t="shared" ca="1" si="21"/>
        <v>-3.4602781502352256E-2</v>
      </c>
      <c r="Z44" s="5">
        <f t="shared" ca="1" si="21"/>
        <v>-5.8530596536904095E-2</v>
      </c>
      <c r="AA44" s="5">
        <f t="shared" ca="1" si="21"/>
        <v>2.8499339470025443E-3</v>
      </c>
      <c r="AB44" s="5">
        <f t="shared" ca="1" si="21"/>
        <v>-2.6494151738057425E-2</v>
      </c>
      <c r="AC44" s="5">
        <f t="shared" ca="1" si="21"/>
        <v>2.937675492279616E-2</v>
      </c>
      <c r="AD44" s="5">
        <f t="shared" ca="1" si="21"/>
        <v>1.5439906661452512E-2</v>
      </c>
      <c r="AE44" s="5">
        <f t="shared" ca="1" si="21"/>
        <v>-1.5615036283609328E-3</v>
      </c>
      <c r="AF44" s="5">
        <f t="shared" ca="1" si="21"/>
        <v>-3.5354171833285965E-2</v>
      </c>
      <c r="AG44" s="5">
        <f t="shared" ca="1" si="21"/>
        <v>-2.7860815523170351E-2</v>
      </c>
      <c r="AH44" s="5">
        <f t="shared" ca="1" si="21"/>
        <v>-6.0189968398085686E-2</v>
      </c>
      <c r="AI44" s="5">
        <f t="shared" ca="1" si="21"/>
        <v>-2.3243470584330309E-2</v>
      </c>
      <c r="AJ44" s="5">
        <f t="shared" ca="1" si="21"/>
        <v>9.4077443499317442E-3</v>
      </c>
      <c r="AK44" s="5">
        <f t="shared" ca="1" si="21"/>
        <v>-3.3370320870463072E-2</v>
      </c>
      <c r="AL44" s="5">
        <f t="shared" ca="1" si="21"/>
        <v>-7.9975757524248056E-2</v>
      </c>
      <c r="AM44" s="5">
        <f t="shared" ca="1" si="21"/>
        <v>-0.11660502003299199</v>
      </c>
      <c r="AN44" s="5">
        <f t="shared" ca="1" si="21"/>
        <v>-7.5612022176206342E-2</v>
      </c>
      <c r="AO44" s="5">
        <f t="shared" ca="1" si="21"/>
        <v>-2.7729233446548512E-3</v>
      </c>
      <c r="AP44" s="5">
        <f t="shared" ca="1" si="21"/>
        <v>-4.0724423276473604E-2</v>
      </c>
      <c r="AQ44" s="5">
        <f t="shared" ca="1" si="21"/>
        <v>7.2076021629845805E-2</v>
      </c>
      <c r="AR44" s="5">
        <f t="shared" ca="1" si="21"/>
        <v>-3.2893968876838736E-2</v>
      </c>
      <c r="AS44" s="5">
        <f t="shared" ca="1" si="21"/>
        <v>-1.9487661315462687E-2</v>
      </c>
      <c r="AT44" s="5">
        <f t="shared" ca="1" si="21"/>
        <v>1.0456696273207415E-2</v>
      </c>
      <c r="AU44" s="5">
        <f t="shared" ca="1" si="21"/>
        <v>-2.8986342828294591E-2</v>
      </c>
      <c r="AV44" s="5">
        <f t="shared" ca="1" si="21"/>
        <v>2.7560396818979128E-2</v>
      </c>
      <c r="AW44" s="5">
        <f t="shared" ca="1" si="21"/>
        <v>-0.10066878559303231</v>
      </c>
      <c r="AX44" s="5">
        <f t="shared" ca="1" si="21"/>
        <v>-5.304718272476653E-2</v>
      </c>
      <c r="AY44" s="5">
        <f t="shared" ca="1" si="21"/>
        <v>2.536954832152823E-2</v>
      </c>
      <c r="AZ44" s="5">
        <f t="shared" ca="1" si="21"/>
        <v>-4.9279721374772809E-2</v>
      </c>
      <c r="BA44" s="5">
        <f t="shared" ca="1" si="21"/>
        <v>-4.8132557040070564E-2</v>
      </c>
      <c r="BB44" s="5">
        <f t="shared" ca="1" si="21"/>
        <v>7.7233271421971186E-2</v>
      </c>
      <c r="BC44" s="5">
        <f t="shared" ca="1" si="21"/>
        <v>9.0822945585688347E-2</v>
      </c>
      <c r="BD44" s="5">
        <f t="shared" ca="1" si="21"/>
        <v>6.4839113191108702E-2</v>
      </c>
      <c r="BE44" s="5">
        <f t="shared" ca="1" si="21"/>
        <v>-3.4401561738660338E-2</v>
      </c>
      <c r="BF44" s="5">
        <f t="shared" ca="1" si="21"/>
        <v>-6.3073604477924913E-2</v>
      </c>
      <c r="BG44" s="5">
        <f t="shared" ca="1" si="21"/>
        <v>4.2397242561469546E-2</v>
      </c>
      <c r="BH44" s="5">
        <f t="shared" ca="1" si="21"/>
        <v>-6.4772007359825703E-2</v>
      </c>
      <c r="BI44" s="5">
        <f t="shared" ca="1" si="21"/>
        <v>-1.4448488920898318E-2</v>
      </c>
      <c r="BJ44" s="5">
        <f t="shared" ca="1" si="21"/>
        <v>-1.9044108388754425E-2</v>
      </c>
      <c r="BK44" s="5">
        <f t="shared" ca="1" si="21"/>
        <v>1.7779857897879146E-2</v>
      </c>
      <c r="BL44" s="5">
        <f t="shared" ca="1" si="21"/>
        <v>2.4696959327656998E-3</v>
      </c>
      <c r="BM44" s="5">
        <f t="shared" ca="1" si="21"/>
        <v>-3.690704993626618E-2</v>
      </c>
      <c r="BN44" s="5">
        <f t="shared" ca="1" si="21"/>
        <v>-2.9581053513324816E-2</v>
      </c>
      <c r="BO44" s="5">
        <f t="shared" ca="1" si="21"/>
        <v>-8.5003926487427675E-2</v>
      </c>
      <c r="BP44" s="5">
        <f t="shared" ca="1" si="21"/>
        <v>-0.11382828995090298</v>
      </c>
      <c r="BQ44" s="5">
        <f t="shared" ca="1" si="20"/>
        <v>5.6789986532894958E-2</v>
      </c>
      <c r="BR44" s="5">
        <f t="shared" ca="1" si="20"/>
        <v>-3.856850861680769E-3</v>
      </c>
      <c r="BS44" s="5">
        <f t="shared" ca="1" si="20"/>
        <v>7.8466961993002276E-3</v>
      </c>
      <c r="BT44" s="5">
        <f t="shared" ca="1" si="20"/>
        <v>5.5391683778804733E-2</v>
      </c>
      <c r="BU44" s="5">
        <f t="shared" ca="1" si="20"/>
        <v>-7.3449698214677492E-2</v>
      </c>
      <c r="BV44" s="5">
        <f t="shared" ca="1" si="20"/>
        <v>-3.2668135697940248E-2</v>
      </c>
      <c r="BW44" s="5">
        <f t="shared" ca="1" si="20"/>
        <v>1.1473543060108093E-2</v>
      </c>
      <c r="BX44" s="5">
        <f t="shared" ca="1" si="20"/>
        <v>1.2653965523567429E-2</v>
      </c>
      <c r="BY44" s="5">
        <f t="shared" ca="1" si="20"/>
        <v>5.9815588080055484E-3</v>
      </c>
      <c r="BZ44" s="5">
        <f t="shared" ca="1" si="20"/>
        <v>1.077387848038683E-2</v>
      </c>
      <c r="CA44" s="5">
        <f t="shared" ca="1" si="20"/>
        <v>3.9043060256580421E-2</v>
      </c>
      <c r="CB44" s="5">
        <f t="shared" ca="1" si="20"/>
        <v>-1.9782152502646179E-2</v>
      </c>
      <c r="CC44" s="5">
        <f t="shared" ca="1" si="20"/>
        <v>-3.7336770578326871E-2</v>
      </c>
      <c r="CD44" s="5">
        <f t="shared" ca="1" si="20"/>
        <v>7.1608939768692384E-2</v>
      </c>
      <c r="CE44" s="5">
        <f t="shared" ca="1" si="20"/>
        <v>-2.5033523907425442E-2</v>
      </c>
      <c r="CF44" s="5">
        <f t="shared" ca="1" si="20"/>
        <v>-8.5030580047390225E-2</v>
      </c>
      <c r="CG44" s="5">
        <f t="shared" ca="1" si="20"/>
        <v>-0.10502088788147523</v>
      </c>
      <c r="CH44" s="5">
        <f t="shared" ca="1" si="20"/>
        <v>6.7081907403303553E-3</v>
      </c>
      <c r="CI44" s="5">
        <f t="shared" ca="1" si="20"/>
        <v>-3.00787263410289E-2</v>
      </c>
      <c r="CJ44" s="5">
        <f t="shared" ca="1" si="20"/>
        <v>5.3135087090608102E-2</v>
      </c>
      <c r="CK44" s="5">
        <f t="shared" ca="1" si="20"/>
        <v>-1.659965207892573E-2</v>
      </c>
      <c r="CL44" s="5">
        <f t="shared" ca="1" si="20"/>
        <v>-8.170726368102979E-2</v>
      </c>
      <c r="CM44" s="5">
        <f t="shared" ca="1" si="20"/>
        <v>1.1878768312295384E-2</v>
      </c>
      <c r="CN44" s="5">
        <f t="shared" ca="1" si="20"/>
        <v>6.7044739252896168E-2</v>
      </c>
      <c r="CO44" s="5">
        <f t="shared" ca="1" si="20"/>
        <v>3.3280565880084781E-2</v>
      </c>
      <c r="CP44" s="5">
        <f t="shared" ca="1" si="20"/>
        <v>3.898600901825125E-2</v>
      </c>
      <c r="CQ44" s="5">
        <f t="shared" ca="1" si="20"/>
        <v>-4.0119306534836766E-2</v>
      </c>
      <c r="CR44" s="5">
        <f t="shared" ca="1" si="20"/>
        <v>6.5662445215901491E-2</v>
      </c>
      <c r="CS44" s="5">
        <f t="shared" ca="1" si="20"/>
        <v>4.0868364135881026E-2</v>
      </c>
      <c r="CT44" s="5">
        <f t="shared" ca="1" si="20"/>
        <v>6.4077727992953304E-3</v>
      </c>
      <c r="CU44" s="5">
        <f t="shared" ca="1" si="20"/>
        <v>0.11941539455079846</v>
      </c>
      <c r="CV44" s="5">
        <f t="shared" ca="1" si="20"/>
        <v>1.6353048382429985E-2</v>
      </c>
      <c r="CW44" s="5">
        <f t="shared" ca="1" si="20"/>
        <v>2.8997296233110783E-2</v>
      </c>
      <c r="CX44" s="5">
        <f t="shared" ca="1" si="20"/>
        <v>2.655997548573296E-2</v>
      </c>
      <c r="CY44" s="5">
        <f t="shared" ca="1" si="20"/>
        <v>-5.3467387659842797E-3</v>
      </c>
    </row>
    <row r="45" spans="2:103" x14ac:dyDescent="0.25">
      <c r="B45" s="1">
        <v>46143</v>
      </c>
      <c r="C45">
        <v>40</v>
      </c>
      <c r="D45" s="5">
        <f t="shared" ca="1" si="2"/>
        <v>-4.7437224406279212E-2</v>
      </c>
      <c r="E45" s="5">
        <f t="shared" ca="1" si="21"/>
        <v>4.4842879997898356E-2</v>
      </c>
      <c r="F45" s="5">
        <f t="shared" ca="1" si="21"/>
        <v>-9.2290254376279548E-3</v>
      </c>
      <c r="G45" s="5">
        <f t="shared" ca="1" si="21"/>
        <v>-3.9418553753624949E-2</v>
      </c>
      <c r="H45" s="5">
        <f t="shared" ca="1" si="21"/>
        <v>-2.0356246854021581E-2</v>
      </c>
      <c r="I45" s="5">
        <f t="shared" ca="1" si="21"/>
        <v>-1.5537832796560461E-4</v>
      </c>
      <c r="J45" s="5">
        <f t="shared" ca="1" si="21"/>
        <v>5.4961264357513855E-2</v>
      </c>
      <c r="K45" s="5">
        <f t="shared" ca="1" si="21"/>
        <v>-1.6601534232525528E-2</v>
      </c>
      <c r="L45" s="5">
        <f t="shared" ca="1" si="21"/>
        <v>9.7829294491705909E-2</v>
      </c>
      <c r="M45" s="5">
        <f t="shared" ca="1" si="21"/>
        <v>-8.6321816862122355E-2</v>
      </c>
      <c r="N45" s="5">
        <f t="shared" ca="1" si="21"/>
        <v>-3.5024282477309043E-2</v>
      </c>
      <c r="O45" s="5">
        <f t="shared" ca="1" si="21"/>
        <v>8.5084536068058478E-2</v>
      </c>
      <c r="P45" s="5">
        <f t="shared" ca="1" si="21"/>
        <v>9.071294171394001E-2</v>
      </c>
      <c r="Q45" s="5">
        <f t="shared" ca="1" si="21"/>
        <v>3.928850219009216E-2</v>
      </c>
      <c r="R45" s="5">
        <f t="shared" ca="1" si="21"/>
        <v>7.9677599872902682E-2</v>
      </c>
      <c r="S45" s="5">
        <f t="shared" ca="1" si="21"/>
        <v>-6.278224360060522E-2</v>
      </c>
      <c r="T45" s="5">
        <f t="shared" ca="1" si="21"/>
        <v>3.5709675117801376E-2</v>
      </c>
      <c r="U45" s="5">
        <f t="shared" ca="1" si="21"/>
        <v>-8.0950834232696636E-3</v>
      </c>
      <c r="V45" s="5">
        <f t="shared" ca="1" si="21"/>
        <v>1.8346846635659225E-3</v>
      </c>
      <c r="W45" s="5">
        <f t="shared" ca="1" si="21"/>
        <v>4.7656142090868131E-2</v>
      </c>
      <c r="X45" s="5">
        <f t="shared" ca="1" si="21"/>
        <v>4.0126031754214283E-3</v>
      </c>
      <c r="Y45" s="5">
        <f t="shared" ca="1" si="21"/>
        <v>-2.7488048669674834E-2</v>
      </c>
      <c r="Z45" s="5">
        <f t="shared" ca="1" si="21"/>
        <v>-5.7777388347005125E-2</v>
      </c>
      <c r="AA45" s="5">
        <f t="shared" ca="1" si="21"/>
        <v>3.4581482301986828E-2</v>
      </c>
      <c r="AB45" s="5">
        <f t="shared" ca="1" si="21"/>
        <v>1.7853361234808639E-2</v>
      </c>
      <c r="AC45" s="5">
        <f t="shared" ca="1" si="21"/>
        <v>5.883506251539658E-2</v>
      </c>
      <c r="AD45" s="5">
        <f t="shared" ca="1" si="21"/>
        <v>6.4855426909948555E-2</v>
      </c>
      <c r="AE45" s="5">
        <f t="shared" ca="1" si="21"/>
        <v>8.0424578061079721E-2</v>
      </c>
      <c r="AF45" s="5">
        <f t="shared" ca="1" si="21"/>
        <v>9.1778703956586299E-2</v>
      </c>
      <c r="AG45" s="5">
        <f t="shared" ca="1" si="21"/>
        <v>8.995606160830236E-3</v>
      </c>
      <c r="AH45" s="5">
        <f t="shared" ca="1" si="21"/>
        <v>8.6344766094376621E-2</v>
      </c>
      <c r="AI45" s="5">
        <f t="shared" ca="1" si="21"/>
        <v>-0.12603972126822563</v>
      </c>
      <c r="AJ45" s="5">
        <f t="shared" ca="1" si="21"/>
        <v>6.5127358258551649E-2</v>
      </c>
      <c r="AK45" s="5">
        <f t="shared" ca="1" si="21"/>
        <v>1.1069810489519299E-2</v>
      </c>
      <c r="AL45" s="5">
        <f t="shared" ca="1" si="21"/>
        <v>-7.5577975573401679E-2</v>
      </c>
      <c r="AM45" s="5">
        <f t="shared" ca="1" si="21"/>
        <v>-1.7042885196735039E-2</v>
      </c>
      <c r="AN45" s="5">
        <f t="shared" ca="1" si="21"/>
        <v>-6.0416576742038666E-2</v>
      </c>
      <c r="AO45" s="5">
        <f t="shared" ca="1" si="21"/>
        <v>-3.6954527727267539E-2</v>
      </c>
      <c r="AP45" s="5">
        <f t="shared" ca="1" si="21"/>
        <v>-2.6958679727078456E-2</v>
      </c>
      <c r="AQ45" s="5">
        <f t="shared" ca="1" si="21"/>
        <v>-5.5003077744083903E-2</v>
      </c>
      <c r="AR45" s="5">
        <f t="shared" ca="1" si="21"/>
        <v>-3.2261524260785067E-2</v>
      </c>
      <c r="AS45" s="5">
        <f t="shared" ca="1" si="21"/>
        <v>-5.1437621303552249E-2</v>
      </c>
      <c r="AT45" s="5">
        <f t="shared" ca="1" si="21"/>
        <v>6.2480244052792656E-2</v>
      </c>
      <c r="AU45" s="5">
        <f t="shared" ca="1" si="21"/>
        <v>-7.2652876792645956E-4</v>
      </c>
      <c r="AV45" s="5">
        <f t="shared" ca="1" si="21"/>
        <v>-1.5938361804611868E-2</v>
      </c>
      <c r="AW45" s="5">
        <f t="shared" ca="1" si="21"/>
        <v>2.5658292931008499E-2</v>
      </c>
      <c r="AX45" s="5">
        <f t="shared" ca="1" si="21"/>
        <v>7.6502736688956352E-2</v>
      </c>
      <c r="AY45" s="5">
        <f t="shared" ca="1" si="21"/>
        <v>8.168920592046483E-2</v>
      </c>
      <c r="AZ45" s="5">
        <f t="shared" ca="1" si="21"/>
        <v>-2.9609741040771569E-3</v>
      </c>
      <c r="BA45" s="5">
        <f t="shared" ca="1" si="21"/>
        <v>-0.13900476904686485</v>
      </c>
      <c r="BB45" s="5">
        <f t="shared" ca="1" si="21"/>
        <v>-4.8517939842118288E-2</v>
      </c>
      <c r="BC45" s="5">
        <f t="shared" ca="1" si="21"/>
        <v>0.10102650208789328</v>
      </c>
      <c r="BD45" s="5">
        <f t="shared" ca="1" si="21"/>
        <v>-7.4865341614303346E-2</v>
      </c>
      <c r="BE45" s="5">
        <f t="shared" ca="1" si="21"/>
        <v>2.7729097027466093E-2</v>
      </c>
      <c r="BF45" s="5">
        <f t="shared" ca="1" si="21"/>
        <v>6.0980495260376702E-2</v>
      </c>
      <c r="BG45" s="5">
        <f t="shared" ca="1" si="21"/>
        <v>3.8628729766684099E-2</v>
      </c>
      <c r="BH45" s="5">
        <f t="shared" ca="1" si="21"/>
        <v>0.11008129076389658</v>
      </c>
      <c r="BI45" s="5">
        <f t="shared" ca="1" si="21"/>
        <v>-1.7264117330830223E-2</v>
      </c>
      <c r="BJ45" s="5">
        <f t="shared" ca="1" si="21"/>
        <v>0.14138236478841903</v>
      </c>
      <c r="BK45" s="5">
        <f t="shared" ca="1" si="21"/>
        <v>-8.2774540963007501E-2</v>
      </c>
      <c r="BL45" s="5">
        <f t="shared" ca="1" si="21"/>
        <v>1.7672537956132744E-2</v>
      </c>
      <c r="BM45" s="5">
        <f t="shared" ca="1" si="21"/>
        <v>2.1495265125948355E-2</v>
      </c>
      <c r="BN45" s="5">
        <f t="shared" ca="1" si="21"/>
        <v>1.836011413804807E-2</v>
      </c>
      <c r="BO45" s="5">
        <f t="shared" ca="1" si="21"/>
        <v>-5.1514174639407245E-3</v>
      </c>
      <c r="BP45" s="5">
        <f t="shared" ca="1" si="21"/>
        <v>2.0542477449668285E-2</v>
      </c>
      <c r="BQ45" s="5">
        <f t="shared" ca="1" si="20"/>
        <v>-3.3205793849864891E-2</v>
      </c>
      <c r="BR45" s="5">
        <f t="shared" ca="1" si="20"/>
        <v>7.9023919974390747E-2</v>
      </c>
      <c r="BS45" s="5">
        <f t="shared" ca="1" si="20"/>
        <v>-6.259192499991488E-2</v>
      </c>
      <c r="BT45" s="5">
        <f t="shared" ca="1" si="20"/>
        <v>-5.8716072449967543E-2</v>
      </c>
      <c r="BU45" s="5">
        <f t="shared" ca="1" si="20"/>
        <v>-1.1147898182214534E-3</v>
      </c>
      <c r="BV45" s="5">
        <f t="shared" ca="1" si="20"/>
        <v>2.798434345044009E-2</v>
      </c>
      <c r="BW45" s="5">
        <f t="shared" ca="1" si="20"/>
        <v>1.1730130803333192E-2</v>
      </c>
      <c r="BX45" s="5">
        <f t="shared" ca="1" si="20"/>
        <v>0.11953205582345611</v>
      </c>
      <c r="BY45" s="5">
        <f t="shared" ca="1" si="20"/>
        <v>-1.177468148997868E-2</v>
      </c>
      <c r="BZ45" s="5">
        <f t="shared" ca="1" si="20"/>
        <v>-1.6414025596366174E-2</v>
      </c>
      <c r="CA45" s="5">
        <f t="shared" ca="1" si="20"/>
        <v>-9.5971068949202102E-3</v>
      </c>
      <c r="CB45" s="5">
        <f t="shared" ca="1" si="20"/>
        <v>7.0496940126191912E-2</v>
      </c>
      <c r="CC45" s="5">
        <f t="shared" ca="1" si="20"/>
        <v>2.2028315977712146E-3</v>
      </c>
      <c r="CD45" s="5">
        <f t="shared" ca="1" si="20"/>
        <v>-6.9825838073006522E-3</v>
      </c>
      <c r="CE45" s="5">
        <f t="shared" ca="1" si="20"/>
        <v>-9.7872537117446853E-2</v>
      </c>
      <c r="CF45" s="5">
        <f t="shared" ca="1" si="20"/>
        <v>7.6248681950456407E-2</v>
      </c>
      <c r="CG45" s="5">
        <f t="shared" ca="1" si="20"/>
        <v>-2.3501027208643527E-2</v>
      </c>
      <c r="CH45" s="5">
        <f t="shared" ca="1" si="20"/>
        <v>6.7859380845368633E-2</v>
      </c>
      <c r="CI45" s="5">
        <f t="shared" ca="1" si="20"/>
        <v>-4.1586126126836237E-2</v>
      </c>
      <c r="CJ45" s="5">
        <f t="shared" ca="1" si="20"/>
        <v>1.0815584203453441E-2</v>
      </c>
      <c r="CK45" s="5">
        <f t="shared" ca="1" si="20"/>
        <v>-2.7068389511443448E-2</v>
      </c>
      <c r="CL45" s="5">
        <f t="shared" ca="1" si="20"/>
        <v>-7.2092200988653557E-3</v>
      </c>
      <c r="CM45" s="5">
        <f t="shared" ca="1" si="20"/>
        <v>-9.1318529871318277E-2</v>
      </c>
      <c r="CN45" s="5">
        <f t="shared" ca="1" si="20"/>
        <v>-1.8333269185925361E-2</v>
      </c>
      <c r="CO45" s="5">
        <f t="shared" ca="1" si="20"/>
        <v>-9.3791632092306617E-3</v>
      </c>
      <c r="CP45" s="5">
        <f t="shared" ca="1" si="20"/>
        <v>-1.0956181536744401E-2</v>
      </c>
      <c r="CQ45" s="5">
        <f t="shared" ca="1" si="20"/>
        <v>6.8358167364743372E-2</v>
      </c>
      <c r="CR45" s="5">
        <f t="shared" ca="1" si="20"/>
        <v>-1.2146158284861583E-2</v>
      </c>
      <c r="CS45" s="5">
        <f t="shared" ca="1" si="20"/>
        <v>-3.6067898853861906E-2</v>
      </c>
      <c r="CT45" s="5">
        <f t="shared" ca="1" si="20"/>
        <v>-3.9502772385055604E-2</v>
      </c>
      <c r="CU45" s="5">
        <f t="shared" ca="1" si="20"/>
        <v>-2.9497827984807184E-2</v>
      </c>
      <c r="CV45" s="5">
        <f t="shared" ca="1" si="20"/>
        <v>6.2645136880352517E-2</v>
      </c>
      <c r="CW45" s="5">
        <f t="shared" ca="1" si="20"/>
        <v>4.9017460643114349E-4</v>
      </c>
      <c r="CX45" s="5">
        <f t="shared" ca="1" si="20"/>
        <v>-3.0621676405313838E-2</v>
      </c>
      <c r="CY45" s="5">
        <f t="shared" ca="1" si="20"/>
        <v>3.9066349536489617E-2</v>
      </c>
    </row>
    <row r="46" spans="2:103" x14ac:dyDescent="0.25">
      <c r="B46" s="1">
        <v>46174</v>
      </c>
      <c r="C46">
        <v>41</v>
      </c>
      <c r="D46" s="5">
        <f t="shared" ca="1" si="2"/>
        <v>2.9100827571282829E-2</v>
      </c>
      <c r="E46" s="5">
        <f t="shared" ca="1" si="21"/>
        <v>5.3764670773981851E-2</v>
      </c>
      <c r="F46" s="5">
        <f t="shared" ca="1" si="21"/>
        <v>0.11569787685370723</v>
      </c>
      <c r="G46" s="5">
        <f t="shared" ca="1" si="21"/>
        <v>1.0066254148150848E-2</v>
      </c>
      <c r="H46" s="5">
        <f t="shared" ca="1" si="21"/>
        <v>7.7571998298339787E-2</v>
      </c>
      <c r="I46" s="5">
        <f t="shared" ca="1" si="21"/>
        <v>-1.2867680117423355E-2</v>
      </c>
      <c r="J46" s="5">
        <f t="shared" ca="1" si="21"/>
        <v>5.1780726179594727E-2</v>
      </c>
      <c r="K46" s="5">
        <f t="shared" ca="1" si="21"/>
        <v>5.8769477464028254E-2</v>
      </c>
      <c r="L46" s="5">
        <f t="shared" ca="1" si="21"/>
        <v>7.1948846225907762E-2</v>
      </c>
      <c r="M46" s="5">
        <f t="shared" ca="1" si="21"/>
        <v>-7.3848891756233687E-2</v>
      </c>
      <c r="N46" s="5">
        <f t="shared" ca="1" si="21"/>
        <v>-0.1529418800236523</v>
      </c>
      <c r="O46" s="5">
        <f t="shared" ca="1" si="21"/>
        <v>-6.5774037819007314E-2</v>
      </c>
      <c r="P46" s="5">
        <f t="shared" ca="1" si="21"/>
        <v>-4.5223993432534117E-2</v>
      </c>
      <c r="Q46" s="5">
        <f t="shared" ca="1" si="21"/>
        <v>5.9197814799578953E-2</v>
      </c>
      <c r="R46" s="5">
        <f t="shared" ca="1" si="21"/>
        <v>-8.500960738837389E-2</v>
      </c>
      <c r="S46" s="5">
        <f t="shared" ca="1" si="21"/>
        <v>9.162100371018915E-2</v>
      </c>
      <c r="T46" s="5">
        <f t="shared" ca="1" si="21"/>
        <v>-3.5512177673312131E-4</v>
      </c>
      <c r="U46" s="5">
        <f t="shared" ca="1" si="21"/>
        <v>-0.13597827963776501</v>
      </c>
      <c r="V46" s="5">
        <f t="shared" ca="1" si="21"/>
        <v>4.5125009599041491E-2</v>
      </c>
      <c r="W46" s="5">
        <f t="shared" ca="1" si="21"/>
        <v>-6.1309164538620828E-2</v>
      </c>
      <c r="X46" s="5">
        <f t="shared" ca="1" si="21"/>
        <v>5.1837151900336463E-2</v>
      </c>
      <c r="Y46" s="5">
        <f t="shared" ca="1" si="21"/>
        <v>-2.1683517735010233E-2</v>
      </c>
      <c r="Z46" s="5">
        <f t="shared" ca="1" si="21"/>
        <v>4.3783072840300426E-2</v>
      </c>
      <c r="AA46" s="5">
        <f t="shared" ca="1" si="21"/>
        <v>-3.8026883209485315E-2</v>
      </c>
      <c r="AB46" s="5">
        <f t="shared" ca="1" si="21"/>
        <v>2.6893389913679056E-2</v>
      </c>
      <c r="AC46" s="5">
        <f t="shared" ca="1" si="21"/>
        <v>-6.6558338810162612E-2</v>
      </c>
      <c r="AD46" s="5">
        <f t="shared" ca="1" si="21"/>
        <v>1.1499953272548409E-2</v>
      </c>
      <c r="AE46" s="5">
        <f t="shared" ca="1" si="21"/>
        <v>5.1479829661203423E-2</v>
      </c>
      <c r="AF46" s="5">
        <f t="shared" ca="1" si="21"/>
        <v>-8.0085606052885134E-3</v>
      </c>
      <c r="AG46" s="5">
        <f t="shared" ca="1" si="21"/>
        <v>5.5125444744139173E-3</v>
      </c>
      <c r="AH46" s="5">
        <f t="shared" ca="1" si="21"/>
        <v>-5.2995667283268461E-2</v>
      </c>
      <c r="AI46" s="5">
        <f t="shared" ca="1" si="21"/>
        <v>-1.7627473070338132E-2</v>
      </c>
      <c r="AJ46" s="5">
        <f t="shared" ca="1" si="21"/>
        <v>-8.4151078641914734E-3</v>
      </c>
      <c r="AK46" s="5">
        <f t="shared" ca="1" si="21"/>
        <v>-1.9384861596276542E-2</v>
      </c>
      <c r="AL46" s="5">
        <f t="shared" ca="1" si="21"/>
        <v>-2.8989037953695228E-3</v>
      </c>
      <c r="AM46" s="5">
        <f t="shared" ca="1" si="21"/>
        <v>-7.5758854751956511E-2</v>
      </c>
      <c r="AN46" s="5">
        <f t="shared" ca="1" si="21"/>
        <v>-3.4188380907701328E-2</v>
      </c>
      <c r="AO46" s="5">
        <f t="shared" ca="1" si="21"/>
        <v>-5.2876571225001688E-2</v>
      </c>
      <c r="AP46" s="5">
        <f t="shared" ca="1" si="21"/>
        <v>5.3328734583227143E-2</v>
      </c>
      <c r="AQ46" s="5">
        <f t="shared" ca="1" si="21"/>
        <v>-8.8897150970463648E-2</v>
      </c>
      <c r="AR46" s="5">
        <f t="shared" ca="1" si="21"/>
        <v>-1.1955293214934949E-2</v>
      </c>
      <c r="AS46" s="5">
        <f t="shared" ca="1" si="21"/>
        <v>4.0215027991187105E-2</v>
      </c>
      <c r="AT46" s="5">
        <f t="shared" ca="1" si="21"/>
        <v>-3.668285437213771E-2</v>
      </c>
      <c r="AU46" s="5">
        <f t="shared" ca="1" si="21"/>
        <v>2.4306552089869413E-2</v>
      </c>
      <c r="AV46" s="5">
        <f t="shared" ca="1" si="21"/>
        <v>-2.4923260285577044E-2</v>
      </c>
      <c r="AW46" s="5">
        <f t="shared" ca="1" si="21"/>
        <v>-6.3927147617049485E-2</v>
      </c>
      <c r="AX46" s="5">
        <f t="shared" ca="1" si="21"/>
        <v>9.7455075382253762E-3</v>
      </c>
      <c r="AY46" s="5">
        <f t="shared" ca="1" si="21"/>
        <v>-4.0672556143349539E-2</v>
      </c>
      <c r="AZ46" s="5">
        <f t="shared" ca="1" si="21"/>
        <v>5.8662638978016685E-2</v>
      </c>
      <c r="BA46" s="5">
        <f t="shared" ca="1" si="21"/>
        <v>-3.5119142128978854E-2</v>
      </c>
      <c r="BB46" s="5">
        <f t="shared" ca="1" si="21"/>
        <v>4.8630407589108013E-2</v>
      </c>
      <c r="BC46" s="5">
        <f t="shared" ca="1" si="21"/>
        <v>6.8525842483979874E-2</v>
      </c>
      <c r="BD46" s="5">
        <f t="shared" ca="1" si="21"/>
        <v>-6.6138258109048081E-2</v>
      </c>
      <c r="BE46" s="5">
        <f t="shared" ca="1" si="21"/>
        <v>9.4726218371408891E-2</v>
      </c>
      <c r="BF46" s="5">
        <f t="shared" ca="1" si="21"/>
        <v>1.957829303091704E-2</v>
      </c>
      <c r="BG46" s="5">
        <f t="shared" ca="1" si="21"/>
        <v>4.1449971591502169E-2</v>
      </c>
      <c r="BH46" s="5">
        <f t="shared" ca="1" si="21"/>
        <v>-3.4038239784789932E-2</v>
      </c>
      <c r="BI46" s="5">
        <f t="shared" ca="1" si="21"/>
        <v>1.9005239971500675E-2</v>
      </c>
      <c r="BJ46" s="5">
        <f t="shared" ca="1" si="21"/>
        <v>-7.4087629957058684E-2</v>
      </c>
      <c r="BK46" s="5">
        <f t="shared" ca="1" si="21"/>
        <v>-2.7202156001580572E-3</v>
      </c>
      <c r="BL46" s="5">
        <f t="shared" ca="1" si="21"/>
        <v>-4.3888201061149292E-3</v>
      </c>
      <c r="BM46" s="5">
        <f t="shared" ca="1" si="21"/>
        <v>8.2012972716555763E-2</v>
      </c>
      <c r="BN46" s="5">
        <f t="shared" ca="1" si="21"/>
        <v>-5.6260747530592833E-2</v>
      </c>
      <c r="BO46" s="5">
        <f t="shared" ca="1" si="21"/>
        <v>-6.7020902474638253E-2</v>
      </c>
      <c r="BP46" s="5">
        <f t="shared" ca="1" si="21"/>
        <v>-2.1108422652957714E-2</v>
      </c>
      <c r="BQ46" s="5">
        <f t="shared" ca="1" si="20"/>
        <v>-5.5428591195262042E-2</v>
      </c>
      <c r="BR46" s="5">
        <f t="shared" ca="1" si="20"/>
        <v>2.695560928331709E-2</v>
      </c>
      <c r="BS46" s="5">
        <f t="shared" ca="1" si="20"/>
        <v>-3.3783430283876627E-2</v>
      </c>
      <c r="BT46" s="5">
        <f t="shared" ca="1" si="20"/>
        <v>2.4121924214113369E-2</v>
      </c>
      <c r="BU46" s="5">
        <f t="shared" ca="1" si="20"/>
        <v>2.2075485609319496E-2</v>
      </c>
      <c r="BV46" s="5">
        <f t="shared" ca="1" si="20"/>
        <v>1.1023260299622924E-2</v>
      </c>
      <c r="BW46" s="5">
        <f t="shared" ca="1" si="20"/>
        <v>3.9168660929222728E-2</v>
      </c>
      <c r="BX46" s="5">
        <f t="shared" ca="1" si="20"/>
        <v>5.1399596997788993E-3</v>
      </c>
      <c r="BY46" s="5">
        <f t="shared" ca="1" si="20"/>
        <v>-5.960057957054983E-2</v>
      </c>
      <c r="BZ46" s="5">
        <f t="shared" ca="1" si="20"/>
        <v>1.0601542219329563E-2</v>
      </c>
      <c r="CA46" s="5">
        <f t="shared" ca="1" si="20"/>
        <v>-4.8631482821312133E-2</v>
      </c>
      <c r="CB46" s="5">
        <f t="shared" ca="1" si="20"/>
        <v>3.2021112442832164E-2</v>
      </c>
      <c r="CC46" s="5">
        <f t="shared" ca="1" si="20"/>
        <v>-8.7882802335807822E-2</v>
      </c>
      <c r="CD46" s="5">
        <f t="shared" ca="1" si="20"/>
        <v>1.6642536438192589E-2</v>
      </c>
      <c r="CE46" s="5">
        <f t="shared" ca="1" si="20"/>
        <v>-6.1378143100875401E-2</v>
      </c>
      <c r="CF46" s="5">
        <f t="shared" ca="1" si="20"/>
        <v>1.2698534468848098E-2</v>
      </c>
      <c r="CG46" s="5">
        <f t="shared" ca="1" si="20"/>
        <v>2.465400647349645E-2</v>
      </c>
      <c r="CH46" s="5">
        <f t="shared" ca="1" si="20"/>
        <v>9.51994289970544E-2</v>
      </c>
      <c r="CI46" s="5">
        <f t="shared" ca="1" si="20"/>
        <v>-6.4503216168299862E-2</v>
      </c>
      <c r="CJ46" s="5">
        <f t="shared" ca="1" si="20"/>
        <v>-3.2734927000098044E-2</v>
      </c>
      <c r="CK46" s="5">
        <f t="shared" ca="1" si="20"/>
        <v>3.5973710018357391E-2</v>
      </c>
      <c r="CL46" s="5">
        <f t="shared" ca="1" si="20"/>
        <v>-3.0367680986178369E-2</v>
      </c>
      <c r="CM46" s="5">
        <f t="shared" ca="1" si="20"/>
        <v>-4.624002151140244E-2</v>
      </c>
      <c r="CN46" s="5">
        <f t="shared" ca="1" si="20"/>
        <v>3.2214236046795693E-2</v>
      </c>
      <c r="CO46" s="5">
        <f t="shared" ca="1" si="20"/>
        <v>4.5894799795720094E-2</v>
      </c>
      <c r="CP46" s="5">
        <f t="shared" ca="1" si="20"/>
        <v>-4.0977891610327714E-2</v>
      </c>
      <c r="CQ46" s="5">
        <f t="shared" ca="1" si="20"/>
        <v>3.3269944945945838E-2</v>
      </c>
      <c r="CR46" s="5">
        <f t="shared" ca="1" si="20"/>
        <v>-8.6892962036302819E-3</v>
      </c>
      <c r="CS46" s="5">
        <f t="shared" ca="1" si="20"/>
        <v>-2.4432270591645245E-3</v>
      </c>
      <c r="CT46" s="5">
        <f t="shared" ca="1" si="20"/>
        <v>-3.4708223980283101E-2</v>
      </c>
      <c r="CU46" s="5">
        <f t="shared" ca="1" si="20"/>
        <v>-1.0434374444466617E-3</v>
      </c>
      <c r="CV46" s="5">
        <f t="shared" ca="1" si="20"/>
        <v>3.5926621135847991E-2</v>
      </c>
      <c r="CW46" s="5">
        <f t="shared" ca="1" si="20"/>
        <v>4.7956375162507191E-2</v>
      </c>
      <c r="CX46" s="5">
        <f t="shared" ca="1" si="20"/>
        <v>-7.4492795046647353E-2</v>
      </c>
      <c r="CY46" s="5">
        <f t="shared" ca="1" si="20"/>
        <v>-7.3646966949152237E-2</v>
      </c>
    </row>
    <row r="47" spans="2:103" x14ac:dyDescent="0.25">
      <c r="B47" s="1">
        <v>46204</v>
      </c>
      <c r="C47">
        <v>42</v>
      </c>
      <c r="D47" s="5">
        <f t="shared" ca="1" si="2"/>
        <v>4.6308968058551364E-2</v>
      </c>
      <c r="E47" s="5">
        <f t="shared" ca="1" si="21"/>
        <v>3.1498839934678578E-2</v>
      </c>
      <c r="F47" s="5">
        <f t="shared" ca="1" si="21"/>
        <v>4.3298182300338647E-2</v>
      </c>
      <c r="G47" s="5">
        <f t="shared" ca="1" si="21"/>
        <v>-2.2986866762571972E-2</v>
      </c>
      <c r="H47" s="5">
        <f t="shared" ca="1" si="21"/>
        <v>5.079284672769982E-2</v>
      </c>
      <c r="I47" s="5">
        <f t="shared" ca="1" si="21"/>
        <v>-1.1387972672606387E-2</v>
      </c>
      <c r="J47" s="5">
        <f t="shared" ca="1" si="21"/>
        <v>1.326826681041139E-2</v>
      </c>
      <c r="K47" s="5">
        <f t="shared" ca="1" si="21"/>
        <v>-6.0568328728640708E-2</v>
      </c>
      <c r="L47" s="5">
        <f t="shared" ca="1" si="21"/>
        <v>4.6289667020089874E-2</v>
      </c>
      <c r="M47" s="5">
        <f t="shared" ca="1" si="21"/>
        <v>4.2316942795879012E-2</v>
      </c>
      <c r="N47" s="5">
        <f t="shared" ca="1" si="21"/>
        <v>3.8174736889996799E-2</v>
      </c>
      <c r="O47" s="5">
        <f t="shared" ca="1" si="21"/>
        <v>-1.6888509175384665E-2</v>
      </c>
      <c r="P47" s="5">
        <f t="shared" ca="1" si="21"/>
        <v>8.8381799267496758E-2</v>
      </c>
      <c r="Q47" s="5">
        <f t="shared" ca="1" si="21"/>
        <v>1.8869810699284402E-2</v>
      </c>
      <c r="R47" s="5">
        <f t="shared" ca="1" si="21"/>
        <v>-3.8372468832838626E-4</v>
      </c>
      <c r="S47" s="5">
        <f t="shared" ca="1" si="21"/>
        <v>3.6155499883603844E-2</v>
      </c>
      <c r="T47" s="5">
        <f t="shared" ca="1" si="21"/>
        <v>8.604251286448733E-2</v>
      </c>
      <c r="U47" s="5">
        <f t="shared" ca="1" si="21"/>
        <v>-3.9744620700160563E-2</v>
      </c>
      <c r="V47" s="5">
        <f t="shared" ca="1" si="21"/>
        <v>-4.50398282780601E-2</v>
      </c>
      <c r="W47" s="5">
        <f t="shared" ca="1" si="21"/>
        <v>1.1035763443241647E-2</v>
      </c>
      <c r="X47" s="5">
        <f t="shared" ca="1" si="21"/>
        <v>8.0705854714550797E-3</v>
      </c>
      <c r="Y47" s="5">
        <f t="shared" ca="1" si="21"/>
        <v>-3.2084165521082897E-2</v>
      </c>
      <c r="Z47" s="5">
        <f t="shared" ca="1" si="21"/>
        <v>1.7840428997502787E-2</v>
      </c>
      <c r="AA47" s="5">
        <f t="shared" ca="1" si="21"/>
        <v>-4.2707689712568463E-2</v>
      </c>
      <c r="AB47" s="5">
        <f t="shared" ca="1" si="21"/>
        <v>-2.5155601770757405E-2</v>
      </c>
      <c r="AC47" s="5">
        <f t="shared" ca="1" si="21"/>
        <v>-1.4336440618746053E-2</v>
      </c>
      <c r="AD47" s="5">
        <f t="shared" ca="1" si="21"/>
        <v>3.040779537748E-2</v>
      </c>
      <c r="AE47" s="5">
        <f t="shared" ca="1" si="21"/>
        <v>-6.5502107829629799E-2</v>
      </c>
      <c r="AF47" s="5">
        <f t="shared" ca="1" si="21"/>
        <v>6.4752501211458174E-3</v>
      </c>
      <c r="AG47" s="5">
        <f t="shared" ca="1" si="21"/>
        <v>7.0037770319398701E-2</v>
      </c>
      <c r="AH47" s="5">
        <f t="shared" ca="1" si="21"/>
        <v>-1.0671058663085424E-2</v>
      </c>
      <c r="AI47" s="5">
        <f t="shared" ca="1" si="21"/>
        <v>-1.2831409702686196E-2</v>
      </c>
      <c r="AJ47" s="5">
        <f t="shared" ca="1" si="21"/>
        <v>2.8517958823252088E-2</v>
      </c>
      <c r="AK47" s="5">
        <f t="shared" ca="1" si="21"/>
        <v>-1.8756561367282269E-2</v>
      </c>
      <c r="AL47" s="5">
        <f t="shared" ca="1" si="21"/>
        <v>1.8887940041033689E-2</v>
      </c>
      <c r="AM47" s="5">
        <f t="shared" ca="1" si="21"/>
        <v>-2.2573495278836078E-2</v>
      </c>
      <c r="AN47" s="5">
        <f t="shared" ca="1" si="21"/>
        <v>-1.307436568423679E-2</v>
      </c>
      <c r="AO47" s="5">
        <f t="shared" ca="1" si="21"/>
        <v>0.14275259162894649</v>
      </c>
      <c r="AP47" s="5">
        <f t="shared" ca="1" si="21"/>
        <v>1.4025463312623811E-2</v>
      </c>
      <c r="AQ47" s="5">
        <f t="shared" ca="1" si="21"/>
        <v>-2.0555164424034756E-2</v>
      </c>
      <c r="AR47" s="5">
        <f t="shared" ca="1" si="21"/>
        <v>3.5956782160985981E-2</v>
      </c>
      <c r="AS47" s="5">
        <f t="shared" ca="1" si="21"/>
        <v>-2.7979659434530103E-2</v>
      </c>
      <c r="AT47" s="5">
        <f t="shared" ca="1" si="21"/>
        <v>1.8358621147338567E-2</v>
      </c>
      <c r="AU47" s="5">
        <f t="shared" ca="1" si="21"/>
        <v>6.0844117662256871E-2</v>
      </c>
      <c r="AV47" s="5">
        <f t="shared" ca="1" si="21"/>
        <v>1.5585247268891274E-2</v>
      </c>
      <c r="AW47" s="5">
        <f t="shared" ca="1" si="21"/>
        <v>-0.11838867998246014</v>
      </c>
      <c r="AX47" s="5">
        <f t="shared" ca="1" si="21"/>
        <v>-1.4611075516827606E-2</v>
      </c>
      <c r="AY47" s="5">
        <f t="shared" ca="1" si="21"/>
        <v>-4.7099711836741776E-2</v>
      </c>
      <c r="AZ47" s="5">
        <f t="shared" ca="1" si="21"/>
        <v>-7.4570504745981953E-2</v>
      </c>
      <c r="BA47" s="5">
        <f t="shared" ca="1" si="21"/>
        <v>3.6575186383008933E-2</v>
      </c>
      <c r="BB47" s="5">
        <f t="shared" ca="1" si="21"/>
        <v>4.9946280338789908E-2</v>
      </c>
      <c r="BC47" s="5">
        <f t="shared" ca="1" si="21"/>
        <v>1.1530790796969283E-2</v>
      </c>
      <c r="BD47" s="5">
        <f t="shared" ca="1" si="21"/>
        <v>-4.4458581060600043E-2</v>
      </c>
      <c r="BE47" s="5">
        <f t="shared" ca="1" si="21"/>
        <v>0.11238602872526296</v>
      </c>
      <c r="BF47" s="5">
        <f t="shared" ca="1" si="21"/>
        <v>-0.10302438878581167</v>
      </c>
      <c r="BG47" s="5">
        <f t="shared" ca="1" si="21"/>
        <v>3.2725642733920706E-3</v>
      </c>
      <c r="BH47" s="5">
        <f t="shared" ca="1" si="21"/>
        <v>9.7360792797974507E-2</v>
      </c>
      <c r="BI47" s="5">
        <f t="shared" ca="1" si="21"/>
        <v>2.5188088405951489E-2</v>
      </c>
      <c r="BJ47" s="5">
        <f t="shared" ca="1" si="21"/>
        <v>2.6810295686087646E-2</v>
      </c>
      <c r="BK47" s="5">
        <f t="shared" ca="1" si="21"/>
        <v>9.2410102776700337E-2</v>
      </c>
      <c r="BL47" s="5">
        <f t="shared" ca="1" si="21"/>
        <v>-2.6985615403207527E-2</v>
      </c>
      <c r="BM47" s="5">
        <f t="shared" ca="1" si="21"/>
        <v>-4.0205015424037302E-2</v>
      </c>
      <c r="BN47" s="5">
        <f t="shared" ca="1" si="21"/>
        <v>0.10472111811192013</v>
      </c>
      <c r="BO47" s="5">
        <f t="shared" ca="1" si="21"/>
        <v>-7.0868726573445506E-2</v>
      </c>
      <c r="BP47" s="5">
        <f t="shared" ref="BP47:CY50" ca="1" si="22">_xlfn.NORM.INV(RAND(), $B$3, $C$3)</f>
        <v>-2.0366973248613716E-2</v>
      </c>
      <c r="BQ47" s="5">
        <f t="shared" ca="1" si="22"/>
        <v>-5.7558150158113608E-2</v>
      </c>
      <c r="BR47" s="5">
        <f t="shared" ca="1" si="22"/>
        <v>4.879711729151881E-2</v>
      </c>
      <c r="BS47" s="5">
        <f t="shared" ca="1" si="22"/>
        <v>1.3656653985773509E-2</v>
      </c>
      <c r="BT47" s="5">
        <f t="shared" ca="1" si="22"/>
        <v>-5.7012772336603474E-3</v>
      </c>
      <c r="BU47" s="5">
        <f t="shared" ca="1" si="22"/>
        <v>-2.3080165219690415E-2</v>
      </c>
      <c r="BV47" s="5">
        <f t="shared" ca="1" si="22"/>
        <v>0.14154115870932246</v>
      </c>
      <c r="BW47" s="5">
        <f t="shared" ca="1" si="22"/>
        <v>-8.2345494346436447E-3</v>
      </c>
      <c r="BX47" s="5">
        <f t="shared" ca="1" si="22"/>
        <v>-4.7885151470789103E-2</v>
      </c>
      <c r="BY47" s="5">
        <f t="shared" ca="1" si="22"/>
        <v>5.4750808056393367E-2</v>
      </c>
      <c r="BZ47" s="5">
        <f t="shared" ca="1" si="22"/>
        <v>4.8261351335821871E-2</v>
      </c>
      <c r="CA47" s="5">
        <f t="shared" ca="1" si="22"/>
        <v>-7.7135595387104336E-2</v>
      </c>
      <c r="CB47" s="5">
        <f t="shared" ca="1" si="22"/>
        <v>-3.9875590316149952E-3</v>
      </c>
      <c r="CC47" s="5">
        <f t="shared" ca="1" si="22"/>
        <v>3.1849888035893593E-2</v>
      </c>
      <c r="CD47" s="5">
        <f t="shared" ca="1" si="22"/>
        <v>0.10230420044193746</v>
      </c>
      <c r="CE47" s="5">
        <f t="shared" ca="1" si="22"/>
        <v>-1.5083895688688758E-3</v>
      </c>
      <c r="CF47" s="5">
        <f t="shared" ca="1" si="22"/>
        <v>-5.3974655924366892E-2</v>
      </c>
      <c r="CG47" s="5">
        <f t="shared" ca="1" si="22"/>
        <v>5.2714311292427186E-2</v>
      </c>
      <c r="CH47" s="5">
        <f t="shared" ca="1" si="22"/>
        <v>8.1657360424734454E-2</v>
      </c>
      <c r="CI47" s="5">
        <f t="shared" ca="1" si="22"/>
        <v>3.1868372915629474E-2</v>
      </c>
      <c r="CJ47" s="5">
        <f t="shared" ca="1" si="22"/>
        <v>1.5538722977795566E-3</v>
      </c>
      <c r="CK47" s="5">
        <f t="shared" ca="1" si="22"/>
        <v>-3.9560739670003689E-2</v>
      </c>
      <c r="CL47" s="5">
        <f t="shared" ca="1" si="22"/>
        <v>-4.4753875924725822E-2</v>
      </c>
      <c r="CM47" s="5">
        <f t="shared" ca="1" si="22"/>
        <v>7.5110901493860103E-3</v>
      </c>
      <c r="CN47" s="5">
        <f t="shared" ca="1" si="22"/>
        <v>3.7606498072342738E-2</v>
      </c>
      <c r="CO47" s="5">
        <f t="shared" ca="1" si="22"/>
        <v>3.5418148926740056E-2</v>
      </c>
      <c r="CP47" s="5">
        <f t="shared" ca="1" si="22"/>
        <v>-2.3300080488410452E-2</v>
      </c>
      <c r="CQ47" s="5">
        <f t="shared" ca="1" si="22"/>
        <v>7.6528488918972459E-2</v>
      </c>
      <c r="CR47" s="5">
        <f t="shared" ca="1" si="22"/>
        <v>8.4422057449506337E-3</v>
      </c>
      <c r="CS47" s="5">
        <f t="shared" ca="1" si="22"/>
        <v>-1.200659518519966E-2</v>
      </c>
      <c r="CT47" s="5">
        <f t="shared" ca="1" si="22"/>
        <v>-4.9552638132658235E-2</v>
      </c>
      <c r="CU47" s="5">
        <f t="shared" ca="1" si="22"/>
        <v>9.0984299576929634E-2</v>
      </c>
      <c r="CV47" s="5">
        <f t="shared" ca="1" si="22"/>
        <v>-6.0160481151001116E-2</v>
      </c>
      <c r="CW47" s="5">
        <f t="shared" ca="1" si="22"/>
        <v>-1.8247308769486371E-2</v>
      </c>
      <c r="CX47" s="5">
        <f t="shared" ca="1" si="22"/>
        <v>9.3474920442531848E-2</v>
      </c>
      <c r="CY47" s="5">
        <f t="shared" ca="1" si="22"/>
        <v>6.1721944585250668E-2</v>
      </c>
    </row>
    <row r="48" spans="2:103" x14ac:dyDescent="0.25">
      <c r="B48" s="1">
        <v>46235</v>
      </c>
      <c r="C48">
        <v>43</v>
      </c>
      <c r="D48" s="5">
        <f t="shared" ca="1" si="2"/>
        <v>-9.6836347435749152E-3</v>
      </c>
      <c r="E48" s="5">
        <f t="shared" ref="E48:BP51" ca="1" si="23">_xlfn.NORM.INV(RAND(), $B$3, $C$3)</f>
        <v>1.2290787526095229E-2</v>
      </c>
      <c r="F48" s="5">
        <f t="shared" ca="1" si="23"/>
        <v>-9.3566093696218128E-2</v>
      </c>
      <c r="G48" s="5">
        <f t="shared" ca="1" si="23"/>
        <v>2.8924691389591865E-2</v>
      </c>
      <c r="H48" s="5">
        <f t="shared" ca="1" si="23"/>
        <v>8.1889461040340103E-2</v>
      </c>
      <c r="I48" s="5">
        <f t="shared" ca="1" si="23"/>
        <v>-1.0130542065676429E-2</v>
      </c>
      <c r="J48" s="5">
        <f t="shared" ca="1" si="23"/>
        <v>1.7409196904526494E-2</v>
      </c>
      <c r="K48" s="5">
        <f t="shared" ca="1" si="23"/>
        <v>1.3488889947992844E-2</v>
      </c>
      <c r="L48" s="5">
        <f t="shared" ca="1" si="23"/>
        <v>2.2639364795843317E-2</v>
      </c>
      <c r="M48" s="5">
        <f t="shared" ca="1" si="23"/>
        <v>-2.4665792896083397E-2</v>
      </c>
      <c r="N48" s="5">
        <f t="shared" ca="1" si="23"/>
        <v>1.6300462568447582E-2</v>
      </c>
      <c r="O48" s="5">
        <f t="shared" ca="1" si="23"/>
        <v>3.8546081550143406E-2</v>
      </c>
      <c r="P48" s="5">
        <f t="shared" ca="1" si="23"/>
        <v>8.174738549048928E-2</v>
      </c>
      <c r="Q48" s="5">
        <f t="shared" ca="1" si="23"/>
        <v>-0.10511896197335839</v>
      </c>
      <c r="R48" s="5">
        <f t="shared" ca="1" si="23"/>
        <v>-6.6515159843837282E-2</v>
      </c>
      <c r="S48" s="5">
        <f t="shared" ca="1" si="23"/>
        <v>-7.8009063286552285E-2</v>
      </c>
      <c r="T48" s="5">
        <f t="shared" ca="1" si="23"/>
        <v>-8.5457868441754431E-2</v>
      </c>
      <c r="U48" s="5">
        <f t="shared" ca="1" si="23"/>
        <v>3.3508371592123803E-2</v>
      </c>
      <c r="V48" s="5">
        <f t="shared" ca="1" si="23"/>
        <v>7.6096334747269463E-3</v>
      </c>
      <c r="W48" s="5">
        <f t="shared" ca="1" si="23"/>
        <v>1.8994163615046772E-2</v>
      </c>
      <c r="X48" s="5">
        <f t="shared" ca="1" si="23"/>
        <v>-7.0911507848932201E-2</v>
      </c>
      <c r="Y48" s="5">
        <f t="shared" ca="1" si="23"/>
        <v>-2.491385530920557E-2</v>
      </c>
      <c r="Z48" s="5">
        <f t="shared" ca="1" si="23"/>
        <v>6.9818736800838985E-2</v>
      </c>
      <c r="AA48" s="5">
        <f t="shared" ca="1" si="23"/>
        <v>9.2572446757665863E-2</v>
      </c>
      <c r="AB48" s="5">
        <f t="shared" ca="1" si="23"/>
        <v>-0.12216391843695934</v>
      </c>
      <c r="AC48" s="5">
        <f t="shared" ca="1" si="23"/>
        <v>-5.175760389526593E-2</v>
      </c>
      <c r="AD48" s="5">
        <f t="shared" ca="1" si="23"/>
        <v>-1.0498609087565544E-2</v>
      </c>
      <c r="AE48" s="5">
        <f t="shared" ca="1" si="23"/>
        <v>-6.0188296184111742E-2</v>
      </c>
      <c r="AF48" s="5">
        <f t="shared" ca="1" si="23"/>
        <v>6.4288463693081971E-3</v>
      </c>
      <c r="AG48" s="5">
        <f t="shared" ca="1" si="23"/>
        <v>9.4846123999635362E-3</v>
      </c>
      <c r="AH48" s="5">
        <f t="shared" ca="1" si="23"/>
        <v>-8.2454932167045809E-3</v>
      </c>
      <c r="AI48" s="5">
        <f t="shared" ca="1" si="23"/>
        <v>1.4816775188239702E-2</v>
      </c>
      <c r="AJ48" s="5">
        <f t="shared" ca="1" si="23"/>
        <v>-3.0552580725436131E-2</v>
      </c>
      <c r="AK48" s="5">
        <f t="shared" ca="1" si="23"/>
        <v>3.6535684199291499E-2</v>
      </c>
      <c r="AL48" s="5">
        <f t="shared" ca="1" si="23"/>
        <v>-7.4471461125320262E-4</v>
      </c>
      <c r="AM48" s="5">
        <f t="shared" ca="1" si="23"/>
        <v>-3.5885475124621008E-2</v>
      </c>
      <c r="AN48" s="5">
        <f t="shared" ca="1" si="23"/>
        <v>-7.2475227871883416E-2</v>
      </c>
      <c r="AO48" s="5">
        <f t="shared" ca="1" si="23"/>
        <v>2.8068851372421415E-2</v>
      </c>
      <c r="AP48" s="5">
        <f t="shared" ca="1" si="23"/>
        <v>1.6975740534935765E-2</v>
      </c>
      <c r="AQ48" s="5">
        <f t="shared" ca="1" si="23"/>
        <v>-8.5607837167311157E-2</v>
      </c>
      <c r="AR48" s="5">
        <f t="shared" ca="1" si="23"/>
        <v>5.2334826696000182E-2</v>
      </c>
      <c r="AS48" s="5">
        <f t="shared" ca="1" si="23"/>
        <v>1.7972516561186352E-2</v>
      </c>
      <c r="AT48" s="5">
        <f t="shared" ca="1" si="23"/>
        <v>9.8885480340179438E-2</v>
      </c>
      <c r="AU48" s="5">
        <f t="shared" ca="1" si="23"/>
        <v>5.3476643709557667E-2</v>
      </c>
      <c r="AV48" s="5">
        <f t="shared" ca="1" si="23"/>
        <v>-7.2406459623581285E-4</v>
      </c>
      <c r="AW48" s="5">
        <f t="shared" ca="1" si="23"/>
        <v>-2.4124943784850771E-2</v>
      </c>
      <c r="AX48" s="5">
        <f t="shared" ca="1" si="23"/>
        <v>-5.2034459012787609E-2</v>
      </c>
      <c r="AY48" s="5">
        <f t="shared" ca="1" si="23"/>
        <v>4.7743160105353386E-2</v>
      </c>
      <c r="AZ48" s="5">
        <f t="shared" ca="1" si="23"/>
        <v>-7.1019372508198224E-3</v>
      </c>
      <c r="BA48" s="5">
        <f t="shared" ca="1" si="23"/>
        <v>6.4272270959984598E-2</v>
      </c>
      <c r="BB48" s="5">
        <f t="shared" ca="1" si="23"/>
        <v>-9.8505317815522023E-3</v>
      </c>
      <c r="BC48" s="5">
        <f t="shared" ca="1" si="23"/>
        <v>4.6468603027906577E-2</v>
      </c>
      <c r="BD48" s="5">
        <f t="shared" ca="1" si="23"/>
        <v>-1.0429053619334936E-2</v>
      </c>
      <c r="BE48" s="5">
        <f t="shared" ca="1" si="23"/>
        <v>-3.1207540364063813E-2</v>
      </c>
      <c r="BF48" s="5">
        <f t="shared" ca="1" si="23"/>
        <v>-3.0937085184711006E-2</v>
      </c>
      <c r="BG48" s="5">
        <f t="shared" ca="1" si="23"/>
        <v>6.2226004116886897E-2</v>
      </c>
      <c r="BH48" s="5">
        <f t="shared" ca="1" si="23"/>
        <v>-2.4432267283098382E-2</v>
      </c>
      <c r="BI48" s="5">
        <f t="shared" ca="1" si="23"/>
        <v>-1.8532321832369598E-2</v>
      </c>
      <c r="BJ48" s="5">
        <f t="shared" ca="1" si="23"/>
        <v>2.7307974890498653E-2</v>
      </c>
      <c r="BK48" s="5">
        <f t="shared" ca="1" si="23"/>
        <v>8.5863491966330363E-2</v>
      </c>
      <c r="BL48" s="5">
        <f t="shared" ca="1" si="23"/>
        <v>2.4961104931540176E-2</v>
      </c>
      <c r="BM48" s="5">
        <f t="shared" ca="1" si="23"/>
        <v>-1.0263472349119314E-2</v>
      </c>
      <c r="BN48" s="5">
        <f t="shared" ca="1" si="23"/>
        <v>-2.6776729307269962E-2</v>
      </c>
      <c r="BO48" s="5">
        <f t="shared" ca="1" si="23"/>
        <v>-1.2794476823554366E-2</v>
      </c>
      <c r="BP48" s="5">
        <f t="shared" ca="1" si="23"/>
        <v>6.5680500190925792E-2</v>
      </c>
      <c r="BQ48" s="5">
        <f t="shared" ca="1" si="22"/>
        <v>1.2122782657568531E-2</v>
      </c>
      <c r="BR48" s="5">
        <f t="shared" ca="1" si="22"/>
        <v>4.7714281611051144E-2</v>
      </c>
      <c r="BS48" s="5">
        <f t="shared" ca="1" si="22"/>
        <v>3.6097646000022403E-2</v>
      </c>
      <c r="BT48" s="5">
        <f t="shared" ca="1" si="22"/>
        <v>-9.9229540350815673E-3</v>
      </c>
      <c r="BU48" s="5">
        <f t="shared" ca="1" si="22"/>
        <v>-2.7114212026632251E-2</v>
      </c>
      <c r="BV48" s="5">
        <f t="shared" ca="1" si="22"/>
        <v>3.9365332474179969E-2</v>
      </c>
      <c r="BW48" s="5">
        <f t="shared" ca="1" si="22"/>
        <v>-1.6075261128668007E-2</v>
      </c>
      <c r="BX48" s="5">
        <f t="shared" ca="1" si="22"/>
        <v>4.0653426891119504E-2</v>
      </c>
      <c r="BY48" s="5">
        <f t="shared" ca="1" si="22"/>
        <v>6.8919813462684304E-2</v>
      </c>
      <c r="BZ48" s="5">
        <f t="shared" ca="1" si="22"/>
        <v>-7.6011721239454787E-3</v>
      </c>
      <c r="CA48" s="5">
        <f t="shared" ca="1" si="22"/>
        <v>3.2498885603982945E-2</v>
      </c>
      <c r="CB48" s="5">
        <f t="shared" ca="1" si="22"/>
        <v>-1.9116683898553002E-2</v>
      </c>
      <c r="CC48" s="5">
        <f t="shared" ca="1" si="22"/>
        <v>2.7361707824822532E-2</v>
      </c>
      <c r="CD48" s="5">
        <f t="shared" ca="1" si="22"/>
        <v>-1.7761669858226733E-2</v>
      </c>
      <c r="CE48" s="5">
        <f t="shared" ca="1" si="22"/>
        <v>4.9213183931368032E-2</v>
      </c>
      <c r="CF48" s="5">
        <f t="shared" ca="1" si="22"/>
        <v>0.12847412760560192</v>
      </c>
      <c r="CG48" s="5">
        <f t="shared" ca="1" si="22"/>
        <v>8.9620178866654573E-3</v>
      </c>
      <c r="CH48" s="5">
        <f t="shared" ca="1" si="22"/>
        <v>3.3388341281292743E-3</v>
      </c>
      <c r="CI48" s="5">
        <f t="shared" ca="1" si="22"/>
        <v>6.5036496383839293E-2</v>
      </c>
      <c r="CJ48" s="5">
        <f t="shared" ca="1" si="22"/>
        <v>-4.6449670334067501E-2</v>
      </c>
      <c r="CK48" s="5">
        <f t="shared" ca="1" si="22"/>
        <v>-3.4086965745900931E-3</v>
      </c>
      <c r="CL48" s="5">
        <f t="shared" ca="1" si="22"/>
        <v>1.6826160704790045E-2</v>
      </c>
      <c r="CM48" s="5">
        <f t="shared" ca="1" si="22"/>
        <v>2.9359682451117253E-2</v>
      </c>
      <c r="CN48" s="5">
        <f t="shared" ca="1" si="22"/>
        <v>-6.4083481647844484E-2</v>
      </c>
      <c r="CO48" s="5">
        <f t="shared" ca="1" si="22"/>
        <v>5.7877281183742212E-2</v>
      </c>
      <c r="CP48" s="5">
        <f t="shared" ca="1" si="22"/>
        <v>3.5142540143257676E-2</v>
      </c>
      <c r="CQ48" s="5">
        <f t="shared" ca="1" si="22"/>
        <v>-6.7906549650647199E-2</v>
      </c>
      <c r="CR48" s="5">
        <f t="shared" ca="1" si="22"/>
        <v>5.4233797252703823E-2</v>
      </c>
      <c r="CS48" s="5">
        <f t="shared" ca="1" si="22"/>
        <v>-4.2182790664955408E-2</v>
      </c>
      <c r="CT48" s="5">
        <f t="shared" ca="1" si="22"/>
        <v>2.0357814443912733E-3</v>
      </c>
      <c r="CU48" s="5">
        <f t="shared" ca="1" si="22"/>
        <v>-3.4524847329387764E-2</v>
      </c>
      <c r="CV48" s="5">
        <f t="shared" ca="1" si="22"/>
        <v>2.7577394405531551E-2</v>
      </c>
      <c r="CW48" s="5">
        <f t="shared" ca="1" si="22"/>
        <v>4.9984436250364341E-3</v>
      </c>
      <c r="CX48" s="5">
        <f t="shared" ca="1" si="22"/>
        <v>1.7147160615492072E-2</v>
      </c>
      <c r="CY48" s="5">
        <f t="shared" ca="1" si="22"/>
        <v>9.0044315785309612E-3</v>
      </c>
    </row>
    <row r="49" spans="2:103" x14ac:dyDescent="0.25">
      <c r="B49" s="1">
        <v>46266</v>
      </c>
      <c r="C49">
        <v>44</v>
      </c>
      <c r="D49" s="5">
        <f t="shared" ca="1" si="2"/>
        <v>0.11834355512644826</v>
      </c>
      <c r="E49" s="5">
        <f t="shared" ca="1" si="23"/>
        <v>-3.1670227450768515E-2</v>
      </c>
      <c r="F49" s="5">
        <f t="shared" ca="1" si="23"/>
        <v>3.678273557337626E-2</v>
      </c>
      <c r="G49" s="5">
        <f t="shared" ca="1" si="23"/>
        <v>4.5599020625928723E-2</v>
      </c>
      <c r="H49" s="5">
        <f t="shared" ca="1" si="23"/>
        <v>-2.4540232048681251E-3</v>
      </c>
      <c r="I49" s="5">
        <f t="shared" ca="1" si="23"/>
        <v>-8.0008457439310621E-3</v>
      </c>
      <c r="J49" s="5">
        <f t="shared" ca="1" si="23"/>
        <v>4.3247856481783357E-2</v>
      </c>
      <c r="K49" s="5">
        <f t="shared" ca="1" si="23"/>
        <v>-0.10265751461663858</v>
      </c>
      <c r="L49" s="5">
        <f t="shared" ca="1" si="23"/>
        <v>7.59899388741061E-2</v>
      </c>
      <c r="M49" s="5">
        <f t="shared" ca="1" si="23"/>
        <v>-7.2372923744881329E-2</v>
      </c>
      <c r="N49" s="5">
        <f t="shared" ca="1" si="23"/>
        <v>-2.1698746687943266E-2</v>
      </c>
      <c r="O49" s="5">
        <f t="shared" ca="1" si="23"/>
        <v>-3.2792022788867753E-2</v>
      </c>
      <c r="P49" s="5">
        <f t="shared" ca="1" si="23"/>
        <v>-2.9606201594162641E-2</v>
      </c>
      <c r="Q49" s="5">
        <f t="shared" ca="1" si="23"/>
        <v>2.8453987102587102E-2</v>
      </c>
      <c r="R49" s="5">
        <f t="shared" ca="1" si="23"/>
        <v>-6.711586164062493E-3</v>
      </c>
      <c r="S49" s="5">
        <f t="shared" ca="1" si="23"/>
        <v>-4.5391787442968158E-2</v>
      </c>
      <c r="T49" s="5">
        <f t="shared" ca="1" si="23"/>
        <v>2.1982420631125356E-2</v>
      </c>
      <c r="U49" s="5">
        <f t="shared" ca="1" si="23"/>
        <v>4.2535557887815184E-2</v>
      </c>
      <c r="V49" s="5">
        <f t="shared" ca="1" si="23"/>
        <v>1.236943254933629E-2</v>
      </c>
      <c r="W49" s="5">
        <f t="shared" ca="1" si="23"/>
        <v>-2.5372724664493036E-2</v>
      </c>
      <c r="X49" s="5">
        <f t="shared" ca="1" si="23"/>
        <v>5.454463448791326E-2</v>
      </c>
      <c r="Y49" s="5">
        <f t="shared" ca="1" si="23"/>
        <v>-2.1855014641383338E-2</v>
      </c>
      <c r="Z49" s="5">
        <f t="shared" ca="1" si="23"/>
        <v>-6.9637717166736057E-2</v>
      </c>
      <c r="AA49" s="5">
        <f t="shared" ca="1" si="23"/>
        <v>2.5020117626299538E-2</v>
      </c>
      <c r="AB49" s="5">
        <f t="shared" ca="1" si="23"/>
        <v>8.5568437662819782E-2</v>
      </c>
      <c r="AC49" s="5">
        <f t="shared" ca="1" si="23"/>
        <v>-2.8566781194590683E-2</v>
      </c>
      <c r="AD49" s="5">
        <f t="shared" ca="1" si="23"/>
        <v>3.044438369269624E-3</v>
      </c>
      <c r="AE49" s="5">
        <f t="shared" ca="1" si="23"/>
        <v>2.7732854115269406E-2</v>
      </c>
      <c r="AF49" s="5">
        <f t="shared" ca="1" si="23"/>
        <v>7.7905095193501576E-3</v>
      </c>
      <c r="AG49" s="5">
        <f t="shared" ca="1" si="23"/>
        <v>-4.9055381828744388E-2</v>
      </c>
      <c r="AH49" s="5">
        <f t="shared" ca="1" si="23"/>
        <v>3.9394659061915971E-2</v>
      </c>
      <c r="AI49" s="5">
        <f t="shared" ca="1" si="23"/>
        <v>-1.8321141870652358E-2</v>
      </c>
      <c r="AJ49" s="5">
        <f t="shared" ca="1" si="23"/>
        <v>2.935026826137635E-2</v>
      </c>
      <c r="AK49" s="5">
        <f t="shared" ca="1" si="23"/>
        <v>-1.8816512941728987E-2</v>
      </c>
      <c r="AL49" s="5">
        <f t="shared" ca="1" si="23"/>
        <v>-1.5147696683104492E-2</v>
      </c>
      <c r="AM49" s="5">
        <f t="shared" ca="1" si="23"/>
        <v>-1.4431662393949749E-2</v>
      </c>
      <c r="AN49" s="5">
        <f t="shared" ca="1" si="23"/>
        <v>-2.0303793389684289E-2</v>
      </c>
      <c r="AO49" s="5">
        <f t="shared" ca="1" si="23"/>
        <v>3.175950778625232E-2</v>
      </c>
      <c r="AP49" s="5">
        <f t="shared" ca="1" si="23"/>
        <v>-3.3649021108823042E-2</v>
      </c>
      <c r="AQ49" s="5">
        <f t="shared" ca="1" si="23"/>
        <v>-3.7686388389996064E-2</v>
      </c>
      <c r="AR49" s="5">
        <f t="shared" ca="1" si="23"/>
        <v>2.629380466779534E-3</v>
      </c>
      <c r="AS49" s="5">
        <f t="shared" ca="1" si="23"/>
        <v>3.077086123101009E-2</v>
      </c>
      <c r="AT49" s="5">
        <f t="shared" ca="1" si="23"/>
        <v>0.1048420973780481</v>
      </c>
      <c r="AU49" s="5">
        <f t="shared" ca="1" si="23"/>
        <v>1.690550196176907E-2</v>
      </c>
      <c r="AV49" s="5">
        <f t="shared" ca="1" si="23"/>
        <v>-0.12559944471758427</v>
      </c>
      <c r="AW49" s="5">
        <f t="shared" ca="1" si="23"/>
        <v>-5.2278155563557568E-3</v>
      </c>
      <c r="AX49" s="5">
        <f t="shared" ca="1" si="23"/>
        <v>5.4182595668256141E-4</v>
      </c>
      <c r="AY49" s="5">
        <f t="shared" ca="1" si="23"/>
        <v>-5.8041121860069649E-2</v>
      </c>
      <c r="AZ49" s="5">
        <f t="shared" ca="1" si="23"/>
        <v>8.205812513915578E-2</v>
      </c>
      <c r="BA49" s="5">
        <f t="shared" ca="1" si="23"/>
        <v>-9.1724251282571209E-2</v>
      </c>
      <c r="BB49" s="5">
        <f t="shared" ca="1" si="23"/>
        <v>-6.7449406853200597E-2</v>
      </c>
      <c r="BC49" s="5">
        <f t="shared" ca="1" si="23"/>
        <v>-7.2237122295737546E-2</v>
      </c>
      <c r="BD49" s="5">
        <f t="shared" ca="1" si="23"/>
        <v>5.0618957240947345E-2</v>
      </c>
      <c r="BE49" s="5">
        <f t="shared" ca="1" si="23"/>
        <v>3.0808650407679317E-2</v>
      </c>
      <c r="BF49" s="5">
        <f t="shared" ca="1" si="23"/>
        <v>1.573465000031252E-2</v>
      </c>
      <c r="BG49" s="5">
        <f t="shared" ca="1" si="23"/>
        <v>-3.840618577643902E-2</v>
      </c>
      <c r="BH49" s="5">
        <f t="shared" ca="1" si="23"/>
        <v>-4.6554600240990618E-2</v>
      </c>
      <c r="BI49" s="5">
        <f t="shared" ca="1" si="23"/>
        <v>-7.8649491265282397E-4</v>
      </c>
      <c r="BJ49" s="5">
        <f t="shared" ca="1" si="23"/>
        <v>3.3725676655730605E-2</v>
      </c>
      <c r="BK49" s="5">
        <f t="shared" ca="1" si="23"/>
        <v>-4.6100790298296508E-2</v>
      </c>
      <c r="BL49" s="5">
        <f t="shared" ca="1" si="23"/>
        <v>-2.0186964014647425E-3</v>
      </c>
      <c r="BM49" s="5">
        <f t="shared" ca="1" si="23"/>
        <v>-2.9334173935284931E-2</v>
      </c>
      <c r="BN49" s="5">
        <f t="shared" ca="1" si="23"/>
        <v>-3.0004281184974703E-2</v>
      </c>
      <c r="BO49" s="5">
        <f t="shared" ca="1" si="23"/>
        <v>5.7667435073658166E-2</v>
      </c>
      <c r="BP49" s="5">
        <f t="shared" ca="1" si="23"/>
        <v>-2.1064005241434324E-2</v>
      </c>
      <c r="BQ49" s="5">
        <f t="shared" ca="1" si="22"/>
        <v>4.3033310659836975E-2</v>
      </c>
      <c r="BR49" s="5">
        <f t="shared" ca="1" si="22"/>
        <v>-1.0515035949353888E-2</v>
      </c>
      <c r="BS49" s="5">
        <f t="shared" ca="1" si="22"/>
        <v>-1.5812517419185414E-2</v>
      </c>
      <c r="BT49" s="5">
        <f t="shared" ca="1" si="22"/>
        <v>2.961226538947119E-2</v>
      </c>
      <c r="BU49" s="5">
        <f t="shared" ca="1" si="22"/>
        <v>6.1016052208392839E-2</v>
      </c>
      <c r="BV49" s="5">
        <f t="shared" ca="1" si="22"/>
        <v>-4.0251114081392717E-2</v>
      </c>
      <c r="BW49" s="5">
        <f t="shared" ca="1" si="22"/>
        <v>-1.455804049262396E-2</v>
      </c>
      <c r="BX49" s="5">
        <f t="shared" ca="1" si="22"/>
        <v>-4.7110047486609574E-2</v>
      </c>
      <c r="BY49" s="5">
        <f t="shared" ca="1" si="22"/>
        <v>1.3467541321968602E-2</v>
      </c>
      <c r="BZ49" s="5">
        <f t="shared" ca="1" si="22"/>
        <v>2.095653172475102E-2</v>
      </c>
      <c r="CA49" s="5">
        <f t="shared" ca="1" si="22"/>
        <v>4.2761283930133835E-2</v>
      </c>
      <c r="CB49" s="5">
        <f t="shared" ca="1" si="22"/>
        <v>6.6003399042376875E-3</v>
      </c>
      <c r="CC49" s="5">
        <f t="shared" ca="1" si="22"/>
        <v>-2.6161327131995239E-2</v>
      </c>
      <c r="CD49" s="5">
        <f t="shared" ca="1" si="22"/>
        <v>-3.9385065788172482E-2</v>
      </c>
      <c r="CE49" s="5">
        <f t="shared" ca="1" si="22"/>
        <v>0.10939267717845426</v>
      </c>
      <c r="CF49" s="5">
        <f t="shared" ca="1" si="22"/>
        <v>1.9559825286214867E-2</v>
      </c>
      <c r="CG49" s="5">
        <f t="shared" ca="1" si="22"/>
        <v>8.5239650724352176E-2</v>
      </c>
      <c r="CH49" s="5">
        <f t="shared" ca="1" si="22"/>
        <v>0.11750278516783183</v>
      </c>
      <c r="CI49" s="5">
        <f t="shared" ca="1" si="22"/>
        <v>-5.0911414914853757E-2</v>
      </c>
      <c r="CJ49" s="5">
        <f t="shared" ca="1" si="22"/>
        <v>-1.572414877606048E-2</v>
      </c>
      <c r="CK49" s="5">
        <f t="shared" ca="1" si="22"/>
        <v>3.0690359772866358E-2</v>
      </c>
      <c r="CL49" s="5">
        <f t="shared" ca="1" si="22"/>
        <v>-0.12094757796034314</v>
      </c>
      <c r="CM49" s="5">
        <f t="shared" ca="1" si="22"/>
        <v>-2.6751868167884892E-2</v>
      </c>
      <c r="CN49" s="5">
        <f t="shared" ca="1" si="22"/>
        <v>-5.2316672326132657E-2</v>
      </c>
      <c r="CO49" s="5">
        <f t="shared" ca="1" si="22"/>
        <v>-6.471036541807039E-2</v>
      </c>
      <c r="CP49" s="5">
        <f t="shared" ca="1" si="22"/>
        <v>1.5462136866884456E-2</v>
      </c>
      <c r="CQ49" s="5">
        <f t="shared" ca="1" si="22"/>
        <v>0.14166899623104959</v>
      </c>
      <c r="CR49" s="5">
        <f t="shared" ca="1" si="22"/>
        <v>-3.1537487063610127E-2</v>
      </c>
      <c r="CS49" s="5">
        <f t="shared" ca="1" si="22"/>
        <v>1.3317327523748569E-2</v>
      </c>
      <c r="CT49" s="5">
        <f t="shared" ca="1" si="22"/>
        <v>-8.6292805100669986E-2</v>
      </c>
      <c r="CU49" s="5">
        <f t="shared" ca="1" si="22"/>
        <v>-5.1956220648700525E-3</v>
      </c>
      <c r="CV49" s="5">
        <f t="shared" ca="1" si="22"/>
        <v>-9.5569263534999978E-4</v>
      </c>
      <c r="CW49" s="5">
        <f t="shared" ca="1" si="22"/>
        <v>-0.11924378731678197</v>
      </c>
      <c r="CX49" s="5">
        <f t="shared" ca="1" si="22"/>
        <v>-1.993142553981773E-3</v>
      </c>
      <c r="CY49" s="5">
        <f t="shared" ca="1" si="22"/>
        <v>2.0734749429346187E-2</v>
      </c>
    </row>
    <row r="50" spans="2:103" x14ac:dyDescent="0.25">
      <c r="B50" s="1">
        <v>46296</v>
      </c>
      <c r="C50">
        <v>45</v>
      </c>
      <c r="D50" s="5">
        <f t="shared" ca="1" si="2"/>
        <v>-8.700742614676317E-2</v>
      </c>
      <c r="E50" s="5">
        <f t="shared" ca="1" si="23"/>
        <v>7.7916678164169237E-2</v>
      </c>
      <c r="F50" s="5">
        <f t="shared" ca="1" si="23"/>
        <v>1.3025439324865546E-2</v>
      </c>
      <c r="G50" s="5">
        <f t="shared" ca="1" si="23"/>
        <v>-2.6937913741282814E-2</v>
      </c>
      <c r="H50" s="5">
        <f t="shared" ca="1" si="23"/>
        <v>3.6283626916162333E-2</v>
      </c>
      <c r="I50" s="5">
        <f t="shared" ca="1" si="23"/>
        <v>-2.9896141924906944E-2</v>
      </c>
      <c r="J50" s="5">
        <f t="shared" ca="1" si="23"/>
        <v>-3.7366653403672213E-2</v>
      </c>
      <c r="K50" s="5">
        <f t="shared" ca="1" si="23"/>
        <v>5.0670756387779167E-2</v>
      </c>
      <c r="L50" s="5">
        <f t="shared" ca="1" si="23"/>
        <v>-3.7803942965817912E-2</v>
      </c>
      <c r="M50" s="5">
        <f t="shared" ca="1" si="23"/>
        <v>5.5400692014788084E-3</v>
      </c>
      <c r="N50" s="5">
        <f t="shared" ca="1" si="23"/>
        <v>-8.3577639376123711E-2</v>
      </c>
      <c r="O50" s="5">
        <f t="shared" ca="1" si="23"/>
        <v>-2.6743208973092684E-2</v>
      </c>
      <c r="P50" s="5">
        <f t="shared" ca="1" si="23"/>
        <v>-3.9908557688319489E-2</v>
      </c>
      <c r="Q50" s="5">
        <f t="shared" ca="1" si="23"/>
        <v>4.879002274056022E-2</v>
      </c>
      <c r="R50" s="5">
        <f t="shared" ca="1" si="23"/>
        <v>2.7471482766767249E-2</v>
      </c>
      <c r="S50" s="5">
        <f t="shared" ca="1" si="23"/>
        <v>-1.7184956343486335E-3</v>
      </c>
      <c r="T50" s="5">
        <f t="shared" ca="1" si="23"/>
        <v>0.13862083923720056</v>
      </c>
      <c r="U50" s="5">
        <f t="shared" ca="1" si="23"/>
        <v>-2.2882314136870426E-2</v>
      </c>
      <c r="V50" s="5">
        <f t="shared" ca="1" si="23"/>
        <v>-4.9673932996254402E-2</v>
      </c>
      <c r="W50" s="5">
        <f t="shared" ca="1" si="23"/>
        <v>-7.7877161980528742E-2</v>
      </c>
      <c r="X50" s="5">
        <f t="shared" ca="1" si="23"/>
        <v>2.8835967627393582E-2</v>
      </c>
      <c r="Y50" s="5">
        <f t="shared" ca="1" si="23"/>
        <v>1.2948307808696552E-2</v>
      </c>
      <c r="Z50" s="5">
        <f t="shared" ca="1" si="23"/>
        <v>-5.6026324381162007E-2</v>
      </c>
      <c r="AA50" s="5">
        <f t="shared" ca="1" si="23"/>
        <v>8.2787774323978963E-3</v>
      </c>
      <c r="AB50" s="5">
        <f t="shared" ca="1" si="23"/>
        <v>-0.13742479884746511</v>
      </c>
      <c r="AC50" s="5">
        <f t="shared" ca="1" si="23"/>
        <v>2.6160295792120179E-2</v>
      </c>
      <c r="AD50" s="5">
        <f t="shared" ca="1" si="23"/>
        <v>0.10792925885158387</v>
      </c>
      <c r="AE50" s="5">
        <f t="shared" ca="1" si="23"/>
        <v>9.6051716138156927E-4</v>
      </c>
      <c r="AF50" s="5">
        <f t="shared" ca="1" si="23"/>
        <v>-8.1967752266221022E-2</v>
      </c>
      <c r="AG50" s="5">
        <f t="shared" ca="1" si="23"/>
        <v>2.9064453091285414E-2</v>
      </c>
      <c r="AH50" s="5">
        <f t="shared" ca="1" si="23"/>
        <v>-4.6590942382495441E-2</v>
      </c>
      <c r="AI50" s="5">
        <f t="shared" ca="1" si="23"/>
        <v>3.9864664033419352E-2</v>
      </c>
      <c r="AJ50" s="5">
        <f t="shared" ca="1" si="23"/>
        <v>-1.0830035357693685E-2</v>
      </c>
      <c r="AK50" s="5">
        <f t="shared" ca="1" si="23"/>
        <v>5.8336216863324832E-2</v>
      </c>
      <c r="AL50" s="5">
        <f t="shared" ca="1" si="23"/>
        <v>6.1086816435390039E-2</v>
      </c>
      <c r="AM50" s="5">
        <f t="shared" ca="1" si="23"/>
        <v>7.8351454979126794E-2</v>
      </c>
      <c r="AN50" s="5">
        <f t="shared" ca="1" si="23"/>
        <v>2.6462030337371927E-2</v>
      </c>
      <c r="AO50" s="5">
        <f t="shared" ca="1" si="23"/>
        <v>-1.063439308293519E-3</v>
      </c>
      <c r="AP50" s="5">
        <f t="shared" ca="1" si="23"/>
        <v>-4.4607423051638243E-2</v>
      </c>
      <c r="AQ50" s="5">
        <f t="shared" ca="1" si="23"/>
        <v>7.6849358650973115E-2</v>
      </c>
      <c r="AR50" s="5">
        <f t="shared" ca="1" si="23"/>
        <v>5.6339662731747932E-2</v>
      </c>
      <c r="AS50" s="5">
        <f t="shared" ca="1" si="23"/>
        <v>7.2950652139460476E-2</v>
      </c>
      <c r="AT50" s="5">
        <f t="shared" ca="1" si="23"/>
        <v>3.9230633400632445E-2</v>
      </c>
      <c r="AU50" s="5">
        <f t="shared" ca="1" si="23"/>
        <v>-2.9413172340466295E-2</v>
      </c>
      <c r="AV50" s="5">
        <f t="shared" ca="1" si="23"/>
        <v>-5.8979987777764441E-2</v>
      </c>
      <c r="AW50" s="5">
        <f t="shared" ca="1" si="23"/>
        <v>6.154050152897772E-2</v>
      </c>
      <c r="AX50" s="5">
        <f t="shared" ca="1" si="23"/>
        <v>-4.0824950420621613E-3</v>
      </c>
      <c r="AY50" s="5">
        <f t="shared" ca="1" si="23"/>
        <v>5.8357871939345917E-3</v>
      </c>
      <c r="AZ50" s="5">
        <f t="shared" ca="1" si="23"/>
        <v>-6.5315407894708355E-2</v>
      </c>
      <c r="BA50" s="5">
        <f t="shared" ca="1" si="23"/>
        <v>-8.6626267057701434E-2</v>
      </c>
      <c r="BB50" s="5">
        <f t="shared" ca="1" si="23"/>
        <v>-1.9345058032544389E-2</v>
      </c>
      <c r="BC50" s="5">
        <f t="shared" ca="1" si="23"/>
        <v>9.2023963945218907E-3</v>
      </c>
      <c r="BD50" s="5">
        <f t="shared" ca="1" si="23"/>
        <v>-1.5142531289319725E-2</v>
      </c>
      <c r="BE50" s="5">
        <f t="shared" ca="1" si="23"/>
        <v>-3.0946616572233979E-2</v>
      </c>
      <c r="BF50" s="5">
        <f t="shared" ca="1" si="23"/>
        <v>0.13004434827177544</v>
      </c>
      <c r="BG50" s="5">
        <f t="shared" ca="1" si="23"/>
        <v>7.2428136081723105E-2</v>
      </c>
      <c r="BH50" s="5">
        <f t="shared" ca="1" si="23"/>
        <v>-1.7495158623338673E-2</v>
      </c>
      <c r="BI50" s="5">
        <f t="shared" ca="1" si="23"/>
        <v>2.7101529474420441E-3</v>
      </c>
      <c r="BJ50" s="5">
        <f t="shared" ca="1" si="23"/>
        <v>-1.2127008241552663E-2</v>
      </c>
      <c r="BK50" s="5">
        <f t="shared" ca="1" si="23"/>
        <v>-1.8587134656837354E-2</v>
      </c>
      <c r="BL50" s="5">
        <f t="shared" ca="1" si="23"/>
        <v>4.3994787664009598E-2</v>
      </c>
      <c r="BM50" s="5">
        <f t="shared" ca="1" si="23"/>
        <v>-3.0579165014402082E-2</v>
      </c>
      <c r="BN50" s="5">
        <f t="shared" ca="1" si="23"/>
        <v>-3.9788416586653962E-2</v>
      </c>
      <c r="BO50" s="5">
        <f t="shared" ca="1" si="23"/>
        <v>1.0079104877667262E-2</v>
      </c>
      <c r="BP50" s="5">
        <f t="shared" ca="1" si="23"/>
        <v>-5.1666743776041593E-2</v>
      </c>
      <c r="BQ50" s="5">
        <f t="shared" ca="1" si="22"/>
        <v>7.5492037778430582E-2</v>
      </c>
      <c r="BR50" s="5">
        <f t="shared" ca="1" si="22"/>
        <v>-0.10561827336871399</v>
      </c>
      <c r="BS50" s="5">
        <f t="shared" ca="1" si="22"/>
        <v>1.1259806731464867E-2</v>
      </c>
      <c r="BT50" s="5">
        <f t="shared" ca="1" si="22"/>
        <v>5.6416639159369675E-2</v>
      </c>
      <c r="BU50" s="5">
        <f t="shared" ca="1" si="22"/>
        <v>-7.4591246530205754E-2</v>
      </c>
      <c r="BV50" s="5">
        <f t="shared" ca="1" si="22"/>
        <v>0.11453841690356185</v>
      </c>
      <c r="BW50" s="5">
        <f t="shared" ca="1" si="22"/>
        <v>-1.39707554619375E-2</v>
      </c>
      <c r="BX50" s="5">
        <f t="shared" ca="1" si="22"/>
        <v>-8.1131122173255202E-2</v>
      </c>
      <c r="BY50" s="5">
        <f t="shared" ca="1" si="22"/>
        <v>4.334837170950883E-2</v>
      </c>
      <c r="BZ50" s="5">
        <f t="shared" ca="1" si="22"/>
        <v>-4.3498046846619176E-2</v>
      </c>
      <c r="CA50" s="5">
        <f t="shared" ca="1" si="22"/>
        <v>3.9488617234544394E-2</v>
      </c>
      <c r="CB50" s="5">
        <f t="shared" ca="1" si="22"/>
        <v>4.8754211018355774E-2</v>
      </c>
      <c r="CC50" s="5">
        <f t="shared" ca="1" si="22"/>
        <v>-5.4308983472865328E-2</v>
      </c>
      <c r="CD50" s="5">
        <f t="shared" ca="1" si="22"/>
        <v>-6.6653756354560348E-2</v>
      </c>
      <c r="CE50" s="5">
        <f t="shared" ca="1" si="22"/>
        <v>-5.6877032198409387E-2</v>
      </c>
      <c r="CF50" s="5">
        <f t="shared" ca="1" si="22"/>
        <v>-2.1142751425503634E-2</v>
      </c>
      <c r="CG50" s="5">
        <f t="shared" ca="1" si="22"/>
        <v>-3.0297937088901584E-2</v>
      </c>
      <c r="CH50" s="5">
        <f t="shared" ca="1" si="22"/>
        <v>-9.2747151134837946E-2</v>
      </c>
      <c r="CI50" s="5">
        <f t="shared" ca="1" si="22"/>
        <v>-3.5768128044739438E-2</v>
      </c>
      <c r="CJ50" s="5">
        <f t="shared" ca="1" si="22"/>
        <v>6.223916425475623E-2</v>
      </c>
      <c r="CK50" s="5">
        <f t="shared" ca="1" si="22"/>
        <v>3.2398309837507196E-2</v>
      </c>
      <c r="CL50" s="5">
        <f t="shared" ca="1" si="22"/>
        <v>2.9814232160873422E-2</v>
      </c>
      <c r="CM50" s="5">
        <f t="shared" ca="1" si="22"/>
        <v>-2.485436447616703E-2</v>
      </c>
      <c r="CN50" s="5">
        <f t="shared" ca="1" si="22"/>
        <v>-1.2930067443224183E-2</v>
      </c>
      <c r="CO50" s="5">
        <f t="shared" ca="1" si="22"/>
        <v>0.18476513852619847</v>
      </c>
      <c r="CP50" s="5">
        <f t="shared" ca="1" si="22"/>
        <v>-5.5149438226957656E-2</v>
      </c>
      <c r="CQ50" s="5">
        <f t="shared" ca="1" si="22"/>
        <v>-0.10193045561518863</v>
      </c>
      <c r="CR50" s="5">
        <f t="shared" ca="1" si="22"/>
        <v>-4.0370122058019015E-2</v>
      </c>
      <c r="CS50" s="5">
        <f t="shared" ca="1" si="22"/>
        <v>-5.5305567251442173E-2</v>
      </c>
      <c r="CT50" s="5">
        <f t="shared" ca="1" si="22"/>
        <v>9.4218314694520189E-2</v>
      </c>
      <c r="CU50" s="5">
        <f t="shared" ca="1" si="22"/>
        <v>0.10251566228475671</v>
      </c>
      <c r="CV50" s="5">
        <f t="shared" ca="1" si="22"/>
        <v>3.4860214282156229E-3</v>
      </c>
      <c r="CW50" s="5">
        <f t="shared" ca="1" si="22"/>
        <v>-1.9074060853995312E-2</v>
      </c>
      <c r="CX50" s="5">
        <f t="shared" ca="1" si="22"/>
        <v>9.323633849230839E-2</v>
      </c>
      <c r="CY50" s="5">
        <f t="shared" ca="1" si="22"/>
        <v>5.8318256588493336E-2</v>
      </c>
    </row>
    <row r="51" spans="2:103" x14ac:dyDescent="0.25">
      <c r="B51" s="1">
        <v>46327</v>
      </c>
      <c r="C51">
        <v>46</v>
      </c>
      <c r="D51" s="5">
        <f t="shared" ca="1" si="2"/>
        <v>5.7295433228103779E-2</v>
      </c>
      <c r="E51" s="5">
        <f t="shared" ca="1" si="23"/>
        <v>7.0143510937252754E-2</v>
      </c>
      <c r="F51" s="5">
        <f t="shared" ca="1" si="23"/>
        <v>3.7875177095311179E-2</v>
      </c>
      <c r="G51" s="5">
        <f t="shared" ca="1" si="23"/>
        <v>8.8791825325439569E-2</v>
      </c>
      <c r="H51" s="5">
        <f t="shared" ca="1" si="23"/>
        <v>-6.0206424338860698E-2</v>
      </c>
      <c r="I51" s="5">
        <f t="shared" ca="1" si="23"/>
        <v>-3.7868194777877104E-2</v>
      </c>
      <c r="J51" s="5">
        <f t="shared" ca="1" si="23"/>
        <v>5.0469495313293748E-2</v>
      </c>
      <c r="K51" s="5">
        <f t="shared" ca="1" si="23"/>
        <v>-7.2853849412915506E-3</v>
      </c>
      <c r="L51" s="5">
        <f t="shared" ca="1" si="23"/>
        <v>4.9669353052262499E-2</v>
      </c>
      <c r="M51" s="5">
        <f t="shared" ca="1" si="23"/>
        <v>0.12958360468543367</v>
      </c>
      <c r="N51" s="5">
        <f t="shared" ca="1" si="23"/>
        <v>3.331304897838492E-2</v>
      </c>
      <c r="O51" s="5">
        <f t="shared" ca="1" si="23"/>
        <v>-7.6779928678779918E-2</v>
      </c>
      <c r="P51" s="5">
        <f t="shared" ca="1" si="23"/>
        <v>-7.4450244636400986E-2</v>
      </c>
      <c r="Q51" s="5">
        <f t="shared" ca="1" si="23"/>
        <v>5.6286732903333067E-2</v>
      </c>
      <c r="R51" s="5">
        <f t="shared" ca="1" si="23"/>
        <v>0.15445908096613636</v>
      </c>
      <c r="S51" s="5">
        <f t="shared" ca="1" si="23"/>
        <v>8.6246472384360635E-3</v>
      </c>
      <c r="T51" s="5">
        <f t="shared" ca="1" si="23"/>
        <v>0.15335604759398883</v>
      </c>
      <c r="U51" s="5">
        <f t="shared" ca="1" si="23"/>
        <v>-8.2112846969386991E-2</v>
      </c>
      <c r="V51" s="5">
        <f t="shared" ca="1" si="23"/>
        <v>-1.3407893889780309E-2</v>
      </c>
      <c r="W51" s="5">
        <f t="shared" ca="1" si="23"/>
        <v>-1.818141918865509E-3</v>
      </c>
      <c r="X51" s="5">
        <f t="shared" ca="1" si="23"/>
        <v>-3.0056566068954536E-2</v>
      </c>
      <c r="Y51" s="5">
        <f t="shared" ca="1" si="23"/>
        <v>6.9590309030976997E-4</v>
      </c>
      <c r="Z51" s="5">
        <f t="shared" ca="1" si="23"/>
        <v>-0.1347599675418395</v>
      </c>
      <c r="AA51" s="5">
        <f t="shared" ca="1" si="23"/>
        <v>3.2564594803285524E-2</v>
      </c>
      <c r="AB51" s="5">
        <f t="shared" ca="1" si="23"/>
        <v>-1.4648437213134309E-2</v>
      </c>
      <c r="AC51" s="5">
        <f t="shared" ca="1" si="23"/>
        <v>1.7990489267443108E-2</v>
      </c>
      <c r="AD51" s="5">
        <f t="shared" ca="1" si="23"/>
        <v>-0.12890236477157024</v>
      </c>
      <c r="AE51" s="5">
        <f t="shared" ca="1" si="23"/>
        <v>8.6941732764128657E-2</v>
      </c>
      <c r="AF51" s="5">
        <f t="shared" ca="1" si="23"/>
        <v>4.1816204983588789E-2</v>
      </c>
      <c r="AG51" s="5">
        <f t="shared" ca="1" si="23"/>
        <v>3.8138641722048484E-2</v>
      </c>
      <c r="AH51" s="5">
        <f t="shared" ca="1" si="23"/>
        <v>2.6499879820647575E-2</v>
      </c>
      <c r="AI51" s="5">
        <f t="shared" ca="1" si="23"/>
        <v>8.7632799486611082E-2</v>
      </c>
      <c r="AJ51" s="5">
        <f t="shared" ca="1" si="23"/>
        <v>3.073541329835399E-3</v>
      </c>
      <c r="AK51" s="5">
        <f t="shared" ca="1" si="23"/>
        <v>-6.6583755033755701E-2</v>
      </c>
      <c r="AL51" s="5">
        <f t="shared" ca="1" si="23"/>
        <v>7.9088600952815655E-2</v>
      </c>
      <c r="AM51" s="5">
        <f t="shared" ca="1" si="23"/>
        <v>-3.5826842850229007E-3</v>
      </c>
      <c r="AN51" s="5">
        <f t="shared" ca="1" si="23"/>
        <v>-5.1168799853556581E-2</v>
      </c>
      <c r="AO51" s="5">
        <f t="shared" ca="1" si="23"/>
        <v>1.1781047832954755E-2</v>
      </c>
      <c r="AP51" s="5">
        <f t="shared" ca="1" si="23"/>
        <v>-3.9579062786224403E-2</v>
      </c>
      <c r="AQ51" s="5">
        <f t="shared" ca="1" si="23"/>
        <v>1.6197964688107018E-2</v>
      </c>
      <c r="AR51" s="5">
        <f t="shared" ca="1" si="23"/>
        <v>-1.0285840720658445E-2</v>
      </c>
      <c r="AS51" s="5">
        <f t="shared" ca="1" si="23"/>
        <v>0.10844190320345584</v>
      </c>
      <c r="AT51" s="5">
        <f t="shared" ca="1" si="23"/>
        <v>-1.3783408743778005E-2</v>
      </c>
      <c r="AU51" s="5">
        <f t="shared" ca="1" si="23"/>
        <v>1.3201223322681683E-2</v>
      </c>
      <c r="AV51" s="5">
        <f t="shared" ca="1" si="23"/>
        <v>-5.6508215624446675E-3</v>
      </c>
      <c r="AW51" s="5">
        <f t="shared" ca="1" si="23"/>
        <v>5.9940582323633175E-2</v>
      </c>
      <c r="AX51" s="5">
        <f t="shared" ca="1" si="23"/>
        <v>1.57681521936184E-2</v>
      </c>
      <c r="AY51" s="5">
        <f t="shared" ca="1" si="23"/>
        <v>-5.918759968717964E-2</v>
      </c>
      <c r="AZ51" s="5">
        <f t="shared" ca="1" si="23"/>
        <v>2.3442946475854876E-2</v>
      </c>
      <c r="BA51" s="5">
        <f t="shared" ca="1" si="23"/>
        <v>4.5462199070379759E-2</v>
      </c>
      <c r="BB51" s="5">
        <f t="shared" ca="1" si="23"/>
        <v>3.4456991768973988E-2</v>
      </c>
      <c r="BC51" s="5">
        <f t="shared" ca="1" si="23"/>
        <v>1.9039634611798105E-2</v>
      </c>
      <c r="BD51" s="5">
        <f t="shared" ca="1" si="23"/>
        <v>0.12233014847766203</v>
      </c>
      <c r="BE51" s="5">
        <f t="shared" ca="1" si="23"/>
        <v>-4.3395879552071588E-2</v>
      </c>
      <c r="BF51" s="5">
        <f t="shared" ca="1" si="23"/>
        <v>-5.756910605802705E-2</v>
      </c>
      <c r="BG51" s="5">
        <f t="shared" ca="1" si="23"/>
        <v>4.5195686002920607E-2</v>
      </c>
      <c r="BH51" s="5">
        <f t="shared" ca="1" si="23"/>
        <v>4.4173968579037833E-2</v>
      </c>
      <c r="BI51" s="5">
        <f t="shared" ca="1" si="23"/>
        <v>7.5071526585385073E-2</v>
      </c>
      <c r="BJ51" s="5">
        <f t="shared" ca="1" si="23"/>
        <v>4.5668372081435031E-2</v>
      </c>
      <c r="BK51" s="5">
        <f t="shared" ca="1" si="23"/>
        <v>4.1214210873958428E-2</v>
      </c>
      <c r="BL51" s="5">
        <f t="shared" ca="1" si="23"/>
        <v>-5.7792390235160591E-3</v>
      </c>
      <c r="BM51" s="5">
        <f t="shared" ca="1" si="23"/>
        <v>1.5075722196104903E-2</v>
      </c>
      <c r="BN51" s="5">
        <f t="shared" ca="1" si="23"/>
        <v>1.4377495227455997E-3</v>
      </c>
      <c r="BO51" s="5">
        <f t="shared" ca="1" si="23"/>
        <v>3.2172838109595772E-2</v>
      </c>
      <c r="BP51" s="5">
        <f t="shared" ref="BP51:CY54" ca="1" si="24">_xlfn.NORM.INV(RAND(), $B$3, $C$3)</f>
        <v>-3.2757901016236671E-2</v>
      </c>
      <c r="BQ51" s="5">
        <f t="shared" ca="1" si="24"/>
        <v>-5.0760946812218825E-3</v>
      </c>
      <c r="BR51" s="5">
        <f t="shared" ca="1" si="24"/>
        <v>0.12674277696973432</v>
      </c>
      <c r="BS51" s="5">
        <f t="shared" ca="1" si="24"/>
        <v>-3.1835057556864686E-2</v>
      </c>
      <c r="BT51" s="5">
        <f t="shared" ca="1" si="24"/>
        <v>-1.2217830574859104E-2</v>
      </c>
      <c r="BU51" s="5">
        <f t="shared" ca="1" si="24"/>
        <v>-2.3667341001020293E-2</v>
      </c>
      <c r="BV51" s="5">
        <f t="shared" ca="1" si="24"/>
        <v>-3.4590370301666735E-2</v>
      </c>
      <c r="BW51" s="5">
        <f t="shared" ca="1" si="24"/>
        <v>2.9183849932016476E-2</v>
      </c>
      <c r="BX51" s="5">
        <f t="shared" ca="1" si="24"/>
        <v>-2.011776300152834E-2</v>
      </c>
      <c r="BY51" s="5">
        <f t="shared" ca="1" si="24"/>
        <v>3.8573251407164062E-2</v>
      </c>
      <c r="BZ51" s="5">
        <f t="shared" ca="1" si="24"/>
        <v>-2.0409165014078138E-2</v>
      </c>
      <c r="CA51" s="5">
        <f t="shared" ca="1" si="24"/>
        <v>-5.7687371990479755E-2</v>
      </c>
      <c r="CB51" s="5">
        <f t="shared" ca="1" si="24"/>
        <v>7.6159124484128579E-3</v>
      </c>
      <c r="CC51" s="5">
        <f t="shared" ca="1" si="24"/>
        <v>-6.5285302491109726E-2</v>
      </c>
      <c r="CD51" s="5">
        <f t="shared" ca="1" si="24"/>
        <v>-7.3639724355544542E-2</v>
      </c>
      <c r="CE51" s="5">
        <f t="shared" ca="1" si="24"/>
        <v>-9.4874230020020128E-2</v>
      </c>
      <c r="CF51" s="5">
        <f t="shared" ca="1" si="24"/>
        <v>-1.0456020257807177E-2</v>
      </c>
      <c r="CG51" s="5">
        <f t="shared" ca="1" si="24"/>
        <v>-3.5019707746042315E-2</v>
      </c>
      <c r="CH51" s="5">
        <f t="shared" ca="1" si="24"/>
        <v>4.6729303401976591E-2</v>
      </c>
      <c r="CI51" s="5">
        <f t="shared" ca="1" si="24"/>
        <v>1.5867621161337889E-2</v>
      </c>
      <c r="CJ51" s="5">
        <f t="shared" ca="1" si="24"/>
        <v>-1.1729582972799798E-2</v>
      </c>
      <c r="CK51" s="5">
        <f t="shared" ca="1" si="24"/>
        <v>-6.9966967866550211E-2</v>
      </c>
      <c r="CL51" s="5">
        <f t="shared" ca="1" si="24"/>
        <v>-5.6515903099363787E-2</v>
      </c>
      <c r="CM51" s="5">
        <f t="shared" ca="1" si="24"/>
        <v>1.4630306068356223E-3</v>
      </c>
      <c r="CN51" s="5">
        <f t="shared" ca="1" si="24"/>
        <v>7.6554352937765732E-2</v>
      </c>
      <c r="CO51" s="5">
        <f t="shared" ca="1" si="24"/>
        <v>7.1755796775415676E-3</v>
      </c>
      <c r="CP51" s="5">
        <f t="shared" ca="1" si="24"/>
        <v>-1.5096591575707318E-2</v>
      </c>
      <c r="CQ51" s="5">
        <f t="shared" ca="1" si="24"/>
        <v>-5.7188514112525679E-2</v>
      </c>
      <c r="CR51" s="5">
        <f t="shared" ca="1" si="24"/>
        <v>6.4794611467252142E-2</v>
      </c>
      <c r="CS51" s="5">
        <f t="shared" ca="1" si="24"/>
        <v>-2.0206463098625876E-2</v>
      </c>
      <c r="CT51" s="5">
        <f t="shared" ca="1" si="24"/>
        <v>2.841334206227095E-2</v>
      </c>
      <c r="CU51" s="5">
        <f t="shared" ca="1" si="24"/>
        <v>-5.6888694200040016E-2</v>
      </c>
      <c r="CV51" s="5">
        <f t="shared" ca="1" si="24"/>
        <v>-3.368030679978716E-2</v>
      </c>
      <c r="CW51" s="5">
        <f t="shared" ca="1" si="24"/>
        <v>0.10672067872023307</v>
      </c>
      <c r="CX51" s="5">
        <f t="shared" ca="1" si="24"/>
        <v>-0.1675261935929577</v>
      </c>
      <c r="CY51" s="5">
        <f t="shared" ca="1" si="24"/>
        <v>1.1636075390451719E-3</v>
      </c>
    </row>
    <row r="52" spans="2:103" x14ac:dyDescent="0.25">
      <c r="B52" s="1">
        <v>46357</v>
      </c>
      <c r="C52">
        <v>47</v>
      </c>
      <c r="D52" s="5">
        <f t="shared" ca="1" si="2"/>
        <v>6.1864119052802584E-2</v>
      </c>
      <c r="E52" s="5">
        <f t="shared" ref="E52:BP55" ca="1" si="25">_xlfn.NORM.INV(RAND(), $B$3, $C$3)</f>
        <v>-5.5830365482990106E-2</v>
      </c>
      <c r="F52" s="5">
        <f t="shared" ca="1" si="25"/>
        <v>-2.6455271379460434E-2</v>
      </c>
      <c r="G52" s="5">
        <f t="shared" ca="1" si="25"/>
        <v>0.12303413137919417</v>
      </c>
      <c r="H52" s="5">
        <f t="shared" ca="1" si="25"/>
        <v>3.572387010387934E-2</v>
      </c>
      <c r="I52" s="5">
        <f t="shared" ca="1" si="25"/>
        <v>-1.3495809630519333E-3</v>
      </c>
      <c r="J52" s="5">
        <f t="shared" ca="1" si="25"/>
        <v>-5.4295194146587469E-2</v>
      </c>
      <c r="K52" s="5">
        <f t="shared" ca="1" si="25"/>
        <v>-0.12337523746768939</v>
      </c>
      <c r="L52" s="5">
        <f t="shared" ca="1" si="25"/>
        <v>8.5133945074177583E-2</v>
      </c>
      <c r="M52" s="5">
        <f t="shared" ca="1" si="25"/>
        <v>-2.5381187680070125E-2</v>
      </c>
      <c r="N52" s="5">
        <f t="shared" ca="1" si="25"/>
        <v>-1.263309442452365E-2</v>
      </c>
      <c r="O52" s="5">
        <f t="shared" ca="1" si="25"/>
        <v>-3.5016069141891953E-2</v>
      </c>
      <c r="P52" s="5">
        <f t="shared" ca="1" si="25"/>
        <v>-6.1061105265130172E-2</v>
      </c>
      <c r="Q52" s="5">
        <f t="shared" ca="1" si="25"/>
        <v>3.369929524112221E-2</v>
      </c>
      <c r="R52" s="5">
        <f t="shared" ca="1" si="25"/>
        <v>-3.2988086438473618E-2</v>
      </c>
      <c r="S52" s="5">
        <f t="shared" ca="1" si="25"/>
        <v>4.0571172299157417E-2</v>
      </c>
      <c r="T52" s="5">
        <f t="shared" ca="1" si="25"/>
        <v>-6.1581222335402863E-3</v>
      </c>
      <c r="U52" s="5">
        <f t="shared" ca="1" si="25"/>
        <v>-1.4020309556807969E-2</v>
      </c>
      <c r="V52" s="5">
        <f t="shared" ca="1" si="25"/>
        <v>7.8548061747994002E-2</v>
      </c>
      <c r="W52" s="5">
        <f t="shared" ca="1" si="25"/>
        <v>5.7180219704451793E-2</v>
      </c>
      <c r="X52" s="5">
        <f t="shared" ca="1" si="25"/>
        <v>3.6247774755099833E-2</v>
      </c>
      <c r="Y52" s="5">
        <f t="shared" ca="1" si="25"/>
        <v>-4.1662553517482673E-2</v>
      </c>
      <c r="Z52" s="5">
        <f t="shared" ca="1" si="25"/>
        <v>-7.0536563474251301E-2</v>
      </c>
      <c r="AA52" s="5">
        <f t="shared" ca="1" si="25"/>
        <v>3.0755485782187817E-2</v>
      </c>
      <c r="AB52" s="5">
        <f t="shared" ca="1" si="25"/>
        <v>-2.5045843067823073E-3</v>
      </c>
      <c r="AC52" s="5">
        <f t="shared" ca="1" si="25"/>
        <v>-3.4913906036869648E-2</v>
      </c>
      <c r="AD52" s="5">
        <f t="shared" ca="1" si="25"/>
        <v>1.8510680762682936E-2</v>
      </c>
      <c r="AE52" s="5">
        <f t="shared" ca="1" si="25"/>
        <v>-7.1462550330800831E-2</v>
      </c>
      <c r="AF52" s="5">
        <f t="shared" ca="1" si="25"/>
        <v>-0.12281160471280175</v>
      </c>
      <c r="AG52" s="5">
        <f t="shared" ca="1" si="25"/>
        <v>-1.1804456530170036E-2</v>
      </c>
      <c r="AH52" s="5">
        <f t="shared" ca="1" si="25"/>
        <v>-4.1615748050804813E-2</v>
      </c>
      <c r="AI52" s="5">
        <f t="shared" ca="1" si="25"/>
        <v>-1.1330005589475254E-2</v>
      </c>
      <c r="AJ52" s="5">
        <f t="shared" ca="1" si="25"/>
        <v>3.7673063831089933E-2</v>
      </c>
      <c r="AK52" s="5">
        <f t="shared" ca="1" si="25"/>
        <v>-3.546586406222537E-3</v>
      </c>
      <c r="AL52" s="5">
        <f t="shared" ca="1" si="25"/>
        <v>-9.4931707354405773E-2</v>
      </c>
      <c r="AM52" s="5">
        <f t="shared" ca="1" si="25"/>
        <v>4.7729496361209609E-3</v>
      </c>
      <c r="AN52" s="5">
        <f t="shared" ca="1" si="25"/>
        <v>-4.4348126286254445E-2</v>
      </c>
      <c r="AO52" s="5">
        <f t="shared" ca="1" si="25"/>
        <v>-3.7918451732623364E-2</v>
      </c>
      <c r="AP52" s="5">
        <f t="shared" ca="1" si="25"/>
        <v>-4.2549559370748521E-4</v>
      </c>
      <c r="AQ52" s="5">
        <f t="shared" ca="1" si="25"/>
        <v>-9.2196580748287904E-2</v>
      </c>
      <c r="AR52" s="5">
        <f t="shared" ca="1" si="25"/>
        <v>-3.1107508472252195E-2</v>
      </c>
      <c r="AS52" s="5">
        <f t="shared" ca="1" si="25"/>
        <v>-9.075056401467145E-2</v>
      </c>
      <c r="AT52" s="5">
        <f t="shared" ca="1" si="25"/>
        <v>1.233300137247172E-2</v>
      </c>
      <c r="AU52" s="5">
        <f t="shared" ca="1" si="25"/>
        <v>2.0260816662799534E-3</v>
      </c>
      <c r="AV52" s="5">
        <f t="shared" ca="1" si="25"/>
        <v>9.956975222797157E-2</v>
      </c>
      <c r="AW52" s="5">
        <f t="shared" ca="1" si="25"/>
        <v>1.0038711762311607E-2</v>
      </c>
      <c r="AX52" s="5">
        <f t="shared" ca="1" si="25"/>
        <v>1.7105203029649838E-2</v>
      </c>
      <c r="AY52" s="5">
        <f t="shared" ca="1" si="25"/>
        <v>8.8592073413634398E-2</v>
      </c>
      <c r="AZ52" s="5">
        <f t="shared" ca="1" si="25"/>
        <v>3.0674536832013422E-2</v>
      </c>
      <c r="BA52" s="5">
        <f t="shared" ca="1" si="25"/>
        <v>-3.1240158912091046E-2</v>
      </c>
      <c r="BB52" s="5">
        <f t="shared" ca="1" si="25"/>
        <v>-2.9001867723129425E-2</v>
      </c>
      <c r="BC52" s="5">
        <f t="shared" ca="1" si="25"/>
        <v>-7.341220557418154E-3</v>
      </c>
      <c r="BD52" s="5">
        <f t="shared" ca="1" si="25"/>
        <v>3.4839381267457323E-2</v>
      </c>
      <c r="BE52" s="5">
        <f t="shared" ca="1" si="25"/>
        <v>1.2225429162034538E-2</v>
      </c>
      <c r="BF52" s="5">
        <f t="shared" ca="1" si="25"/>
        <v>0.13309744565243831</v>
      </c>
      <c r="BG52" s="5">
        <f t="shared" ca="1" si="25"/>
        <v>-4.6390218596064729E-2</v>
      </c>
      <c r="BH52" s="5">
        <f t="shared" ca="1" si="25"/>
        <v>6.8288397170631412E-2</v>
      </c>
      <c r="BI52" s="5">
        <f t="shared" ca="1" si="25"/>
        <v>5.7287464681722161E-3</v>
      </c>
      <c r="BJ52" s="5">
        <f t="shared" ca="1" si="25"/>
        <v>1.9334050550144512E-2</v>
      </c>
      <c r="BK52" s="5">
        <f t="shared" ca="1" si="25"/>
        <v>5.6558679595183153E-2</v>
      </c>
      <c r="BL52" s="5">
        <f t="shared" ca="1" si="25"/>
        <v>-7.0557879756232622E-2</v>
      </c>
      <c r="BM52" s="5">
        <f t="shared" ca="1" si="25"/>
        <v>7.1076694029278738E-3</v>
      </c>
      <c r="BN52" s="5">
        <f t="shared" ca="1" si="25"/>
        <v>-8.904412212135393E-3</v>
      </c>
      <c r="BO52" s="5">
        <f t="shared" ca="1" si="25"/>
        <v>5.5601240147875861E-2</v>
      </c>
      <c r="BP52" s="5">
        <f t="shared" ca="1" si="25"/>
        <v>2.195184635451319E-2</v>
      </c>
      <c r="BQ52" s="5">
        <f t="shared" ca="1" si="24"/>
        <v>-1.3659983371566583E-3</v>
      </c>
      <c r="BR52" s="5">
        <f t="shared" ca="1" si="24"/>
        <v>0.1186002890299841</v>
      </c>
      <c r="BS52" s="5">
        <f t="shared" ca="1" si="24"/>
        <v>-0.10247033267506314</v>
      </c>
      <c r="BT52" s="5">
        <f t="shared" ca="1" si="24"/>
        <v>-7.5048873356535137E-2</v>
      </c>
      <c r="BU52" s="5">
        <f t="shared" ca="1" si="24"/>
        <v>-2.2267223519661272E-2</v>
      </c>
      <c r="BV52" s="5">
        <f t="shared" ca="1" si="24"/>
        <v>-8.9277467415872728E-3</v>
      </c>
      <c r="BW52" s="5">
        <f t="shared" ca="1" si="24"/>
        <v>5.8994488825551132E-2</v>
      </c>
      <c r="BX52" s="5">
        <f t="shared" ca="1" si="24"/>
        <v>5.9750585460131581E-2</v>
      </c>
      <c r="BY52" s="5">
        <f t="shared" ca="1" si="24"/>
        <v>0.10043514275672821</v>
      </c>
      <c r="BZ52" s="5">
        <f t="shared" ca="1" si="24"/>
        <v>1.1461664308902721E-2</v>
      </c>
      <c r="CA52" s="5">
        <f t="shared" ca="1" si="24"/>
        <v>-1.6290848873803679E-2</v>
      </c>
      <c r="CB52" s="5">
        <f t="shared" ca="1" si="24"/>
        <v>-4.2147768808235897E-2</v>
      </c>
      <c r="CC52" s="5">
        <f t="shared" ca="1" si="24"/>
        <v>1.5168038322272164E-2</v>
      </c>
      <c r="CD52" s="5">
        <f t="shared" ca="1" si="24"/>
        <v>0.1102850196193884</v>
      </c>
      <c r="CE52" s="5">
        <f t="shared" ca="1" si="24"/>
        <v>3.3390266953053943E-2</v>
      </c>
      <c r="CF52" s="5">
        <f t="shared" ca="1" si="24"/>
        <v>-5.2698699135009928E-2</v>
      </c>
      <c r="CG52" s="5">
        <f t="shared" ca="1" si="24"/>
        <v>-4.7178067713849837E-2</v>
      </c>
      <c r="CH52" s="5">
        <f t="shared" ca="1" si="24"/>
        <v>3.6397590269225795E-2</v>
      </c>
      <c r="CI52" s="5">
        <f t="shared" ca="1" si="24"/>
        <v>5.041115300799371E-2</v>
      </c>
      <c r="CJ52" s="5">
        <f t="shared" ca="1" si="24"/>
        <v>-3.8576559728035129E-2</v>
      </c>
      <c r="CK52" s="5">
        <f t="shared" ca="1" si="24"/>
        <v>-1.6584157230986E-4</v>
      </c>
      <c r="CL52" s="5">
        <f t="shared" ca="1" si="24"/>
        <v>-7.4330424901607132E-3</v>
      </c>
      <c r="CM52" s="5">
        <f t="shared" ca="1" si="24"/>
        <v>-6.4111263221145576E-2</v>
      </c>
      <c r="CN52" s="5">
        <f t="shared" ca="1" si="24"/>
        <v>5.4639232360152931E-2</v>
      </c>
      <c r="CO52" s="5">
        <f t="shared" ca="1" si="24"/>
        <v>-5.2362108459533069E-2</v>
      </c>
      <c r="CP52" s="5">
        <f t="shared" ca="1" si="24"/>
        <v>-2.2242301259067468E-2</v>
      </c>
      <c r="CQ52" s="5">
        <f t="shared" ca="1" si="24"/>
        <v>-5.1360241498283395E-2</v>
      </c>
      <c r="CR52" s="5">
        <f t="shared" ca="1" si="24"/>
        <v>-7.9081153604561388E-2</v>
      </c>
      <c r="CS52" s="5">
        <f t="shared" ca="1" si="24"/>
        <v>0.10795436312251537</v>
      </c>
      <c r="CT52" s="5">
        <f t="shared" ca="1" si="24"/>
        <v>-1.0624257182101963E-3</v>
      </c>
      <c r="CU52" s="5">
        <f t="shared" ca="1" si="24"/>
        <v>2.8972411122524782E-2</v>
      </c>
      <c r="CV52" s="5">
        <f t="shared" ca="1" si="24"/>
        <v>7.1117032274083974E-2</v>
      </c>
      <c r="CW52" s="5">
        <f t="shared" ca="1" si="24"/>
        <v>3.018552606129948E-2</v>
      </c>
      <c r="CX52" s="5">
        <f t="shared" ca="1" si="24"/>
        <v>-6.992229442327462E-3</v>
      </c>
      <c r="CY52" s="5">
        <f t="shared" ca="1" si="24"/>
        <v>-5.7024274041610742E-2</v>
      </c>
    </row>
    <row r="53" spans="2:103" x14ac:dyDescent="0.25">
      <c r="B53" s="1">
        <v>46388</v>
      </c>
      <c r="C53">
        <v>48</v>
      </c>
      <c r="D53" s="5">
        <f t="shared" ca="1" si="2"/>
        <v>-1.6631733454244214E-2</v>
      </c>
      <c r="E53" s="5">
        <f t="shared" ca="1" si="25"/>
        <v>4.4525054013781484E-2</v>
      </c>
      <c r="F53" s="5">
        <f t="shared" ca="1" si="25"/>
        <v>-4.6115465070690545E-2</v>
      </c>
      <c r="G53" s="5">
        <f t="shared" ca="1" si="25"/>
        <v>8.5197600543295473E-3</v>
      </c>
      <c r="H53" s="5">
        <f t="shared" ca="1" si="25"/>
        <v>-1.6671138265455233E-2</v>
      </c>
      <c r="I53" s="5">
        <f t="shared" ca="1" si="25"/>
        <v>-2.3424937873515812E-2</v>
      </c>
      <c r="J53" s="5">
        <f t="shared" ca="1" si="25"/>
        <v>5.024885473275232E-2</v>
      </c>
      <c r="K53" s="5">
        <f t="shared" ca="1" si="25"/>
        <v>-2.6286146573347074E-2</v>
      </c>
      <c r="L53" s="5">
        <f t="shared" ca="1" si="25"/>
        <v>-2.4258035023205674E-2</v>
      </c>
      <c r="M53" s="5">
        <f t="shared" ca="1" si="25"/>
        <v>-4.0364899841769303E-2</v>
      </c>
      <c r="N53" s="5">
        <f t="shared" ca="1" si="25"/>
        <v>9.1693299171518947E-3</v>
      </c>
      <c r="O53" s="5">
        <f t="shared" ca="1" si="25"/>
        <v>-1.6018809665062684E-2</v>
      </c>
      <c r="P53" s="5">
        <f t="shared" ca="1" si="25"/>
        <v>2.9650180866955419E-2</v>
      </c>
      <c r="Q53" s="5">
        <f t="shared" ca="1" si="25"/>
        <v>-3.1022332724694235E-2</v>
      </c>
      <c r="R53" s="5">
        <f t="shared" ca="1" si="25"/>
        <v>-4.2738975162958034E-2</v>
      </c>
      <c r="S53" s="5">
        <f t="shared" ca="1" si="25"/>
        <v>-2.3208140818448881E-3</v>
      </c>
      <c r="T53" s="5">
        <f t="shared" ca="1" si="25"/>
        <v>1.034217673945329E-2</v>
      </c>
      <c r="U53" s="5">
        <f t="shared" ca="1" si="25"/>
        <v>-1.7964696949253813E-2</v>
      </c>
      <c r="V53" s="5">
        <f t="shared" ca="1" si="25"/>
        <v>-2.9474870251757351E-2</v>
      </c>
      <c r="W53" s="5">
        <f t="shared" ca="1" si="25"/>
        <v>3.359101939173495E-2</v>
      </c>
      <c r="X53" s="5">
        <f t="shared" ca="1" si="25"/>
        <v>8.193635414063271E-3</v>
      </c>
      <c r="Y53" s="5">
        <f t="shared" ca="1" si="25"/>
        <v>-7.6232258954385138E-2</v>
      </c>
      <c r="Z53" s="5">
        <f t="shared" ca="1" si="25"/>
        <v>-5.2970729994715644E-2</v>
      </c>
      <c r="AA53" s="5">
        <f t="shared" ca="1" si="25"/>
        <v>-2.6331522033249191E-2</v>
      </c>
      <c r="AB53" s="5">
        <f t="shared" ca="1" si="25"/>
        <v>7.6702554559529481E-5</v>
      </c>
      <c r="AC53" s="5">
        <f t="shared" ca="1" si="25"/>
        <v>2.0043380282078943E-2</v>
      </c>
      <c r="AD53" s="5">
        <f t="shared" ca="1" si="25"/>
        <v>8.7367382501211691E-2</v>
      </c>
      <c r="AE53" s="5">
        <f t="shared" ca="1" si="25"/>
        <v>3.8747505905131117E-2</v>
      </c>
      <c r="AF53" s="5">
        <f t="shared" ca="1" si="25"/>
        <v>-0.11029222648044802</v>
      </c>
      <c r="AG53" s="5">
        <f t="shared" ca="1" si="25"/>
        <v>-2.1369469900965391E-2</v>
      </c>
      <c r="AH53" s="5">
        <f t="shared" ca="1" si="25"/>
        <v>-3.8035498643258829E-2</v>
      </c>
      <c r="AI53" s="5">
        <f t="shared" ca="1" si="25"/>
        <v>-9.6260518188057129E-2</v>
      </c>
      <c r="AJ53" s="5">
        <f t="shared" ca="1" si="25"/>
        <v>1.9202322011400614E-2</v>
      </c>
      <c r="AK53" s="5">
        <f t="shared" ca="1" si="25"/>
        <v>-9.7503401786631722E-2</v>
      </c>
      <c r="AL53" s="5">
        <f t="shared" ca="1" si="25"/>
        <v>6.5360770557250689E-2</v>
      </c>
      <c r="AM53" s="5">
        <f t="shared" ca="1" si="25"/>
        <v>4.8359844873168988E-2</v>
      </c>
      <c r="AN53" s="5">
        <f t="shared" ca="1" si="25"/>
        <v>4.5551585165246149E-2</v>
      </c>
      <c r="AO53" s="5">
        <f t="shared" ca="1" si="25"/>
        <v>-7.6519308984853193E-2</v>
      </c>
      <c r="AP53" s="5">
        <f t="shared" ca="1" si="25"/>
        <v>5.9273901854379946E-2</v>
      </c>
      <c r="AQ53" s="5">
        <f t="shared" ca="1" si="25"/>
        <v>9.5378057279124392E-2</v>
      </c>
      <c r="AR53" s="5">
        <f t="shared" ca="1" si="25"/>
        <v>-9.7433746816560363E-3</v>
      </c>
      <c r="AS53" s="5">
        <f t="shared" ca="1" si="25"/>
        <v>-3.0047985328064734E-2</v>
      </c>
      <c r="AT53" s="5">
        <f t="shared" ca="1" si="25"/>
        <v>9.3055435659614334E-4</v>
      </c>
      <c r="AU53" s="5">
        <f t="shared" ca="1" si="25"/>
        <v>-1.6154675393999195E-2</v>
      </c>
      <c r="AV53" s="5">
        <f t="shared" ca="1" si="25"/>
        <v>-3.0307089523314297E-2</v>
      </c>
      <c r="AW53" s="5">
        <f t="shared" ca="1" si="25"/>
        <v>-3.4943684786907275E-3</v>
      </c>
      <c r="AX53" s="5">
        <f t="shared" ca="1" si="25"/>
        <v>-2.8945274202821038E-2</v>
      </c>
      <c r="AY53" s="5">
        <f t="shared" ca="1" si="25"/>
        <v>2.5879925781683551E-3</v>
      </c>
      <c r="AZ53" s="5">
        <f t="shared" ca="1" si="25"/>
        <v>9.0247180351556988E-2</v>
      </c>
      <c r="BA53" s="5">
        <f t="shared" ca="1" si="25"/>
        <v>2.6846453497056173E-2</v>
      </c>
      <c r="BB53" s="5">
        <f t="shared" ca="1" si="25"/>
        <v>-0.11152235940423194</v>
      </c>
      <c r="BC53" s="5">
        <f t="shared" ca="1" si="25"/>
        <v>3.9710415939843785E-2</v>
      </c>
      <c r="BD53" s="5">
        <f t="shared" ca="1" si="25"/>
        <v>1.2015416340595002E-3</v>
      </c>
      <c r="BE53" s="5">
        <f t="shared" ca="1" si="25"/>
        <v>4.4599437906597782E-3</v>
      </c>
      <c r="BF53" s="5">
        <f t="shared" ca="1" si="25"/>
        <v>-5.585253167043399E-2</v>
      </c>
      <c r="BG53" s="5">
        <f t="shared" ca="1" si="25"/>
        <v>1.9082984461841923E-2</v>
      </c>
      <c r="BH53" s="5">
        <f t="shared" ca="1" si="25"/>
        <v>2.2001957994806254E-2</v>
      </c>
      <c r="BI53" s="5">
        <f t="shared" ca="1" si="25"/>
        <v>-4.360581911826289E-2</v>
      </c>
      <c r="BJ53" s="5">
        <f t="shared" ca="1" si="25"/>
        <v>-3.6729505935048576E-2</v>
      </c>
      <c r="BK53" s="5">
        <f t="shared" ca="1" si="25"/>
        <v>6.1617119773783348E-3</v>
      </c>
      <c r="BL53" s="5">
        <f t="shared" ca="1" si="25"/>
        <v>-5.3418222602956283E-2</v>
      </c>
      <c r="BM53" s="5">
        <f t="shared" ca="1" si="25"/>
        <v>-3.9794413633525511E-2</v>
      </c>
      <c r="BN53" s="5">
        <f t="shared" ca="1" si="25"/>
        <v>2.9662283472955729E-3</v>
      </c>
      <c r="BO53" s="5">
        <f t="shared" ca="1" si="25"/>
        <v>4.7565411056152647E-2</v>
      </c>
      <c r="BP53" s="5">
        <f t="shared" ca="1" si="25"/>
        <v>6.8932840985825028E-2</v>
      </c>
      <c r="BQ53" s="5">
        <f t="shared" ca="1" si="24"/>
        <v>7.9431503139440501E-2</v>
      </c>
      <c r="BR53" s="5">
        <f t="shared" ca="1" si="24"/>
        <v>-4.8948120214696605E-2</v>
      </c>
      <c r="BS53" s="5">
        <f t="shared" ca="1" si="24"/>
        <v>-8.7240033255456036E-3</v>
      </c>
      <c r="BT53" s="5">
        <f t="shared" ca="1" si="24"/>
        <v>-1.8757118938727418E-2</v>
      </c>
      <c r="BU53" s="5">
        <f t="shared" ca="1" si="24"/>
        <v>-7.8103548575484526E-3</v>
      </c>
      <c r="BV53" s="5">
        <f t="shared" ca="1" si="24"/>
        <v>0.12283260022591835</v>
      </c>
      <c r="BW53" s="5">
        <f t="shared" ca="1" si="24"/>
        <v>-8.5431845064012175E-4</v>
      </c>
      <c r="BX53" s="5">
        <f t="shared" ca="1" si="24"/>
        <v>2.1056820813050006E-2</v>
      </c>
      <c r="BY53" s="5">
        <f t="shared" ca="1" si="24"/>
        <v>2.9558002517801357E-2</v>
      </c>
      <c r="BZ53" s="5">
        <f t="shared" ca="1" si="24"/>
        <v>-8.2415749521106196E-2</v>
      </c>
      <c r="CA53" s="5">
        <f t="shared" ca="1" si="24"/>
        <v>-2.2832324918828861E-2</v>
      </c>
      <c r="CB53" s="5">
        <f t="shared" ca="1" si="24"/>
        <v>-3.6434730578684398E-2</v>
      </c>
      <c r="CC53" s="5">
        <f t="shared" ca="1" si="24"/>
        <v>4.0786165671033991E-2</v>
      </c>
      <c r="CD53" s="5">
        <f t="shared" ca="1" si="24"/>
        <v>1.7626146535747952E-2</v>
      </c>
      <c r="CE53" s="5">
        <f t="shared" ca="1" si="24"/>
        <v>3.6254003562956904E-3</v>
      </c>
      <c r="CF53" s="5">
        <f t="shared" ca="1" si="24"/>
        <v>-4.4694070811128306E-2</v>
      </c>
      <c r="CG53" s="5">
        <f t="shared" ca="1" si="24"/>
        <v>3.8979281390948944E-2</v>
      </c>
      <c r="CH53" s="5">
        <f t="shared" ca="1" si="24"/>
        <v>1.1046630900224546E-2</v>
      </c>
      <c r="CI53" s="5">
        <f t="shared" ca="1" si="24"/>
        <v>-5.5404710099368926E-2</v>
      </c>
      <c r="CJ53" s="5">
        <f t="shared" ca="1" si="24"/>
        <v>-1.1575274572688353E-2</v>
      </c>
      <c r="CK53" s="5">
        <f t="shared" ca="1" si="24"/>
        <v>5.2122154891726495E-2</v>
      </c>
      <c r="CL53" s="5">
        <f t="shared" ca="1" si="24"/>
        <v>-1.2006250576960807E-2</v>
      </c>
      <c r="CM53" s="5">
        <f t="shared" ca="1" si="24"/>
        <v>2.5781659287144432E-2</v>
      </c>
      <c r="CN53" s="5">
        <f t="shared" ca="1" si="24"/>
        <v>4.9726972989546224E-2</v>
      </c>
      <c r="CO53" s="5">
        <f t="shared" ca="1" si="24"/>
        <v>7.4520094276629062E-2</v>
      </c>
      <c r="CP53" s="5">
        <f t="shared" ca="1" si="24"/>
        <v>7.5436922168682918E-2</v>
      </c>
      <c r="CQ53" s="5">
        <f t="shared" ca="1" si="24"/>
        <v>-3.8187755810198523E-2</v>
      </c>
      <c r="CR53" s="5">
        <f t="shared" ca="1" si="24"/>
        <v>4.0671287439322419E-2</v>
      </c>
      <c r="CS53" s="5">
        <f t="shared" ca="1" si="24"/>
        <v>2.0893753000608892E-2</v>
      </c>
      <c r="CT53" s="5">
        <f t="shared" ca="1" si="24"/>
        <v>-8.7516342239097822E-2</v>
      </c>
      <c r="CU53" s="5">
        <f t="shared" ca="1" si="24"/>
        <v>2.7603833980670959E-2</v>
      </c>
      <c r="CV53" s="5">
        <f t="shared" ca="1" si="24"/>
        <v>-4.6917421354045183E-2</v>
      </c>
      <c r="CW53" s="5">
        <f t="shared" ca="1" si="24"/>
        <v>3.3229115124536794E-2</v>
      </c>
      <c r="CX53" s="5">
        <f t="shared" ca="1" si="24"/>
        <v>6.4047965886405628E-2</v>
      </c>
      <c r="CY53" s="5">
        <f t="shared" ca="1" si="24"/>
        <v>-2.4478397287829998E-2</v>
      </c>
    </row>
    <row r="54" spans="2:103" x14ac:dyDescent="0.25">
      <c r="B54" s="1">
        <v>46419</v>
      </c>
      <c r="C54">
        <v>49</v>
      </c>
      <c r="D54" s="5">
        <f t="shared" ca="1" si="2"/>
        <v>5.1195893311271501E-2</v>
      </c>
      <c r="E54" s="5">
        <f t="shared" ca="1" si="25"/>
        <v>5.2730688398850735E-2</v>
      </c>
      <c r="F54" s="5">
        <f t="shared" ca="1" si="25"/>
        <v>4.9905053770943732E-4</v>
      </c>
      <c r="G54" s="5">
        <f t="shared" ca="1" si="25"/>
        <v>5.4416295646977163E-2</v>
      </c>
      <c r="H54" s="5">
        <f t="shared" ca="1" si="25"/>
        <v>2.4789494915892763E-2</v>
      </c>
      <c r="I54" s="5">
        <f t="shared" ca="1" si="25"/>
        <v>9.1073207314151597E-2</v>
      </c>
      <c r="J54" s="5">
        <f t="shared" ca="1" si="25"/>
        <v>6.6589044906378916E-2</v>
      </c>
      <c r="K54" s="5">
        <f t="shared" ca="1" si="25"/>
        <v>-8.6070575112317735E-3</v>
      </c>
      <c r="L54" s="5">
        <f t="shared" ca="1" si="25"/>
        <v>-5.3299728808500257E-2</v>
      </c>
      <c r="M54" s="5">
        <f t="shared" ca="1" si="25"/>
        <v>-0.10317115003493049</v>
      </c>
      <c r="N54" s="5">
        <f t="shared" ca="1" si="25"/>
        <v>8.3784141836532475E-2</v>
      </c>
      <c r="O54" s="5">
        <f t="shared" ca="1" si="25"/>
        <v>6.9064963714833422E-2</v>
      </c>
      <c r="P54" s="5">
        <f t="shared" ca="1" si="25"/>
        <v>1.4559002249586129E-3</v>
      </c>
      <c r="Q54" s="5">
        <f t="shared" ca="1" si="25"/>
        <v>5.1181484042413905E-2</v>
      </c>
      <c r="R54" s="5">
        <f t="shared" ca="1" si="25"/>
        <v>-0.1083399196143113</v>
      </c>
      <c r="S54" s="5">
        <f t="shared" ca="1" si="25"/>
        <v>-5.0449961291126236E-2</v>
      </c>
      <c r="T54" s="5">
        <f t="shared" ca="1" si="25"/>
        <v>4.6460386853898687E-2</v>
      </c>
      <c r="U54" s="5">
        <f t="shared" ca="1" si="25"/>
        <v>8.4996689550555712E-3</v>
      </c>
      <c r="V54" s="5">
        <f t="shared" ca="1" si="25"/>
        <v>8.1560542379923745E-2</v>
      </c>
      <c r="W54" s="5">
        <f t="shared" ca="1" si="25"/>
        <v>0.14102980466694909</v>
      </c>
      <c r="X54" s="5">
        <f t="shared" ca="1" si="25"/>
        <v>2.285061809813305E-2</v>
      </c>
      <c r="Y54" s="5">
        <f t="shared" ca="1" si="25"/>
        <v>7.1923490940990764E-4</v>
      </c>
      <c r="Z54" s="5">
        <f t="shared" ca="1" si="25"/>
        <v>7.4833132845161535E-2</v>
      </c>
      <c r="AA54" s="5">
        <f t="shared" ca="1" si="25"/>
        <v>5.2055655750198986E-2</v>
      </c>
      <c r="AB54" s="5">
        <f t="shared" ca="1" si="25"/>
        <v>7.4634485722993832E-2</v>
      </c>
      <c r="AC54" s="5">
        <f t="shared" ca="1" si="25"/>
        <v>1.0157447266654965E-2</v>
      </c>
      <c r="AD54" s="5">
        <f t="shared" ca="1" si="25"/>
        <v>-2.4671445537350116E-2</v>
      </c>
      <c r="AE54" s="5">
        <f t="shared" ca="1" si="25"/>
        <v>2.4210129573709865E-3</v>
      </c>
      <c r="AF54" s="5">
        <f t="shared" ca="1" si="25"/>
        <v>-0.11316614946547811</v>
      </c>
      <c r="AG54" s="5">
        <f t="shared" ca="1" si="25"/>
        <v>-4.7748500412795984E-2</v>
      </c>
      <c r="AH54" s="5">
        <f t="shared" ca="1" si="25"/>
        <v>-0.11597267883039533</v>
      </c>
      <c r="AI54" s="5">
        <f t="shared" ca="1" si="25"/>
        <v>1.9546253636817206E-2</v>
      </c>
      <c r="AJ54" s="5">
        <f t="shared" ca="1" si="25"/>
        <v>1.7311569265318984E-2</v>
      </c>
      <c r="AK54" s="5">
        <f t="shared" ca="1" si="25"/>
        <v>-2.1388274231711299E-3</v>
      </c>
      <c r="AL54" s="5">
        <f t="shared" ca="1" si="25"/>
        <v>6.0460720403755573E-2</v>
      </c>
      <c r="AM54" s="5">
        <f t="shared" ca="1" si="25"/>
        <v>-1.4509549327907826E-2</v>
      </c>
      <c r="AN54" s="5">
        <f t="shared" ca="1" si="25"/>
        <v>-2.560461428965987E-2</v>
      </c>
      <c r="AO54" s="5">
        <f t="shared" ca="1" si="25"/>
        <v>4.7689154441744588E-3</v>
      </c>
      <c r="AP54" s="5">
        <f t="shared" ca="1" si="25"/>
        <v>0.1344111987623583</v>
      </c>
      <c r="AQ54" s="5">
        <f t="shared" ca="1" si="25"/>
        <v>-7.7041486520966956E-2</v>
      </c>
      <c r="AR54" s="5">
        <f t="shared" ca="1" si="25"/>
        <v>2.2235064794944196E-2</v>
      </c>
      <c r="AS54" s="5">
        <f t="shared" ca="1" si="25"/>
        <v>-4.6757383898527884E-2</v>
      </c>
      <c r="AT54" s="5">
        <f t="shared" ca="1" si="25"/>
        <v>-2.5822363918299601E-2</v>
      </c>
      <c r="AU54" s="5">
        <f t="shared" ca="1" si="25"/>
        <v>-2.9780928889925597E-2</v>
      </c>
      <c r="AV54" s="5">
        <f t="shared" ca="1" si="25"/>
        <v>-2.4591416688422772E-2</v>
      </c>
      <c r="AW54" s="5">
        <f t="shared" ca="1" si="25"/>
        <v>3.8565765976428731E-2</v>
      </c>
      <c r="AX54" s="5">
        <f t="shared" ca="1" si="25"/>
        <v>-0.10662809577917202</v>
      </c>
      <c r="AY54" s="5">
        <f t="shared" ca="1" si="25"/>
        <v>-5.925760495500948E-2</v>
      </c>
      <c r="AZ54" s="5">
        <f t="shared" ca="1" si="25"/>
        <v>1.6762861816090404E-2</v>
      </c>
      <c r="BA54" s="5">
        <f t="shared" ca="1" si="25"/>
        <v>8.4843701870181039E-3</v>
      </c>
      <c r="BB54" s="5">
        <f t="shared" ca="1" si="25"/>
        <v>5.3436309018420163E-2</v>
      </c>
      <c r="BC54" s="5">
        <f t="shared" ca="1" si="25"/>
        <v>-1.1985361509058053E-2</v>
      </c>
      <c r="BD54" s="5">
        <f t="shared" ca="1" si="25"/>
        <v>1.0630336626411368E-2</v>
      </c>
      <c r="BE54" s="5">
        <f t="shared" ca="1" si="25"/>
        <v>5.101106059032097E-2</v>
      </c>
      <c r="BF54" s="5">
        <f t="shared" ca="1" si="25"/>
        <v>0.10614609706571965</v>
      </c>
      <c r="BG54" s="5">
        <f t="shared" ca="1" si="25"/>
        <v>-9.6249078211313857E-2</v>
      </c>
      <c r="BH54" s="5">
        <f t="shared" ca="1" si="25"/>
        <v>1.3722020019463171E-3</v>
      </c>
      <c r="BI54" s="5">
        <f t="shared" ca="1" si="25"/>
        <v>-3.5738742541551252E-2</v>
      </c>
      <c r="BJ54" s="5">
        <f t="shared" ca="1" si="25"/>
        <v>-1.3634027149519973E-2</v>
      </c>
      <c r="BK54" s="5">
        <f t="shared" ca="1" si="25"/>
        <v>1.5148345208569882E-2</v>
      </c>
      <c r="BL54" s="5">
        <f t="shared" ca="1" si="25"/>
        <v>1.7954070614748271E-3</v>
      </c>
      <c r="BM54" s="5">
        <f t="shared" ca="1" si="25"/>
        <v>2.2648256485076478E-2</v>
      </c>
      <c r="BN54" s="5">
        <f t="shared" ca="1" si="25"/>
        <v>-2.2519507043716754E-2</v>
      </c>
      <c r="BO54" s="5">
        <f t="shared" ca="1" si="25"/>
        <v>5.9935750306263892E-2</v>
      </c>
      <c r="BP54" s="5">
        <f t="shared" ca="1" si="25"/>
        <v>2.8814521781508964E-2</v>
      </c>
      <c r="BQ54" s="5">
        <f t="shared" ca="1" si="24"/>
        <v>6.3452041508024627E-3</v>
      </c>
      <c r="BR54" s="5">
        <f t="shared" ca="1" si="24"/>
        <v>6.3119072444447505E-2</v>
      </c>
      <c r="BS54" s="5">
        <f t="shared" ca="1" si="24"/>
        <v>-1.8241101622230138E-2</v>
      </c>
      <c r="BT54" s="5">
        <f t="shared" ca="1" si="24"/>
        <v>-5.0162714159782684E-2</v>
      </c>
      <c r="BU54" s="5">
        <f t="shared" ca="1" si="24"/>
        <v>6.7033855892277727E-2</v>
      </c>
      <c r="BV54" s="5">
        <f t="shared" ca="1" si="24"/>
        <v>-4.7732933151285552E-2</v>
      </c>
      <c r="BW54" s="5">
        <f t="shared" ca="1" si="24"/>
        <v>-4.5281735591482332E-2</v>
      </c>
      <c r="BX54" s="5">
        <f t="shared" ca="1" si="24"/>
        <v>6.482961038511853E-2</v>
      </c>
      <c r="BY54" s="5">
        <f t="shared" ca="1" si="24"/>
        <v>-5.0936540588502964E-2</v>
      </c>
      <c r="BZ54" s="5">
        <f t="shared" ca="1" si="24"/>
        <v>-2.5983396889797054E-2</v>
      </c>
      <c r="CA54" s="5">
        <f t="shared" ca="1" si="24"/>
        <v>-9.6281236758484212E-2</v>
      </c>
      <c r="CB54" s="5">
        <f t="shared" ca="1" si="24"/>
        <v>-7.7433644939948684E-2</v>
      </c>
      <c r="CC54" s="5">
        <f t="shared" ca="1" si="24"/>
        <v>-6.0253081661827287E-2</v>
      </c>
      <c r="CD54" s="5">
        <f t="shared" ca="1" si="24"/>
        <v>3.2458208410240261E-2</v>
      </c>
      <c r="CE54" s="5">
        <f t="shared" ca="1" si="24"/>
        <v>-5.5888573308779978E-3</v>
      </c>
      <c r="CF54" s="5">
        <f t="shared" ca="1" si="24"/>
        <v>-2.5916963064181682E-2</v>
      </c>
      <c r="CG54" s="5">
        <f t="shared" ca="1" si="24"/>
        <v>5.9531933322875798E-2</v>
      </c>
      <c r="CH54" s="5">
        <f t="shared" ca="1" si="24"/>
        <v>-3.3428348650589003E-2</v>
      </c>
      <c r="CI54" s="5">
        <f t="shared" ca="1" si="24"/>
        <v>2.0139685293125261E-2</v>
      </c>
      <c r="CJ54" s="5">
        <f t="shared" ca="1" si="24"/>
        <v>-3.1585228498986123E-2</v>
      </c>
      <c r="CK54" s="5">
        <f t="shared" ca="1" si="24"/>
        <v>-5.2380083989223239E-2</v>
      </c>
      <c r="CL54" s="5">
        <f t="shared" ca="1" si="24"/>
        <v>-7.2496180742541522E-2</v>
      </c>
      <c r="CM54" s="5">
        <f t="shared" ca="1" si="24"/>
        <v>-3.5873827093349978E-2</v>
      </c>
      <c r="CN54" s="5">
        <f t="shared" ca="1" si="24"/>
        <v>-7.1054588545061678E-2</v>
      </c>
      <c r="CO54" s="5">
        <f t="shared" ca="1" si="24"/>
        <v>5.060711040841611E-2</v>
      </c>
      <c r="CP54" s="5">
        <f t="shared" ca="1" si="24"/>
        <v>-1.8372484721973369E-3</v>
      </c>
      <c r="CQ54" s="5">
        <f t="shared" ca="1" si="24"/>
        <v>-4.815951330947961E-2</v>
      </c>
      <c r="CR54" s="5">
        <f t="shared" ca="1" si="24"/>
        <v>1.7682073271552166E-2</v>
      </c>
      <c r="CS54" s="5">
        <f t="shared" ca="1" si="24"/>
        <v>4.3386999815036298E-2</v>
      </c>
      <c r="CT54" s="5">
        <f t="shared" ca="1" si="24"/>
        <v>-1.3011887241988519E-2</v>
      </c>
      <c r="CU54" s="5">
        <f t="shared" ca="1" si="24"/>
        <v>-7.3237247852464368E-2</v>
      </c>
      <c r="CV54" s="5">
        <f t="shared" ca="1" si="24"/>
        <v>1.1805171071277522E-2</v>
      </c>
      <c r="CW54" s="5">
        <f t="shared" ca="1" si="24"/>
        <v>-2.5162461084768967E-2</v>
      </c>
      <c r="CX54" s="5">
        <f t="shared" ca="1" si="24"/>
        <v>-9.9278004927223912E-3</v>
      </c>
      <c r="CY54" s="5">
        <f t="shared" ca="1" si="24"/>
        <v>-4.0775080021244192E-2</v>
      </c>
    </row>
    <row r="55" spans="2:103" x14ac:dyDescent="0.25">
      <c r="B55" s="1">
        <v>46447</v>
      </c>
      <c r="C55">
        <v>50</v>
      </c>
      <c r="D55" s="5">
        <f t="shared" ca="1" si="2"/>
        <v>2.0387730021966203E-3</v>
      </c>
      <c r="E55" s="5">
        <f t="shared" ca="1" si="25"/>
        <v>8.0983206109139279E-3</v>
      </c>
      <c r="F55" s="5">
        <f t="shared" ca="1" si="25"/>
        <v>3.074278346496458E-2</v>
      </c>
      <c r="G55" s="5">
        <f t="shared" ca="1" si="25"/>
        <v>6.4405042630909404E-2</v>
      </c>
      <c r="H55" s="5">
        <f t="shared" ca="1" si="25"/>
        <v>-8.0162547927536323E-3</v>
      </c>
      <c r="I55" s="5">
        <f t="shared" ca="1" si="25"/>
        <v>-3.8746428950083421E-2</v>
      </c>
      <c r="J55" s="5">
        <f t="shared" ca="1" si="25"/>
        <v>-3.2894818572109435E-2</v>
      </c>
      <c r="K55" s="5">
        <f t="shared" ca="1" si="25"/>
        <v>-8.1295671398812205E-2</v>
      </c>
      <c r="L55" s="5">
        <f t="shared" ca="1" si="25"/>
        <v>2.2884634055759991E-2</v>
      </c>
      <c r="M55" s="5">
        <f t="shared" ca="1" si="25"/>
        <v>-2.3809636922393136E-2</v>
      </c>
      <c r="N55" s="5">
        <f t="shared" ca="1" si="25"/>
        <v>-2.1735935355543242E-2</v>
      </c>
      <c r="O55" s="5">
        <f t="shared" ca="1" si="25"/>
        <v>1.1723227355655086E-2</v>
      </c>
      <c r="P55" s="5">
        <f t="shared" ca="1" si="25"/>
        <v>-3.3704736173620505E-3</v>
      </c>
      <c r="Q55" s="5">
        <f t="shared" ca="1" si="25"/>
        <v>5.7688284658817729E-2</v>
      </c>
      <c r="R55" s="5">
        <f t="shared" ca="1" si="25"/>
        <v>4.7276020981321852E-2</v>
      </c>
      <c r="S55" s="5">
        <f t="shared" ca="1" si="25"/>
        <v>5.8721614849702994E-2</v>
      </c>
      <c r="T55" s="5">
        <f t="shared" ca="1" si="25"/>
        <v>-9.1658083203981638E-2</v>
      </c>
      <c r="U55" s="5">
        <f t="shared" ca="1" si="25"/>
        <v>2.0684415860550576E-2</v>
      </c>
      <c r="V55" s="5">
        <f t="shared" ca="1" si="25"/>
        <v>3.4407232382427572E-2</v>
      </c>
      <c r="W55" s="5">
        <f t="shared" ca="1" si="25"/>
        <v>6.5012417974217793E-2</v>
      </c>
      <c r="X55" s="5">
        <f t="shared" ca="1" si="25"/>
        <v>7.0796129159711618E-2</v>
      </c>
      <c r="Y55" s="5">
        <f t="shared" ca="1" si="25"/>
        <v>-1.8588429939124781E-2</v>
      </c>
      <c r="Z55" s="5">
        <f t="shared" ca="1" si="25"/>
        <v>-9.5523933206922845E-2</v>
      </c>
      <c r="AA55" s="5">
        <f t="shared" ca="1" si="25"/>
        <v>1.3367561914296149E-2</v>
      </c>
      <c r="AB55" s="5">
        <f t="shared" ca="1" si="25"/>
        <v>0.10861082034246555</v>
      </c>
      <c r="AC55" s="5">
        <f t="shared" ca="1" si="25"/>
        <v>-0.12637644528976233</v>
      </c>
      <c r="AD55" s="5">
        <f t="shared" ca="1" si="25"/>
        <v>3.2071849805473682E-3</v>
      </c>
      <c r="AE55" s="5">
        <f t="shared" ca="1" si="25"/>
        <v>1.9381469577674247E-2</v>
      </c>
      <c r="AF55" s="5">
        <f t="shared" ca="1" si="25"/>
        <v>-2.771022796577129E-2</v>
      </c>
      <c r="AG55" s="5">
        <f t="shared" ca="1" si="25"/>
        <v>9.788515212819468E-2</v>
      </c>
      <c r="AH55" s="5">
        <f t="shared" ca="1" si="25"/>
        <v>3.1744995121592637E-2</v>
      </c>
      <c r="AI55" s="5">
        <f t="shared" ca="1" si="25"/>
        <v>8.8312145557664326E-2</v>
      </c>
      <c r="AJ55" s="5">
        <f t="shared" ca="1" si="25"/>
        <v>0.12744886221435844</v>
      </c>
      <c r="AK55" s="5">
        <f t="shared" ca="1" si="25"/>
        <v>3.9862873733197766E-2</v>
      </c>
      <c r="AL55" s="5">
        <f t="shared" ca="1" si="25"/>
        <v>-3.3222805226003072E-2</v>
      </c>
      <c r="AM55" s="5">
        <f t="shared" ca="1" si="25"/>
        <v>2.6939924037696128E-2</v>
      </c>
      <c r="AN55" s="5">
        <f t="shared" ca="1" si="25"/>
        <v>0.10221242198085286</v>
      </c>
      <c r="AO55" s="5">
        <f t="shared" ca="1" si="25"/>
        <v>8.097979617759753E-3</v>
      </c>
      <c r="AP55" s="5">
        <f t="shared" ca="1" si="25"/>
        <v>-5.573625857305196E-3</v>
      </c>
      <c r="AQ55" s="5">
        <f t="shared" ca="1" si="25"/>
        <v>-9.6323562600516745E-3</v>
      </c>
      <c r="AR55" s="5">
        <f t="shared" ca="1" si="25"/>
        <v>7.8819561311043632E-2</v>
      </c>
      <c r="AS55" s="5">
        <f t="shared" ca="1" si="25"/>
        <v>3.825130404139742E-2</v>
      </c>
      <c r="AT55" s="5">
        <f t="shared" ca="1" si="25"/>
        <v>6.6290983236118959E-3</v>
      </c>
      <c r="AU55" s="5">
        <f t="shared" ca="1" si="25"/>
        <v>1.2700245451733339E-2</v>
      </c>
      <c r="AV55" s="5">
        <f t="shared" ca="1" si="25"/>
        <v>0.11981483375955745</v>
      </c>
      <c r="AW55" s="5">
        <f t="shared" ca="1" si="25"/>
        <v>3.9939966551883574E-2</v>
      </c>
      <c r="AX55" s="5">
        <f t="shared" ca="1" si="25"/>
        <v>4.834872748686935E-3</v>
      </c>
      <c r="AY55" s="5">
        <f t="shared" ca="1" si="25"/>
        <v>-5.45850404643346E-2</v>
      </c>
      <c r="AZ55" s="5">
        <f t="shared" ca="1" si="25"/>
        <v>-2.1018826970742741E-2</v>
      </c>
      <c r="BA55" s="5">
        <f t="shared" ca="1" si="25"/>
        <v>4.4473663359512423E-2</v>
      </c>
      <c r="BB55" s="5">
        <f t="shared" ca="1" si="25"/>
        <v>-3.5130888260035339E-2</v>
      </c>
      <c r="BC55" s="5">
        <f t="shared" ca="1" si="25"/>
        <v>2.1390808784554967E-2</v>
      </c>
      <c r="BD55" s="5">
        <f t="shared" ca="1" si="25"/>
        <v>-2.8985013031192858E-2</v>
      </c>
      <c r="BE55" s="5">
        <f t="shared" ca="1" si="25"/>
        <v>4.0629512329269001E-2</v>
      </c>
      <c r="BF55" s="5">
        <f t="shared" ca="1" si="25"/>
        <v>2.077343132442129E-4</v>
      </c>
      <c r="BG55" s="5">
        <f t="shared" ca="1" si="25"/>
        <v>-5.9770783363954055E-2</v>
      </c>
      <c r="BH55" s="5">
        <f t="shared" ca="1" si="25"/>
        <v>4.7663672499826788E-2</v>
      </c>
      <c r="BI55" s="5">
        <f t="shared" ca="1" si="25"/>
        <v>0.13318724080352851</v>
      </c>
      <c r="BJ55" s="5">
        <f t="shared" ca="1" si="25"/>
        <v>4.5817848695680327E-2</v>
      </c>
      <c r="BK55" s="5">
        <f t="shared" ca="1" si="25"/>
        <v>3.4132885824814697E-2</v>
      </c>
      <c r="BL55" s="5">
        <f t="shared" ca="1" si="25"/>
        <v>9.5698115635613104E-2</v>
      </c>
      <c r="BM55" s="5">
        <f t="shared" ca="1" si="25"/>
        <v>4.4750047898847151E-2</v>
      </c>
      <c r="BN55" s="5">
        <f t="shared" ca="1" si="25"/>
        <v>-4.8185365956865574E-2</v>
      </c>
      <c r="BO55" s="5">
        <f t="shared" ca="1" si="25"/>
        <v>2.792843886094519E-2</v>
      </c>
      <c r="BP55" s="5">
        <f t="shared" ref="BP55:CY58" ca="1" si="26">_xlfn.NORM.INV(RAND(), $B$3, $C$3)</f>
        <v>-7.390059405336119E-2</v>
      </c>
      <c r="BQ55" s="5">
        <f t="shared" ca="1" si="26"/>
        <v>-2.5913076686804072E-2</v>
      </c>
      <c r="BR55" s="5">
        <f t="shared" ca="1" si="26"/>
        <v>6.3374007624915837E-2</v>
      </c>
      <c r="BS55" s="5">
        <f t="shared" ca="1" si="26"/>
        <v>1.370525647919396E-2</v>
      </c>
      <c r="BT55" s="5">
        <f t="shared" ca="1" si="26"/>
        <v>-1.3298664026068045E-2</v>
      </c>
      <c r="BU55" s="5">
        <f t="shared" ca="1" si="26"/>
        <v>-3.2033051056723966E-2</v>
      </c>
      <c r="BV55" s="5">
        <f t="shared" ca="1" si="26"/>
        <v>1.3957282314961383E-2</v>
      </c>
      <c r="BW55" s="5">
        <f t="shared" ca="1" si="26"/>
        <v>-3.3321731047041066E-2</v>
      </c>
      <c r="BX55" s="5">
        <f t="shared" ca="1" si="26"/>
        <v>-7.3434765001857888E-2</v>
      </c>
      <c r="BY55" s="5">
        <f t="shared" ca="1" si="26"/>
        <v>-5.6733226903285576E-2</v>
      </c>
      <c r="BZ55" s="5">
        <f t="shared" ca="1" si="26"/>
        <v>0.11045085680175153</v>
      </c>
      <c r="CA55" s="5">
        <f t="shared" ca="1" si="26"/>
        <v>-9.7119675324322849E-2</v>
      </c>
      <c r="CB55" s="5">
        <f t="shared" ca="1" si="26"/>
        <v>-2.3603868360045081E-3</v>
      </c>
      <c r="CC55" s="5">
        <f t="shared" ca="1" si="26"/>
        <v>-2.0119120145127699E-2</v>
      </c>
      <c r="CD55" s="5">
        <f t="shared" ca="1" si="26"/>
        <v>-3.7662575233941467E-2</v>
      </c>
      <c r="CE55" s="5">
        <f t="shared" ca="1" si="26"/>
        <v>-2.7187226400726738E-2</v>
      </c>
      <c r="CF55" s="5">
        <f t="shared" ca="1" si="26"/>
        <v>4.1339782743815286E-2</v>
      </c>
      <c r="CG55" s="5">
        <f t="shared" ca="1" si="26"/>
        <v>-3.7241712916217654E-2</v>
      </c>
      <c r="CH55" s="5">
        <f t="shared" ca="1" si="26"/>
        <v>8.2629938841803113E-2</v>
      </c>
      <c r="CI55" s="5">
        <f t="shared" ca="1" si="26"/>
        <v>-7.5104182426703289E-2</v>
      </c>
      <c r="CJ55" s="5">
        <f t="shared" ca="1" si="26"/>
        <v>-4.7193810072024295E-3</v>
      </c>
      <c r="CK55" s="5">
        <f t="shared" ca="1" si="26"/>
        <v>-6.6786915094134161E-2</v>
      </c>
      <c r="CL55" s="5">
        <f t="shared" ca="1" si="26"/>
        <v>-1.5450298176754522E-2</v>
      </c>
      <c r="CM55" s="5">
        <f t="shared" ca="1" si="26"/>
        <v>-6.2333382126836159E-2</v>
      </c>
      <c r="CN55" s="5">
        <f t="shared" ca="1" si="26"/>
        <v>-1.7845797088717568E-2</v>
      </c>
      <c r="CO55" s="5">
        <f t="shared" ca="1" si="26"/>
        <v>-1.5367386448385006E-2</v>
      </c>
      <c r="CP55" s="5">
        <f t="shared" ca="1" si="26"/>
        <v>-6.4082415544168006E-2</v>
      </c>
      <c r="CQ55" s="5">
        <f t="shared" ca="1" si="26"/>
        <v>2.0130454054874739E-2</v>
      </c>
      <c r="CR55" s="5">
        <f t="shared" ca="1" si="26"/>
        <v>1.7609529200774642E-3</v>
      </c>
      <c r="CS55" s="5">
        <f t="shared" ca="1" si="26"/>
        <v>-9.6902460947388726E-3</v>
      </c>
      <c r="CT55" s="5">
        <f t="shared" ca="1" si="26"/>
        <v>2.828625099434719E-2</v>
      </c>
      <c r="CU55" s="5">
        <f t="shared" ca="1" si="26"/>
        <v>-1.6846754777625622E-2</v>
      </c>
      <c r="CV55" s="5">
        <f t="shared" ca="1" si="26"/>
        <v>-1.3939145319155213E-2</v>
      </c>
      <c r="CW55" s="5">
        <f t="shared" ca="1" si="26"/>
        <v>4.0332081226121266E-2</v>
      </c>
      <c r="CX55" s="5">
        <f t="shared" ca="1" si="26"/>
        <v>-4.2904609520382712E-2</v>
      </c>
      <c r="CY55" s="5">
        <f t="shared" ca="1" si="26"/>
        <v>-5.3701507999619855E-2</v>
      </c>
    </row>
    <row r="56" spans="2:103" x14ac:dyDescent="0.25">
      <c r="B56" s="1">
        <v>46478</v>
      </c>
      <c r="C56">
        <v>51</v>
      </c>
      <c r="D56" s="5">
        <f t="shared" ca="1" si="2"/>
        <v>-1.9053840567990029E-2</v>
      </c>
      <c r="E56" s="5">
        <f t="shared" ref="E56:BP59" ca="1" si="27">_xlfn.NORM.INV(RAND(), $B$3, $C$3)</f>
        <v>-9.240680403073781E-2</v>
      </c>
      <c r="F56" s="5">
        <f t="shared" ca="1" si="27"/>
        <v>5.9991172161443923E-3</v>
      </c>
      <c r="G56" s="5">
        <f t="shared" ca="1" si="27"/>
        <v>-6.3699634465003305E-2</v>
      </c>
      <c r="H56" s="5">
        <f t="shared" ca="1" si="27"/>
        <v>2.7199410483520252E-2</v>
      </c>
      <c r="I56" s="5">
        <f t="shared" ca="1" si="27"/>
        <v>-8.0554706827372008E-2</v>
      </c>
      <c r="J56" s="5">
        <f t="shared" ca="1" si="27"/>
        <v>-1.5535582145500045E-2</v>
      </c>
      <c r="K56" s="5">
        <f t="shared" ca="1" si="27"/>
        <v>-8.9871478806388808E-2</v>
      </c>
      <c r="L56" s="5">
        <f t="shared" ca="1" si="27"/>
        <v>0.10046184701056871</v>
      </c>
      <c r="M56" s="5">
        <f t="shared" ca="1" si="27"/>
        <v>-5.7328906802146133E-2</v>
      </c>
      <c r="N56" s="5">
        <f t="shared" ca="1" si="27"/>
        <v>6.5337679147461386E-2</v>
      </c>
      <c r="O56" s="5">
        <f t="shared" ca="1" si="27"/>
        <v>4.1055306204555803E-2</v>
      </c>
      <c r="P56" s="5">
        <f t="shared" ca="1" si="27"/>
        <v>2.4510912047494655E-3</v>
      </c>
      <c r="Q56" s="5">
        <f t="shared" ca="1" si="27"/>
        <v>-2.0013693157401709E-2</v>
      </c>
      <c r="R56" s="5">
        <f t="shared" ca="1" si="27"/>
        <v>5.8413728668331881E-2</v>
      </c>
      <c r="S56" s="5">
        <f t="shared" ca="1" si="27"/>
        <v>-9.1013024717686825E-2</v>
      </c>
      <c r="T56" s="5">
        <f t="shared" ca="1" si="27"/>
        <v>2.9943394155505256E-2</v>
      </c>
      <c r="U56" s="5">
        <f t="shared" ca="1" si="27"/>
        <v>-6.088860736111458E-2</v>
      </c>
      <c r="V56" s="5">
        <f t="shared" ca="1" si="27"/>
        <v>-6.0400980664861936E-2</v>
      </c>
      <c r="W56" s="5">
        <f t="shared" ca="1" si="27"/>
        <v>-2.8951982391240659E-2</v>
      </c>
      <c r="X56" s="5">
        <f t="shared" ca="1" si="27"/>
        <v>2.710702813891526E-3</v>
      </c>
      <c r="Y56" s="5">
        <f t="shared" ca="1" si="27"/>
        <v>-6.9536094041919294E-2</v>
      </c>
      <c r="Z56" s="5">
        <f t="shared" ca="1" si="27"/>
        <v>5.5263684143842789E-3</v>
      </c>
      <c r="AA56" s="5">
        <f t="shared" ca="1" si="27"/>
        <v>8.511324271703824E-2</v>
      </c>
      <c r="AB56" s="5">
        <f t="shared" ca="1" si="27"/>
        <v>5.9063439137061143E-2</v>
      </c>
      <c r="AC56" s="5">
        <f t="shared" ca="1" si="27"/>
        <v>3.8161915772848082E-2</v>
      </c>
      <c r="AD56" s="5">
        <f t="shared" ca="1" si="27"/>
        <v>1.7102909082543971E-2</v>
      </c>
      <c r="AE56" s="5">
        <f t="shared" ca="1" si="27"/>
        <v>-4.027260000036071E-2</v>
      </c>
      <c r="AF56" s="5">
        <f t="shared" ca="1" si="27"/>
        <v>5.4570327045098295E-2</v>
      </c>
      <c r="AG56" s="5">
        <f t="shared" ca="1" si="27"/>
        <v>8.8101220526163454E-4</v>
      </c>
      <c r="AH56" s="5">
        <f t="shared" ca="1" si="27"/>
        <v>5.4541946955102803E-2</v>
      </c>
      <c r="AI56" s="5">
        <f t="shared" ca="1" si="27"/>
        <v>2.30306864220414E-2</v>
      </c>
      <c r="AJ56" s="5">
        <f t="shared" ca="1" si="27"/>
        <v>1.9670436227712973E-2</v>
      </c>
      <c r="AK56" s="5">
        <f t="shared" ca="1" si="27"/>
        <v>-3.7826087059894434E-3</v>
      </c>
      <c r="AL56" s="5">
        <f t="shared" ca="1" si="27"/>
        <v>9.4428491137695213E-3</v>
      </c>
      <c r="AM56" s="5">
        <f t="shared" ca="1" si="27"/>
        <v>1.7721469553249939E-2</v>
      </c>
      <c r="AN56" s="5">
        <f t="shared" ca="1" si="27"/>
        <v>-5.8878462980115544E-2</v>
      </c>
      <c r="AO56" s="5">
        <f t="shared" ca="1" si="27"/>
        <v>0.11234972696989813</v>
      </c>
      <c r="AP56" s="5">
        <f t="shared" ca="1" si="27"/>
        <v>-5.8133000307744681E-2</v>
      </c>
      <c r="AQ56" s="5">
        <f t="shared" ca="1" si="27"/>
        <v>-1.8053101231329673E-2</v>
      </c>
      <c r="AR56" s="5">
        <f t="shared" ca="1" si="27"/>
        <v>3.1082829576951004E-2</v>
      </c>
      <c r="AS56" s="5">
        <f t="shared" ca="1" si="27"/>
        <v>-3.2108495248645221E-3</v>
      </c>
      <c r="AT56" s="5">
        <f t="shared" ca="1" si="27"/>
        <v>-2.5918924281779838E-2</v>
      </c>
      <c r="AU56" s="5">
        <f t="shared" ca="1" si="27"/>
        <v>-5.1887828368242225E-2</v>
      </c>
      <c r="AV56" s="5">
        <f t="shared" ca="1" si="27"/>
        <v>7.4486283234831627E-2</v>
      </c>
      <c r="AW56" s="5">
        <f t="shared" ca="1" si="27"/>
        <v>3.0609866289284634E-2</v>
      </c>
      <c r="AX56" s="5">
        <f t="shared" ca="1" si="27"/>
        <v>2.4743411783599116E-2</v>
      </c>
      <c r="AY56" s="5">
        <f t="shared" ca="1" si="27"/>
        <v>2.473276018671627E-2</v>
      </c>
      <c r="AZ56" s="5">
        <f t="shared" ca="1" si="27"/>
        <v>1.0760288259291187E-2</v>
      </c>
      <c r="BA56" s="5">
        <f t="shared" ca="1" si="27"/>
        <v>-1.5512786097973526E-2</v>
      </c>
      <c r="BB56" s="5">
        <f t="shared" ca="1" si="27"/>
        <v>-3.7802224014479358E-3</v>
      </c>
      <c r="BC56" s="5">
        <f t="shared" ca="1" si="27"/>
        <v>-0.13005744088561394</v>
      </c>
      <c r="BD56" s="5">
        <f t="shared" ca="1" si="27"/>
        <v>0.1648334659729257</v>
      </c>
      <c r="BE56" s="5">
        <f t="shared" ca="1" si="27"/>
        <v>5.2540235830973434E-2</v>
      </c>
      <c r="BF56" s="5">
        <f t="shared" ca="1" si="27"/>
        <v>1.2240620027126232E-2</v>
      </c>
      <c r="BG56" s="5">
        <f t="shared" ca="1" si="27"/>
        <v>1.0775269532360719E-2</v>
      </c>
      <c r="BH56" s="5">
        <f t="shared" ca="1" si="27"/>
        <v>4.5733879083002464E-2</v>
      </c>
      <c r="BI56" s="5">
        <f t="shared" ca="1" si="27"/>
        <v>8.6517169110401651E-2</v>
      </c>
      <c r="BJ56" s="5">
        <f t="shared" ca="1" si="27"/>
        <v>1.4826240554908877E-2</v>
      </c>
      <c r="BK56" s="5">
        <f t="shared" ca="1" si="27"/>
        <v>7.6382697687200227E-2</v>
      </c>
      <c r="BL56" s="5">
        <f t="shared" ca="1" si="27"/>
        <v>5.4590553980410871E-2</v>
      </c>
      <c r="BM56" s="5">
        <f t="shared" ca="1" si="27"/>
        <v>5.2012671847680672E-2</v>
      </c>
      <c r="BN56" s="5">
        <f t="shared" ca="1" si="27"/>
        <v>2.2393563525767022E-2</v>
      </c>
      <c r="BO56" s="5">
        <f t="shared" ca="1" si="27"/>
        <v>7.4335832546597411E-2</v>
      </c>
      <c r="BP56" s="5">
        <f t="shared" ca="1" si="27"/>
        <v>-7.1963998405487391E-3</v>
      </c>
      <c r="BQ56" s="5">
        <f t="shared" ca="1" si="26"/>
        <v>-6.1408826701916885E-2</v>
      </c>
      <c r="BR56" s="5">
        <f t="shared" ca="1" si="26"/>
        <v>-0.11473391704108245</v>
      </c>
      <c r="BS56" s="5">
        <f t="shared" ca="1" si="26"/>
        <v>7.4730703718279431E-2</v>
      </c>
      <c r="BT56" s="5">
        <f t="shared" ca="1" si="26"/>
        <v>-5.2466583615954285E-3</v>
      </c>
      <c r="BU56" s="5">
        <f t="shared" ca="1" si="26"/>
        <v>3.3907549789924649E-2</v>
      </c>
      <c r="BV56" s="5">
        <f t="shared" ca="1" si="26"/>
        <v>-3.035008594500959E-2</v>
      </c>
      <c r="BW56" s="5">
        <f t="shared" ca="1" si="26"/>
        <v>-2.5539453685205263E-3</v>
      </c>
      <c r="BX56" s="5">
        <f t="shared" ca="1" si="26"/>
        <v>4.2477585006845495E-2</v>
      </c>
      <c r="BY56" s="5">
        <f t="shared" ca="1" si="26"/>
        <v>6.5720243274564646E-2</v>
      </c>
      <c r="BZ56" s="5">
        <f t="shared" ca="1" si="26"/>
        <v>2.1092004444289408E-2</v>
      </c>
      <c r="CA56" s="5">
        <f t="shared" ca="1" si="26"/>
        <v>1.8651446308792771E-2</v>
      </c>
      <c r="CB56" s="5">
        <f t="shared" ca="1" si="26"/>
        <v>7.9640954584624425E-3</v>
      </c>
      <c r="CC56" s="5">
        <f t="shared" ca="1" si="26"/>
        <v>-6.7044155748429729E-2</v>
      </c>
      <c r="CD56" s="5">
        <f t="shared" ca="1" si="26"/>
        <v>3.4614799503680453E-2</v>
      </c>
      <c r="CE56" s="5">
        <f t="shared" ca="1" si="26"/>
        <v>-3.1492789091771077E-2</v>
      </c>
      <c r="CF56" s="5">
        <f t="shared" ca="1" si="26"/>
        <v>-5.8872584226370643E-2</v>
      </c>
      <c r="CG56" s="5">
        <f t="shared" ca="1" si="26"/>
        <v>-3.6221210879277051E-2</v>
      </c>
      <c r="CH56" s="5">
        <f t="shared" ca="1" si="26"/>
        <v>8.3260304569792859E-2</v>
      </c>
      <c r="CI56" s="5">
        <f t="shared" ca="1" si="26"/>
        <v>4.7058557024195515E-2</v>
      </c>
      <c r="CJ56" s="5">
        <f t="shared" ca="1" si="26"/>
        <v>1.8317055709575345E-2</v>
      </c>
      <c r="CK56" s="5">
        <f t="shared" ca="1" si="26"/>
        <v>-2.8276749064436058E-2</v>
      </c>
      <c r="CL56" s="5">
        <f t="shared" ca="1" si="26"/>
        <v>6.5128268241436194E-2</v>
      </c>
      <c r="CM56" s="5">
        <f t="shared" ca="1" si="26"/>
        <v>1.07529660478276E-2</v>
      </c>
      <c r="CN56" s="5">
        <f t="shared" ca="1" si="26"/>
        <v>-1.8435011746163167E-2</v>
      </c>
      <c r="CO56" s="5">
        <f t="shared" ca="1" si="26"/>
        <v>7.572278227196319E-2</v>
      </c>
      <c r="CP56" s="5">
        <f t="shared" ca="1" si="26"/>
        <v>3.729009258815022E-2</v>
      </c>
      <c r="CQ56" s="5">
        <f t="shared" ca="1" si="26"/>
        <v>2.8645444952990023E-2</v>
      </c>
      <c r="CR56" s="5">
        <f t="shared" ca="1" si="26"/>
        <v>-1.9901915562256314E-2</v>
      </c>
      <c r="CS56" s="5">
        <f t="shared" ca="1" si="26"/>
        <v>1.3053265656674472E-3</v>
      </c>
      <c r="CT56" s="5">
        <f t="shared" ca="1" si="26"/>
        <v>3.1436087501693524E-3</v>
      </c>
      <c r="CU56" s="5">
        <f t="shared" ca="1" si="26"/>
        <v>4.7047646300634382E-3</v>
      </c>
      <c r="CV56" s="5">
        <f t="shared" ca="1" si="26"/>
        <v>-1.0562087306265904E-3</v>
      </c>
      <c r="CW56" s="5">
        <f t="shared" ca="1" si="26"/>
        <v>2.1040671127880564E-2</v>
      </c>
      <c r="CX56" s="5">
        <f t="shared" ca="1" si="26"/>
        <v>7.2798969699077773E-2</v>
      </c>
      <c r="CY56" s="5">
        <f t="shared" ca="1" si="26"/>
        <v>-3.7294632961318921E-2</v>
      </c>
    </row>
    <row r="57" spans="2:103" x14ac:dyDescent="0.25">
      <c r="B57" s="1">
        <v>46508</v>
      </c>
      <c r="C57">
        <v>52</v>
      </c>
      <c r="D57" s="5">
        <f t="shared" ca="1" si="2"/>
        <v>-6.7721937464620366E-2</v>
      </c>
      <c r="E57" s="5">
        <f t="shared" ca="1" si="27"/>
        <v>6.4091069070827525E-2</v>
      </c>
      <c r="F57" s="5">
        <f t="shared" ca="1" si="27"/>
        <v>5.5414293364344752E-2</v>
      </c>
      <c r="G57" s="5">
        <f t="shared" ca="1" si="27"/>
        <v>5.1145067557481064E-2</v>
      </c>
      <c r="H57" s="5">
        <f t="shared" ca="1" si="27"/>
        <v>2.5305938412745189E-2</v>
      </c>
      <c r="I57" s="5">
        <f t="shared" ca="1" si="27"/>
        <v>-3.4023766824015943E-2</v>
      </c>
      <c r="J57" s="5">
        <f t="shared" ca="1" si="27"/>
        <v>6.2219927561873944E-2</v>
      </c>
      <c r="K57" s="5">
        <f t="shared" ca="1" si="27"/>
        <v>2.7269936625571606E-2</v>
      </c>
      <c r="L57" s="5">
        <f t="shared" ca="1" si="27"/>
        <v>5.2681090066878725E-2</v>
      </c>
      <c r="M57" s="5">
        <f t="shared" ca="1" si="27"/>
        <v>-5.00103821816223E-2</v>
      </c>
      <c r="N57" s="5">
        <f t="shared" ca="1" si="27"/>
        <v>8.5192984787262255E-2</v>
      </c>
      <c r="O57" s="5">
        <f t="shared" ca="1" si="27"/>
        <v>-7.0532499189311287E-2</v>
      </c>
      <c r="P57" s="5">
        <f t="shared" ca="1" si="27"/>
        <v>6.9979204167051431E-2</v>
      </c>
      <c r="Q57" s="5">
        <f t="shared" ca="1" si="27"/>
        <v>2.0788643336811657E-2</v>
      </c>
      <c r="R57" s="5">
        <f t="shared" ca="1" si="27"/>
        <v>3.4995302040352373E-2</v>
      </c>
      <c r="S57" s="5">
        <f t="shared" ca="1" si="27"/>
        <v>-5.7040968772844487E-2</v>
      </c>
      <c r="T57" s="5">
        <f t="shared" ca="1" si="27"/>
        <v>5.5451741339748679E-2</v>
      </c>
      <c r="U57" s="5">
        <f t="shared" ca="1" si="27"/>
        <v>-6.1050085767837284E-2</v>
      </c>
      <c r="V57" s="5">
        <f t="shared" ca="1" si="27"/>
        <v>4.8705627427891286E-2</v>
      </c>
      <c r="W57" s="5">
        <f t="shared" ca="1" si="27"/>
        <v>8.3919857668121392E-3</v>
      </c>
      <c r="X57" s="5">
        <f t="shared" ca="1" si="27"/>
        <v>4.3918163633469412E-2</v>
      </c>
      <c r="Y57" s="5">
        <f t="shared" ca="1" si="27"/>
        <v>1.8506645676965732E-2</v>
      </c>
      <c r="Z57" s="5">
        <f t="shared" ca="1" si="27"/>
        <v>4.4282107343245919E-2</v>
      </c>
      <c r="AA57" s="5">
        <f t="shared" ca="1" si="27"/>
        <v>-7.6723344996897647E-2</v>
      </c>
      <c r="AB57" s="5">
        <f t="shared" ca="1" si="27"/>
        <v>-2.3651354007443941E-2</v>
      </c>
      <c r="AC57" s="5">
        <f t="shared" ca="1" si="27"/>
        <v>-8.8006442172292004E-2</v>
      </c>
      <c r="AD57" s="5">
        <f t="shared" ca="1" si="27"/>
        <v>8.3043291125324867E-2</v>
      </c>
      <c r="AE57" s="5">
        <f t="shared" ca="1" si="27"/>
        <v>1.3479770833557158E-2</v>
      </c>
      <c r="AF57" s="5">
        <f t="shared" ca="1" si="27"/>
        <v>2.0680909645271511E-2</v>
      </c>
      <c r="AG57" s="5">
        <f t="shared" ca="1" si="27"/>
        <v>-1.1828753943685367E-2</v>
      </c>
      <c r="AH57" s="5">
        <f t="shared" ca="1" si="27"/>
        <v>7.7206287038983461E-3</v>
      </c>
      <c r="AI57" s="5">
        <f t="shared" ca="1" si="27"/>
        <v>-1.4241490510965855E-2</v>
      </c>
      <c r="AJ57" s="5">
        <f t="shared" ca="1" si="27"/>
        <v>-0.11247271855076853</v>
      </c>
      <c r="AK57" s="5">
        <f t="shared" ca="1" si="27"/>
        <v>-3.685490654981266E-2</v>
      </c>
      <c r="AL57" s="5">
        <f t="shared" ca="1" si="27"/>
        <v>4.1116491940290954E-2</v>
      </c>
      <c r="AM57" s="5">
        <f t="shared" ca="1" si="27"/>
        <v>-0.1011638501786878</v>
      </c>
      <c r="AN57" s="5">
        <f t="shared" ca="1" si="27"/>
        <v>-2.408325289520109E-2</v>
      </c>
      <c r="AO57" s="5">
        <f t="shared" ca="1" si="27"/>
        <v>-9.5053895969860139E-3</v>
      </c>
      <c r="AP57" s="5">
        <f t="shared" ca="1" si="27"/>
        <v>7.5170941594751017E-2</v>
      </c>
      <c r="AQ57" s="5">
        <f t="shared" ca="1" si="27"/>
        <v>1.4203025194151994E-2</v>
      </c>
      <c r="AR57" s="5">
        <f t="shared" ca="1" si="27"/>
        <v>9.5441722607618559E-2</v>
      </c>
      <c r="AS57" s="5">
        <f t="shared" ca="1" si="27"/>
        <v>6.0503639135220215E-2</v>
      </c>
      <c r="AT57" s="5">
        <f t="shared" ca="1" si="27"/>
        <v>-1.1086044333489002E-4</v>
      </c>
      <c r="AU57" s="5">
        <f t="shared" ca="1" si="27"/>
        <v>-3.1758329045685235E-2</v>
      </c>
      <c r="AV57" s="5">
        <f t="shared" ca="1" si="27"/>
        <v>-5.2419810646323749E-2</v>
      </c>
      <c r="AW57" s="5">
        <f t="shared" ca="1" si="27"/>
        <v>-3.1848125590008282E-3</v>
      </c>
      <c r="AX57" s="5">
        <f t="shared" ca="1" si="27"/>
        <v>5.4735643186618048E-2</v>
      </c>
      <c r="AY57" s="5">
        <f t="shared" ca="1" si="27"/>
        <v>2.6184370362272703E-2</v>
      </c>
      <c r="AZ57" s="5">
        <f t="shared" ca="1" si="27"/>
        <v>2.7441134891709806E-2</v>
      </c>
      <c r="BA57" s="5">
        <f t="shared" ca="1" si="27"/>
        <v>-3.0799197160563632E-2</v>
      </c>
      <c r="BB57" s="5">
        <f t="shared" ca="1" si="27"/>
        <v>-8.2613979441733196E-2</v>
      </c>
      <c r="BC57" s="5">
        <f t="shared" ca="1" si="27"/>
        <v>-3.272454972931247E-2</v>
      </c>
      <c r="BD57" s="5">
        <f t="shared" ca="1" si="27"/>
        <v>8.1716401100498E-3</v>
      </c>
      <c r="BE57" s="5">
        <f t="shared" ca="1" si="27"/>
        <v>5.2637227487784891E-3</v>
      </c>
      <c r="BF57" s="5">
        <f t="shared" ca="1" si="27"/>
        <v>4.6103530067339686E-2</v>
      </c>
      <c r="BG57" s="5">
        <f t="shared" ca="1" si="27"/>
        <v>-5.0956799627346699E-2</v>
      </c>
      <c r="BH57" s="5">
        <f t="shared" ca="1" si="27"/>
        <v>-9.832144635612039E-2</v>
      </c>
      <c r="BI57" s="5">
        <f t="shared" ca="1" si="27"/>
        <v>-2.5604112071141512E-3</v>
      </c>
      <c r="BJ57" s="5">
        <f t="shared" ca="1" si="27"/>
        <v>1.0600815675508458E-2</v>
      </c>
      <c r="BK57" s="5">
        <f t="shared" ca="1" si="27"/>
        <v>8.7990170476214033E-2</v>
      </c>
      <c r="BL57" s="5">
        <f t="shared" ca="1" si="27"/>
        <v>-2.2624779198596189E-2</v>
      </c>
      <c r="BM57" s="5">
        <f t="shared" ca="1" si="27"/>
        <v>-6.9386465443427026E-2</v>
      </c>
      <c r="BN57" s="5">
        <f t="shared" ca="1" si="27"/>
        <v>-2.6372153785203762E-2</v>
      </c>
      <c r="BO57" s="5">
        <f t="shared" ca="1" si="27"/>
        <v>2.1772341737396259E-2</v>
      </c>
      <c r="BP57" s="5">
        <f t="shared" ca="1" si="27"/>
        <v>8.943160663766743E-2</v>
      </c>
      <c r="BQ57" s="5">
        <f t="shared" ca="1" si="26"/>
        <v>2.2307368176295566E-2</v>
      </c>
      <c r="BR57" s="5">
        <f t="shared" ca="1" si="26"/>
        <v>-3.6858658750226057E-2</v>
      </c>
      <c r="BS57" s="5">
        <f t="shared" ca="1" si="26"/>
        <v>-3.3485981139350307E-2</v>
      </c>
      <c r="BT57" s="5">
        <f t="shared" ca="1" si="26"/>
        <v>6.1819007717309769E-2</v>
      </c>
      <c r="BU57" s="5">
        <f t="shared" ca="1" si="26"/>
        <v>1.579770125196207E-2</v>
      </c>
      <c r="BV57" s="5">
        <f t="shared" ca="1" si="26"/>
        <v>-7.6244904687679055E-2</v>
      </c>
      <c r="BW57" s="5">
        <f t="shared" ca="1" si="26"/>
        <v>3.7118769738163399E-3</v>
      </c>
      <c r="BX57" s="5">
        <f t="shared" ca="1" si="26"/>
        <v>-1.6096247939107653E-3</v>
      </c>
      <c r="BY57" s="5">
        <f t="shared" ca="1" si="26"/>
        <v>-4.7985074706423714E-2</v>
      </c>
      <c r="BZ57" s="5">
        <f t="shared" ca="1" si="26"/>
        <v>8.9536000771562735E-2</v>
      </c>
      <c r="CA57" s="5">
        <f t="shared" ca="1" si="26"/>
        <v>-2.5736158385617415E-2</v>
      </c>
      <c r="CB57" s="5">
        <f t="shared" ca="1" si="26"/>
        <v>-9.1259533074648409E-3</v>
      </c>
      <c r="CC57" s="5">
        <f t="shared" ca="1" si="26"/>
        <v>4.3288704528967352E-3</v>
      </c>
      <c r="CD57" s="5">
        <f t="shared" ca="1" si="26"/>
        <v>-1.9437053915250167E-2</v>
      </c>
      <c r="CE57" s="5">
        <f t="shared" ca="1" si="26"/>
        <v>3.7988932255444127E-2</v>
      </c>
      <c r="CF57" s="5">
        <f t="shared" ca="1" si="26"/>
        <v>-5.6809275176548948E-2</v>
      </c>
      <c r="CG57" s="5">
        <f t="shared" ca="1" si="26"/>
        <v>1.3816572744612936E-2</v>
      </c>
      <c r="CH57" s="5">
        <f t="shared" ca="1" si="26"/>
        <v>-1.3742127975185561E-2</v>
      </c>
      <c r="CI57" s="5">
        <f t="shared" ca="1" si="26"/>
        <v>2.6730701493339639E-2</v>
      </c>
      <c r="CJ57" s="5">
        <f t="shared" ca="1" si="26"/>
        <v>-7.4728539034283906E-2</v>
      </c>
      <c r="CK57" s="5">
        <f t="shared" ca="1" si="26"/>
        <v>4.1267757172709876E-2</v>
      </c>
      <c r="CL57" s="5">
        <f t="shared" ca="1" si="26"/>
        <v>1.8026329772576941E-2</v>
      </c>
      <c r="CM57" s="5">
        <f t="shared" ca="1" si="26"/>
        <v>-1.9400336109570922E-2</v>
      </c>
      <c r="CN57" s="5">
        <f t="shared" ca="1" si="26"/>
        <v>2.1078466984736928E-2</v>
      </c>
      <c r="CO57" s="5">
        <f t="shared" ca="1" si="26"/>
        <v>1.1400455261674198E-2</v>
      </c>
      <c r="CP57" s="5">
        <f t="shared" ca="1" si="26"/>
        <v>5.3018578682387282E-2</v>
      </c>
      <c r="CQ57" s="5">
        <f t="shared" ca="1" si="26"/>
        <v>6.6877822443266108E-3</v>
      </c>
      <c r="CR57" s="5">
        <f t="shared" ca="1" si="26"/>
        <v>3.4982822545492974E-2</v>
      </c>
      <c r="CS57" s="5">
        <f t="shared" ca="1" si="26"/>
        <v>6.2636122215286791E-2</v>
      </c>
      <c r="CT57" s="5">
        <f t="shared" ca="1" si="26"/>
        <v>6.0090229606917907E-2</v>
      </c>
      <c r="CU57" s="5">
        <f t="shared" ca="1" si="26"/>
        <v>9.8551318557814113E-2</v>
      </c>
      <c r="CV57" s="5">
        <f t="shared" ca="1" si="26"/>
        <v>7.0138386122401863E-2</v>
      </c>
      <c r="CW57" s="5">
        <f t="shared" ca="1" si="26"/>
        <v>-1.9755130968217939E-2</v>
      </c>
      <c r="CX57" s="5">
        <f t="shared" ca="1" si="26"/>
        <v>-3.3475659073427103E-2</v>
      </c>
      <c r="CY57" s="5">
        <f t="shared" ca="1" si="26"/>
        <v>-5.6519341439266908E-2</v>
      </c>
    </row>
    <row r="58" spans="2:103" x14ac:dyDescent="0.25">
      <c r="B58" s="1">
        <v>46539</v>
      </c>
      <c r="C58">
        <v>53</v>
      </c>
      <c r="D58" s="5">
        <f t="shared" ca="1" si="2"/>
        <v>-3.1319986669013089E-2</v>
      </c>
      <c r="E58" s="5">
        <f t="shared" ca="1" si="27"/>
        <v>7.0566846765587207E-2</v>
      </c>
      <c r="F58" s="5">
        <f t="shared" ca="1" si="27"/>
        <v>7.6942363052661056E-2</v>
      </c>
      <c r="G58" s="5">
        <f t="shared" ca="1" si="27"/>
        <v>1.1750409279739847E-2</v>
      </c>
      <c r="H58" s="5">
        <f t="shared" ca="1" si="27"/>
        <v>-2.8890916986067459E-2</v>
      </c>
      <c r="I58" s="5">
        <f t="shared" ca="1" si="27"/>
        <v>-8.4814835061458288E-2</v>
      </c>
      <c r="J58" s="5">
        <f t="shared" ca="1" si="27"/>
        <v>-6.2106469836762171E-3</v>
      </c>
      <c r="K58" s="5">
        <f t="shared" ca="1" si="27"/>
        <v>-1.6082777988650036E-2</v>
      </c>
      <c r="L58" s="5">
        <f t="shared" ca="1" si="27"/>
        <v>6.8338696815888125E-2</v>
      </c>
      <c r="M58" s="5">
        <f t="shared" ca="1" si="27"/>
        <v>2.4913231133261812E-2</v>
      </c>
      <c r="N58" s="5">
        <f t="shared" ca="1" si="27"/>
        <v>5.5113583896737026E-2</v>
      </c>
      <c r="O58" s="5">
        <f t="shared" ca="1" si="27"/>
        <v>-7.6981883048874031E-2</v>
      </c>
      <c r="P58" s="5">
        <f t="shared" ca="1" si="27"/>
        <v>-8.1881291971738351E-2</v>
      </c>
      <c r="Q58" s="5">
        <f t="shared" ca="1" si="27"/>
        <v>-2.0066018554951999E-2</v>
      </c>
      <c r="R58" s="5">
        <f t="shared" ca="1" si="27"/>
        <v>-2.1021992392309841E-2</v>
      </c>
      <c r="S58" s="5">
        <f t="shared" ca="1" si="27"/>
        <v>7.80054506378864E-2</v>
      </c>
      <c r="T58" s="5">
        <f t="shared" ca="1" si="27"/>
        <v>-2.8613724294178543E-2</v>
      </c>
      <c r="U58" s="5">
        <f t="shared" ca="1" si="27"/>
        <v>4.1861072585326155E-2</v>
      </c>
      <c r="V58" s="5">
        <f t="shared" ca="1" si="27"/>
        <v>-0.12141498514901734</v>
      </c>
      <c r="W58" s="5">
        <f t="shared" ca="1" si="27"/>
        <v>-6.1071629308121572E-2</v>
      </c>
      <c r="X58" s="5">
        <f t="shared" ca="1" si="27"/>
        <v>3.422038857951169E-3</v>
      </c>
      <c r="Y58" s="5">
        <f t="shared" ca="1" si="27"/>
        <v>3.6056274190238199E-2</v>
      </c>
      <c r="Z58" s="5">
        <f t="shared" ca="1" si="27"/>
        <v>1.6796639991775424E-3</v>
      </c>
      <c r="AA58" s="5">
        <f t="shared" ca="1" si="27"/>
        <v>3.4733238821822041E-2</v>
      </c>
      <c r="AB58" s="5">
        <f t="shared" ca="1" si="27"/>
        <v>0.13751528286392703</v>
      </c>
      <c r="AC58" s="5">
        <f t="shared" ca="1" si="27"/>
        <v>2.0319939390408361E-2</v>
      </c>
      <c r="AD58" s="5">
        <f t="shared" ca="1" si="27"/>
        <v>-8.4154943169040097E-2</v>
      </c>
      <c r="AE58" s="5">
        <f t="shared" ca="1" si="27"/>
        <v>0.1078938892422799</v>
      </c>
      <c r="AF58" s="5">
        <f t="shared" ca="1" si="27"/>
        <v>-0.10235862499135694</v>
      </c>
      <c r="AG58" s="5">
        <f t="shared" ca="1" si="27"/>
        <v>-3.1674392842716385E-2</v>
      </c>
      <c r="AH58" s="5">
        <f t="shared" ca="1" si="27"/>
        <v>8.7665655478780705E-2</v>
      </c>
      <c r="AI58" s="5">
        <f t="shared" ca="1" si="27"/>
        <v>-3.6483636347224714E-2</v>
      </c>
      <c r="AJ58" s="5">
        <f t="shared" ca="1" si="27"/>
        <v>-6.2881314856159762E-2</v>
      </c>
      <c r="AK58" s="5">
        <f t="shared" ca="1" si="27"/>
        <v>-2.2315503869968421E-2</v>
      </c>
      <c r="AL58" s="5">
        <f t="shared" ca="1" si="27"/>
        <v>-1.4213088509106516E-2</v>
      </c>
      <c r="AM58" s="5">
        <f t="shared" ca="1" si="27"/>
        <v>-1.5397361271136306E-2</v>
      </c>
      <c r="AN58" s="5">
        <f t="shared" ca="1" si="27"/>
        <v>7.4874347959879746E-3</v>
      </c>
      <c r="AO58" s="5">
        <f t="shared" ca="1" si="27"/>
        <v>4.9352336640389821E-2</v>
      </c>
      <c r="AP58" s="5">
        <f t="shared" ca="1" si="27"/>
        <v>1.4569190189464645E-2</v>
      </c>
      <c r="AQ58" s="5">
        <f t="shared" ca="1" si="27"/>
        <v>-7.3775900120601531E-3</v>
      </c>
      <c r="AR58" s="5">
        <f t="shared" ca="1" si="27"/>
        <v>2.5781841675092305E-2</v>
      </c>
      <c r="AS58" s="5">
        <f t="shared" ca="1" si="27"/>
        <v>-3.7022582182949716E-2</v>
      </c>
      <c r="AT58" s="5">
        <f t="shared" ca="1" si="27"/>
        <v>2.0112406006761199E-2</v>
      </c>
      <c r="AU58" s="5">
        <f t="shared" ca="1" si="27"/>
        <v>1.7796269979395343E-3</v>
      </c>
      <c r="AV58" s="5">
        <f t="shared" ca="1" si="27"/>
        <v>5.0531340024842913E-2</v>
      </c>
      <c r="AW58" s="5">
        <f t="shared" ca="1" si="27"/>
        <v>-1.3501470695677319E-2</v>
      </c>
      <c r="AX58" s="5">
        <f t="shared" ca="1" si="27"/>
        <v>6.2229358589189982E-3</v>
      </c>
      <c r="AY58" s="5">
        <f t="shared" ca="1" si="27"/>
        <v>2.5820040465927601E-2</v>
      </c>
      <c r="AZ58" s="5">
        <f t="shared" ca="1" si="27"/>
        <v>5.1959853078969859E-2</v>
      </c>
      <c r="BA58" s="5">
        <f t="shared" ca="1" si="27"/>
        <v>5.6410261329462752E-2</v>
      </c>
      <c r="BB58" s="5">
        <f t="shared" ca="1" si="27"/>
        <v>1.6791962501581971E-2</v>
      </c>
      <c r="BC58" s="5">
        <f t="shared" ca="1" si="27"/>
        <v>3.762246396161141E-2</v>
      </c>
      <c r="BD58" s="5">
        <f t="shared" ca="1" si="27"/>
        <v>-7.956981639726847E-2</v>
      </c>
      <c r="BE58" s="5">
        <f t="shared" ca="1" si="27"/>
        <v>6.2965875937305502E-2</v>
      </c>
      <c r="BF58" s="5">
        <f t="shared" ca="1" si="27"/>
        <v>1.7630760175943748E-2</v>
      </c>
      <c r="BG58" s="5">
        <f t="shared" ca="1" si="27"/>
        <v>6.9210893602122986E-2</v>
      </c>
      <c r="BH58" s="5">
        <f t="shared" ca="1" si="27"/>
        <v>-7.7848038806546629E-2</v>
      </c>
      <c r="BI58" s="5">
        <f t="shared" ca="1" si="27"/>
        <v>-2.7375264397123154E-2</v>
      </c>
      <c r="BJ58" s="5">
        <f t="shared" ca="1" si="27"/>
        <v>2.9802879210358482E-2</v>
      </c>
      <c r="BK58" s="5">
        <f t="shared" ca="1" si="27"/>
        <v>2.8456823708651786E-2</v>
      </c>
      <c r="BL58" s="5">
        <f t="shared" ca="1" si="27"/>
        <v>-6.8991918853410685E-3</v>
      </c>
      <c r="BM58" s="5">
        <f t="shared" ca="1" si="27"/>
        <v>-0.12275773315255623</v>
      </c>
      <c r="BN58" s="5">
        <f t="shared" ca="1" si="27"/>
        <v>-1.9542363411797423E-2</v>
      </c>
      <c r="BO58" s="5">
        <f t="shared" ca="1" si="27"/>
        <v>-2.2759591501975679E-2</v>
      </c>
      <c r="BP58" s="5">
        <f t="shared" ca="1" si="27"/>
        <v>3.0209835419859566E-3</v>
      </c>
      <c r="BQ58" s="5">
        <f t="shared" ca="1" si="26"/>
        <v>-1.3863257151803865E-2</v>
      </c>
      <c r="BR58" s="5">
        <f t="shared" ca="1" si="26"/>
        <v>-2.5045807384918354E-2</v>
      </c>
      <c r="BS58" s="5">
        <f t="shared" ca="1" si="26"/>
        <v>4.1724175260412187E-2</v>
      </c>
      <c r="BT58" s="5">
        <f t="shared" ca="1" si="26"/>
        <v>4.4344801669711609E-2</v>
      </c>
      <c r="BU58" s="5">
        <f t="shared" ca="1" si="26"/>
        <v>-3.9748119221002375E-2</v>
      </c>
      <c r="BV58" s="5">
        <f t="shared" ca="1" si="26"/>
        <v>5.9542637249548919E-2</v>
      </c>
      <c r="BW58" s="5">
        <f t="shared" ca="1" si="26"/>
        <v>-1.7966929396656155E-2</v>
      </c>
      <c r="BX58" s="5">
        <f t="shared" ca="1" si="26"/>
        <v>-5.2091585189704172E-2</v>
      </c>
      <c r="BY58" s="5">
        <f t="shared" ca="1" si="26"/>
        <v>2.2717232225759294E-2</v>
      </c>
      <c r="BZ58" s="5">
        <f t="shared" ca="1" si="26"/>
        <v>-1.8227599721877409E-2</v>
      </c>
      <c r="CA58" s="5">
        <f t="shared" ca="1" si="26"/>
        <v>-1.6250461748093002E-2</v>
      </c>
      <c r="CB58" s="5">
        <f t="shared" ca="1" si="26"/>
        <v>-8.0694536711997986E-2</v>
      </c>
      <c r="CC58" s="5">
        <f t="shared" ca="1" si="26"/>
        <v>2.2749223356128941E-2</v>
      </c>
      <c r="CD58" s="5">
        <f t="shared" ca="1" si="26"/>
        <v>2.2579700411810167E-2</v>
      </c>
      <c r="CE58" s="5">
        <f t="shared" ca="1" si="26"/>
        <v>-8.1075391128200419E-2</v>
      </c>
      <c r="CF58" s="5">
        <f t="shared" ca="1" si="26"/>
        <v>8.4514991602488519E-3</v>
      </c>
      <c r="CG58" s="5">
        <f t="shared" ca="1" si="26"/>
        <v>-5.3747371267094814E-2</v>
      </c>
      <c r="CH58" s="5">
        <f t="shared" ca="1" si="26"/>
        <v>5.164711369446761E-2</v>
      </c>
      <c r="CI58" s="5">
        <f t="shared" ca="1" si="26"/>
        <v>1.5400318048003649E-2</v>
      </c>
      <c r="CJ58" s="5">
        <f t="shared" ca="1" si="26"/>
        <v>7.5954343749554579E-2</v>
      </c>
      <c r="CK58" s="5">
        <f t="shared" ca="1" si="26"/>
        <v>-1.4187127108688355E-3</v>
      </c>
      <c r="CL58" s="5">
        <f t="shared" ca="1" si="26"/>
        <v>-2.7048121520353505E-2</v>
      </c>
      <c r="CM58" s="5">
        <f t="shared" ca="1" si="26"/>
        <v>-4.9971578655764546E-3</v>
      </c>
      <c r="CN58" s="5">
        <f t="shared" ca="1" si="26"/>
        <v>-3.8181690966131274E-3</v>
      </c>
      <c r="CO58" s="5">
        <f t="shared" ca="1" si="26"/>
        <v>1.4952313034121114E-2</v>
      </c>
      <c r="CP58" s="5">
        <f t="shared" ca="1" si="26"/>
        <v>-3.7479913828232424E-2</v>
      </c>
      <c r="CQ58" s="5">
        <f t="shared" ca="1" si="26"/>
        <v>8.9188362605715041E-2</v>
      </c>
      <c r="CR58" s="5">
        <f t="shared" ca="1" si="26"/>
        <v>-1.1604175963082565E-2</v>
      </c>
      <c r="CS58" s="5">
        <f t="shared" ca="1" si="26"/>
        <v>-6.7574272795125526E-2</v>
      </c>
      <c r="CT58" s="5">
        <f t="shared" ca="1" si="26"/>
        <v>-1.556296330272576E-2</v>
      </c>
      <c r="CU58" s="5">
        <f t="shared" ca="1" si="26"/>
        <v>1.3542765041329773E-2</v>
      </c>
      <c r="CV58" s="5">
        <f t="shared" ca="1" si="26"/>
        <v>-0.13496745031094706</v>
      </c>
      <c r="CW58" s="5">
        <f t="shared" ca="1" si="26"/>
        <v>5.9031943850366128E-2</v>
      </c>
      <c r="CX58" s="5">
        <f t="shared" ca="1" si="26"/>
        <v>9.7651373774884961E-2</v>
      </c>
      <c r="CY58" s="5">
        <f t="shared" ca="1" si="26"/>
        <v>6.3501017022536771E-2</v>
      </c>
    </row>
    <row r="59" spans="2:103" x14ac:dyDescent="0.25">
      <c r="B59" s="1">
        <v>46569</v>
      </c>
      <c r="C59">
        <v>54</v>
      </c>
      <c r="D59" s="5">
        <f t="shared" ca="1" si="2"/>
        <v>-1.6239890413625703E-2</v>
      </c>
      <c r="E59" s="5">
        <f t="shared" ca="1" si="27"/>
        <v>0.12891247861381042</v>
      </c>
      <c r="F59" s="5">
        <f t="shared" ca="1" si="27"/>
        <v>-3.2853874545265109E-2</v>
      </c>
      <c r="G59" s="5">
        <f t="shared" ca="1" si="27"/>
        <v>5.7748617868733178E-2</v>
      </c>
      <c r="H59" s="5">
        <f t="shared" ca="1" si="27"/>
        <v>0.11236894679435415</v>
      </c>
      <c r="I59" s="5">
        <f t="shared" ca="1" si="27"/>
        <v>6.8286249652926234E-2</v>
      </c>
      <c r="J59" s="5">
        <f t="shared" ca="1" si="27"/>
        <v>2.3382367371764644E-2</v>
      </c>
      <c r="K59" s="5">
        <f t="shared" ca="1" si="27"/>
        <v>0.10056778992167763</v>
      </c>
      <c r="L59" s="5">
        <f t="shared" ca="1" si="27"/>
        <v>-2.5506243847122169E-2</v>
      </c>
      <c r="M59" s="5">
        <f t="shared" ca="1" si="27"/>
        <v>-0.12035165162370136</v>
      </c>
      <c r="N59" s="5">
        <f t="shared" ca="1" si="27"/>
        <v>-1.4099335328736199E-2</v>
      </c>
      <c r="O59" s="5">
        <f t="shared" ca="1" si="27"/>
        <v>-8.7040611203885412E-2</v>
      </c>
      <c r="P59" s="5">
        <f t="shared" ca="1" si="27"/>
        <v>1.2891619625692971E-2</v>
      </c>
      <c r="Q59" s="5">
        <f t="shared" ca="1" si="27"/>
        <v>1.2819904939201354E-2</v>
      </c>
      <c r="R59" s="5">
        <f t="shared" ca="1" si="27"/>
        <v>5.6968218478900642E-2</v>
      </c>
      <c r="S59" s="5">
        <f t="shared" ca="1" si="27"/>
        <v>2.0594754292521462E-2</v>
      </c>
      <c r="T59" s="5">
        <f t="shared" ca="1" si="27"/>
        <v>1.8559154337874969E-2</v>
      </c>
      <c r="U59" s="5">
        <f t="shared" ca="1" si="27"/>
        <v>2.2962597741358344E-2</v>
      </c>
      <c r="V59" s="5">
        <f t="shared" ca="1" si="27"/>
        <v>2.9258345924292701E-4</v>
      </c>
      <c r="W59" s="5">
        <f t="shared" ca="1" si="27"/>
        <v>0.13308869457571673</v>
      </c>
      <c r="X59" s="5">
        <f t="shared" ca="1" si="27"/>
        <v>-2.915423154945046E-2</v>
      </c>
      <c r="Y59" s="5">
        <f t="shared" ca="1" si="27"/>
        <v>4.7863210944030066E-2</v>
      </c>
      <c r="Z59" s="5">
        <f t="shared" ca="1" si="27"/>
        <v>-1.7413819844254688E-2</v>
      </c>
      <c r="AA59" s="5">
        <f t="shared" ca="1" si="27"/>
        <v>-7.759479221224292E-3</v>
      </c>
      <c r="AB59" s="5">
        <f t="shared" ca="1" si="27"/>
        <v>3.1921800947455968E-2</v>
      </c>
      <c r="AC59" s="5">
        <f t="shared" ca="1" si="27"/>
        <v>-3.4382890350549496E-3</v>
      </c>
      <c r="AD59" s="5">
        <f t="shared" ca="1" si="27"/>
        <v>6.6106730874961661E-2</v>
      </c>
      <c r="AE59" s="5">
        <f t="shared" ca="1" si="27"/>
        <v>-2.0549058323951014E-2</v>
      </c>
      <c r="AF59" s="5">
        <f t="shared" ca="1" si="27"/>
        <v>-2.0206826265918049E-2</v>
      </c>
      <c r="AG59" s="5">
        <f t="shared" ca="1" si="27"/>
        <v>-3.3624184934648332E-2</v>
      </c>
      <c r="AH59" s="5">
        <f t="shared" ca="1" si="27"/>
        <v>1.2913845828141259E-2</v>
      </c>
      <c r="AI59" s="5">
        <f t="shared" ca="1" si="27"/>
        <v>5.1450578924739004E-2</v>
      </c>
      <c r="AJ59" s="5">
        <f t="shared" ca="1" si="27"/>
        <v>-9.1280791738518524E-2</v>
      </c>
      <c r="AK59" s="5">
        <f t="shared" ca="1" si="27"/>
        <v>6.8731150684945272E-2</v>
      </c>
      <c r="AL59" s="5">
        <f t="shared" ca="1" si="27"/>
        <v>2.4130125228603479E-3</v>
      </c>
      <c r="AM59" s="5">
        <f t="shared" ca="1" si="27"/>
        <v>3.5747363820443634E-2</v>
      </c>
      <c r="AN59" s="5">
        <f t="shared" ca="1" si="27"/>
        <v>-2.8966118346940337E-2</v>
      </c>
      <c r="AO59" s="5">
        <f t="shared" ca="1" si="27"/>
        <v>5.6181887191996432E-2</v>
      </c>
      <c r="AP59" s="5">
        <f t="shared" ca="1" si="27"/>
        <v>-6.1440489035374671E-4</v>
      </c>
      <c r="AQ59" s="5">
        <f t="shared" ca="1" si="27"/>
        <v>-4.5782848012294684E-3</v>
      </c>
      <c r="AR59" s="5">
        <f t="shared" ca="1" si="27"/>
        <v>1.6978729865820576E-2</v>
      </c>
      <c r="AS59" s="5">
        <f t="shared" ca="1" si="27"/>
        <v>7.2197441728468446E-3</v>
      </c>
      <c r="AT59" s="5">
        <f t="shared" ca="1" si="27"/>
        <v>1.8003895692878878E-2</v>
      </c>
      <c r="AU59" s="5">
        <f t="shared" ca="1" si="27"/>
        <v>1.5109134568801088E-2</v>
      </c>
      <c r="AV59" s="5">
        <f t="shared" ca="1" si="27"/>
        <v>5.2744995242962382E-2</v>
      </c>
      <c r="AW59" s="5">
        <f t="shared" ca="1" si="27"/>
        <v>-1.0547453051553937E-2</v>
      </c>
      <c r="AX59" s="5">
        <f t="shared" ca="1" si="27"/>
        <v>0.1420220832555561</v>
      </c>
      <c r="AY59" s="5">
        <f t="shared" ca="1" si="27"/>
        <v>5.1001098845608134E-2</v>
      </c>
      <c r="AZ59" s="5">
        <f t="shared" ca="1" si="27"/>
        <v>1.2289111133426142E-2</v>
      </c>
      <c r="BA59" s="5">
        <f t="shared" ca="1" si="27"/>
        <v>-6.1486894577017323E-2</v>
      </c>
      <c r="BB59" s="5">
        <f t="shared" ca="1" si="27"/>
        <v>-3.6136246892859721E-2</v>
      </c>
      <c r="BC59" s="5">
        <f t="shared" ca="1" si="27"/>
        <v>-1.757983043649949E-2</v>
      </c>
      <c r="BD59" s="5">
        <f t="shared" ca="1" si="27"/>
        <v>-4.6341190757357695E-2</v>
      </c>
      <c r="BE59" s="5">
        <f t="shared" ca="1" si="27"/>
        <v>-4.3664086982631523E-2</v>
      </c>
      <c r="BF59" s="5">
        <f t="shared" ca="1" si="27"/>
        <v>-4.9096244658660963E-2</v>
      </c>
      <c r="BG59" s="5">
        <f t="shared" ca="1" si="27"/>
        <v>5.2919959206948121E-2</v>
      </c>
      <c r="BH59" s="5">
        <f t="shared" ca="1" si="27"/>
        <v>7.9308192132028776E-2</v>
      </c>
      <c r="BI59" s="5">
        <f t="shared" ca="1" si="27"/>
        <v>-9.7538878971298038E-3</v>
      </c>
      <c r="BJ59" s="5">
        <f t="shared" ca="1" si="27"/>
        <v>8.536732150925859E-2</v>
      </c>
      <c r="BK59" s="5">
        <f t="shared" ca="1" si="27"/>
        <v>8.309179066391871E-2</v>
      </c>
      <c r="BL59" s="5">
        <f t="shared" ca="1" si="27"/>
        <v>2.7164738540453696E-2</v>
      </c>
      <c r="BM59" s="5">
        <f t="shared" ca="1" si="27"/>
        <v>-9.1249089280864823E-2</v>
      </c>
      <c r="BN59" s="5">
        <f t="shared" ca="1" si="27"/>
        <v>-5.8340565644724098E-2</v>
      </c>
      <c r="BO59" s="5">
        <f t="shared" ca="1" si="27"/>
        <v>-6.0516805517909111E-2</v>
      </c>
      <c r="BP59" s="5">
        <f t="shared" ref="BP59:CY62" ca="1" si="28">_xlfn.NORM.INV(RAND(), $B$3, $C$3)</f>
        <v>3.5269875999987585E-2</v>
      </c>
      <c r="BQ59" s="5">
        <f t="shared" ca="1" si="28"/>
        <v>-8.7332948477219438E-3</v>
      </c>
      <c r="BR59" s="5">
        <f t="shared" ca="1" si="28"/>
        <v>4.8363476310361364E-2</v>
      </c>
      <c r="BS59" s="5">
        <f t="shared" ca="1" si="28"/>
        <v>-5.7884791088476169E-2</v>
      </c>
      <c r="BT59" s="5">
        <f t="shared" ca="1" si="28"/>
        <v>2.8783536644189471E-3</v>
      </c>
      <c r="BU59" s="5">
        <f t="shared" ca="1" si="28"/>
        <v>-8.8440478491208291E-4</v>
      </c>
      <c r="BV59" s="5">
        <f t="shared" ca="1" si="28"/>
        <v>-9.5274956488271709E-2</v>
      </c>
      <c r="BW59" s="5">
        <f t="shared" ca="1" si="28"/>
        <v>1.9721153261017331E-2</v>
      </c>
      <c r="BX59" s="5">
        <f t="shared" ca="1" si="28"/>
        <v>-4.1010623498476319E-2</v>
      </c>
      <c r="BY59" s="5">
        <f t="shared" ca="1" si="28"/>
        <v>4.4928639546527427E-2</v>
      </c>
      <c r="BZ59" s="5">
        <f t="shared" ca="1" si="28"/>
        <v>9.1263868071456158E-2</v>
      </c>
      <c r="CA59" s="5">
        <f t="shared" ca="1" si="28"/>
        <v>-4.6437038671535719E-3</v>
      </c>
      <c r="CB59" s="5">
        <f t="shared" ca="1" si="28"/>
        <v>5.6992360572976297E-2</v>
      </c>
      <c r="CC59" s="5">
        <f t="shared" ca="1" si="28"/>
        <v>-5.1035022133208735E-2</v>
      </c>
      <c r="CD59" s="5">
        <f t="shared" ca="1" si="28"/>
        <v>2.9201563312326023E-2</v>
      </c>
      <c r="CE59" s="5">
        <f t="shared" ca="1" si="28"/>
        <v>5.544985571348476E-3</v>
      </c>
      <c r="CF59" s="5">
        <f t="shared" ca="1" si="28"/>
        <v>8.2487300569922165E-2</v>
      </c>
      <c r="CG59" s="5">
        <f t="shared" ca="1" si="28"/>
        <v>4.6153977922227675E-2</v>
      </c>
      <c r="CH59" s="5">
        <f t="shared" ca="1" si="28"/>
        <v>-5.8357285721040729E-2</v>
      </c>
      <c r="CI59" s="5">
        <f t="shared" ca="1" si="28"/>
        <v>3.1440593521811819E-2</v>
      </c>
      <c r="CJ59" s="5">
        <f t="shared" ca="1" si="28"/>
        <v>8.5650532090846596E-2</v>
      </c>
      <c r="CK59" s="5">
        <f t="shared" ca="1" si="28"/>
        <v>3.726721303022041E-2</v>
      </c>
      <c r="CL59" s="5">
        <f t="shared" ca="1" si="28"/>
        <v>1.2670257043344801E-2</v>
      </c>
      <c r="CM59" s="5">
        <f t="shared" ca="1" si="28"/>
        <v>2.8536603889447253E-2</v>
      </c>
      <c r="CN59" s="5">
        <f t="shared" ca="1" si="28"/>
        <v>-5.2577855044327632E-2</v>
      </c>
      <c r="CO59" s="5">
        <f t="shared" ca="1" si="28"/>
        <v>-2.1065229726602856E-3</v>
      </c>
      <c r="CP59" s="5">
        <f t="shared" ca="1" si="28"/>
        <v>2.5309850332544798E-3</v>
      </c>
      <c r="CQ59" s="5">
        <f t="shared" ca="1" si="28"/>
        <v>-6.7924067346427433E-2</v>
      </c>
      <c r="CR59" s="5">
        <f t="shared" ca="1" si="28"/>
        <v>9.5685039918820339E-2</v>
      </c>
      <c r="CS59" s="5">
        <f t="shared" ca="1" si="28"/>
        <v>5.1678339954539819E-2</v>
      </c>
      <c r="CT59" s="5">
        <f t="shared" ca="1" si="28"/>
        <v>-3.2001415480911323E-2</v>
      </c>
      <c r="CU59" s="5">
        <f t="shared" ca="1" si="28"/>
        <v>-1.5027604868686907E-2</v>
      </c>
      <c r="CV59" s="5">
        <f t="shared" ca="1" si="28"/>
        <v>-3.2142127613954068E-2</v>
      </c>
      <c r="CW59" s="5">
        <f t="shared" ca="1" si="28"/>
        <v>2.4358940523669423E-2</v>
      </c>
      <c r="CX59" s="5">
        <f t="shared" ca="1" si="28"/>
        <v>-0.11173472807749527</v>
      </c>
      <c r="CY59" s="5">
        <f t="shared" ca="1" si="28"/>
        <v>-0.10748058480251318</v>
      </c>
    </row>
    <row r="60" spans="2:103" x14ac:dyDescent="0.25">
      <c r="B60" s="1">
        <v>46600</v>
      </c>
      <c r="C60">
        <v>55</v>
      </c>
      <c r="D60" s="5">
        <f t="shared" ca="1" si="2"/>
        <v>-9.2176633497754804E-2</v>
      </c>
      <c r="E60" s="5">
        <f t="shared" ref="E60:BP63" ca="1" si="29">_xlfn.NORM.INV(RAND(), $B$3, $C$3)</f>
        <v>-5.1127383292662185E-2</v>
      </c>
      <c r="F60" s="5">
        <f t="shared" ca="1" si="29"/>
        <v>6.391188389558182E-2</v>
      </c>
      <c r="G60" s="5">
        <f t="shared" ca="1" si="29"/>
        <v>5.8889516238667575E-2</v>
      </c>
      <c r="H60" s="5">
        <f t="shared" ca="1" si="29"/>
        <v>6.4803264147200251E-2</v>
      </c>
      <c r="I60" s="5">
        <f t="shared" ca="1" si="29"/>
        <v>-0.10926364957582441</v>
      </c>
      <c r="J60" s="5">
        <f t="shared" ca="1" si="29"/>
        <v>-7.356599706384441E-2</v>
      </c>
      <c r="K60" s="5">
        <f t="shared" ca="1" si="29"/>
        <v>-3.0299171718456121E-2</v>
      </c>
      <c r="L60" s="5">
        <f t="shared" ca="1" si="29"/>
        <v>3.9126146367862477E-2</v>
      </c>
      <c r="M60" s="5">
        <f t="shared" ca="1" si="29"/>
        <v>-2.2525644781843986E-2</v>
      </c>
      <c r="N60" s="5">
        <f t="shared" ca="1" si="29"/>
        <v>-5.5632899293161911E-2</v>
      </c>
      <c r="O60" s="5">
        <f t="shared" ca="1" si="29"/>
        <v>2.5951021641490737E-2</v>
      </c>
      <c r="P60" s="5">
        <f t="shared" ca="1" si="29"/>
        <v>-4.2752248444168348E-2</v>
      </c>
      <c r="Q60" s="5">
        <f t="shared" ca="1" si="29"/>
        <v>3.2990110662315962E-2</v>
      </c>
      <c r="R60" s="5">
        <f t="shared" ca="1" si="29"/>
        <v>7.9820980637548791E-2</v>
      </c>
      <c r="S60" s="5">
        <f t="shared" ca="1" si="29"/>
        <v>4.026773300439182E-2</v>
      </c>
      <c r="T60" s="5">
        <f t="shared" ca="1" si="29"/>
        <v>-1.5732008313262075E-2</v>
      </c>
      <c r="U60" s="5">
        <f t="shared" ca="1" si="29"/>
        <v>-4.1836445652564572E-2</v>
      </c>
      <c r="V60" s="5">
        <f t="shared" ca="1" si="29"/>
        <v>5.3441098561066616E-2</v>
      </c>
      <c r="W60" s="5">
        <f t="shared" ca="1" si="29"/>
        <v>7.2562086024391043E-2</v>
      </c>
      <c r="X60" s="5">
        <f t="shared" ca="1" si="29"/>
        <v>-2.38028517077346E-2</v>
      </c>
      <c r="Y60" s="5">
        <f t="shared" ca="1" si="29"/>
        <v>0.12180943208063474</v>
      </c>
      <c r="Z60" s="5">
        <f t="shared" ca="1" si="29"/>
        <v>-5.5161115494296267E-2</v>
      </c>
      <c r="AA60" s="5">
        <f t="shared" ca="1" si="29"/>
        <v>-8.1088290383865932E-2</v>
      </c>
      <c r="AB60" s="5">
        <f t="shared" ca="1" si="29"/>
        <v>-1.3836372068462173E-2</v>
      </c>
      <c r="AC60" s="5">
        <f t="shared" ca="1" si="29"/>
        <v>-1.0684570360433786E-2</v>
      </c>
      <c r="AD60" s="5">
        <f t="shared" ca="1" si="29"/>
        <v>-1.4592588079064436E-2</v>
      </c>
      <c r="AE60" s="5">
        <f t="shared" ca="1" si="29"/>
        <v>-1.1533777357382263E-2</v>
      </c>
      <c r="AF60" s="5">
        <f t="shared" ca="1" si="29"/>
        <v>-8.9348812942567371E-2</v>
      </c>
      <c r="AG60" s="5">
        <f t="shared" ca="1" si="29"/>
        <v>1.6836578140618588E-2</v>
      </c>
      <c r="AH60" s="5">
        <f t="shared" ca="1" si="29"/>
        <v>4.5702483236915337E-2</v>
      </c>
      <c r="AI60" s="5">
        <f t="shared" ca="1" si="29"/>
        <v>2.1818586462272103E-2</v>
      </c>
      <c r="AJ60" s="5">
        <f t="shared" ca="1" si="29"/>
        <v>-1.0286176358508625E-2</v>
      </c>
      <c r="AK60" s="5">
        <f t="shared" ca="1" si="29"/>
        <v>4.8765749705008535E-2</v>
      </c>
      <c r="AL60" s="5">
        <f t="shared" ca="1" si="29"/>
        <v>-3.9395528401950562E-2</v>
      </c>
      <c r="AM60" s="5">
        <f t="shared" ca="1" si="29"/>
        <v>-9.4178449761123974E-3</v>
      </c>
      <c r="AN60" s="5">
        <f t="shared" ca="1" si="29"/>
        <v>-3.7017661106311835E-2</v>
      </c>
      <c r="AO60" s="5">
        <f t="shared" ca="1" si="29"/>
        <v>5.261014988978268E-2</v>
      </c>
      <c r="AP60" s="5">
        <f t="shared" ca="1" si="29"/>
        <v>2.0736326660473717E-2</v>
      </c>
      <c r="AQ60" s="5">
        <f t="shared" ca="1" si="29"/>
        <v>-4.3846734150303115E-2</v>
      </c>
      <c r="AR60" s="5">
        <f t="shared" ca="1" si="29"/>
        <v>8.3967625379908234E-2</v>
      </c>
      <c r="AS60" s="5">
        <f t="shared" ca="1" si="29"/>
        <v>1.6952775416965729E-2</v>
      </c>
      <c r="AT60" s="5">
        <f t="shared" ca="1" si="29"/>
        <v>-5.7048026280038411E-2</v>
      </c>
      <c r="AU60" s="5">
        <f t="shared" ca="1" si="29"/>
        <v>-8.7412742176218874E-2</v>
      </c>
      <c r="AV60" s="5">
        <f t="shared" ca="1" si="29"/>
        <v>-3.6549574364408033E-2</v>
      </c>
      <c r="AW60" s="5">
        <f t="shared" ca="1" si="29"/>
        <v>-2.4446995145866086E-2</v>
      </c>
      <c r="AX60" s="5">
        <f t="shared" ca="1" si="29"/>
        <v>-8.5626673469976447E-2</v>
      </c>
      <c r="AY60" s="5">
        <f t="shared" ca="1" si="29"/>
        <v>1.1558363460666608E-2</v>
      </c>
      <c r="AZ60" s="5">
        <f t="shared" ca="1" si="29"/>
        <v>3.5984285672962461E-2</v>
      </c>
      <c r="BA60" s="5">
        <f t="shared" ca="1" si="29"/>
        <v>-1.3744616100970997E-2</v>
      </c>
      <c r="BB60" s="5">
        <f t="shared" ca="1" si="29"/>
        <v>0.12340138672730161</v>
      </c>
      <c r="BC60" s="5">
        <f t="shared" ca="1" si="29"/>
        <v>3.1870963246927925E-2</v>
      </c>
      <c r="BD60" s="5">
        <f t="shared" ca="1" si="29"/>
        <v>8.5509799128175735E-3</v>
      </c>
      <c r="BE60" s="5">
        <f t="shared" ca="1" si="29"/>
        <v>-3.7866687306534051E-2</v>
      </c>
      <c r="BF60" s="5">
        <f t="shared" ca="1" si="29"/>
        <v>-2.7665939919082162E-2</v>
      </c>
      <c r="BG60" s="5">
        <f t="shared" ca="1" si="29"/>
        <v>7.8759471293314579E-2</v>
      </c>
      <c r="BH60" s="5">
        <f t="shared" ca="1" si="29"/>
        <v>-1.385547851102218E-2</v>
      </c>
      <c r="BI60" s="5">
        <f t="shared" ca="1" si="29"/>
        <v>-1.446769241289897E-3</v>
      </c>
      <c r="BJ60" s="5">
        <f t="shared" ca="1" si="29"/>
        <v>-7.5860695432838077E-2</v>
      </c>
      <c r="BK60" s="5">
        <f t="shared" ca="1" si="29"/>
        <v>-1.8162245211124656E-2</v>
      </c>
      <c r="BL60" s="5">
        <f t="shared" ca="1" si="29"/>
        <v>5.20527239474739E-2</v>
      </c>
      <c r="BM60" s="5">
        <f t="shared" ca="1" si="29"/>
        <v>-2.1866743751045352E-2</v>
      </c>
      <c r="BN60" s="5">
        <f t="shared" ca="1" si="29"/>
        <v>-6.8832849639627491E-2</v>
      </c>
      <c r="BO60" s="5">
        <f t="shared" ca="1" si="29"/>
        <v>-3.4477472321417027E-2</v>
      </c>
      <c r="BP60" s="5">
        <f t="shared" ca="1" si="29"/>
        <v>-7.6308587960461916E-3</v>
      </c>
      <c r="BQ60" s="5">
        <f t="shared" ca="1" si="28"/>
        <v>9.3688294375973702E-2</v>
      </c>
      <c r="BR60" s="5">
        <f t="shared" ca="1" si="28"/>
        <v>-2.218717353322788E-2</v>
      </c>
      <c r="BS60" s="5">
        <f t="shared" ca="1" si="28"/>
        <v>-0.1022764195320435</v>
      </c>
      <c r="BT60" s="5">
        <f t="shared" ca="1" si="28"/>
        <v>5.9571394598166696E-2</v>
      </c>
      <c r="BU60" s="5">
        <f t="shared" ca="1" si="28"/>
        <v>1.9956181202808197E-2</v>
      </c>
      <c r="BV60" s="5">
        <f t="shared" ca="1" si="28"/>
        <v>1.2594986356874397E-3</v>
      </c>
      <c r="BW60" s="5">
        <f t="shared" ca="1" si="28"/>
        <v>-4.711117992502948E-2</v>
      </c>
      <c r="BX60" s="5">
        <f t="shared" ca="1" si="28"/>
        <v>-3.1717555035268602E-2</v>
      </c>
      <c r="BY60" s="5">
        <f t="shared" ca="1" si="28"/>
        <v>-3.1230279138747805E-2</v>
      </c>
      <c r="BZ60" s="5">
        <f t="shared" ca="1" si="28"/>
        <v>-6.419686004727216E-3</v>
      </c>
      <c r="CA60" s="5">
        <f t="shared" ca="1" si="28"/>
        <v>6.8359249183490664E-2</v>
      </c>
      <c r="CB60" s="5">
        <f t="shared" ca="1" si="28"/>
        <v>-2.3231494249085556E-2</v>
      </c>
      <c r="CC60" s="5">
        <f t="shared" ca="1" si="28"/>
        <v>3.1162084007221966E-2</v>
      </c>
      <c r="CD60" s="5">
        <f t="shared" ca="1" si="28"/>
        <v>-4.7424510511480337E-3</v>
      </c>
      <c r="CE60" s="5">
        <f t="shared" ca="1" si="28"/>
        <v>5.4925102848207025E-3</v>
      </c>
      <c r="CF60" s="5">
        <f t="shared" ca="1" si="28"/>
        <v>-2.1805920755004361E-2</v>
      </c>
      <c r="CG60" s="5">
        <f t="shared" ca="1" si="28"/>
        <v>6.0492831966322748E-2</v>
      </c>
      <c r="CH60" s="5">
        <f t="shared" ca="1" si="28"/>
        <v>4.8606715464846906E-2</v>
      </c>
      <c r="CI60" s="5">
        <f t="shared" ca="1" si="28"/>
        <v>5.0696921010465933E-2</v>
      </c>
      <c r="CJ60" s="5">
        <f t="shared" ca="1" si="28"/>
        <v>0.1080304734514661</v>
      </c>
      <c r="CK60" s="5">
        <f t="shared" ca="1" si="28"/>
        <v>0.12268643624490812</v>
      </c>
      <c r="CL60" s="5">
        <f t="shared" ca="1" si="28"/>
        <v>-4.4475585435159677E-2</v>
      </c>
      <c r="CM60" s="5">
        <f t="shared" ca="1" si="28"/>
        <v>5.8710995412444178E-2</v>
      </c>
      <c r="CN60" s="5">
        <f t="shared" ca="1" si="28"/>
        <v>-1.3582103675714063E-2</v>
      </c>
      <c r="CO60" s="5">
        <f t="shared" ca="1" si="28"/>
        <v>1.0057798338637557E-2</v>
      </c>
      <c r="CP60" s="5">
        <f t="shared" ca="1" si="28"/>
        <v>3.1308955581463876E-2</v>
      </c>
      <c r="CQ60" s="5">
        <f t="shared" ca="1" si="28"/>
        <v>2.0414608217584288E-2</v>
      </c>
      <c r="CR60" s="5">
        <f t="shared" ca="1" si="28"/>
        <v>1.8241371310691454E-2</v>
      </c>
      <c r="CS60" s="5">
        <f t="shared" ca="1" si="28"/>
        <v>2.6316575143487023E-2</v>
      </c>
      <c r="CT60" s="5">
        <f t="shared" ca="1" si="28"/>
        <v>7.1230267449771444E-3</v>
      </c>
      <c r="CU60" s="5">
        <f t="shared" ca="1" si="28"/>
        <v>-3.04992096848948E-2</v>
      </c>
      <c r="CV60" s="5">
        <f t="shared" ca="1" si="28"/>
        <v>3.8815301581917448E-2</v>
      </c>
      <c r="CW60" s="5">
        <f t="shared" ca="1" si="28"/>
        <v>2.463801181791651E-2</v>
      </c>
      <c r="CX60" s="5">
        <f t="shared" ca="1" si="28"/>
        <v>-0.12509120528743617</v>
      </c>
      <c r="CY60" s="5">
        <f t="shared" ca="1" si="28"/>
        <v>-5.7667518333074097E-3</v>
      </c>
    </row>
    <row r="61" spans="2:103" x14ac:dyDescent="0.25">
      <c r="B61" s="1">
        <v>46631</v>
      </c>
      <c r="C61">
        <v>56</v>
      </c>
      <c r="D61" s="5">
        <f t="shared" ca="1" si="2"/>
        <v>7.2241428439062377E-3</v>
      </c>
      <c r="E61" s="5">
        <f t="shared" ca="1" si="29"/>
        <v>2.7749756930354821E-2</v>
      </c>
      <c r="F61" s="5">
        <f t="shared" ca="1" si="29"/>
        <v>7.7622872742832624E-2</v>
      </c>
      <c r="G61" s="5">
        <f t="shared" ca="1" si="29"/>
        <v>-2.3364994874835541E-2</v>
      </c>
      <c r="H61" s="5">
        <f t="shared" ca="1" si="29"/>
        <v>7.8070406381628155E-2</v>
      </c>
      <c r="I61" s="5">
        <f t="shared" ca="1" si="29"/>
        <v>9.2383739341639071E-3</v>
      </c>
      <c r="J61" s="5">
        <f t="shared" ca="1" si="29"/>
        <v>1.7594726094470086E-2</v>
      </c>
      <c r="K61" s="5">
        <f t="shared" ca="1" si="29"/>
        <v>-2.6240399040833681E-2</v>
      </c>
      <c r="L61" s="5">
        <f t="shared" ca="1" si="29"/>
        <v>-6.3374170480238745E-2</v>
      </c>
      <c r="M61" s="5">
        <f t="shared" ca="1" si="29"/>
        <v>2.588332498541749E-2</v>
      </c>
      <c r="N61" s="5">
        <f t="shared" ca="1" si="29"/>
        <v>-5.3002690670773414E-2</v>
      </c>
      <c r="O61" s="5">
        <f t="shared" ca="1" si="29"/>
        <v>7.3288421836788326E-2</v>
      </c>
      <c r="P61" s="5">
        <f t="shared" ca="1" si="29"/>
        <v>-5.4517077961875902E-2</v>
      </c>
      <c r="Q61" s="5">
        <f t="shared" ca="1" si="29"/>
        <v>7.58738232920168E-3</v>
      </c>
      <c r="R61" s="5">
        <f t="shared" ca="1" si="29"/>
        <v>-2.4748299899565143E-3</v>
      </c>
      <c r="S61" s="5">
        <f t="shared" ca="1" si="29"/>
        <v>8.388769086075433E-2</v>
      </c>
      <c r="T61" s="5">
        <f t="shared" ca="1" si="29"/>
        <v>-1.340392453582567E-2</v>
      </c>
      <c r="U61" s="5">
        <f t="shared" ca="1" si="29"/>
        <v>-6.8984229018764803E-2</v>
      </c>
      <c r="V61" s="5">
        <f t="shared" ca="1" si="29"/>
        <v>7.9595459212772446E-2</v>
      </c>
      <c r="W61" s="5">
        <f t="shared" ca="1" si="29"/>
        <v>-1.3864203210617931E-2</v>
      </c>
      <c r="X61" s="5">
        <f t="shared" ca="1" si="29"/>
        <v>5.9180176653931153E-2</v>
      </c>
      <c r="Y61" s="5">
        <f t="shared" ca="1" si="29"/>
        <v>2.1117500224584407E-2</v>
      </c>
      <c r="Z61" s="5">
        <f t="shared" ca="1" si="29"/>
        <v>-6.6624295787420032E-2</v>
      </c>
      <c r="AA61" s="5">
        <f t="shared" ca="1" si="29"/>
        <v>5.3186247093965737E-3</v>
      </c>
      <c r="AB61" s="5">
        <f t="shared" ca="1" si="29"/>
        <v>-5.8954965252592674E-2</v>
      </c>
      <c r="AC61" s="5">
        <f t="shared" ca="1" si="29"/>
        <v>2.6207491451747757E-2</v>
      </c>
      <c r="AD61" s="5">
        <f t="shared" ca="1" si="29"/>
        <v>3.0915246898448278E-2</v>
      </c>
      <c r="AE61" s="5">
        <f t="shared" ca="1" si="29"/>
        <v>2.6991999641833745E-2</v>
      </c>
      <c r="AF61" s="5">
        <f t="shared" ca="1" si="29"/>
        <v>-0.13639702777110285</v>
      </c>
      <c r="AG61" s="5">
        <f t="shared" ca="1" si="29"/>
        <v>6.2003403703017157E-2</v>
      </c>
      <c r="AH61" s="5">
        <f t="shared" ca="1" si="29"/>
        <v>-9.5081158005392765E-3</v>
      </c>
      <c r="AI61" s="5">
        <f t="shared" ca="1" si="29"/>
        <v>-8.7894856053344461E-2</v>
      </c>
      <c r="AJ61" s="5">
        <f t="shared" ca="1" si="29"/>
        <v>-6.3629554337350847E-2</v>
      </c>
      <c r="AK61" s="5">
        <f t="shared" ca="1" si="29"/>
        <v>3.0555486512072717E-2</v>
      </c>
      <c r="AL61" s="5">
        <f t="shared" ca="1" si="29"/>
        <v>-5.7348627227407106E-2</v>
      </c>
      <c r="AM61" s="5">
        <f t="shared" ca="1" si="29"/>
        <v>-8.4200627142727493E-3</v>
      </c>
      <c r="AN61" s="5">
        <f t="shared" ca="1" si="29"/>
        <v>7.497289753519272E-3</v>
      </c>
      <c r="AO61" s="5">
        <f t="shared" ca="1" si="29"/>
        <v>-2.6585224240679609E-2</v>
      </c>
      <c r="AP61" s="5">
        <f t="shared" ca="1" si="29"/>
        <v>-5.6870145264291102E-4</v>
      </c>
      <c r="AQ61" s="5">
        <f t="shared" ca="1" si="29"/>
        <v>-1.1015658890527967E-2</v>
      </c>
      <c r="AR61" s="5">
        <f t="shared" ca="1" si="29"/>
        <v>5.311714751842285E-2</v>
      </c>
      <c r="AS61" s="5">
        <f t="shared" ca="1" si="29"/>
        <v>0.14638430247950851</v>
      </c>
      <c r="AT61" s="5">
        <f t="shared" ca="1" si="29"/>
        <v>-3.5422682637414805E-2</v>
      </c>
      <c r="AU61" s="5">
        <f t="shared" ca="1" si="29"/>
        <v>-6.6441983548756425E-2</v>
      </c>
      <c r="AV61" s="5">
        <f t="shared" ca="1" si="29"/>
        <v>-2.963563352083376E-2</v>
      </c>
      <c r="AW61" s="5">
        <f t="shared" ca="1" si="29"/>
        <v>5.1329922891909753E-3</v>
      </c>
      <c r="AX61" s="5">
        <f t="shared" ca="1" si="29"/>
        <v>3.1868039663457193E-2</v>
      </c>
      <c r="AY61" s="5">
        <f t="shared" ca="1" si="29"/>
        <v>2.8534297968217423E-2</v>
      </c>
      <c r="AZ61" s="5">
        <f t="shared" ca="1" si="29"/>
        <v>3.4331784520813209E-2</v>
      </c>
      <c r="BA61" s="5">
        <f t="shared" ca="1" si="29"/>
        <v>2.3811574866926092E-2</v>
      </c>
      <c r="BB61" s="5">
        <f t="shared" ca="1" si="29"/>
        <v>1.6637978315281021E-2</v>
      </c>
      <c r="BC61" s="5">
        <f t="shared" ca="1" si="29"/>
        <v>-4.0132780326645134E-2</v>
      </c>
      <c r="BD61" s="5">
        <f t="shared" ca="1" si="29"/>
        <v>-1.696933303928717E-2</v>
      </c>
      <c r="BE61" s="5">
        <f t="shared" ca="1" si="29"/>
        <v>4.961901993299625E-2</v>
      </c>
      <c r="BF61" s="5">
        <f t="shared" ca="1" si="29"/>
        <v>9.3924521579103314E-3</v>
      </c>
      <c r="BG61" s="5">
        <f t="shared" ca="1" si="29"/>
        <v>1.005227989225343E-2</v>
      </c>
      <c r="BH61" s="5">
        <f t="shared" ca="1" si="29"/>
        <v>-1.0987490817020086E-2</v>
      </c>
      <c r="BI61" s="5">
        <f t="shared" ca="1" si="29"/>
        <v>-1.6343242460255609E-2</v>
      </c>
      <c r="BJ61" s="5">
        <f t="shared" ca="1" si="29"/>
        <v>2.1766598181973573E-2</v>
      </c>
      <c r="BK61" s="5">
        <f t="shared" ca="1" si="29"/>
        <v>-6.2592157271673887E-2</v>
      </c>
      <c r="BL61" s="5">
        <f t="shared" ca="1" si="29"/>
        <v>-5.4523738442546932E-2</v>
      </c>
      <c r="BM61" s="5">
        <f t="shared" ca="1" si="29"/>
        <v>8.8905244255162285E-3</v>
      </c>
      <c r="BN61" s="5">
        <f t="shared" ca="1" si="29"/>
        <v>-7.5825978441246569E-2</v>
      </c>
      <c r="BO61" s="5">
        <f t="shared" ca="1" si="29"/>
        <v>0.11396559546691666</v>
      </c>
      <c r="BP61" s="5">
        <f t="shared" ca="1" si="29"/>
        <v>4.7842013244898354E-2</v>
      </c>
      <c r="BQ61" s="5">
        <f t="shared" ca="1" si="28"/>
        <v>-1.3909621638736772E-2</v>
      </c>
      <c r="BR61" s="5">
        <f t="shared" ca="1" si="28"/>
        <v>2.5067135216379838E-2</v>
      </c>
      <c r="BS61" s="5">
        <f t="shared" ca="1" si="28"/>
        <v>4.1727440783371907E-2</v>
      </c>
      <c r="BT61" s="5">
        <f t="shared" ca="1" si="28"/>
        <v>-3.8977021504530605E-2</v>
      </c>
      <c r="BU61" s="5">
        <f t="shared" ca="1" si="28"/>
        <v>-1.9534135917317043E-2</v>
      </c>
      <c r="BV61" s="5">
        <f t="shared" ca="1" si="28"/>
        <v>4.2487848698066155E-2</v>
      </c>
      <c r="BW61" s="5">
        <f t="shared" ca="1" si="28"/>
        <v>1.1456409161802555E-2</v>
      </c>
      <c r="BX61" s="5">
        <f t="shared" ca="1" si="28"/>
        <v>2.8508535644673847E-3</v>
      </c>
      <c r="BY61" s="5">
        <f t="shared" ca="1" si="28"/>
        <v>9.0956716312121155E-2</v>
      </c>
      <c r="BZ61" s="5">
        <f t="shared" ca="1" si="28"/>
        <v>-4.7543008216664108E-2</v>
      </c>
      <c r="CA61" s="5">
        <f t="shared" ca="1" si="28"/>
        <v>-2.8549850341468695E-2</v>
      </c>
      <c r="CB61" s="5">
        <f t="shared" ca="1" si="28"/>
        <v>-3.5206793680755834E-2</v>
      </c>
      <c r="CC61" s="5">
        <f t="shared" ca="1" si="28"/>
        <v>-0.10866382981958102</v>
      </c>
      <c r="CD61" s="5">
        <f t="shared" ca="1" si="28"/>
        <v>7.2964741512771186E-2</v>
      </c>
      <c r="CE61" s="5">
        <f t="shared" ca="1" si="28"/>
        <v>-2.0736379629371023E-2</v>
      </c>
      <c r="CF61" s="5">
        <f t="shared" ca="1" si="28"/>
        <v>-5.7464066997319676E-3</v>
      </c>
      <c r="CG61" s="5">
        <f t="shared" ca="1" si="28"/>
        <v>-3.985632965977489E-2</v>
      </c>
      <c r="CH61" s="5">
        <f t="shared" ca="1" si="28"/>
        <v>-2.0086138435170087E-2</v>
      </c>
      <c r="CI61" s="5">
        <f t="shared" ca="1" si="28"/>
        <v>2.8651861075504884E-2</v>
      </c>
      <c r="CJ61" s="5">
        <f t="shared" ca="1" si="28"/>
        <v>2.0943516786348409E-2</v>
      </c>
      <c r="CK61" s="5">
        <f t="shared" ca="1" si="28"/>
        <v>2.4812584551939753E-2</v>
      </c>
      <c r="CL61" s="5">
        <f t="shared" ca="1" si="28"/>
        <v>-7.5003213399576132E-3</v>
      </c>
      <c r="CM61" s="5">
        <f t="shared" ca="1" si="28"/>
        <v>9.0282306689790145E-3</v>
      </c>
      <c r="CN61" s="5">
        <f t="shared" ca="1" si="28"/>
        <v>0.10650784978491468</v>
      </c>
      <c r="CO61" s="5">
        <f t="shared" ca="1" si="28"/>
        <v>-2.8801051547776305E-2</v>
      </c>
      <c r="CP61" s="5">
        <f t="shared" ca="1" si="28"/>
        <v>3.1052147731990315E-3</v>
      </c>
      <c r="CQ61" s="5">
        <f t="shared" ca="1" si="28"/>
        <v>8.956748779671414E-2</v>
      </c>
      <c r="CR61" s="5">
        <f t="shared" ca="1" si="28"/>
        <v>-3.9637078928543804E-2</v>
      </c>
      <c r="CS61" s="5">
        <f t="shared" ca="1" si="28"/>
        <v>-4.019284304069623E-2</v>
      </c>
      <c r="CT61" s="5">
        <f t="shared" ca="1" si="28"/>
        <v>-4.2507314249942162E-2</v>
      </c>
      <c r="CU61" s="5">
        <f t="shared" ca="1" si="28"/>
        <v>-3.9481086322768422E-2</v>
      </c>
      <c r="CV61" s="5">
        <f t="shared" ca="1" si="28"/>
        <v>1.7327796504848048E-2</v>
      </c>
      <c r="CW61" s="5">
        <f t="shared" ca="1" si="28"/>
        <v>-5.0526012910052071E-2</v>
      </c>
      <c r="CX61" s="5">
        <f t="shared" ca="1" si="28"/>
        <v>-6.0684988217215505E-2</v>
      </c>
      <c r="CY61" s="5">
        <f t="shared" ca="1" si="28"/>
        <v>5.8613622204949749E-3</v>
      </c>
    </row>
    <row r="62" spans="2:103" x14ac:dyDescent="0.25">
      <c r="B62" s="1">
        <v>46661</v>
      </c>
      <c r="C62">
        <v>57</v>
      </c>
      <c r="D62" s="5">
        <f t="shared" ca="1" si="2"/>
        <v>-2.6784654958483915E-2</v>
      </c>
      <c r="E62" s="5">
        <f t="shared" ca="1" si="29"/>
        <v>-3.9976096051696608E-2</v>
      </c>
      <c r="F62" s="5">
        <f t="shared" ca="1" si="29"/>
        <v>-0.12165731190828358</v>
      </c>
      <c r="G62" s="5">
        <f t="shared" ca="1" si="29"/>
        <v>-7.0993989506507232E-2</v>
      </c>
      <c r="H62" s="5">
        <f t="shared" ca="1" si="29"/>
        <v>9.1602922164293887E-2</v>
      </c>
      <c r="I62" s="5">
        <f t="shared" ca="1" si="29"/>
        <v>-4.6935554082083261E-2</v>
      </c>
      <c r="J62" s="5">
        <f t="shared" ca="1" si="29"/>
        <v>7.9087424456537062E-2</v>
      </c>
      <c r="K62" s="5">
        <f t="shared" ca="1" si="29"/>
        <v>6.1320767276010022E-3</v>
      </c>
      <c r="L62" s="5">
        <f t="shared" ca="1" si="29"/>
        <v>-7.1413692733332979E-2</v>
      </c>
      <c r="M62" s="5">
        <f t="shared" ca="1" si="29"/>
        <v>0.15337628850437993</v>
      </c>
      <c r="N62" s="5">
        <f t="shared" ca="1" si="29"/>
        <v>-1.0019142340608932E-2</v>
      </c>
      <c r="O62" s="5">
        <f t="shared" ca="1" si="29"/>
        <v>-7.8216137736021665E-3</v>
      </c>
      <c r="P62" s="5">
        <f t="shared" ca="1" si="29"/>
        <v>2.0820507691251752E-2</v>
      </c>
      <c r="Q62" s="5">
        <f t="shared" ca="1" si="29"/>
        <v>8.000289193771383E-2</v>
      </c>
      <c r="R62" s="5">
        <f t="shared" ca="1" si="29"/>
        <v>2.4440488531015754E-3</v>
      </c>
      <c r="S62" s="5">
        <f t="shared" ca="1" si="29"/>
        <v>4.071923892139271E-2</v>
      </c>
      <c r="T62" s="5">
        <f t="shared" ca="1" si="29"/>
        <v>5.6792490614532634E-3</v>
      </c>
      <c r="U62" s="5">
        <f t="shared" ca="1" si="29"/>
        <v>-6.9961143167655525E-3</v>
      </c>
      <c r="V62" s="5">
        <f t="shared" ca="1" si="29"/>
        <v>2.5599310854653494E-2</v>
      </c>
      <c r="W62" s="5">
        <f t="shared" ca="1" si="29"/>
        <v>3.6273290983162364E-2</v>
      </c>
      <c r="X62" s="5">
        <f t="shared" ca="1" si="29"/>
        <v>1.2466985397390865E-2</v>
      </c>
      <c r="Y62" s="5">
        <f t="shared" ca="1" si="29"/>
        <v>-6.710213525372595E-2</v>
      </c>
      <c r="Z62" s="5">
        <f t="shared" ca="1" si="29"/>
        <v>9.417396062498179E-2</v>
      </c>
      <c r="AA62" s="5">
        <f t="shared" ca="1" si="29"/>
        <v>4.9093557705848279E-2</v>
      </c>
      <c r="AB62" s="5">
        <f t="shared" ca="1" si="29"/>
        <v>9.4983227085714106E-2</v>
      </c>
      <c r="AC62" s="5">
        <f t="shared" ca="1" si="29"/>
        <v>3.8687813605539467E-2</v>
      </c>
      <c r="AD62" s="5">
        <f t="shared" ca="1" si="29"/>
        <v>-3.8279144109747178E-2</v>
      </c>
      <c r="AE62" s="5">
        <f t="shared" ca="1" si="29"/>
        <v>3.9653472761516775E-2</v>
      </c>
      <c r="AF62" s="5">
        <f t="shared" ca="1" si="29"/>
        <v>-3.2922605402118173E-2</v>
      </c>
      <c r="AG62" s="5">
        <f t="shared" ca="1" si="29"/>
        <v>3.977256796382074E-2</v>
      </c>
      <c r="AH62" s="5">
        <f t="shared" ca="1" si="29"/>
        <v>-3.0193453584479051E-2</v>
      </c>
      <c r="AI62" s="5">
        <f t="shared" ca="1" si="29"/>
        <v>-3.5985934133686628E-2</v>
      </c>
      <c r="AJ62" s="5">
        <f t="shared" ca="1" si="29"/>
        <v>-6.0086599703974161E-2</v>
      </c>
      <c r="AK62" s="5">
        <f t="shared" ca="1" si="29"/>
        <v>4.727281307365129E-2</v>
      </c>
      <c r="AL62" s="5">
        <f t="shared" ca="1" si="29"/>
        <v>1.7265827909564279E-2</v>
      </c>
      <c r="AM62" s="5">
        <f t="shared" ca="1" si="29"/>
        <v>-1.334994424920033E-2</v>
      </c>
      <c r="AN62" s="5">
        <f t="shared" ca="1" si="29"/>
        <v>-4.7715809359072221E-2</v>
      </c>
      <c r="AO62" s="5">
        <f t="shared" ca="1" si="29"/>
        <v>-5.1510937573101302E-2</v>
      </c>
      <c r="AP62" s="5">
        <f t="shared" ca="1" si="29"/>
        <v>5.9213944211660638E-2</v>
      </c>
      <c r="AQ62" s="5">
        <f t="shared" ca="1" si="29"/>
        <v>-5.5734978999115302E-2</v>
      </c>
      <c r="AR62" s="5">
        <f t="shared" ca="1" si="29"/>
        <v>3.452829778948216E-2</v>
      </c>
      <c r="AS62" s="5">
        <f t="shared" ca="1" si="29"/>
        <v>-2.1750558260520149E-3</v>
      </c>
      <c r="AT62" s="5">
        <f t="shared" ca="1" si="29"/>
        <v>-5.9446156850625861E-2</v>
      </c>
      <c r="AU62" s="5">
        <f t="shared" ca="1" si="29"/>
        <v>-2.3244473270342659E-3</v>
      </c>
      <c r="AV62" s="5">
        <f t="shared" ca="1" si="29"/>
        <v>-2.2444509424080609E-2</v>
      </c>
      <c r="AW62" s="5">
        <f t="shared" ca="1" si="29"/>
        <v>-4.3398738329833396E-2</v>
      </c>
      <c r="AX62" s="5">
        <f t="shared" ca="1" si="29"/>
        <v>5.1414040710203196E-2</v>
      </c>
      <c r="AY62" s="5">
        <f t="shared" ca="1" si="29"/>
        <v>-8.4253136311283935E-2</v>
      </c>
      <c r="AZ62" s="5">
        <f t="shared" ca="1" si="29"/>
        <v>5.6682214491219129E-2</v>
      </c>
      <c r="BA62" s="5">
        <f t="shared" ca="1" si="29"/>
        <v>4.0292822998766221E-2</v>
      </c>
      <c r="BB62" s="5">
        <f t="shared" ca="1" si="29"/>
        <v>2.21764136657925E-2</v>
      </c>
      <c r="BC62" s="5">
        <f t="shared" ca="1" si="29"/>
        <v>-1.7783266758322262E-2</v>
      </c>
      <c r="BD62" s="5">
        <f t="shared" ca="1" si="29"/>
        <v>9.7169099523766678E-2</v>
      </c>
      <c r="BE62" s="5">
        <f t="shared" ca="1" si="29"/>
        <v>5.8593473050874929E-2</v>
      </c>
      <c r="BF62" s="5">
        <f t="shared" ca="1" si="29"/>
        <v>1.1659409710320623E-2</v>
      </c>
      <c r="BG62" s="5">
        <f t="shared" ca="1" si="29"/>
        <v>2.1760003123302118E-2</v>
      </c>
      <c r="BH62" s="5">
        <f t="shared" ca="1" si="29"/>
        <v>1.1466344170823969E-3</v>
      </c>
      <c r="BI62" s="5">
        <f t="shared" ca="1" si="29"/>
        <v>-4.0850857653176647E-4</v>
      </c>
      <c r="BJ62" s="5">
        <f t="shared" ca="1" si="29"/>
        <v>9.1396377455658356E-3</v>
      </c>
      <c r="BK62" s="5">
        <f t="shared" ca="1" si="29"/>
        <v>2.4859500010454567E-2</v>
      </c>
      <c r="BL62" s="5">
        <f t="shared" ca="1" si="29"/>
        <v>-7.0390082170060278E-2</v>
      </c>
      <c r="BM62" s="5">
        <f t="shared" ca="1" si="29"/>
        <v>-8.1109801626951805E-2</v>
      </c>
      <c r="BN62" s="5">
        <f t="shared" ca="1" si="29"/>
        <v>-1.8027871086195722E-2</v>
      </c>
      <c r="BO62" s="5">
        <f t="shared" ca="1" si="29"/>
        <v>-3.1563512554167311E-2</v>
      </c>
      <c r="BP62" s="5">
        <f t="shared" ca="1" si="29"/>
        <v>-4.7761983906008894E-2</v>
      </c>
      <c r="BQ62" s="5">
        <f t="shared" ca="1" si="28"/>
        <v>-9.3250783662349197E-3</v>
      </c>
      <c r="BR62" s="5">
        <f t="shared" ca="1" si="28"/>
        <v>4.919264423805942E-2</v>
      </c>
      <c r="BS62" s="5">
        <f t="shared" ca="1" si="28"/>
        <v>-2.6066904767636557E-2</v>
      </c>
      <c r="BT62" s="5">
        <f t="shared" ca="1" si="28"/>
        <v>-8.1039598671527796E-2</v>
      </c>
      <c r="BU62" s="5">
        <f t="shared" ca="1" si="28"/>
        <v>8.5451613527210805E-3</v>
      </c>
      <c r="BV62" s="5">
        <f t="shared" ca="1" si="28"/>
        <v>6.7893584086781908E-2</v>
      </c>
      <c r="BW62" s="5">
        <f t="shared" ca="1" si="28"/>
        <v>-9.2060454303141675E-3</v>
      </c>
      <c r="BX62" s="5">
        <f t="shared" ca="1" si="28"/>
        <v>1.6101445932757676E-2</v>
      </c>
      <c r="BY62" s="5">
        <f t="shared" ca="1" si="28"/>
        <v>-1.1825382006368814E-2</v>
      </c>
      <c r="BZ62" s="5">
        <f t="shared" ca="1" si="28"/>
        <v>5.1953533563203862E-2</v>
      </c>
      <c r="CA62" s="5">
        <f t="shared" ca="1" si="28"/>
        <v>-6.4946985560682707E-2</v>
      </c>
      <c r="CB62" s="5">
        <f t="shared" ca="1" si="28"/>
        <v>2.8972059657867665E-3</v>
      </c>
      <c r="CC62" s="5">
        <f t="shared" ca="1" si="28"/>
        <v>3.4687343599687864E-2</v>
      </c>
      <c r="CD62" s="5">
        <f t="shared" ca="1" si="28"/>
        <v>2.1603540065503826E-2</v>
      </c>
      <c r="CE62" s="5">
        <f t="shared" ca="1" si="28"/>
        <v>-5.2493726520056232E-2</v>
      </c>
      <c r="CF62" s="5">
        <f t="shared" ca="1" si="28"/>
        <v>3.3646234126970612E-2</v>
      </c>
      <c r="CG62" s="5">
        <f t="shared" ca="1" si="28"/>
        <v>1.1106589333027458E-2</v>
      </c>
      <c r="CH62" s="5">
        <f t="shared" ca="1" si="28"/>
        <v>4.0181943431494394E-2</v>
      </c>
      <c r="CI62" s="5">
        <f t="shared" ca="1" si="28"/>
        <v>6.0463719672041042E-3</v>
      </c>
      <c r="CJ62" s="5">
        <f t="shared" ca="1" si="28"/>
        <v>2.2779112993604946E-2</v>
      </c>
      <c r="CK62" s="5">
        <f t="shared" ca="1" si="28"/>
        <v>-6.5339003681621696E-2</v>
      </c>
      <c r="CL62" s="5">
        <f t="shared" ca="1" si="28"/>
        <v>-0.10879671371484828</v>
      </c>
      <c r="CM62" s="5">
        <f t="shared" ca="1" si="28"/>
        <v>4.6509623585030302E-2</v>
      </c>
      <c r="CN62" s="5">
        <f t="shared" ca="1" si="28"/>
        <v>1.1191993252075665E-2</v>
      </c>
      <c r="CO62" s="5">
        <f t="shared" ca="1" si="28"/>
        <v>-5.4143943248997253E-2</v>
      </c>
      <c r="CP62" s="5">
        <f t="shared" ca="1" si="28"/>
        <v>-2.1502113681544907E-2</v>
      </c>
      <c r="CQ62" s="5">
        <f t="shared" ca="1" si="28"/>
        <v>-8.0215029633941615E-2</v>
      </c>
      <c r="CR62" s="5">
        <f t="shared" ca="1" si="28"/>
        <v>-3.7866782263765157E-2</v>
      </c>
      <c r="CS62" s="5">
        <f t="shared" ca="1" si="28"/>
        <v>-2.5710307184585952E-2</v>
      </c>
      <c r="CT62" s="5">
        <f t="shared" ca="1" si="28"/>
        <v>3.3620827283213917E-2</v>
      </c>
      <c r="CU62" s="5">
        <f t="shared" ca="1" si="28"/>
        <v>1.1450301530917724E-2</v>
      </c>
      <c r="CV62" s="5">
        <f t="shared" ca="1" si="28"/>
        <v>2.2882710596389085E-2</v>
      </c>
      <c r="CW62" s="5">
        <f t="shared" ca="1" si="28"/>
        <v>-1.7863738289570257E-2</v>
      </c>
      <c r="CX62" s="5">
        <f t="shared" ca="1" si="28"/>
        <v>-2.7378078507380645E-2</v>
      </c>
      <c r="CY62" s="5">
        <f t="shared" ca="1" si="28"/>
        <v>0.12299322653903307</v>
      </c>
    </row>
    <row r="63" spans="2:103" x14ac:dyDescent="0.25">
      <c r="B63" s="1">
        <v>46692</v>
      </c>
      <c r="C63">
        <v>58</v>
      </c>
      <c r="D63" s="5">
        <f t="shared" ca="1" si="2"/>
        <v>8.3849198425493238E-2</v>
      </c>
      <c r="E63" s="5">
        <f t="shared" ca="1" si="29"/>
        <v>1.2436105027869222E-2</v>
      </c>
      <c r="F63" s="5">
        <f t="shared" ca="1" si="29"/>
        <v>5.2172265385921283E-2</v>
      </c>
      <c r="G63" s="5">
        <f t="shared" ca="1" si="29"/>
        <v>3.4888525797855348E-2</v>
      </c>
      <c r="H63" s="5">
        <f t="shared" ca="1" si="29"/>
        <v>4.587069149115279E-2</v>
      </c>
      <c r="I63" s="5">
        <f t="shared" ca="1" si="29"/>
        <v>1.2562298711151514E-2</v>
      </c>
      <c r="J63" s="5">
        <f t="shared" ca="1" si="29"/>
        <v>-2.7624668148377954E-2</v>
      </c>
      <c r="K63" s="5">
        <f t="shared" ca="1" si="29"/>
        <v>3.7475998076983597E-2</v>
      </c>
      <c r="L63" s="5">
        <f t="shared" ca="1" si="29"/>
        <v>2.5030111264129289E-2</v>
      </c>
      <c r="M63" s="5">
        <f t="shared" ca="1" si="29"/>
        <v>-9.7868763439572688E-3</v>
      </c>
      <c r="N63" s="5">
        <f t="shared" ca="1" si="29"/>
        <v>-7.2851323299554432E-2</v>
      </c>
      <c r="O63" s="5">
        <f t="shared" ca="1" si="29"/>
        <v>-7.8131658925149172E-2</v>
      </c>
      <c r="P63" s="5">
        <f t="shared" ca="1" si="29"/>
        <v>4.5381456507920435E-2</v>
      </c>
      <c r="Q63" s="5">
        <f t="shared" ca="1" si="29"/>
        <v>1.0116620734930946E-2</v>
      </c>
      <c r="R63" s="5">
        <f t="shared" ca="1" si="29"/>
        <v>-9.1205333987297074E-3</v>
      </c>
      <c r="S63" s="5">
        <f t="shared" ca="1" si="29"/>
        <v>5.8344217759194655E-2</v>
      </c>
      <c r="T63" s="5">
        <f t="shared" ca="1" si="29"/>
        <v>-2.2074633111883148E-2</v>
      </c>
      <c r="U63" s="5">
        <f t="shared" ca="1" si="29"/>
        <v>6.6511579550540739E-2</v>
      </c>
      <c r="V63" s="5">
        <f t="shared" ca="1" si="29"/>
        <v>4.644198198014949E-2</v>
      </c>
      <c r="W63" s="5">
        <f t="shared" ca="1" si="29"/>
        <v>-4.9719127724523228E-2</v>
      </c>
      <c r="X63" s="5">
        <f t="shared" ca="1" si="29"/>
        <v>-9.1909856789573016E-2</v>
      </c>
      <c r="Y63" s="5">
        <f t="shared" ca="1" si="29"/>
        <v>9.9849146479565878E-4</v>
      </c>
      <c r="Z63" s="5">
        <f t="shared" ca="1" si="29"/>
        <v>-2.390260117102929E-2</v>
      </c>
      <c r="AA63" s="5">
        <f t="shared" ca="1" si="29"/>
        <v>-2.6103587610235127E-2</v>
      </c>
      <c r="AB63" s="5">
        <f t="shared" ca="1" si="29"/>
        <v>8.751958165232292E-3</v>
      </c>
      <c r="AC63" s="5">
        <f t="shared" ca="1" si="29"/>
        <v>1.0000400951784418E-2</v>
      </c>
      <c r="AD63" s="5">
        <f t="shared" ca="1" si="29"/>
        <v>-4.050405419130422E-2</v>
      </c>
      <c r="AE63" s="5">
        <f t="shared" ca="1" si="29"/>
        <v>9.1362531573499522E-2</v>
      </c>
      <c r="AF63" s="5">
        <f t="shared" ca="1" si="29"/>
        <v>-2.0892501377444403E-2</v>
      </c>
      <c r="AG63" s="5">
        <f t="shared" ca="1" si="29"/>
        <v>-2.3283222379151966E-2</v>
      </c>
      <c r="AH63" s="5">
        <f t="shared" ca="1" si="29"/>
        <v>-6.576168290524724E-2</v>
      </c>
      <c r="AI63" s="5">
        <f t="shared" ca="1" si="29"/>
        <v>8.5965759186529933E-2</v>
      </c>
      <c r="AJ63" s="5">
        <f t="shared" ca="1" si="29"/>
        <v>-9.2718447581868688E-3</v>
      </c>
      <c r="AK63" s="5">
        <f t="shared" ca="1" si="29"/>
        <v>6.7743544271329226E-2</v>
      </c>
      <c r="AL63" s="5">
        <f t="shared" ca="1" si="29"/>
        <v>2.0011340085089115E-2</v>
      </c>
      <c r="AM63" s="5">
        <f t="shared" ca="1" si="29"/>
        <v>-1.2094767697372815E-2</v>
      </c>
      <c r="AN63" s="5">
        <f t="shared" ca="1" si="29"/>
        <v>1.805754818977125E-2</v>
      </c>
      <c r="AO63" s="5">
        <f t="shared" ca="1" si="29"/>
        <v>1.3216100403020731E-2</v>
      </c>
      <c r="AP63" s="5">
        <f t="shared" ca="1" si="29"/>
        <v>-0.10346932077837118</v>
      </c>
      <c r="AQ63" s="5">
        <f t="shared" ca="1" si="29"/>
        <v>3.285369067909067E-2</v>
      </c>
      <c r="AR63" s="5">
        <f t="shared" ca="1" si="29"/>
        <v>-0.14158140578634151</v>
      </c>
      <c r="AS63" s="5">
        <f t="shared" ca="1" si="29"/>
        <v>-0.10131034195724464</v>
      </c>
      <c r="AT63" s="5">
        <f t="shared" ca="1" si="29"/>
        <v>5.1462029422099799E-2</v>
      </c>
      <c r="AU63" s="5">
        <f t="shared" ca="1" si="29"/>
        <v>3.3018405129765338E-2</v>
      </c>
      <c r="AV63" s="5">
        <f t="shared" ca="1" si="29"/>
        <v>-1.2400249693085872E-2</v>
      </c>
      <c r="AW63" s="5">
        <f t="shared" ca="1" si="29"/>
        <v>-1.169030035991233E-2</v>
      </c>
      <c r="AX63" s="5">
        <f t="shared" ca="1" si="29"/>
        <v>-3.7758400669114039E-2</v>
      </c>
      <c r="AY63" s="5">
        <f t="shared" ca="1" si="29"/>
        <v>-0.12711206438059394</v>
      </c>
      <c r="AZ63" s="5">
        <f t="shared" ca="1" si="29"/>
        <v>-3.7588096653404595E-3</v>
      </c>
      <c r="BA63" s="5">
        <f t="shared" ca="1" si="29"/>
        <v>6.8227622727731363E-2</v>
      </c>
      <c r="BB63" s="5">
        <f t="shared" ca="1" si="29"/>
        <v>-6.370308200125277E-2</v>
      </c>
      <c r="BC63" s="5">
        <f t="shared" ca="1" si="29"/>
        <v>7.6334317530851546E-3</v>
      </c>
      <c r="BD63" s="5">
        <f t="shared" ca="1" si="29"/>
        <v>-0.13417756495908642</v>
      </c>
      <c r="BE63" s="5">
        <f t="shared" ca="1" si="29"/>
        <v>8.5072444768853117E-2</v>
      </c>
      <c r="BF63" s="5">
        <f t="shared" ca="1" si="29"/>
        <v>0.11701410470907475</v>
      </c>
      <c r="BG63" s="5">
        <f t="shared" ca="1" si="29"/>
        <v>-5.8218933945604852E-2</v>
      </c>
      <c r="BH63" s="5">
        <f t="shared" ca="1" si="29"/>
        <v>1.8048229917645497E-2</v>
      </c>
      <c r="BI63" s="5">
        <f t="shared" ca="1" si="29"/>
        <v>-3.3386385572993019E-2</v>
      </c>
      <c r="BJ63" s="5">
        <f t="shared" ca="1" si="29"/>
        <v>-9.6756808211838786E-3</v>
      </c>
      <c r="BK63" s="5">
        <f t="shared" ca="1" si="29"/>
        <v>3.6063762710666365E-2</v>
      </c>
      <c r="BL63" s="5">
        <f t="shared" ca="1" si="29"/>
        <v>5.6737952993455486E-2</v>
      </c>
      <c r="BM63" s="5">
        <f t="shared" ca="1" si="29"/>
        <v>-2.6796495775496216E-2</v>
      </c>
      <c r="BN63" s="5">
        <f t="shared" ca="1" si="29"/>
        <v>-1.7711792457449554E-2</v>
      </c>
      <c r="BO63" s="5">
        <f t="shared" ca="1" si="29"/>
        <v>2.4152837353177761E-2</v>
      </c>
      <c r="BP63" s="5">
        <f t="shared" ref="BP63:CY66" ca="1" si="30">_xlfn.NORM.INV(RAND(), $B$3, $C$3)</f>
        <v>-2.7939575964163049E-2</v>
      </c>
      <c r="BQ63" s="5">
        <f t="shared" ca="1" si="30"/>
        <v>-6.8000953729758673E-2</v>
      </c>
      <c r="BR63" s="5">
        <f t="shared" ca="1" si="30"/>
        <v>-2.3721646572087529E-2</v>
      </c>
      <c r="BS63" s="5">
        <f t="shared" ca="1" si="30"/>
        <v>-2.406740562339707E-2</v>
      </c>
      <c r="BT63" s="5">
        <f t="shared" ca="1" si="30"/>
        <v>3.4845027168517048E-2</v>
      </c>
      <c r="BU63" s="5">
        <f t="shared" ca="1" si="30"/>
        <v>-1.6848203225017316E-2</v>
      </c>
      <c r="BV63" s="5">
        <f t="shared" ca="1" si="30"/>
        <v>-9.9146498039122871E-2</v>
      </c>
      <c r="BW63" s="5">
        <f t="shared" ca="1" si="30"/>
        <v>-7.4641250977187726E-2</v>
      </c>
      <c r="BX63" s="5">
        <f t="shared" ca="1" si="30"/>
        <v>-5.0763297214983259E-2</v>
      </c>
      <c r="BY63" s="5">
        <f t="shared" ca="1" si="30"/>
        <v>-5.3601339539742283E-2</v>
      </c>
      <c r="BZ63" s="5">
        <f t="shared" ca="1" si="30"/>
        <v>3.8425334793413262E-3</v>
      </c>
      <c r="CA63" s="5">
        <f t="shared" ca="1" si="30"/>
        <v>-6.535151953996382E-2</v>
      </c>
      <c r="CB63" s="5">
        <f t="shared" ca="1" si="30"/>
        <v>0.10310860736586221</v>
      </c>
      <c r="CC63" s="5">
        <f t="shared" ca="1" si="30"/>
        <v>1.3037043539691951E-2</v>
      </c>
      <c r="CD63" s="5">
        <f t="shared" ca="1" si="30"/>
        <v>-3.8692306406624598E-2</v>
      </c>
      <c r="CE63" s="5">
        <f t="shared" ca="1" si="30"/>
        <v>-4.7726618433969838E-2</v>
      </c>
      <c r="CF63" s="5">
        <f t="shared" ca="1" si="30"/>
        <v>-3.3092763394991745E-2</v>
      </c>
      <c r="CG63" s="5">
        <f t="shared" ca="1" si="30"/>
        <v>-9.738690091009531E-3</v>
      </c>
      <c r="CH63" s="5">
        <f t="shared" ca="1" si="30"/>
        <v>4.1618798236136262E-2</v>
      </c>
      <c r="CI63" s="5">
        <f t="shared" ca="1" si="30"/>
        <v>-2.7416359589921693E-2</v>
      </c>
      <c r="CJ63" s="5">
        <f t="shared" ca="1" si="30"/>
        <v>-2.0060251411304707E-2</v>
      </c>
      <c r="CK63" s="5">
        <f t="shared" ca="1" si="30"/>
        <v>6.0400041064304433E-3</v>
      </c>
      <c r="CL63" s="5">
        <f t="shared" ca="1" si="30"/>
        <v>4.8658350970621857E-2</v>
      </c>
      <c r="CM63" s="5">
        <f t="shared" ca="1" si="30"/>
        <v>-1.0689512134335857E-2</v>
      </c>
      <c r="CN63" s="5">
        <f t="shared" ca="1" si="30"/>
        <v>1.9710695455041928E-2</v>
      </c>
      <c r="CO63" s="5">
        <f t="shared" ca="1" si="30"/>
        <v>-2.4294662708204878E-2</v>
      </c>
      <c r="CP63" s="5">
        <f t="shared" ca="1" si="30"/>
        <v>-3.2046054261098563E-3</v>
      </c>
      <c r="CQ63" s="5">
        <f t="shared" ca="1" si="30"/>
        <v>-1.8645746395448234E-2</v>
      </c>
      <c r="CR63" s="5">
        <f t="shared" ca="1" si="30"/>
        <v>-7.4360488517910342E-2</v>
      </c>
      <c r="CS63" s="5">
        <f t="shared" ca="1" si="30"/>
        <v>-3.4302286284230404E-2</v>
      </c>
      <c r="CT63" s="5">
        <f t="shared" ca="1" si="30"/>
        <v>1.4064139899549844E-2</v>
      </c>
      <c r="CU63" s="5">
        <f t="shared" ca="1" si="30"/>
        <v>3.9894233876212985E-2</v>
      </c>
      <c r="CV63" s="5">
        <f t="shared" ca="1" si="30"/>
        <v>-5.3742885266343972E-2</v>
      </c>
      <c r="CW63" s="5">
        <f t="shared" ca="1" si="30"/>
        <v>-6.0913950447645266E-3</v>
      </c>
      <c r="CX63" s="5">
        <f t="shared" ca="1" si="30"/>
        <v>-1.6987765204601681E-2</v>
      </c>
      <c r="CY63" s="5">
        <f t="shared" ca="1" si="30"/>
        <v>2.8253555964730035E-2</v>
      </c>
    </row>
    <row r="64" spans="2:103" x14ac:dyDescent="0.25">
      <c r="B64" s="1">
        <v>46722</v>
      </c>
      <c r="C64">
        <v>59</v>
      </c>
      <c r="D64" s="5">
        <f t="shared" ca="1" si="2"/>
        <v>-1.4071654767793571E-2</v>
      </c>
      <c r="E64" s="5">
        <f t="shared" ref="E64:BP67" ca="1" si="31">_xlfn.NORM.INV(RAND(), $B$3, $C$3)</f>
        <v>2.4848606120323885E-2</v>
      </c>
      <c r="F64" s="5">
        <f t="shared" ca="1" si="31"/>
        <v>9.9654694037884586E-3</v>
      </c>
      <c r="G64" s="5">
        <f t="shared" ca="1" si="31"/>
        <v>8.3086831538727285E-2</v>
      </c>
      <c r="H64" s="5">
        <f t="shared" ca="1" si="31"/>
        <v>2.5177715187801888E-2</v>
      </c>
      <c r="I64" s="5">
        <f t="shared" ca="1" si="31"/>
        <v>-4.0913388595721165E-3</v>
      </c>
      <c r="J64" s="5">
        <f t="shared" ca="1" si="31"/>
        <v>4.371077108444802E-2</v>
      </c>
      <c r="K64" s="5">
        <f t="shared" ca="1" si="31"/>
        <v>-2.2414531324254E-2</v>
      </c>
      <c r="L64" s="5">
        <f t="shared" ca="1" si="31"/>
        <v>6.5933686850159247E-3</v>
      </c>
      <c r="M64" s="5">
        <f t="shared" ca="1" si="31"/>
        <v>5.5355961879133254E-2</v>
      </c>
      <c r="N64" s="5">
        <f t="shared" ca="1" si="31"/>
        <v>-1.7434707144973596E-2</v>
      </c>
      <c r="O64" s="5">
        <f t="shared" ca="1" si="31"/>
        <v>7.9770009125690114E-2</v>
      </c>
      <c r="P64" s="5">
        <f t="shared" ca="1" si="31"/>
        <v>-6.7524049247219137E-3</v>
      </c>
      <c r="Q64" s="5">
        <f t="shared" ca="1" si="31"/>
        <v>3.4005101738673882E-2</v>
      </c>
      <c r="R64" s="5">
        <f t="shared" ca="1" si="31"/>
        <v>2.3343130206434796E-2</v>
      </c>
      <c r="S64" s="5">
        <f t="shared" ca="1" si="31"/>
        <v>4.1997958592422072E-2</v>
      </c>
      <c r="T64" s="5">
        <f t="shared" ca="1" si="31"/>
        <v>5.5488720302774415E-2</v>
      </c>
      <c r="U64" s="5">
        <f t="shared" ca="1" si="31"/>
        <v>6.1393312244291273E-2</v>
      </c>
      <c r="V64" s="5">
        <f t="shared" ca="1" si="31"/>
        <v>3.6111816052578377E-2</v>
      </c>
      <c r="W64" s="5">
        <f t="shared" ca="1" si="31"/>
        <v>-1.4333774934754816E-2</v>
      </c>
      <c r="X64" s="5">
        <f t="shared" ca="1" si="31"/>
        <v>0.15634213525363938</v>
      </c>
      <c r="Y64" s="5">
        <f t="shared" ca="1" si="31"/>
        <v>-3.2421904357193651E-2</v>
      </c>
      <c r="Z64" s="5">
        <f t="shared" ca="1" si="31"/>
        <v>-6.4166199350463179E-2</v>
      </c>
      <c r="AA64" s="5">
        <f t="shared" ca="1" si="31"/>
        <v>1.7441944972825599E-2</v>
      </c>
      <c r="AB64" s="5">
        <f t="shared" ca="1" si="31"/>
        <v>1.0101221081923583E-3</v>
      </c>
      <c r="AC64" s="5">
        <f t="shared" ca="1" si="31"/>
        <v>-9.0426052700391418E-2</v>
      </c>
      <c r="AD64" s="5">
        <f t="shared" ca="1" si="31"/>
        <v>-7.9903143182475309E-3</v>
      </c>
      <c r="AE64" s="5">
        <f t="shared" ca="1" si="31"/>
        <v>-4.0461702122627306E-2</v>
      </c>
      <c r="AF64" s="5">
        <f t="shared" ca="1" si="31"/>
        <v>4.2724858881936278E-2</v>
      </c>
      <c r="AG64" s="5">
        <f t="shared" ca="1" si="31"/>
        <v>1.6735933331767105E-2</v>
      </c>
      <c r="AH64" s="5">
        <f t="shared" ca="1" si="31"/>
        <v>-5.188923749412537E-2</v>
      </c>
      <c r="AI64" s="5">
        <f t="shared" ca="1" si="31"/>
        <v>0.11726286986258969</v>
      </c>
      <c r="AJ64" s="5">
        <f t="shared" ca="1" si="31"/>
        <v>5.5151494058977048E-4</v>
      </c>
      <c r="AK64" s="5">
        <f t="shared" ca="1" si="31"/>
        <v>-3.6070108873926442E-2</v>
      </c>
      <c r="AL64" s="5">
        <f t="shared" ca="1" si="31"/>
        <v>-3.7459220329049053E-2</v>
      </c>
      <c r="AM64" s="5">
        <f t="shared" ca="1" si="31"/>
        <v>9.9300991081755607E-2</v>
      </c>
      <c r="AN64" s="5">
        <f t="shared" ca="1" si="31"/>
        <v>0.11677705474750123</v>
      </c>
      <c r="AO64" s="5">
        <f t="shared" ca="1" si="31"/>
        <v>-0.11441564103999359</v>
      </c>
      <c r="AP64" s="5">
        <f t="shared" ca="1" si="31"/>
        <v>1.0758213794796525E-2</v>
      </c>
      <c r="AQ64" s="5">
        <f t="shared" ca="1" si="31"/>
        <v>5.1289520010180938E-2</v>
      </c>
      <c r="AR64" s="5">
        <f t="shared" ca="1" si="31"/>
        <v>7.4941834078322112E-2</v>
      </c>
      <c r="AS64" s="5">
        <f t="shared" ca="1" si="31"/>
        <v>-3.4506703332150612E-2</v>
      </c>
      <c r="AT64" s="5">
        <f t="shared" ca="1" si="31"/>
        <v>4.367550116208993E-2</v>
      </c>
      <c r="AU64" s="5">
        <f t="shared" ca="1" si="31"/>
        <v>-2.1622088767008364E-2</v>
      </c>
      <c r="AV64" s="5">
        <f t="shared" ca="1" si="31"/>
        <v>7.5837904026289052E-2</v>
      </c>
      <c r="AW64" s="5">
        <f t="shared" ca="1" si="31"/>
        <v>-3.9608119389606608E-2</v>
      </c>
      <c r="AX64" s="5">
        <f t="shared" ca="1" si="31"/>
        <v>-1.6783111668536431E-2</v>
      </c>
      <c r="AY64" s="5">
        <f t="shared" ca="1" si="31"/>
        <v>-5.2836567891870606E-2</v>
      </c>
      <c r="AZ64" s="5">
        <f t="shared" ca="1" si="31"/>
        <v>4.1805887494411179E-2</v>
      </c>
      <c r="BA64" s="5">
        <f t="shared" ca="1" si="31"/>
        <v>-3.0558612741237223E-2</v>
      </c>
      <c r="BB64" s="5">
        <f t="shared" ca="1" si="31"/>
        <v>0.13924982104837322</v>
      </c>
      <c r="BC64" s="5">
        <f t="shared" ca="1" si="31"/>
        <v>-8.1372560726193539E-3</v>
      </c>
      <c r="BD64" s="5">
        <f t="shared" ca="1" si="31"/>
        <v>-1.0187991522300099E-2</v>
      </c>
      <c r="BE64" s="5">
        <f t="shared" ca="1" si="31"/>
        <v>2.3576543702946855E-2</v>
      </c>
      <c r="BF64" s="5">
        <f t="shared" ca="1" si="31"/>
        <v>-6.8252086623935962E-2</v>
      </c>
      <c r="BG64" s="5">
        <f t="shared" ca="1" si="31"/>
        <v>1.6859541502425468E-2</v>
      </c>
      <c r="BH64" s="5">
        <f t="shared" ca="1" si="31"/>
        <v>-9.721928038729049E-3</v>
      </c>
      <c r="BI64" s="5">
        <f t="shared" ca="1" si="31"/>
        <v>-9.6645348253789967E-3</v>
      </c>
      <c r="BJ64" s="5">
        <f t="shared" ca="1" si="31"/>
        <v>3.6028707507033603E-2</v>
      </c>
      <c r="BK64" s="5">
        <f t="shared" ca="1" si="31"/>
        <v>1.5950901780883223E-2</v>
      </c>
      <c r="BL64" s="5">
        <f t="shared" ca="1" si="31"/>
        <v>-4.8628123882289383E-2</v>
      </c>
      <c r="BM64" s="5">
        <f t="shared" ca="1" si="31"/>
        <v>8.0002451336108393E-2</v>
      </c>
      <c r="BN64" s="5">
        <f t="shared" ca="1" si="31"/>
        <v>9.1058280506773233E-3</v>
      </c>
      <c r="BO64" s="5">
        <f t="shared" ca="1" si="31"/>
        <v>4.3969913336220773E-2</v>
      </c>
      <c r="BP64" s="5">
        <f t="shared" ca="1" si="31"/>
        <v>-3.8902212835774969E-2</v>
      </c>
      <c r="BQ64" s="5">
        <f t="shared" ca="1" si="30"/>
        <v>3.4510369094556903E-2</v>
      </c>
      <c r="BR64" s="5">
        <f t="shared" ca="1" si="30"/>
        <v>4.8398038532518714E-2</v>
      </c>
      <c r="BS64" s="5">
        <f t="shared" ca="1" si="30"/>
        <v>-8.7837182064208805E-2</v>
      </c>
      <c r="BT64" s="5">
        <f t="shared" ca="1" si="30"/>
        <v>-7.5229413203868292E-2</v>
      </c>
      <c r="BU64" s="5">
        <f t="shared" ca="1" si="30"/>
        <v>-2.0510941884262974E-3</v>
      </c>
      <c r="BV64" s="5">
        <f t="shared" ca="1" si="30"/>
        <v>-1.6713800825430156E-2</v>
      </c>
      <c r="BW64" s="5">
        <f t="shared" ca="1" si="30"/>
        <v>-9.2278812654793957E-2</v>
      </c>
      <c r="BX64" s="5">
        <f t="shared" ca="1" si="30"/>
        <v>-0.11512419840086263</v>
      </c>
      <c r="BY64" s="5">
        <f t="shared" ca="1" si="30"/>
        <v>9.8019909322197993E-2</v>
      </c>
      <c r="BZ64" s="5">
        <f t="shared" ca="1" si="30"/>
        <v>-1.7024763734363624E-2</v>
      </c>
      <c r="CA64" s="5">
        <f t="shared" ca="1" si="30"/>
        <v>-7.2194835511137978E-2</v>
      </c>
      <c r="CB64" s="5">
        <f t="shared" ca="1" si="30"/>
        <v>4.0016361783069485E-2</v>
      </c>
      <c r="CC64" s="5">
        <f t="shared" ca="1" si="30"/>
        <v>0.11798170561376707</v>
      </c>
      <c r="CD64" s="5">
        <f t="shared" ca="1" si="30"/>
        <v>-5.4917724639239426E-2</v>
      </c>
      <c r="CE64" s="5">
        <f t="shared" ca="1" si="30"/>
        <v>6.1152558665454916E-2</v>
      </c>
      <c r="CF64" s="5">
        <f t="shared" ca="1" si="30"/>
        <v>1.5690598873502909E-2</v>
      </c>
      <c r="CG64" s="5">
        <f t="shared" ca="1" si="30"/>
        <v>-4.6410753883366414E-2</v>
      </c>
      <c r="CH64" s="5">
        <f t="shared" ca="1" si="30"/>
        <v>-3.6767657176946862E-2</v>
      </c>
      <c r="CI64" s="5">
        <f t="shared" ca="1" si="30"/>
        <v>6.7071006848176101E-2</v>
      </c>
      <c r="CJ64" s="5">
        <f t="shared" ca="1" si="30"/>
        <v>3.276619065639888E-2</v>
      </c>
      <c r="CK64" s="5">
        <f t="shared" ca="1" si="30"/>
        <v>-4.3661474870022275E-2</v>
      </c>
      <c r="CL64" s="5">
        <f t="shared" ca="1" si="30"/>
        <v>-2.9066397883581855E-3</v>
      </c>
      <c r="CM64" s="5">
        <f t="shared" ca="1" si="30"/>
        <v>8.1280315764730271E-2</v>
      </c>
      <c r="CN64" s="5">
        <f t="shared" ca="1" si="30"/>
        <v>5.6288474191435803E-2</v>
      </c>
      <c r="CO64" s="5">
        <f t="shared" ca="1" si="30"/>
        <v>-2.6949581458036872E-3</v>
      </c>
      <c r="CP64" s="5">
        <f t="shared" ca="1" si="30"/>
        <v>9.4522453114325847E-2</v>
      </c>
      <c r="CQ64" s="5">
        <f t="shared" ca="1" si="30"/>
        <v>2.4492661828113344E-2</v>
      </c>
      <c r="CR64" s="5">
        <f t="shared" ca="1" si="30"/>
        <v>2.606024944797771E-3</v>
      </c>
      <c r="CS64" s="5">
        <f t="shared" ca="1" si="30"/>
        <v>9.9309179900449435E-2</v>
      </c>
      <c r="CT64" s="5">
        <f t="shared" ca="1" si="30"/>
        <v>-2.5636170957482017E-2</v>
      </c>
      <c r="CU64" s="5">
        <f t="shared" ca="1" si="30"/>
        <v>-8.557022106370768E-2</v>
      </c>
      <c r="CV64" s="5">
        <f t="shared" ca="1" si="30"/>
        <v>2.234717418622011E-2</v>
      </c>
      <c r="CW64" s="5">
        <f t="shared" ca="1" si="30"/>
        <v>-8.8085691903033378E-2</v>
      </c>
      <c r="CX64" s="5">
        <f t="shared" ca="1" si="30"/>
        <v>4.1613390817469058E-2</v>
      </c>
      <c r="CY64" s="5">
        <f t="shared" ca="1" si="30"/>
        <v>2.082466246483125E-3</v>
      </c>
    </row>
    <row r="65" spans="2:103" x14ac:dyDescent="0.25">
      <c r="B65" s="1">
        <v>46753</v>
      </c>
      <c r="C65">
        <v>60</v>
      </c>
      <c r="D65" s="5">
        <f t="shared" ca="1" si="2"/>
        <v>7.6410944155481386E-2</v>
      </c>
      <c r="E65" s="5">
        <f t="shared" ca="1" si="31"/>
        <v>0.11158623627795146</v>
      </c>
      <c r="F65" s="5">
        <f t="shared" ca="1" si="31"/>
        <v>2.170886745733549E-3</v>
      </c>
      <c r="G65" s="5">
        <f t="shared" ca="1" si="31"/>
        <v>2.2137024744254174E-2</v>
      </c>
      <c r="H65" s="5">
        <f t="shared" ca="1" si="31"/>
        <v>2.2880456506015223E-2</v>
      </c>
      <c r="I65" s="5">
        <f t="shared" ca="1" si="31"/>
        <v>3.8524341038217863E-2</v>
      </c>
      <c r="J65" s="5">
        <f t="shared" ca="1" si="31"/>
        <v>2.3120798269287219E-2</v>
      </c>
      <c r="K65" s="5">
        <f t="shared" ca="1" si="31"/>
        <v>-2.6748729027998262E-2</v>
      </c>
      <c r="L65" s="5">
        <f t="shared" ca="1" si="31"/>
        <v>-3.2055767614991071E-2</v>
      </c>
      <c r="M65" s="5">
        <f t="shared" ca="1" si="31"/>
        <v>-4.2973412127310269E-2</v>
      </c>
      <c r="N65" s="5">
        <f t="shared" ca="1" si="31"/>
        <v>-0.1172365614545218</v>
      </c>
      <c r="O65" s="5">
        <f t="shared" ca="1" si="31"/>
        <v>-7.3497832481629458E-2</v>
      </c>
      <c r="P65" s="5">
        <f t="shared" ca="1" si="31"/>
        <v>3.4772308237772838E-2</v>
      </c>
      <c r="Q65" s="5">
        <f t="shared" ca="1" si="31"/>
        <v>5.9207549545523756E-2</v>
      </c>
      <c r="R65" s="5">
        <f t="shared" ca="1" si="31"/>
        <v>-2.8635235427629545E-2</v>
      </c>
      <c r="S65" s="5">
        <f t="shared" ca="1" si="31"/>
        <v>5.9365759564011807E-2</v>
      </c>
      <c r="T65" s="5">
        <f t="shared" ca="1" si="31"/>
        <v>5.6483989283229513E-3</v>
      </c>
      <c r="U65" s="5">
        <f t="shared" ca="1" si="31"/>
        <v>-1.783869593319657E-2</v>
      </c>
      <c r="V65" s="5">
        <f t="shared" ca="1" si="31"/>
        <v>9.7203800856425757E-2</v>
      </c>
      <c r="W65" s="5">
        <f t="shared" ca="1" si="31"/>
        <v>4.122800811228608E-2</v>
      </c>
      <c r="X65" s="5">
        <f t="shared" ca="1" si="31"/>
        <v>9.4570729812154461E-2</v>
      </c>
      <c r="Y65" s="5">
        <f t="shared" ca="1" si="31"/>
        <v>5.7417500156504587E-3</v>
      </c>
      <c r="Z65" s="5">
        <f t="shared" ca="1" si="31"/>
        <v>3.1266255307814392E-2</v>
      </c>
      <c r="AA65" s="5">
        <f t="shared" ca="1" si="31"/>
        <v>6.7741366690355326E-2</v>
      </c>
      <c r="AB65" s="5">
        <f t="shared" ca="1" si="31"/>
        <v>4.9553091234535371E-2</v>
      </c>
      <c r="AC65" s="5">
        <f t="shared" ca="1" si="31"/>
        <v>3.0618012153151471E-3</v>
      </c>
      <c r="AD65" s="5">
        <f t="shared" ca="1" si="31"/>
        <v>-9.3964574979831586E-2</v>
      </c>
      <c r="AE65" s="5">
        <f t="shared" ca="1" si="31"/>
        <v>1.1494091557129701E-2</v>
      </c>
      <c r="AF65" s="5">
        <f t="shared" ca="1" si="31"/>
        <v>-9.4580118229299851E-3</v>
      </c>
      <c r="AG65" s="5">
        <f t="shared" ca="1" si="31"/>
        <v>4.7721711359474818E-2</v>
      </c>
      <c r="AH65" s="5">
        <f t="shared" ca="1" si="31"/>
        <v>0.13528787617719329</v>
      </c>
      <c r="AI65" s="5">
        <f t="shared" ca="1" si="31"/>
        <v>4.3066061085470571E-2</v>
      </c>
      <c r="AJ65" s="5">
        <f t="shared" ca="1" si="31"/>
        <v>6.7494599897469892E-2</v>
      </c>
      <c r="AK65" s="5">
        <f t="shared" ca="1" si="31"/>
        <v>1.152763489825722E-2</v>
      </c>
      <c r="AL65" s="5">
        <f t="shared" ca="1" si="31"/>
        <v>-5.3398841944021593E-2</v>
      </c>
      <c r="AM65" s="5">
        <f t="shared" ca="1" si="31"/>
        <v>4.7000945739729516E-2</v>
      </c>
      <c r="AN65" s="5">
        <f t="shared" ca="1" si="31"/>
        <v>-7.3300465765093071E-3</v>
      </c>
      <c r="AO65" s="5">
        <f t="shared" ca="1" si="31"/>
        <v>-4.1305928137285331E-4</v>
      </c>
      <c r="AP65" s="5">
        <f t="shared" ca="1" si="31"/>
        <v>1.4468856004222763E-2</v>
      </c>
      <c r="AQ65" s="5">
        <f t="shared" ca="1" si="31"/>
        <v>-2.730297479910123E-2</v>
      </c>
      <c r="AR65" s="5">
        <f t="shared" ca="1" si="31"/>
        <v>-1.5987565988470721E-2</v>
      </c>
      <c r="AS65" s="5">
        <f t="shared" ca="1" si="31"/>
        <v>-8.7746701677527739E-2</v>
      </c>
      <c r="AT65" s="5">
        <f t="shared" ca="1" si="31"/>
        <v>-8.9709887612650321E-2</v>
      </c>
      <c r="AU65" s="5">
        <f t="shared" ca="1" si="31"/>
        <v>-5.0947884926556525E-2</v>
      </c>
      <c r="AV65" s="5">
        <f t="shared" ca="1" si="31"/>
        <v>-2.518112980700897E-2</v>
      </c>
      <c r="AW65" s="5">
        <f t="shared" ca="1" si="31"/>
        <v>-7.8162003695933693E-2</v>
      </c>
      <c r="AX65" s="5">
        <f t="shared" ca="1" si="31"/>
        <v>7.9390721515150864E-2</v>
      </c>
      <c r="AY65" s="5">
        <f t="shared" ca="1" si="31"/>
        <v>-2.8034824490023841E-2</v>
      </c>
      <c r="AZ65" s="5">
        <f t="shared" ca="1" si="31"/>
        <v>4.6849316454636872E-2</v>
      </c>
      <c r="BA65" s="5">
        <f t="shared" ca="1" si="31"/>
        <v>-9.8926013436729729E-3</v>
      </c>
      <c r="BB65" s="5">
        <f t="shared" ca="1" si="31"/>
        <v>-7.1780692868439272E-2</v>
      </c>
      <c r="BC65" s="5">
        <f t="shared" ca="1" si="31"/>
        <v>5.7938785568144503E-2</v>
      </c>
      <c r="BD65" s="5">
        <f t="shared" ca="1" si="31"/>
        <v>7.5119905441821747E-2</v>
      </c>
      <c r="BE65" s="5">
        <f t="shared" ca="1" si="31"/>
        <v>-8.6289574525696786E-2</v>
      </c>
      <c r="BF65" s="5">
        <f t="shared" ca="1" si="31"/>
        <v>-1.1854047125741767E-2</v>
      </c>
      <c r="BG65" s="5">
        <f t="shared" ca="1" si="31"/>
        <v>-1.3688875143264265E-2</v>
      </c>
      <c r="BH65" s="5">
        <f t="shared" ca="1" si="31"/>
        <v>2.1971904194376748E-2</v>
      </c>
      <c r="BI65" s="5">
        <f t="shared" ca="1" si="31"/>
        <v>-0.12451424980527634</v>
      </c>
      <c r="BJ65" s="5">
        <f t="shared" ca="1" si="31"/>
        <v>-4.0666134657389302E-2</v>
      </c>
      <c r="BK65" s="5">
        <f t="shared" ca="1" si="31"/>
        <v>0.12458041244775643</v>
      </c>
      <c r="BL65" s="5">
        <f t="shared" ca="1" si="31"/>
        <v>2.7092057364702663E-2</v>
      </c>
      <c r="BM65" s="5">
        <f t="shared" ca="1" si="31"/>
        <v>8.6245356294565954E-3</v>
      </c>
      <c r="BN65" s="5">
        <f t="shared" ca="1" si="31"/>
        <v>1.6485738793378647E-2</v>
      </c>
      <c r="BO65" s="5">
        <f t="shared" ca="1" si="31"/>
        <v>-4.5542458163585167E-2</v>
      </c>
      <c r="BP65" s="5">
        <f t="shared" ca="1" si="31"/>
        <v>-5.2759665327573493E-2</v>
      </c>
      <c r="BQ65" s="5">
        <f t="shared" ca="1" si="30"/>
        <v>-4.5370124470017349E-2</v>
      </c>
      <c r="BR65" s="5">
        <f t="shared" ca="1" si="30"/>
        <v>-2.5753640703301199E-3</v>
      </c>
      <c r="BS65" s="5">
        <f t="shared" ca="1" si="30"/>
        <v>-4.8019996957063847E-2</v>
      </c>
      <c r="BT65" s="5">
        <f t="shared" ca="1" si="30"/>
        <v>5.0237326631479853E-2</v>
      </c>
      <c r="BU65" s="5">
        <f t="shared" ca="1" si="30"/>
        <v>2.8966980155826196E-2</v>
      </c>
      <c r="BV65" s="5">
        <f t="shared" ca="1" si="30"/>
        <v>-1.0169743814906133E-3</v>
      </c>
      <c r="BW65" s="5">
        <f t="shared" ca="1" si="30"/>
        <v>1.7446404515961016E-2</v>
      </c>
      <c r="BX65" s="5">
        <f t="shared" ca="1" si="30"/>
        <v>7.0557699614566621E-2</v>
      </c>
      <c r="BY65" s="5">
        <f t="shared" ca="1" si="30"/>
        <v>6.5242967310864999E-2</v>
      </c>
      <c r="BZ65" s="5">
        <f t="shared" ca="1" si="30"/>
        <v>1.5185593339917881E-2</v>
      </c>
      <c r="CA65" s="5">
        <f t="shared" ca="1" si="30"/>
        <v>1.8959155166649738E-2</v>
      </c>
      <c r="CB65" s="5">
        <f t="shared" ca="1" si="30"/>
        <v>-1.8316002108258208E-3</v>
      </c>
      <c r="CC65" s="5">
        <f t="shared" ca="1" si="30"/>
        <v>-3.5605605628496233E-2</v>
      </c>
      <c r="CD65" s="5">
        <f t="shared" ca="1" si="30"/>
        <v>-3.4938046861881226E-2</v>
      </c>
      <c r="CE65" s="5">
        <f t="shared" ca="1" si="30"/>
        <v>-8.3741701787254208E-2</v>
      </c>
      <c r="CF65" s="5">
        <f t="shared" ca="1" si="30"/>
        <v>-0.12714012018824597</v>
      </c>
      <c r="CG65" s="5">
        <f t="shared" ca="1" si="30"/>
        <v>-6.7044385937043316E-2</v>
      </c>
      <c r="CH65" s="5">
        <f t="shared" ca="1" si="30"/>
        <v>1.9427666585980126E-3</v>
      </c>
      <c r="CI65" s="5">
        <f t="shared" ca="1" si="30"/>
        <v>2.3342238746245792E-2</v>
      </c>
      <c r="CJ65" s="5">
        <f t="shared" ca="1" si="30"/>
        <v>-6.2120707962989141E-3</v>
      </c>
      <c r="CK65" s="5">
        <f t="shared" ca="1" si="30"/>
        <v>3.418271681343292E-2</v>
      </c>
      <c r="CL65" s="5">
        <f t="shared" ca="1" si="30"/>
        <v>4.513394592728065E-2</v>
      </c>
      <c r="CM65" s="5">
        <f t="shared" ca="1" si="30"/>
        <v>-6.7781743478574019E-2</v>
      </c>
      <c r="CN65" s="5">
        <f t="shared" ca="1" si="30"/>
        <v>-7.5275081464480521E-3</v>
      </c>
      <c r="CO65" s="5">
        <f t="shared" ca="1" si="30"/>
        <v>-2.5071150539511644E-2</v>
      </c>
      <c r="CP65" s="5">
        <f t="shared" ca="1" si="30"/>
        <v>-1.9017695652045932E-2</v>
      </c>
      <c r="CQ65" s="5">
        <f t="shared" ca="1" si="30"/>
        <v>4.9839472619444261E-3</v>
      </c>
      <c r="CR65" s="5">
        <f t="shared" ca="1" si="30"/>
        <v>7.7931108761297588E-4</v>
      </c>
      <c r="CS65" s="5">
        <f t="shared" ca="1" si="30"/>
        <v>1.8013981512826653E-3</v>
      </c>
      <c r="CT65" s="5">
        <f t="shared" ca="1" si="30"/>
        <v>-0.17267820083108945</v>
      </c>
      <c r="CU65" s="5">
        <f t="shared" ca="1" si="30"/>
        <v>-2.498062620957283E-2</v>
      </c>
      <c r="CV65" s="5">
        <f t="shared" ca="1" si="30"/>
        <v>-0.10706817163947219</v>
      </c>
      <c r="CW65" s="5">
        <f t="shared" ca="1" si="30"/>
        <v>-6.3612115374716505E-2</v>
      </c>
      <c r="CX65" s="5">
        <f t="shared" ca="1" si="30"/>
        <v>3.9986085794613734E-2</v>
      </c>
      <c r="CY65" s="5">
        <f t="shared" ca="1" si="30"/>
        <v>-4.4043299925551956E-2</v>
      </c>
    </row>
    <row r="66" spans="2:103" x14ac:dyDescent="0.25">
      <c r="B66" s="1">
        <v>46784</v>
      </c>
      <c r="C66">
        <v>61</v>
      </c>
      <c r="D66" s="5">
        <f t="shared" ca="1" si="2"/>
        <v>-6.3973498454950647E-5</v>
      </c>
      <c r="E66" s="5">
        <f t="shared" ca="1" si="31"/>
        <v>2.5499192073450798E-2</v>
      </c>
      <c r="F66" s="5">
        <f t="shared" ca="1" si="31"/>
        <v>6.0427807604085775E-2</v>
      </c>
      <c r="G66" s="5">
        <f t="shared" ca="1" si="31"/>
        <v>-3.5865916787183039E-2</v>
      </c>
      <c r="H66" s="5">
        <f t="shared" ca="1" si="31"/>
        <v>-4.3172723597195546E-2</v>
      </c>
      <c r="I66" s="5">
        <f t="shared" ca="1" si="31"/>
        <v>-1.7950880620008384E-2</v>
      </c>
      <c r="J66" s="5">
        <f t="shared" ca="1" si="31"/>
        <v>7.4294505456881141E-2</v>
      </c>
      <c r="K66" s="5">
        <f t="shared" ca="1" si="31"/>
        <v>-3.1165009773562992E-2</v>
      </c>
      <c r="L66" s="5">
        <f t="shared" ca="1" si="31"/>
        <v>2.0941832870647725E-2</v>
      </c>
      <c r="M66" s="5">
        <f t="shared" ca="1" si="31"/>
        <v>-1.5524495748244535E-2</v>
      </c>
      <c r="N66" s="5">
        <f t="shared" ca="1" si="31"/>
        <v>-1.0229720521086874E-2</v>
      </c>
      <c r="O66" s="5">
        <f t="shared" ca="1" si="31"/>
        <v>-7.0481646193075134E-2</v>
      </c>
      <c r="P66" s="5">
        <f t="shared" ca="1" si="31"/>
        <v>-7.4404844339036241E-2</v>
      </c>
      <c r="Q66" s="5">
        <f t="shared" ca="1" si="31"/>
        <v>0.12268496289380662</v>
      </c>
      <c r="R66" s="5">
        <f t="shared" ca="1" si="31"/>
        <v>3.6365264996756477E-2</v>
      </c>
      <c r="S66" s="5">
        <f t="shared" ca="1" si="31"/>
        <v>-3.5285417525678237E-2</v>
      </c>
      <c r="T66" s="5">
        <f t="shared" ca="1" si="31"/>
        <v>-9.7082437008133293E-2</v>
      </c>
      <c r="U66" s="5">
        <f t="shared" ca="1" si="31"/>
        <v>-2.2110234410793717E-3</v>
      </c>
      <c r="V66" s="5">
        <f t="shared" ca="1" si="31"/>
        <v>-4.2022730784989845E-2</v>
      </c>
      <c r="W66" s="5">
        <f t="shared" ca="1" si="31"/>
        <v>5.3939058425681648E-2</v>
      </c>
      <c r="X66" s="5">
        <f t="shared" ca="1" si="31"/>
        <v>8.6410786479391814E-3</v>
      </c>
      <c r="Y66" s="5">
        <f t="shared" ca="1" si="31"/>
        <v>-2.6386294387857358E-2</v>
      </c>
      <c r="Z66" s="5">
        <f t="shared" ca="1" si="31"/>
        <v>-7.3744507244908261E-2</v>
      </c>
      <c r="AA66" s="5">
        <f t="shared" ca="1" si="31"/>
        <v>-1.0866267089651691E-2</v>
      </c>
      <c r="AB66" s="5">
        <f t="shared" ca="1" si="31"/>
        <v>-6.5256254867836039E-2</v>
      </c>
      <c r="AC66" s="5">
        <f t="shared" ca="1" si="31"/>
        <v>-0.15885713546273733</v>
      </c>
      <c r="AD66" s="5">
        <f t="shared" ca="1" si="31"/>
        <v>-4.2494579981679548E-2</v>
      </c>
      <c r="AE66" s="5">
        <f t="shared" ca="1" si="31"/>
        <v>2.9323275331162985E-2</v>
      </c>
      <c r="AF66" s="5">
        <f t="shared" ca="1" si="31"/>
        <v>6.6564862620126522E-2</v>
      </c>
      <c r="AG66" s="5">
        <f t="shared" ca="1" si="31"/>
        <v>4.810755647545858E-3</v>
      </c>
      <c r="AH66" s="5">
        <f t="shared" ca="1" si="31"/>
        <v>8.8140315558414683E-3</v>
      </c>
      <c r="AI66" s="5">
        <f t="shared" ca="1" si="31"/>
        <v>5.1023238909031703E-2</v>
      </c>
      <c r="AJ66" s="5">
        <f t="shared" ca="1" si="31"/>
        <v>9.5130767499858382E-2</v>
      </c>
      <c r="AK66" s="5">
        <f t="shared" ca="1" si="31"/>
        <v>2.1036728410917842E-2</v>
      </c>
      <c r="AL66" s="5">
        <f t="shared" ca="1" si="31"/>
        <v>1.4338476588493455E-2</v>
      </c>
      <c r="AM66" s="5">
        <f t="shared" ca="1" si="31"/>
        <v>5.9686588839146557E-2</v>
      </c>
      <c r="AN66" s="5">
        <f t="shared" ca="1" si="31"/>
        <v>1.1464603293411701E-2</v>
      </c>
      <c r="AO66" s="5">
        <f t="shared" ca="1" si="31"/>
        <v>1.5198145204427598E-2</v>
      </c>
      <c r="AP66" s="5">
        <f t="shared" ca="1" si="31"/>
        <v>-0.15470469548882218</v>
      </c>
      <c r="AQ66" s="5">
        <f t="shared" ca="1" si="31"/>
        <v>-4.2321987903010415E-2</v>
      </c>
      <c r="AR66" s="5">
        <f t="shared" ca="1" si="31"/>
        <v>5.72258113807292E-2</v>
      </c>
      <c r="AS66" s="5">
        <f t="shared" ca="1" si="31"/>
        <v>1.2120285621038552E-2</v>
      </c>
      <c r="AT66" s="5">
        <f t="shared" ca="1" si="31"/>
        <v>-1.3849325537372444E-2</v>
      </c>
      <c r="AU66" s="5">
        <f t="shared" ca="1" si="31"/>
        <v>-5.4356505582183391E-2</v>
      </c>
      <c r="AV66" s="5">
        <f t="shared" ca="1" si="31"/>
        <v>2.5933948718718999E-2</v>
      </c>
      <c r="AW66" s="5">
        <f t="shared" ca="1" si="31"/>
        <v>-1.9557206670920281E-3</v>
      </c>
      <c r="AX66" s="5">
        <f t="shared" ca="1" si="31"/>
        <v>-6.3073914995118399E-2</v>
      </c>
      <c r="AY66" s="5">
        <f t="shared" ca="1" si="31"/>
        <v>9.1791336950566623E-3</v>
      </c>
      <c r="AZ66" s="5">
        <f t="shared" ca="1" si="31"/>
        <v>-4.3430020754476141E-2</v>
      </c>
      <c r="BA66" s="5">
        <f t="shared" ca="1" si="31"/>
        <v>-3.1710778684246883E-2</v>
      </c>
      <c r="BB66" s="5">
        <f t="shared" ca="1" si="31"/>
        <v>-9.0343371069685069E-2</v>
      </c>
      <c r="BC66" s="5">
        <f t="shared" ca="1" si="31"/>
        <v>2.3412118879269934E-2</v>
      </c>
      <c r="BD66" s="5">
        <f t="shared" ca="1" si="31"/>
        <v>-2.9396911635632711E-2</v>
      </c>
      <c r="BE66" s="5">
        <f t="shared" ca="1" si="31"/>
        <v>-1.8676017819544474E-2</v>
      </c>
      <c r="BF66" s="5">
        <f t="shared" ca="1" si="31"/>
        <v>-7.8879971930645928E-2</v>
      </c>
      <c r="BG66" s="5">
        <f t="shared" ca="1" si="31"/>
        <v>4.1708921913672897E-2</v>
      </c>
      <c r="BH66" s="5">
        <f t="shared" ca="1" si="31"/>
        <v>2.847577475497156E-2</v>
      </c>
      <c r="BI66" s="5">
        <f t="shared" ca="1" si="31"/>
        <v>7.7637493205336083E-2</v>
      </c>
      <c r="BJ66" s="5">
        <f t="shared" ca="1" si="31"/>
        <v>-5.5795359049170996E-2</v>
      </c>
      <c r="BK66" s="5">
        <f t="shared" ca="1" si="31"/>
        <v>0.12337715989666725</v>
      </c>
      <c r="BL66" s="5">
        <f t="shared" ca="1" si="31"/>
        <v>1.7585673108838091E-2</v>
      </c>
      <c r="BM66" s="5">
        <f t="shared" ca="1" si="31"/>
        <v>2.3780092808865373E-2</v>
      </c>
      <c r="BN66" s="5">
        <f t="shared" ca="1" si="31"/>
        <v>7.6139142656483277E-2</v>
      </c>
      <c r="BO66" s="5">
        <f t="shared" ca="1" si="31"/>
        <v>-6.1902935255435984E-2</v>
      </c>
      <c r="BP66" s="5">
        <f t="shared" ca="1" si="31"/>
        <v>-2.7217416929385414E-2</v>
      </c>
      <c r="BQ66" s="5">
        <f t="shared" ca="1" si="30"/>
        <v>-2.2266276534969244E-2</v>
      </c>
      <c r="BR66" s="5">
        <f t="shared" ca="1" si="30"/>
        <v>3.590028646365083E-2</v>
      </c>
      <c r="BS66" s="5">
        <f t="shared" ca="1" si="30"/>
        <v>4.689931650576485E-2</v>
      </c>
      <c r="BT66" s="5">
        <f t="shared" ca="1" si="30"/>
        <v>-6.3337859961433818E-2</v>
      </c>
      <c r="BU66" s="5">
        <f t="shared" ca="1" si="30"/>
        <v>-9.9460430823509721E-2</v>
      </c>
      <c r="BV66" s="5">
        <f t="shared" ca="1" si="30"/>
        <v>-2.3753051903238846E-2</v>
      </c>
      <c r="BW66" s="5">
        <f t="shared" ca="1" si="30"/>
        <v>3.9986510930680126E-2</v>
      </c>
      <c r="BX66" s="5">
        <f t="shared" ca="1" si="30"/>
        <v>8.6209505871338368E-2</v>
      </c>
      <c r="BY66" s="5">
        <f t="shared" ca="1" si="30"/>
        <v>-6.5149938312382055E-2</v>
      </c>
      <c r="BZ66" s="5">
        <f t="shared" ca="1" si="30"/>
        <v>8.1290365968431991E-2</v>
      </c>
      <c r="CA66" s="5">
        <f t="shared" ca="1" si="30"/>
        <v>1.2898560078970651E-2</v>
      </c>
      <c r="CB66" s="5">
        <f t="shared" ca="1" si="30"/>
        <v>-2.5822946859155711E-2</v>
      </c>
      <c r="CC66" s="5">
        <f t="shared" ca="1" si="30"/>
        <v>-5.768776839861469E-2</v>
      </c>
      <c r="CD66" s="5">
        <f t="shared" ca="1" si="30"/>
        <v>1.2372152027735169E-2</v>
      </c>
      <c r="CE66" s="5">
        <f t="shared" ca="1" si="30"/>
        <v>-5.544649832469959E-2</v>
      </c>
      <c r="CF66" s="5">
        <f t="shared" ca="1" si="30"/>
        <v>1.8611371406666542E-2</v>
      </c>
      <c r="CG66" s="5">
        <f t="shared" ca="1" si="30"/>
        <v>2.8697675742365657E-2</v>
      </c>
      <c r="CH66" s="5">
        <f t="shared" ca="1" si="30"/>
        <v>-1.1787005625652495E-2</v>
      </c>
      <c r="CI66" s="5">
        <f t="shared" ca="1" si="30"/>
        <v>-6.0208355981061237E-2</v>
      </c>
      <c r="CJ66" s="5">
        <f t="shared" ca="1" si="30"/>
        <v>-1.1369556774800055E-2</v>
      </c>
      <c r="CK66" s="5">
        <f t="shared" ca="1" si="30"/>
        <v>-5.7069507514266246E-2</v>
      </c>
      <c r="CL66" s="5">
        <f t="shared" ca="1" si="30"/>
        <v>-1.500990537098526E-2</v>
      </c>
      <c r="CM66" s="5">
        <f t="shared" ca="1" si="30"/>
        <v>-5.6726274387292747E-2</v>
      </c>
      <c r="CN66" s="5">
        <f t="shared" ca="1" si="30"/>
        <v>-3.7093640204870208E-2</v>
      </c>
      <c r="CO66" s="5">
        <f t="shared" ca="1" si="30"/>
        <v>1.6005735069091746E-2</v>
      </c>
      <c r="CP66" s="5">
        <f t="shared" ca="1" si="30"/>
        <v>3.6819678285485137E-2</v>
      </c>
      <c r="CQ66" s="5">
        <f t="shared" ca="1" si="30"/>
        <v>1.7745963425679245E-2</v>
      </c>
      <c r="CR66" s="5">
        <f t="shared" ca="1" si="30"/>
        <v>3.5771353814727944E-2</v>
      </c>
      <c r="CS66" s="5">
        <f t="shared" ca="1" si="30"/>
        <v>3.0479932278092346E-2</v>
      </c>
      <c r="CT66" s="5">
        <f t="shared" ca="1" si="30"/>
        <v>-1.9425776611586794E-2</v>
      </c>
      <c r="CU66" s="5">
        <f t="shared" ca="1" si="30"/>
        <v>-2.7413570707718535E-2</v>
      </c>
      <c r="CV66" s="5">
        <f t="shared" ca="1" si="30"/>
        <v>-7.6573666648958316E-2</v>
      </c>
      <c r="CW66" s="5">
        <f t="shared" ca="1" si="30"/>
        <v>4.960838120999507E-2</v>
      </c>
      <c r="CX66" s="5">
        <f t="shared" ca="1" si="30"/>
        <v>-1.466710968560965E-2</v>
      </c>
      <c r="CY66" s="5">
        <f t="shared" ca="1" si="30"/>
        <v>5.2914614690255157E-2</v>
      </c>
    </row>
    <row r="67" spans="2:103" x14ac:dyDescent="0.25">
      <c r="B67" s="1">
        <v>46813</v>
      </c>
      <c r="C67">
        <v>62</v>
      </c>
      <c r="D67" s="5">
        <f t="shared" ca="1" si="2"/>
        <v>1.4978921694442147E-2</v>
      </c>
      <c r="E67" s="5">
        <f t="shared" ca="1" si="31"/>
        <v>2.9012457617652244E-2</v>
      </c>
      <c r="F67" s="5">
        <f t="shared" ca="1" si="31"/>
        <v>2.873958431137064E-2</v>
      </c>
      <c r="G67" s="5">
        <f t="shared" ca="1" si="31"/>
        <v>-2.0383949403723123E-2</v>
      </c>
      <c r="H67" s="5">
        <f t="shared" ca="1" si="31"/>
        <v>-2.619076362037022E-3</v>
      </c>
      <c r="I67" s="5">
        <f t="shared" ca="1" si="31"/>
        <v>6.1892023381405988E-2</v>
      </c>
      <c r="J67" s="5">
        <f t="shared" ca="1" si="31"/>
        <v>1.3197943532907841E-2</v>
      </c>
      <c r="K67" s="5">
        <f t="shared" ca="1" si="31"/>
        <v>-1.9749490501247195E-2</v>
      </c>
      <c r="L67" s="5">
        <f t="shared" ca="1" si="31"/>
        <v>5.6229296581727907E-2</v>
      </c>
      <c r="M67" s="5">
        <f t="shared" ca="1" si="31"/>
        <v>-3.9038004309006613E-2</v>
      </c>
      <c r="N67" s="5">
        <f t="shared" ca="1" si="31"/>
        <v>3.7708575074024239E-2</v>
      </c>
      <c r="O67" s="5">
        <f t="shared" ca="1" si="31"/>
        <v>-2.1279040759814283E-2</v>
      </c>
      <c r="P67" s="5">
        <f t="shared" ca="1" si="31"/>
        <v>-9.1003264106660937E-3</v>
      </c>
      <c r="Q67" s="5">
        <f t="shared" ca="1" si="31"/>
        <v>2.6644855665702492E-2</v>
      </c>
      <c r="R67" s="5">
        <f t="shared" ca="1" si="31"/>
        <v>1.8885403495452781E-2</v>
      </c>
      <c r="S67" s="5">
        <f t="shared" ca="1" si="31"/>
        <v>9.6382401045319227E-2</v>
      </c>
      <c r="T67" s="5">
        <f t="shared" ca="1" si="31"/>
        <v>-3.7517274894301414E-2</v>
      </c>
      <c r="U67" s="5">
        <f t="shared" ca="1" si="31"/>
        <v>-2.1730146130179092E-2</v>
      </c>
      <c r="V67" s="5">
        <f t="shared" ca="1" si="31"/>
        <v>-8.8860417095895955E-2</v>
      </c>
      <c r="W67" s="5">
        <f t="shared" ca="1" si="31"/>
        <v>-6.096439966990766E-2</v>
      </c>
      <c r="X67" s="5">
        <f t="shared" ca="1" si="31"/>
        <v>8.1055100592480708E-2</v>
      </c>
      <c r="Y67" s="5">
        <f t="shared" ca="1" si="31"/>
        <v>-1.9485835199556208E-2</v>
      </c>
      <c r="Z67" s="5">
        <f t="shared" ca="1" si="31"/>
        <v>-5.6253466138151638E-2</v>
      </c>
      <c r="AA67" s="5">
        <f t="shared" ca="1" si="31"/>
        <v>3.6011556765787635E-2</v>
      </c>
      <c r="AB67" s="5">
        <f t="shared" ca="1" si="31"/>
        <v>-4.0067121158594135E-2</v>
      </c>
      <c r="AC67" s="5">
        <f t="shared" ca="1" si="31"/>
        <v>-1.523453825470239E-2</v>
      </c>
      <c r="AD67" s="5">
        <f t="shared" ca="1" si="31"/>
        <v>1.0710824975686732E-2</v>
      </c>
      <c r="AE67" s="5">
        <f t="shared" ca="1" si="31"/>
        <v>-1.7207266169213188E-3</v>
      </c>
      <c r="AF67" s="5">
        <f t="shared" ca="1" si="31"/>
        <v>-1.184905958277018E-2</v>
      </c>
      <c r="AG67" s="5">
        <f t="shared" ca="1" si="31"/>
        <v>7.1378412681352491E-2</v>
      </c>
      <c r="AH67" s="5">
        <f t="shared" ca="1" si="31"/>
        <v>8.9666743556296558E-2</v>
      </c>
      <c r="AI67" s="5">
        <f t="shared" ca="1" si="31"/>
        <v>-5.1103089537472737E-2</v>
      </c>
      <c r="AJ67" s="5">
        <f t="shared" ca="1" si="31"/>
        <v>3.4455207768715121E-2</v>
      </c>
      <c r="AK67" s="5">
        <f t="shared" ca="1" si="31"/>
        <v>-4.3869754332265115E-2</v>
      </c>
      <c r="AL67" s="5">
        <f t="shared" ca="1" si="31"/>
        <v>1.970283554817627E-2</v>
      </c>
      <c r="AM67" s="5">
        <f t="shared" ca="1" si="31"/>
        <v>9.2636847902526478E-2</v>
      </c>
      <c r="AN67" s="5">
        <f t="shared" ca="1" si="31"/>
        <v>8.5540091398053943E-3</v>
      </c>
      <c r="AO67" s="5">
        <f t="shared" ca="1" si="31"/>
        <v>7.0176743127962168E-2</v>
      </c>
      <c r="AP67" s="5">
        <f t="shared" ca="1" si="31"/>
        <v>1.3910007932007128E-2</v>
      </c>
      <c r="AQ67" s="5">
        <f t="shared" ca="1" si="31"/>
        <v>1.4826215436045816E-2</v>
      </c>
      <c r="AR67" s="5">
        <f t="shared" ca="1" si="31"/>
        <v>6.4525358146392098E-2</v>
      </c>
      <c r="AS67" s="5">
        <f t="shared" ca="1" si="31"/>
        <v>5.9145354569475068E-2</v>
      </c>
      <c r="AT67" s="5">
        <f t="shared" ca="1" si="31"/>
        <v>-8.7509739084431389E-3</v>
      </c>
      <c r="AU67" s="5">
        <f t="shared" ca="1" si="31"/>
        <v>1.7602679385844647E-2</v>
      </c>
      <c r="AV67" s="5">
        <f t="shared" ca="1" si="31"/>
        <v>1.9882764811871803E-2</v>
      </c>
      <c r="AW67" s="5">
        <f t="shared" ca="1" si="31"/>
        <v>6.111395622087247E-2</v>
      </c>
      <c r="AX67" s="5">
        <f t="shared" ca="1" si="31"/>
        <v>1.3935785520799193E-2</v>
      </c>
      <c r="AY67" s="5">
        <f t="shared" ca="1" si="31"/>
        <v>0.11949065874036262</v>
      </c>
      <c r="AZ67" s="5">
        <f t="shared" ca="1" si="31"/>
        <v>5.9038976847639105E-2</v>
      </c>
      <c r="BA67" s="5">
        <f t="shared" ca="1" si="31"/>
        <v>9.6328330379723548E-2</v>
      </c>
      <c r="BB67" s="5">
        <f t="shared" ca="1" si="31"/>
        <v>1.9802288535617316E-2</v>
      </c>
      <c r="BC67" s="5">
        <f t="shared" ca="1" si="31"/>
        <v>-6.3654038958455041E-3</v>
      </c>
      <c r="BD67" s="5">
        <f t="shared" ca="1" si="31"/>
        <v>2.140451640362067E-2</v>
      </c>
      <c r="BE67" s="5">
        <f t="shared" ca="1" si="31"/>
        <v>4.4404129130248965E-2</v>
      </c>
      <c r="BF67" s="5">
        <f t="shared" ca="1" si="31"/>
        <v>1.9273270753592108E-3</v>
      </c>
      <c r="BG67" s="5">
        <f t="shared" ca="1" si="31"/>
        <v>-8.6314596103933602E-3</v>
      </c>
      <c r="BH67" s="5">
        <f t="shared" ca="1" si="31"/>
        <v>-7.2220965059436953E-2</v>
      </c>
      <c r="BI67" s="5">
        <f t="shared" ca="1" si="31"/>
        <v>9.0314138762596877E-2</v>
      </c>
      <c r="BJ67" s="5">
        <f t="shared" ca="1" si="31"/>
        <v>1.4437090082098747E-3</v>
      </c>
      <c r="BK67" s="5">
        <f t="shared" ca="1" si="31"/>
        <v>8.1372892457959187E-2</v>
      </c>
      <c r="BL67" s="5">
        <f t="shared" ca="1" si="31"/>
        <v>-1.1791770694512826E-2</v>
      </c>
      <c r="BM67" s="5">
        <f t="shared" ca="1" si="31"/>
        <v>-8.1585892968513388E-2</v>
      </c>
      <c r="BN67" s="5">
        <f t="shared" ca="1" si="31"/>
        <v>1.0802016965759739E-2</v>
      </c>
      <c r="BO67" s="5">
        <f t="shared" ca="1" si="31"/>
        <v>4.8845445008785612E-2</v>
      </c>
      <c r="BP67" s="5">
        <f t="shared" ref="BP67:CY74" ca="1" si="32">_xlfn.NORM.INV(RAND(), $B$3, $C$3)</f>
        <v>-0.10843412227218852</v>
      </c>
      <c r="BQ67" s="5">
        <f t="shared" ca="1" si="32"/>
        <v>8.6518836145619477E-2</v>
      </c>
      <c r="BR67" s="5">
        <f t="shared" ca="1" si="32"/>
        <v>6.8134306768194864E-3</v>
      </c>
      <c r="BS67" s="5">
        <f t="shared" ca="1" si="32"/>
        <v>9.3221255441257225E-3</v>
      </c>
      <c r="BT67" s="5">
        <f t="shared" ca="1" si="32"/>
        <v>-2.3872215278896061E-2</v>
      </c>
      <c r="BU67" s="5">
        <f t="shared" ca="1" si="32"/>
        <v>-5.3768608134838566E-2</v>
      </c>
      <c r="BV67" s="5">
        <f t="shared" ca="1" si="32"/>
        <v>3.5656924784756891E-2</v>
      </c>
      <c r="BW67" s="5">
        <f t="shared" ca="1" si="32"/>
        <v>3.3301606733981408E-2</v>
      </c>
      <c r="BX67" s="5">
        <f t="shared" ca="1" si="32"/>
        <v>2.0962020473349078E-3</v>
      </c>
      <c r="BY67" s="5">
        <f t="shared" ca="1" si="32"/>
        <v>5.7518890617525936E-2</v>
      </c>
      <c r="BZ67" s="5">
        <f t="shared" ca="1" si="32"/>
        <v>2.6827743279506582E-2</v>
      </c>
      <c r="CA67" s="5">
        <f t="shared" ca="1" si="32"/>
        <v>-3.8334525413898569E-2</v>
      </c>
      <c r="CB67" s="5">
        <f t="shared" ca="1" si="32"/>
        <v>-3.7080704691051375E-2</v>
      </c>
      <c r="CC67" s="5">
        <f t="shared" ca="1" si="32"/>
        <v>-4.6774628122118918E-2</v>
      </c>
      <c r="CD67" s="5">
        <f t="shared" ca="1" si="32"/>
        <v>9.6313895302585342E-2</v>
      </c>
      <c r="CE67" s="5">
        <f t="shared" ca="1" si="32"/>
        <v>5.3720268130257459E-2</v>
      </c>
      <c r="CF67" s="5">
        <f t="shared" ca="1" si="32"/>
        <v>3.6419762573968867E-2</v>
      </c>
      <c r="CG67" s="5">
        <f t="shared" ca="1" si="32"/>
        <v>1.4218701260413837E-2</v>
      </c>
      <c r="CH67" s="5">
        <f t="shared" ca="1" si="32"/>
        <v>0.13917183994578536</v>
      </c>
      <c r="CI67" s="5">
        <f t="shared" ca="1" si="32"/>
        <v>1.3797862440486931E-2</v>
      </c>
      <c r="CJ67" s="5">
        <f t="shared" ca="1" si="32"/>
        <v>-8.5186080144173549E-3</v>
      </c>
      <c r="CK67" s="5">
        <f t="shared" ca="1" si="32"/>
        <v>7.4404912612589552E-2</v>
      </c>
      <c r="CL67" s="5">
        <f t="shared" ca="1" si="32"/>
        <v>-4.3577465532444501E-2</v>
      </c>
      <c r="CM67" s="5">
        <f t="shared" ca="1" si="32"/>
        <v>6.5299973184544502E-2</v>
      </c>
      <c r="CN67" s="5">
        <f t="shared" ca="1" si="32"/>
        <v>-4.6762679530455341E-2</v>
      </c>
      <c r="CO67" s="5">
        <f t="shared" ca="1" si="32"/>
        <v>3.1366529931365701E-3</v>
      </c>
      <c r="CP67" s="5">
        <f t="shared" ca="1" si="32"/>
        <v>-3.9658231131412071E-2</v>
      </c>
      <c r="CQ67" s="5">
        <f t="shared" ca="1" si="32"/>
        <v>-5.6522457339683328E-2</v>
      </c>
      <c r="CR67" s="5">
        <f t="shared" ca="1" si="32"/>
        <v>5.1097301887300585E-2</v>
      </c>
      <c r="CS67" s="5">
        <f t="shared" ca="1" si="32"/>
        <v>4.6899249114899448E-2</v>
      </c>
      <c r="CT67" s="5">
        <f t="shared" ca="1" si="32"/>
        <v>3.1592516256073302E-2</v>
      </c>
      <c r="CU67" s="5">
        <f t="shared" ca="1" si="32"/>
        <v>-1.6522772779912088E-2</v>
      </c>
      <c r="CV67" s="5">
        <f t="shared" ca="1" si="32"/>
        <v>-3.9171067188146936E-3</v>
      </c>
      <c r="CW67" s="5">
        <f t="shared" ca="1" si="32"/>
        <v>3.3943876486145154E-3</v>
      </c>
      <c r="CX67" s="5">
        <f t="shared" ca="1" si="32"/>
        <v>-9.4867368876705681E-3</v>
      </c>
      <c r="CY67" s="5">
        <f t="shared" ca="1" si="32"/>
        <v>-4.1267226882512685E-2</v>
      </c>
    </row>
    <row r="68" spans="2:103" x14ac:dyDescent="0.25">
      <c r="B68" s="1">
        <v>46844</v>
      </c>
      <c r="C68">
        <v>63</v>
      </c>
      <c r="D68" s="5">
        <f t="shared" ca="1" si="2"/>
        <v>2.7478250815370577E-3</v>
      </c>
      <c r="E68" s="5">
        <f t="shared" ref="E68:BP71" ca="1" si="33">_xlfn.NORM.INV(RAND(), $B$3, $C$3)</f>
        <v>9.557450668489767E-2</v>
      </c>
      <c r="F68" s="5">
        <f t="shared" ca="1" si="33"/>
        <v>7.7826763300155338E-2</v>
      </c>
      <c r="G68" s="5">
        <f t="shared" ca="1" si="33"/>
        <v>-5.1682421017034529E-3</v>
      </c>
      <c r="H68" s="5">
        <f t="shared" ca="1" si="33"/>
        <v>-7.6650877632399181E-2</v>
      </c>
      <c r="I68" s="5">
        <f t="shared" ca="1" si="33"/>
        <v>-1.4449059151384346E-2</v>
      </c>
      <c r="J68" s="5">
        <f t="shared" ca="1" si="33"/>
        <v>1.4444065193575537E-2</v>
      </c>
      <c r="K68" s="5">
        <f t="shared" ca="1" si="33"/>
        <v>-6.7838050873955558E-2</v>
      </c>
      <c r="L68" s="5">
        <f t="shared" ca="1" si="33"/>
        <v>0.11670727999011382</v>
      </c>
      <c r="M68" s="5">
        <f t="shared" ca="1" si="33"/>
        <v>-5.7545329958744965E-2</v>
      </c>
      <c r="N68" s="5">
        <f t="shared" ca="1" si="33"/>
        <v>-1.1636126736772279E-2</v>
      </c>
      <c r="O68" s="5">
        <f t="shared" ca="1" si="33"/>
        <v>-2.470813122467036E-2</v>
      </c>
      <c r="P68" s="5">
        <f t="shared" ca="1" si="33"/>
        <v>1.2311516220944119E-2</v>
      </c>
      <c r="Q68" s="5">
        <f t="shared" ca="1" si="33"/>
        <v>-3.1590660693296017E-2</v>
      </c>
      <c r="R68" s="5">
        <f t="shared" ca="1" si="33"/>
        <v>7.479253689110596E-2</v>
      </c>
      <c r="S68" s="5">
        <f t="shared" ca="1" si="33"/>
        <v>4.7013460054853538E-2</v>
      </c>
      <c r="T68" s="5">
        <f t="shared" ca="1" si="33"/>
        <v>-7.6438989598547925E-3</v>
      </c>
      <c r="U68" s="5">
        <f t="shared" ca="1" si="33"/>
        <v>-5.2206776343597376E-2</v>
      </c>
      <c r="V68" s="5">
        <f t="shared" ca="1" si="33"/>
        <v>1.8735504722977241E-2</v>
      </c>
      <c r="W68" s="5">
        <f t="shared" ca="1" si="33"/>
        <v>5.1179957516285256E-2</v>
      </c>
      <c r="X68" s="5">
        <f t="shared" ca="1" si="33"/>
        <v>-3.6842497470689337E-2</v>
      </c>
      <c r="Y68" s="5">
        <f t="shared" ca="1" si="33"/>
        <v>1.8099818153418781E-2</v>
      </c>
      <c r="Z68" s="5">
        <f t="shared" ca="1" si="33"/>
        <v>1.9620227719421065E-2</v>
      </c>
      <c r="AA68" s="5">
        <f t="shared" ca="1" si="33"/>
        <v>1.3090049260056654E-2</v>
      </c>
      <c r="AB68" s="5">
        <f t="shared" ca="1" si="33"/>
        <v>-4.4703806610126157E-2</v>
      </c>
      <c r="AC68" s="5">
        <f t="shared" ca="1" si="33"/>
        <v>-2.9745385831645196E-2</v>
      </c>
      <c r="AD68" s="5">
        <f t="shared" ca="1" si="33"/>
        <v>7.6790444003724326E-2</v>
      </c>
      <c r="AE68" s="5">
        <f t="shared" ca="1" si="33"/>
        <v>9.4083378522913638E-2</v>
      </c>
      <c r="AF68" s="5">
        <f t="shared" ca="1" si="33"/>
        <v>-2.004194708059789E-2</v>
      </c>
      <c r="AG68" s="5">
        <f t="shared" ca="1" si="33"/>
        <v>3.0899387454861722E-2</v>
      </c>
      <c r="AH68" s="5">
        <f t="shared" ca="1" si="33"/>
        <v>-1.9701347600747345E-2</v>
      </c>
      <c r="AI68" s="5">
        <f t="shared" ca="1" si="33"/>
        <v>-8.2793997233043565E-2</v>
      </c>
      <c r="AJ68" s="5">
        <f t="shared" ca="1" si="33"/>
        <v>-2.1873984721723244E-3</v>
      </c>
      <c r="AK68" s="5">
        <f t="shared" ca="1" si="33"/>
        <v>6.8369796625818116E-2</v>
      </c>
      <c r="AL68" s="5">
        <f t="shared" ca="1" si="33"/>
        <v>-2.0385157977760204E-2</v>
      </c>
      <c r="AM68" s="5">
        <f t="shared" ca="1" si="33"/>
        <v>7.5436065812189285E-2</v>
      </c>
      <c r="AN68" s="5">
        <f t="shared" ca="1" si="33"/>
        <v>1.2920849996372209E-2</v>
      </c>
      <c r="AO68" s="5">
        <f t="shared" ca="1" si="33"/>
        <v>-6.0775153156163803E-2</v>
      </c>
      <c r="AP68" s="5">
        <f t="shared" ca="1" si="33"/>
        <v>-1.0478667845405812E-2</v>
      </c>
      <c r="AQ68" s="5">
        <f t="shared" ca="1" si="33"/>
        <v>2.0702416372463558E-2</v>
      </c>
      <c r="AR68" s="5">
        <f t="shared" ca="1" si="33"/>
        <v>3.1853032954994649E-2</v>
      </c>
      <c r="AS68" s="5">
        <f t="shared" ca="1" si="33"/>
        <v>6.8211318446992436E-2</v>
      </c>
      <c r="AT68" s="5">
        <f t="shared" ca="1" si="33"/>
        <v>2.3135370733490906E-2</v>
      </c>
      <c r="AU68" s="5">
        <f t="shared" ca="1" si="33"/>
        <v>5.8779368361075108E-3</v>
      </c>
      <c r="AV68" s="5">
        <f t="shared" ca="1" si="33"/>
        <v>-4.7465431586483725E-2</v>
      </c>
      <c r="AW68" s="5">
        <f t="shared" ca="1" si="33"/>
        <v>-3.1107955949383384E-2</v>
      </c>
      <c r="AX68" s="5">
        <f t="shared" ca="1" si="33"/>
        <v>-3.9231029401702346E-3</v>
      </c>
      <c r="AY68" s="5">
        <f t="shared" ca="1" si="33"/>
        <v>7.3384789076059581E-3</v>
      </c>
      <c r="AZ68" s="5">
        <f t="shared" ca="1" si="33"/>
        <v>2.6706394776998616E-2</v>
      </c>
      <c r="BA68" s="5">
        <f t="shared" ca="1" si="33"/>
        <v>-5.0908110044738906E-2</v>
      </c>
      <c r="BB68" s="5">
        <f t="shared" ca="1" si="33"/>
        <v>0.10533503374923486</v>
      </c>
      <c r="BC68" s="5">
        <f t="shared" ca="1" si="33"/>
        <v>6.5847143992711424E-2</v>
      </c>
      <c r="BD68" s="5">
        <f t="shared" ca="1" si="33"/>
        <v>2.1528470955510241E-2</v>
      </c>
      <c r="BE68" s="5">
        <f t="shared" ca="1" si="33"/>
        <v>-4.0262314980508543E-2</v>
      </c>
      <c r="BF68" s="5">
        <f t="shared" ca="1" si="33"/>
        <v>-2.4360377858058745E-2</v>
      </c>
      <c r="BG68" s="5">
        <f t="shared" ca="1" si="33"/>
        <v>3.6494480444560027E-3</v>
      </c>
      <c r="BH68" s="5">
        <f t="shared" ca="1" si="33"/>
        <v>4.3047650572431368E-3</v>
      </c>
      <c r="BI68" s="5">
        <f t="shared" ca="1" si="33"/>
        <v>0.12461087425789742</v>
      </c>
      <c r="BJ68" s="5">
        <f t="shared" ca="1" si="33"/>
        <v>-3.3957687426732164E-2</v>
      </c>
      <c r="BK68" s="5">
        <f t="shared" ca="1" si="33"/>
        <v>-5.5820111609385572E-3</v>
      </c>
      <c r="BL68" s="5">
        <f t="shared" ca="1" si="33"/>
        <v>7.7082506230227846E-2</v>
      </c>
      <c r="BM68" s="5">
        <f t="shared" ca="1" si="33"/>
        <v>9.9950870256443379E-4</v>
      </c>
      <c r="BN68" s="5">
        <f t="shared" ca="1" si="33"/>
        <v>5.9230874405426834E-2</v>
      </c>
      <c r="BO68" s="5">
        <f t="shared" ca="1" si="33"/>
        <v>-7.9581393030525194E-2</v>
      </c>
      <c r="BP68" s="5">
        <f t="shared" ca="1" si="33"/>
        <v>2.3739390291493429E-2</v>
      </c>
      <c r="BQ68" s="5">
        <f t="shared" ca="1" si="32"/>
        <v>-5.5095632007477703E-4</v>
      </c>
      <c r="BR68" s="5">
        <f t="shared" ca="1" si="32"/>
        <v>-1.0667028843903826E-3</v>
      </c>
      <c r="BS68" s="5">
        <f t="shared" ca="1" si="32"/>
        <v>-4.6857048949053098E-2</v>
      </c>
      <c r="BT68" s="5">
        <f t="shared" ca="1" si="32"/>
        <v>-2.2515552983747428E-2</v>
      </c>
      <c r="BU68" s="5">
        <f t="shared" ca="1" si="32"/>
        <v>4.1414081678268815E-2</v>
      </c>
      <c r="BV68" s="5">
        <f t="shared" ca="1" si="32"/>
        <v>-4.9168335326539511E-2</v>
      </c>
      <c r="BW68" s="5">
        <f t="shared" ca="1" si="32"/>
        <v>6.2741692913039271E-2</v>
      </c>
      <c r="BX68" s="5">
        <f t="shared" ca="1" si="32"/>
        <v>1.1117390686366907E-2</v>
      </c>
      <c r="BY68" s="5">
        <f t="shared" ca="1" si="32"/>
        <v>6.2248310889736862E-2</v>
      </c>
      <c r="BZ68" s="5">
        <f t="shared" ca="1" si="32"/>
        <v>4.1504971785816962E-2</v>
      </c>
      <c r="CA68" s="5">
        <f t="shared" ca="1" si="32"/>
        <v>-3.2544011395852196E-2</v>
      </c>
      <c r="CB68" s="5">
        <f t="shared" ca="1" si="32"/>
        <v>6.9707859364334431E-3</v>
      </c>
      <c r="CC68" s="5">
        <f t="shared" ca="1" si="32"/>
        <v>-4.6861223511835234E-2</v>
      </c>
      <c r="CD68" s="5">
        <f t="shared" ca="1" si="32"/>
        <v>0.15833938426941557</v>
      </c>
      <c r="CE68" s="5">
        <f t="shared" ca="1" si="32"/>
        <v>3.1050664892403889E-2</v>
      </c>
      <c r="CF68" s="5">
        <f t="shared" ca="1" si="32"/>
        <v>1.0781610218289205E-2</v>
      </c>
      <c r="CG68" s="5">
        <f t="shared" ca="1" si="32"/>
        <v>0.11362362317425624</v>
      </c>
      <c r="CH68" s="5">
        <f t="shared" ca="1" si="32"/>
        <v>-2.7261502738977219E-3</v>
      </c>
      <c r="CI68" s="5">
        <f t="shared" ca="1" si="32"/>
        <v>-3.6603372328609336E-2</v>
      </c>
      <c r="CJ68" s="5">
        <f t="shared" ca="1" si="32"/>
        <v>-6.9937643825514012E-2</v>
      </c>
      <c r="CK68" s="5">
        <f t="shared" ca="1" si="32"/>
        <v>-0.10614386891942211</v>
      </c>
      <c r="CL68" s="5">
        <f t="shared" ca="1" si="32"/>
        <v>-4.0976374822840212E-3</v>
      </c>
      <c r="CM68" s="5">
        <f t="shared" ca="1" si="32"/>
        <v>-4.060703553368479E-2</v>
      </c>
      <c r="CN68" s="5">
        <f t="shared" ca="1" si="32"/>
        <v>2.7065903253909278E-2</v>
      </c>
      <c r="CO68" s="5">
        <f t="shared" ca="1" si="32"/>
        <v>-2.5366938754271529E-2</v>
      </c>
      <c r="CP68" s="5">
        <f t="shared" ca="1" si="32"/>
        <v>1.5680572430626736E-2</v>
      </c>
      <c r="CQ68" s="5">
        <f t="shared" ca="1" si="32"/>
        <v>-4.6004017015341819E-2</v>
      </c>
      <c r="CR68" s="5">
        <f t="shared" ca="1" si="32"/>
        <v>-5.0082992713564402E-2</v>
      </c>
      <c r="CS68" s="5">
        <f t="shared" ca="1" si="32"/>
        <v>-6.0894595608585816E-2</v>
      </c>
      <c r="CT68" s="5">
        <f t="shared" ca="1" si="32"/>
        <v>3.2113216637438068E-2</v>
      </c>
      <c r="CU68" s="5">
        <f t="shared" ca="1" si="32"/>
        <v>-0.12427937766146976</v>
      </c>
      <c r="CV68" s="5">
        <f t="shared" ca="1" si="32"/>
        <v>-1.1510168861251797E-2</v>
      </c>
      <c r="CW68" s="5">
        <f t="shared" ca="1" si="32"/>
        <v>2.7340503342176813E-2</v>
      </c>
      <c r="CX68" s="5">
        <f t="shared" ca="1" si="32"/>
        <v>-5.3421489703031916E-3</v>
      </c>
      <c r="CY68" s="5">
        <f t="shared" ca="1" si="32"/>
        <v>3.6064959424459225E-2</v>
      </c>
    </row>
    <row r="69" spans="2:103" x14ac:dyDescent="0.25">
      <c r="B69" s="1">
        <v>46874</v>
      </c>
      <c r="C69">
        <v>64</v>
      </c>
      <c r="D69" s="5">
        <f t="shared" ca="1" si="2"/>
        <v>1.2990145089309421E-2</v>
      </c>
      <c r="E69" s="5">
        <f t="shared" ca="1" si="33"/>
        <v>-1.9678225970032995E-2</v>
      </c>
      <c r="F69" s="5">
        <f t="shared" ca="1" si="33"/>
        <v>7.9008904014140763E-2</v>
      </c>
      <c r="G69" s="5">
        <f t="shared" ca="1" si="33"/>
        <v>-7.2266569465512576E-2</v>
      </c>
      <c r="H69" s="5">
        <f t="shared" ca="1" si="33"/>
        <v>6.6229109418972712E-2</v>
      </c>
      <c r="I69" s="5">
        <f t="shared" ca="1" si="33"/>
        <v>2.983513349743749E-2</v>
      </c>
      <c r="J69" s="5">
        <f t="shared" ca="1" si="33"/>
        <v>-3.1174170824851487E-2</v>
      </c>
      <c r="K69" s="5">
        <f t="shared" ca="1" si="33"/>
        <v>-5.3709234529775718E-3</v>
      </c>
      <c r="L69" s="5">
        <f t="shared" ca="1" si="33"/>
        <v>-6.8050114510847914E-2</v>
      </c>
      <c r="M69" s="5">
        <f t="shared" ca="1" si="33"/>
        <v>-2.1012881907986982E-3</v>
      </c>
      <c r="N69" s="5">
        <f t="shared" ca="1" si="33"/>
        <v>-9.3860963926028062E-3</v>
      </c>
      <c r="O69" s="5">
        <f t="shared" ca="1" si="33"/>
        <v>-2.3964525274347951E-2</v>
      </c>
      <c r="P69" s="5">
        <f t="shared" ca="1" si="33"/>
        <v>-0.11972155997954831</v>
      </c>
      <c r="Q69" s="5">
        <f t="shared" ca="1" si="33"/>
        <v>7.2918451755346614E-2</v>
      </c>
      <c r="R69" s="5">
        <f t="shared" ca="1" si="33"/>
        <v>6.7406965673620381E-2</v>
      </c>
      <c r="S69" s="5">
        <f t="shared" ca="1" si="33"/>
        <v>4.3890255885925024E-2</v>
      </c>
      <c r="T69" s="5">
        <f t="shared" ca="1" si="33"/>
        <v>-2.9834102766187642E-2</v>
      </c>
      <c r="U69" s="5">
        <f t="shared" ca="1" si="33"/>
        <v>-2.1451459051213269E-2</v>
      </c>
      <c r="V69" s="5">
        <f t="shared" ca="1" si="33"/>
        <v>-8.1843924094255047E-2</v>
      </c>
      <c r="W69" s="5">
        <f t="shared" ca="1" si="33"/>
        <v>-5.1241607737000969E-2</v>
      </c>
      <c r="X69" s="5">
        <f t="shared" ca="1" si="33"/>
        <v>-3.2985821356501456E-3</v>
      </c>
      <c r="Y69" s="5">
        <f t="shared" ca="1" si="33"/>
        <v>-7.5815791371461438E-2</v>
      </c>
      <c r="Z69" s="5">
        <f t="shared" ca="1" si="33"/>
        <v>-3.7114889602795152E-2</v>
      </c>
      <c r="AA69" s="5">
        <f t="shared" ca="1" si="33"/>
        <v>3.9367126750007218E-2</v>
      </c>
      <c r="AB69" s="5">
        <f t="shared" ca="1" si="33"/>
        <v>-1.0903301030082392E-2</v>
      </c>
      <c r="AC69" s="5">
        <f t="shared" ca="1" si="33"/>
        <v>4.9241499364769216E-2</v>
      </c>
      <c r="AD69" s="5">
        <f t="shared" ca="1" si="33"/>
        <v>1.2571288599809863E-2</v>
      </c>
      <c r="AE69" s="5">
        <f t="shared" ca="1" si="33"/>
        <v>-5.0429845740917807E-2</v>
      </c>
      <c r="AF69" s="5">
        <f t="shared" ca="1" si="33"/>
        <v>-4.2423747382112229E-2</v>
      </c>
      <c r="AG69" s="5">
        <f t="shared" ca="1" si="33"/>
        <v>-4.0357712696670711E-2</v>
      </c>
      <c r="AH69" s="5">
        <f t="shared" ca="1" si="33"/>
        <v>0.10302882385691389</v>
      </c>
      <c r="AI69" s="5">
        <f t="shared" ca="1" si="33"/>
        <v>-1.6748366741846335E-2</v>
      </c>
      <c r="AJ69" s="5">
        <f t="shared" ca="1" si="33"/>
        <v>3.6707585890037031E-2</v>
      </c>
      <c r="AK69" s="5">
        <f t="shared" ca="1" si="33"/>
        <v>-4.2541394378113342E-2</v>
      </c>
      <c r="AL69" s="5">
        <f t="shared" ca="1" si="33"/>
        <v>1.2617441201112309E-2</v>
      </c>
      <c r="AM69" s="5">
        <f t="shared" ca="1" si="33"/>
        <v>7.2542263506297555E-2</v>
      </c>
      <c r="AN69" s="5">
        <f t="shared" ca="1" si="33"/>
        <v>-9.8545764783785433E-2</v>
      </c>
      <c r="AO69" s="5">
        <f t="shared" ca="1" si="33"/>
        <v>-6.7519140520398951E-2</v>
      </c>
      <c r="AP69" s="5">
        <f t="shared" ca="1" si="33"/>
        <v>-3.0132722027622023E-2</v>
      </c>
      <c r="AQ69" s="5">
        <f t="shared" ca="1" si="33"/>
        <v>-2.3742758894526161E-4</v>
      </c>
      <c r="AR69" s="5">
        <f t="shared" ca="1" si="33"/>
        <v>6.197387627537948E-2</v>
      </c>
      <c r="AS69" s="5">
        <f t="shared" ca="1" si="33"/>
        <v>0.10725175898502919</v>
      </c>
      <c r="AT69" s="5">
        <f t="shared" ca="1" si="33"/>
        <v>-1.2827315392606359E-2</v>
      </c>
      <c r="AU69" s="5">
        <f t="shared" ca="1" si="33"/>
        <v>0.15683964045208879</v>
      </c>
      <c r="AV69" s="5">
        <f t="shared" ca="1" si="33"/>
        <v>-5.37568212402749E-2</v>
      </c>
      <c r="AW69" s="5">
        <f t="shared" ca="1" si="33"/>
        <v>0.10481141356504128</v>
      </c>
      <c r="AX69" s="5">
        <f t="shared" ca="1" si="33"/>
        <v>2.4216014810922629E-2</v>
      </c>
      <c r="AY69" s="5">
        <f t="shared" ca="1" si="33"/>
        <v>-1.3825736030516366E-3</v>
      </c>
      <c r="AZ69" s="5">
        <f t="shared" ca="1" si="33"/>
        <v>2.5261577315667815E-2</v>
      </c>
      <c r="BA69" s="5">
        <f t="shared" ca="1" si="33"/>
        <v>2.5113694976664359E-2</v>
      </c>
      <c r="BB69" s="5">
        <f t="shared" ca="1" si="33"/>
        <v>-0.10477234542073133</v>
      </c>
      <c r="BC69" s="5">
        <f t="shared" ca="1" si="33"/>
        <v>-2.6582709512865975E-2</v>
      </c>
      <c r="BD69" s="5">
        <f t="shared" ca="1" si="33"/>
        <v>-1.4852601315110546E-3</v>
      </c>
      <c r="BE69" s="5">
        <f t="shared" ca="1" si="33"/>
        <v>3.6570651012922888E-2</v>
      </c>
      <c r="BF69" s="5">
        <f t="shared" ca="1" si="33"/>
        <v>2.8370824864130777E-4</v>
      </c>
      <c r="BG69" s="5">
        <f t="shared" ca="1" si="33"/>
        <v>-3.5336387717722469E-2</v>
      </c>
      <c r="BH69" s="5">
        <f t="shared" ca="1" si="33"/>
        <v>-3.6223736226687328E-2</v>
      </c>
      <c r="BI69" s="5">
        <f t="shared" ca="1" si="33"/>
        <v>4.3200340317894846E-2</v>
      </c>
      <c r="BJ69" s="5">
        <f t="shared" ca="1" si="33"/>
        <v>1.3932020031653804E-2</v>
      </c>
      <c r="BK69" s="5">
        <f t="shared" ca="1" si="33"/>
        <v>-1.6154114856462513E-2</v>
      </c>
      <c r="BL69" s="5">
        <f t="shared" ca="1" si="33"/>
        <v>8.1117972267597011E-2</v>
      </c>
      <c r="BM69" s="5">
        <f t="shared" ca="1" si="33"/>
        <v>-1.5899766332072695E-2</v>
      </c>
      <c r="BN69" s="5">
        <f t="shared" ca="1" si="33"/>
        <v>5.8584382635165605E-2</v>
      </c>
      <c r="BO69" s="5">
        <f t="shared" ca="1" si="33"/>
        <v>9.5662495798999297E-2</v>
      </c>
      <c r="BP69" s="5">
        <f t="shared" ca="1" si="33"/>
        <v>7.814876041876407E-3</v>
      </c>
      <c r="BQ69" s="5">
        <f t="shared" ca="1" si="32"/>
        <v>-9.7520209839014591E-2</v>
      </c>
      <c r="BR69" s="5">
        <f t="shared" ca="1" si="32"/>
        <v>6.3944962819268966E-2</v>
      </c>
      <c r="BS69" s="5">
        <f t="shared" ca="1" si="32"/>
        <v>-7.4001748074382506E-2</v>
      </c>
      <c r="BT69" s="5">
        <f t="shared" ca="1" si="32"/>
        <v>-7.699750127861818E-2</v>
      </c>
      <c r="BU69" s="5">
        <f t="shared" ca="1" si="32"/>
        <v>4.0006628555618227E-2</v>
      </c>
      <c r="BV69" s="5">
        <f t="shared" ca="1" si="32"/>
        <v>7.1923316741942189E-2</v>
      </c>
      <c r="BW69" s="5">
        <f t="shared" ca="1" si="32"/>
        <v>-1.2578901183707972E-2</v>
      </c>
      <c r="BX69" s="5">
        <f t="shared" ca="1" si="32"/>
        <v>-7.7652723197215293E-2</v>
      </c>
      <c r="BY69" s="5">
        <f t="shared" ca="1" si="32"/>
        <v>-9.1147471764738239E-2</v>
      </c>
      <c r="BZ69" s="5">
        <f t="shared" ca="1" si="32"/>
        <v>2.8648918627604502E-2</v>
      </c>
      <c r="CA69" s="5">
        <f t="shared" ca="1" si="32"/>
        <v>-8.367617746756055E-2</v>
      </c>
      <c r="CB69" s="5">
        <f t="shared" ca="1" si="32"/>
        <v>1.8282135563504425E-2</v>
      </c>
      <c r="CC69" s="5">
        <f t="shared" ca="1" si="32"/>
        <v>-2.6290015446553346E-2</v>
      </c>
      <c r="CD69" s="5">
        <f t="shared" ca="1" si="32"/>
        <v>-2.5130823758509266E-2</v>
      </c>
      <c r="CE69" s="5">
        <f t="shared" ca="1" si="32"/>
        <v>-4.1193906315565278E-2</v>
      </c>
      <c r="CF69" s="5">
        <f t="shared" ca="1" si="32"/>
        <v>9.8467098220061527E-3</v>
      </c>
      <c r="CG69" s="5">
        <f t="shared" ca="1" si="32"/>
        <v>-2.1199168774412813E-2</v>
      </c>
      <c r="CH69" s="5">
        <f t="shared" ca="1" si="32"/>
        <v>5.2850360779840233E-2</v>
      </c>
      <c r="CI69" s="5">
        <f t="shared" ca="1" si="32"/>
        <v>0.12265806809903398</v>
      </c>
      <c r="CJ69" s="5">
        <f t="shared" ca="1" si="32"/>
        <v>-4.258185349745134E-2</v>
      </c>
      <c r="CK69" s="5">
        <f t="shared" ca="1" si="32"/>
        <v>-0.10652196707080018</v>
      </c>
      <c r="CL69" s="5">
        <f t="shared" ca="1" si="32"/>
        <v>2.4636238982987384E-2</v>
      </c>
      <c r="CM69" s="5">
        <f t="shared" ca="1" si="32"/>
        <v>4.3291301014889712E-2</v>
      </c>
      <c r="CN69" s="5">
        <f t="shared" ca="1" si="32"/>
        <v>-2.4023908905785107E-2</v>
      </c>
      <c r="CO69" s="5">
        <f t="shared" ca="1" si="32"/>
        <v>-5.1194076067863095E-2</v>
      </c>
      <c r="CP69" s="5">
        <f t="shared" ca="1" si="32"/>
        <v>1.6514703696265006E-2</v>
      </c>
      <c r="CQ69" s="5">
        <f t="shared" ca="1" si="32"/>
        <v>1.055688648321202E-2</v>
      </c>
      <c r="CR69" s="5">
        <f t="shared" ca="1" si="32"/>
        <v>3.7177721478284118E-2</v>
      </c>
      <c r="CS69" s="5">
        <f t="shared" ca="1" si="32"/>
        <v>8.1006269420151975E-2</v>
      </c>
      <c r="CT69" s="5">
        <f t="shared" ca="1" si="32"/>
        <v>-5.405420284388919E-2</v>
      </c>
      <c r="CU69" s="5">
        <f t="shared" ca="1" si="32"/>
        <v>0.15406268996933117</v>
      </c>
      <c r="CV69" s="5">
        <f t="shared" ca="1" si="32"/>
        <v>-3.4780078513530842E-2</v>
      </c>
      <c r="CW69" s="5">
        <f t="shared" ca="1" si="32"/>
        <v>5.3707309443145883E-2</v>
      </c>
      <c r="CX69" s="5">
        <f t="shared" ca="1" si="32"/>
        <v>6.8279580646693608E-2</v>
      </c>
      <c r="CY69" s="5">
        <f t="shared" ca="1" si="32"/>
        <v>-1.3781712126972535E-2</v>
      </c>
    </row>
    <row r="70" spans="2:103" x14ac:dyDescent="0.25">
      <c r="B70" s="1">
        <v>46905</v>
      </c>
      <c r="C70">
        <v>65</v>
      </c>
      <c r="D70" s="5">
        <f t="shared" ca="1" si="2"/>
        <v>-0.11648939188873098</v>
      </c>
      <c r="E70" s="5">
        <f t="shared" ca="1" si="33"/>
        <v>4.4910461798940662E-2</v>
      </c>
      <c r="F70" s="5">
        <f t="shared" ca="1" si="33"/>
        <v>-2.8531024948113236E-2</v>
      </c>
      <c r="G70" s="5">
        <f t="shared" ca="1" si="33"/>
        <v>1.5027653373425948E-2</v>
      </c>
      <c r="H70" s="5">
        <f t="shared" ca="1" si="33"/>
        <v>-8.9317417337127763E-3</v>
      </c>
      <c r="I70" s="5">
        <f t="shared" ca="1" si="33"/>
        <v>-2.0976532205619659E-4</v>
      </c>
      <c r="J70" s="5">
        <f t="shared" ca="1" si="33"/>
        <v>8.7640609720700313E-2</v>
      </c>
      <c r="K70" s="5">
        <f t="shared" ca="1" si="33"/>
        <v>-1.1659969824145586E-2</v>
      </c>
      <c r="L70" s="5">
        <f t="shared" ca="1" si="33"/>
        <v>6.0909321909956932E-2</v>
      </c>
      <c r="M70" s="5">
        <f t="shared" ca="1" si="33"/>
        <v>3.9237917777889222E-2</v>
      </c>
      <c r="N70" s="5">
        <f t="shared" ca="1" si="33"/>
        <v>6.6841956324877522E-2</v>
      </c>
      <c r="O70" s="5">
        <f t="shared" ca="1" si="33"/>
        <v>4.1524523207632731E-2</v>
      </c>
      <c r="P70" s="5">
        <f t="shared" ca="1" si="33"/>
        <v>-2.9947138997628198E-3</v>
      </c>
      <c r="Q70" s="5">
        <f t="shared" ca="1" si="33"/>
        <v>3.7937978548637516E-4</v>
      </c>
      <c r="R70" s="5">
        <f t="shared" ca="1" si="33"/>
        <v>9.6481088613672522E-2</v>
      </c>
      <c r="S70" s="5">
        <f t="shared" ca="1" si="33"/>
        <v>1.9833266706703965E-2</v>
      </c>
      <c r="T70" s="5">
        <f t="shared" ca="1" si="33"/>
        <v>-3.949541902485619E-2</v>
      </c>
      <c r="U70" s="5">
        <f t="shared" ca="1" si="33"/>
        <v>-3.9725298266561279E-2</v>
      </c>
      <c r="V70" s="5">
        <f t="shared" ca="1" si="33"/>
        <v>4.2876176815745189E-2</v>
      </c>
      <c r="W70" s="5">
        <f t="shared" ca="1" si="33"/>
        <v>-7.0536606392249013E-2</v>
      </c>
      <c r="X70" s="5">
        <f t="shared" ca="1" si="33"/>
        <v>1.6028251139240623E-2</v>
      </c>
      <c r="Y70" s="5">
        <f t="shared" ca="1" si="33"/>
        <v>-0.13397535355869808</v>
      </c>
      <c r="Z70" s="5">
        <f t="shared" ca="1" si="33"/>
        <v>8.1942933588488795E-2</v>
      </c>
      <c r="AA70" s="5">
        <f t="shared" ca="1" si="33"/>
        <v>-2.2644270243081029E-2</v>
      </c>
      <c r="AB70" s="5">
        <f t="shared" ca="1" si="33"/>
        <v>4.6530770582634752E-2</v>
      </c>
      <c r="AC70" s="5">
        <f t="shared" ca="1" si="33"/>
        <v>6.3448234600844547E-2</v>
      </c>
      <c r="AD70" s="5">
        <f t="shared" ca="1" si="33"/>
        <v>-1.0257776010494228E-2</v>
      </c>
      <c r="AE70" s="5">
        <f t="shared" ca="1" si="33"/>
        <v>-2.2767761274512226E-2</v>
      </c>
      <c r="AF70" s="5">
        <f t="shared" ca="1" si="33"/>
        <v>-9.5246884827817693E-3</v>
      </c>
      <c r="AG70" s="5">
        <f t="shared" ca="1" si="33"/>
        <v>1.9518720840857758E-2</v>
      </c>
      <c r="AH70" s="5">
        <f t="shared" ca="1" si="33"/>
        <v>1.5282466746577969E-2</v>
      </c>
      <c r="AI70" s="5">
        <f t="shared" ca="1" si="33"/>
        <v>-8.0695823028571626E-4</v>
      </c>
      <c r="AJ70" s="5">
        <f t="shared" ca="1" si="33"/>
        <v>3.2711376287531187E-2</v>
      </c>
      <c r="AK70" s="5">
        <f t="shared" ca="1" si="33"/>
        <v>-4.7019563725990171E-2</v>
      </c>
      <c r="AL70" s="5">
        <f t="shared" ca="1" si="33"/>
        <v>-7.8054517249865285E-2</v>
      </c>
      <c r="AM70" s="5">
        <f t="shared" ca="1" si="33"/>
        <v>-1.5783227149545099E-2</v>
      </c>
      <c r="AN70" s="5">
        <f t="shared" ca="1" si="33"/>
        <v>0.11526925769485034</v>
      </c>
      <c r="AO70" s="5">
        <f t="shared" ca="1" si="33"/>
        <v>1.6424300644306195E-2</v>
      </c>
      <c r="AP70" s="5">
        <f t="shared" ca="1" si="33"/>
        <v>-6.3786345656056009E-2</v>
      </c>
      <c r="AQ70" s="5">
        <f t="shared" ca="1" si="33"/>
        <v>4.3241619162595092E-2</v>
      </c>
      <c r="AR70" s="5">
        <f t="shared" ca="1" si="33"/>
        <v>-1.9511365108160005E-2</v>
      </c>
      <c r="AS70" s="5">
        <f t="shared" ca="1" si="33"/>
        <v>4.4384616228232152E-3</v>
      </c>
      <c r="AT70" s="5">
        <f t="shared" ca="1" si="33"/>
        <v>5.8456485216845093E-2</v>
      </c>
      <c r="AU70" s="5">
        <f t="shared" ca="1" si="33"/>
        <v>4.4421142934644033E-2</v>
      </c>
      <c r="AV70" s="5">
        <f t="shared" ca="1" si="33"/>
        <v>-0.12797820368012436</v>
      </c>
      <c r="AW70" s="5">
        <f t="shared" ca="1" si="33"/>
        <v>2.426636722078267E-2</v>
      </c>
      <c r="AX70" s="5">
        <f t="shared" ca="1" si="33"/>
        <v>-7.8229263850632058E-2</v>
      </c>
      <c r="AY70" s="5">
        <f t="shared" ca="1" si="33"/>
        <v>1.6300626803451675E-2</v>
      </c>
      <c r="AZ70" s="5">
        <f t="shared" ca="1" si="33"/>
        <v>4.3461209367256906E-2</v>
      </c>
      <c r="BA70" s="5">
        <f t="shared" ca="1" si="33"/>
        <v>-3.6586898740001303E-2</v>
      </c>
      <c r="BB70" s="5">
        <f t="shared" ca="1" si="33"/>
        <v>3.5962619824244632E-2</v>
      </c>
      <c r="BC70" s="5">
        <f t="shared" ca="1" si="33"/>
        <v>-5.6428370999178828E-2</v>
      </c>
      <c r="BD70" s="5">
        <f t="shared" ca="1" si="33"/>
        <v>1.0534640869077027E-2</v>
      </c>
      <c r="BE70" s="5">
        <f t="shared" ca="1" si="33"/>
        <v>6.4230736346887668E-2</v>
      </c>
      <c r="BF70" s="5">
        <f t="shared" ca="1" si="33"/>
        <v>1.9566126641415681E-2</v>
      </c>
      <c r="BG70" s="5">
        <f t="shared" ca="1" si="33"/>
        <v>7.3440540321431685E-2</v>
      </c>
      <c r="BH70" s="5">
        <f t="shared" ca="1" si="33"/>
        <v>-3.4608066602045691E-2</v>
      </c>
      <c r="BI70" s="5">
        <f t="shared" ca="1" si="33"/>
        <v>6.5296612812564089E-2</v>
      </c>
      <c r="BJ70" s="5">
        <f t="shared" ca="1" si="33"/>
        <v>-5.1799214786050818E-2</v>
      </c>
      <c r="BK70" s="5">
        <f t="shared" ca="1" si="33"/>
        <v>-4.5910503336409315E-2</v>
      </c>
      <c r="BL70" s="5">
        <f t="shared" ca="1" si="33"/>
        <v>2.4719168023499407E-2</v>
      </c>
      <c r="BM70" s="5">
        <f t="shared" ca="1" si="33"/>
        <v>-3.6892313251073818E-3</v>
      </c>
      <c r="BN70" s="5">
        <f t="shared" ca="1" si="33"/>
        <v>-2.8620439304074534E-2</v>
      </c>
      <c r="BO70" s="5">
        <f t="shared" ca="1" si="33"/>
        <v>-9.0088205194349916E-2</v>
      </c>
      <c r="BP70" s="5">
        <f t="shared" ca="1" si="33"/>
        <v>3.1750677205529397E-2</v>
      </c>
      <c r="BQ70" s="5">
        <f t="shared" ca="1" si="32"/>
        <v>7.0756790489176255E-2</v>
      </c>
      <c r="BR70" s="5">
        <f t="shared" ca="1" si="32"/>
        <v>-3.9801176213903111E-2</v>
      </c>
      <c r="BS70" s="5">
        <f t="shared" ca="1" si="32"/>
        <v>1.9033535755578573E-2</v>
      </c>
      <c r="BT70" s="5">
        <f t="shared" ca="1" si="32"/>
        <v>-7.2645044436214265E-2</v>
      </c>
      <c r="BU70" s="5">
        <f t="shared" ca="1" si="32"/>
        <v>1.977935748588882E-2</v>
      </c>
      <c r="BV70" s="5">
        <f t="shared" ca="1" si="32"/>
        <v>-2.6664837587270129E-2</v>
      </c>
      <c r="BW70" s="5">
        <f t="shared" ca="1" si="32"/>
        <v>8.0539570695633167E-2</v>
      </c>
      <c r="BX70" s="5">
        <f t="shared" ca="1" si="32"/>
        <v>-3.8498210208703608E-2</v>
      </c>
      <c r="BY70" s="5">
        <f t="shared" ca="1" si="32"/>
        <v>8.5504928080005677E-2</v>
      </c>
      <c r="BZ70" s="5">
        <f t="shared" ca="1" si="32"/>
        <v>5.5051475521586462E-3</v>
      </c>
      <c r="CA70" s="5">
        <f t="shared" ca="1" si="32"/>
        <v>-2.2931946728248876E-2</v>
      </c>
      <c r="CB70" s="5">
        <f t="shared" ca="1" si="32"/>
        <v>2.8536455975198247E-2</v>
      </c>
      <c r="CC70" s="5">
        <f t="shared" ca="1" si="32"/>
        <v>8.7835010595165755E-2</v>
      </c>
      <c r="CD70" s="5">
        <f t="shared" ca="1" si="32"/>
        <v>-2.2990436335082513E-2</v>
      </c>
      <c r="CE70" s="5">
        <f t="shared" ca="1" si="32"/>
        <v>7.063471263225668E-2</v>
      </c>
      <c r="CF70" s="5">
        <f t="shared" ca="1" si="32"/>
        <v>1.3040478315303217E-2</v>
      </c>
      <c r="CG70" s="5">
        <f t="shared" ca="1" si="32"/>
        <v>-5.9537521950732593E-3</v>
      </c>
      <c r="CH70" s="5">
        <f t="shared" ca="1" si="32"/>
        <v>-2.3978072590139711E-2</v>
      </c>
      <c r="CI70" s="5">
        <f t="shared" ca="1" si="32"/>
        <v>5.8668307325667482E-2</v>
      </c>
      <c r="CJ70" s="5">
        <f t="shared" ca="1" si="32"/>
        <v>2.061292214456252E-2</v>
      </c>
      <c r="CK70" s="5">
        <f t="shared" ca="1" si="32"/>
        <v>3.6973025381111815E-2</v>
      </c>
      <c r="CL70" s="5">
        <f t="shared" ca="1" si="32"/>
        <v>5.687937328769839E-2</v>
      </c>
      <c r="CM70" s="5">
        <f t="shared" ca="1" si="32"/>
        <v>4.2152421205425082E-2</v>
      </c>
      <c r="CN70" s="5">
        <f t="shared" ca="1" si="32"/>
        <v>6.0417229623193319E-2</v>
      </c>
      <c r="CO70" s="5">
        <f t="shared" ca="1" si="32"/>
        <v>-7.3665543446740728E-2</v>
      </c>
      <c r="CP70" s="5">
        <f t="shared" ca="1" si="32"/>
        <v>3.331039161538861E-2</v>
      </c>
      <c r="CQ70" s="5">
        <f t="shared" ca="1" si="32"/>
        <v>5.402341362965217E-2</v>
      </c>
      <c r="CR70" s="5">
        <f t="shared" ca="1" si="32"/>
        <v>0.10478037203545823</v>
      </c>
      <c r="CS70" s="5">
        <f t="shared" ca="1" si="32"/>
        <v>-9.6815557269156124E-2</v>
      </c>
      <c r="CT70" s="5">
        <f t="shared" ca="1" si="32"/>
        <v>2.2557259697817481E-2</v>
      </c>
      <c r="CU70" s="5">
        <f t="shared" ca="1" si="32"/>
        <v>-2.3435494809488953E-2</v>
      </c>
      <c r="CV70" s="5">
        <f t="shared" ca="1" si="32"/>
        <v>1.7319819033302254E-2</v>
      </c>
      <c r="CW70" s="5">
        <f t="shared" ca="1" si="32"/>
        <v>7.2327718267572727E-2</v>
      </c>
      <c r="CX70" s="5">
        <f t="shared" ca="1" si="32"/>
        <v>8.4587873491864432E-2</v>
      </c>
      <c r="CY70" s="5">
        <f t="shared" ca="1" si="32"/>
        <v>5.6778248926117859E-2</v>
      </c>
    </row>
    <row r="71" spans="2:103" x14ac:dyDescent="0.25">
      <c r="B71" s="1">
        <v>46935</v>
      </c>
      <c r="C71">
        <v>66</v>
      </c>
      <c r="D71" s="5">
        <f t="shared" ref="D71:S125" ca="1" si="34">_xlfn.NORM.INV(RAND(), $B$3, $C$3)</f>
        <v>3.6756779951534584E-2</v>
      </c>
      <c r="E71" s="5">
        <f t="shared" ca="1" si="34"/>
        <v>-9.0487832302499956E-3</v>
      </c>
      <c r="F71" s="5">
        <f t="shared" ca="1" si="34"/>
        <v>4.5059502261817444E-2</v>
      </c>
      <c r="G71" s="5">
        <f t="shared" ca="1" si="34"/>
        <v>-5.3659589622949526E-3</v>
      </c>
      <c r="H71" s="5">
        <f t="shared" ca="1" si="34"/>
        <v>-1.1471901472089954E-2</v>
      </c>
      <c r="I71" s="5">
        <f t="shared" ca="1" si="34"/>
        <v>-8.9560916959888437E-2</v>
      </c>
      <c r="J71" s="5">
        <f t="shared" ca="1" si="34"/>
        <v>-9.1968980087221208E-2</v>
      </c>
      <c r="K71" s="5">
        <f t="shared" ca="1" si="34"/>
        <v>1.8293050535958824E-2</v>
      </c>
      <c r="L71" s="5">
        <f t="shared" ca="1" si="34"/>
        <v>-0.11274719269268951</v>
      </c>
      <c r="M71" s="5">
        <f t="shared" ca="1" si="34"/>
        <v>-1.7839994924003105E-2</v>
      </c>
      <c r="N71" s="5">
        <f t="shared" ca="1" si="34"/>
        <v>-4.8167088082692053E-4</v>
      </c>
      <c r="O71" s="5">
        <f t="shared" ca="1" si="34"/>
        <v>6.0652277224572657E-2</v>
      </c>
      <c r="P71" s="5">
        <f t="shared" ca="1" si="34"/>
        <v>4.141167424051408E-3</v>
      </c>
      <c r="Q71" s="5">
        <f t="shared" ca="1" si="34"/>
        <v>0.11110514527119439</v>
      </c>
      <c r="R71" s="5">
        <f t="shared" ca="1" si="34"/>
        <v>-5.0036429795776521E-2</v>
      </c>
      <c r="S71" s="5">
        <f t="shared" ca="1" si="34"/>
        <v>3.8862856665144815E-2</v>
      </c>
      <c r="T71" s="5">
        <f t="shared" ca="1" si="33"/>
        <v>-3.4778151356933747E-2</v>
      </c>
      <c r="U71" s="5">
        <f t="shared" ca="1" si="33"/>
        <v>-2.2947370035837099E-2</v>
      </c>
      <c r="V71" s="5">
        <f t="shared" ca="1" si="33"/>
        <v>3.7348546373838033E-2</v>
      </c>
      <c r="W71" s="5">
        <f t="shared" ca="1" si="33"/>
        <v>-2.707133396008414E-2</v>
      </c>
      <c r="X71" s="5">
        <f t="shared" ca="1" si="33"/>
        <v>-5.5357155153980361E-2</v>
      </c>
      <c r="Y71" s="5">
        <f t="shared" ca="1" si="33"/>
        <v>3.703774568259588E-2</v>
      </c>
      <c r="Z71" s="5">
        <f t="shared" ca="1" si="33"/>
        <v>2.3300056935915636E-2</v>
      </c>
      <c r="AA71" s="5">
        <f t="shared" ca="1" si="33"/>
        <v>1.2232186924903505E-2</v>
      </c>
      <c r="AB71" s="5">
        <f t="shared" ca="1" si="33"/>
        <v>-2.5873561409692328E-2</v>
      </c>
      <c r="AC71" s="5">
        <f t="shared" ca="1" si="33"/>
        <v>1.8580033114920423E-2</v>
      </c>
      <c r="AD71" s="5">
        <f t="shared" ca="1" si="33"/>
        <v>-5.159039468026947E-2</v>
      </c>
      <c r="AE71" s="5">
        <f t="shared" ca="1" si="33"/>
        <v>3.1258078065006328E-2</v>
      </c>
      <c r="AF71" s="5">
        <f t="shared" ca="1" si="33"/>
        <v>3.6661727654344174E-2</v>
      </c>
      <c r="AG71" s="5">
        <f t="shared" ca="1" si="33"/>
        <v>-4.124135939631448E-2</v>
      </c>
      <c r="AH71" s="5">
        <f t="shared" ca="1" si="33"/>
        <v>-6.1932057003782737E-2</v>
      </c>
      <c r="AI71" s="5">
        <f t="shared" ca="1" si="33"/>
        <v>1.9593316187131258E-2</v>
      </c>
      <c r="AJ71" s="5">
        <f t="shared" ca="1" si="33"/>
        <v>2.5444749118147616E-2</v>
      </c>
      <c r="AK71" s="5">
        <f t="shared" ca="1" si="33"/>
        <v>-2.9271858103376167E-2</v>
      </c>
      <c r="AL71" s="5">
        <f t="shared" ca="1" si="33"/>
        <v>-7.4723905749800548E-2</v>
      </c>
      <c r="AM71" s="5">
        <f t="shared" ca="1" si="33"/>
        <v>-6.4560483535114871E-2</v>
      </c>
      <c r="AN71" s="5">
        <f t="shared" ca="1" si="33"/>
        <v>9.4897918591919025E-2</v>
      </c>
      <c r="AO71" s="5">
        <f t="shared" ca="1" si="33"/>
        <v>-2.2195344481360697E-2</v>
      </c>
      <c r="AP71" s="5">
        <f t="shared" ca="1" si="33"/>
        <v>-9.1199878483129812E-2</v>
      </c>
      <c r="AQ71" s="5">
        <f t="shared" ca="1" si="33"/>
        <v>6.0584217611539488E-2</v>
      </c>
      <c r="AR71" s="5">
        <f t="shared" ca="1" si="33"/>
        <v>-3.459184004004863E-2</v>
      </c>
      <c r="AS71" s="5">
        <f t="shared" ca="1" si="33"/>
        <v>-2.7257801582173176E-2</v>
      </c>
      <c r="AT71" s="5">
        <f t="shared" ca="1" si="33"/>
        <v>2.0145604959431108E-2</v>
      </c>
      <c r="AU71" s="5">
        <f t="shared" ca="1" si="33"/>
        <v>1.3978626427358776E-2</v>
      </c>
      <c r="AV71" s="5">
        <f t="shared" ca="1" si="33"/>
        <v>3.1468776528214192E-2</v>
      </c>
      <c r="AW71" s="5">
        <f t="shared" ca="1" si="33"/>
        <v>5.12660348928143E-3</v>
      </c>
      <c r="AX71" s="5">
        <f t="shared" ca="1" si="33"/>
        <v>3.360123515164213E-2</v>
      </c>
      <c r="AY71" s="5">
        <f t="shared" ca="1" si="33"/>
        <v>-4.1816647210496855E-2</v>
      </c>
      <c r="AZ71" s="5">
        <f t="shared" ca="1" si="33"/>
        <v>-6.3903172116502649E-2</v>
      </c>
      <c r="BA71" s="5">
        <f t="shared" ca="1" si="33"/>
        <v>4.0948116861701696E-2</v>
      </c>
      <c r="BB71" s="5">
        <f t="shared" ca="1" si="33"/>
        <v>2.9331734904859991E-2</v>
      </c>
      <c r="BC71" s="5">
        <f t="shared" ca="1" si="33"/>
        <v>-2.7376117377126839E-2</v>
      </c>
      <c r="BD71" s="5">
        <f t="shared" ca="1" si="33"/>
        <v>-4.9781777635259393E-2</v>
      </c>
      <c r="BE71" s="5">
        <f t="shared" ca="1" si="33"/>
        <v>-8.0262483225505762E-2</v>
      </c>
      <c r="BF71" s="5">
        <f t="shared" ca="1" si="33"/>
        <v>6.5518346959745594E-2</v>
      </c>
      <c r="BG71" s="5">
        <f t="shared" ca="1" si="33"/>
        <v>-8.6403843243893941E-2</v>
      </c>
      <c r="BH71" s="5">
        <f t="shared" ca="1" si="33"/>
        <v>-1.1833983006425741E-2</v>
      </c>
      <c r="BI71" s="5">
        <f t="shared" ca="1" si="33"/>
        <v>-8.2427805672174267E-2</v>
      </c>
      <c r="BJ71" s="5">
        <f t="shared" ca="1" si="33"/>
        <v>3.3198286097098698E-2</v>
      </c>
      <c r="BK71" s="5">
        <f t="shared" ca="1" si="33"/>
        <v>-5.6258743116602533E-2</v>
      </c>
      <c r="BL71" s="5">
        <f t="shared" ca="1" si="33"/>
        <v>-3.528758994375577E-3</v>
      </c>
      <c r="BM71" s="5">
        <f t="shared" ca="1" si="33"/>
        <v>7.2791632914416066E-2</v>
      </c>
      <c r="BN71" s="5">
        <f t="shared" ca="1" si="33"/>
        <v>-5.210223391506847E-2</v>
      </c>
      <c r="BO71" s="5">
        <f t="shared" ca="1" si="33"/>
        <v>-7.8000095723396903E-2</v>
      </c>
      <c r="BP71" s="5">
        <f t="shared" ca="1" si="33"/>
        <v>3.0921271985059808E-2</v>
      </c>
      <c r="BQ71" s="5">
        <f t="shared" ca="1" si="32"/>
        <v>2.1649954584365447E-2</v>
      </c>
      <c r="BR71" s="5">
        <f t="shared" ca="1" si="32"/>
        <v>0.10297670152661176</v>
      </c>
      <c r="BS71" s="5">
        <f t="shared" ca="1" si="32"/>
        <v>-1.4198465894222388E-2</v>
      </c>
      <c r="BT71" s="5">
        <f t="shared" ca="1" si="32"/>
        <v>2.2767038920941549E-2</v>
      </c>
      <c r="BU71" s="5">
        <f t="shared" ca="1" si="32"/>
        <v>1.8626297089958978E-2</v>
      </c>
      <c r="BV71" s="5">
        <f t="shared" ca="1" si="32"/>
        <v>-1.8164417011944715E-2</v>
      </c>
      <c r="BW71" s="5">
        <f t="shared" ca="1" si="32"/>
        <v>4.083744144142356E-2</v>
      </c>
      <c r="BX71" s="5">
        <f t="shared" ca="1" si="32"/>
        <v>-2.1930364302568964E-2</v>
      </c>
      <c r="BY71" s="5">
        <f t="shared" ca="1" si="32"/>
        <v>-3.8635328373337642E-2</v>
      </c>
      <c r="BZ71" s="5">
        <f t="shared" ca="1" si="32"/>
        <v>5.3504872351057789E-2</v>
      </c>
      <c r="CA71" s="5">
        <f t="shared" ca="1" si="32"/>
        <v>7.2070870116427641E-2</v>
      </c>
      <c r="CB71" s="5">
        <f t="shared" ca="1" si="32"/>
        <v>0.14072670359631073</v>
      </c>
      <c r="CC71" s="5">
        <f t="shared" ca="1" si="32"/>
        <v>0.11088331081243177</v>
      </c>
      <c r="CD71" s="5">
        <f t="shared" ca="1" si="32"/>
        <v>-1.870856322452474E-2</v>
      </c>
      <c r="CE71" s="5">
        <f t="shared" ca="1" si="32"/>
        <v>2.3682980109849566E-2</v>
      </c>
      <c r="CF71" s="5">
        <f t="shared" ca="1" si="32"/>
        <v>4.2916960093215578E-2</v>
      </c>
      <c r="CG71" s="5">
        <f t="shared" ca="1" si="32"/>
        <v>9.3518511302856405E-2</v>
      </c>
      <c r="CH71" s="5">
        <f t="shared" ca="1" si="32"/>
        <v>1.8088319311572815E-2</v>
      </c>
      <c r="CI71" s="5">
        <f t="shared" ca="1" si="32"/>
        <v>-9.4855604592385904E-3</v>
      </c>
      <c r="CJ71" s="5">
        <f t="shared" ca="1" si="32"/>
        <v>3.9035750059769593E-2</v>
      </c>
      <c r="CK71" s="5">
        <f t="shared" ca="1" si="32"/>
        <v>4.2902961205687325E-2</v>
      </c>
      <c r="CL71" s="5">
        <f t="shared" ca="1" si="32"/>
        <v>-2.655693132319913E-3</v>
      </c>
      <c r="CM71" s="5">
        <f t="shared" ca="1" si="32"/>
        <v>7.6198465079298477E-2</v>
      </c>
      <c r="CN71" s="5">
        <f t="shared" ca="1" si="32"/>
        <v>1.5529801163563449E-2</v>
      </c>
      <c r="CO71" s="5">
        <f t="shared" ca="1" si="32"/>
        <v>3.3476344159770847E-2</v>
      </c>
      <c r="CP71" s="5">
        <f t="shared" ca="1" si="32"/>
        <v>6.3841722537793313E-2</v>
      </c>
      <c r="CQ71" s="5">
        <f t="shared" ca="1" si="32"/>
        <v>2.9796411677178006E-2</v>
      </c>
      <c r="CR71" s="5">
        <f t="shared" ca="1" si="32"/>
        <v>-7.502897644225591E-2</v>
      </c>
      <c r="CS71" s="5">
        <f t="shared" ca="1" si="32"/>
        <v>-2.4584407962355472E-2</v>
      </c>
      <c r="CT71" s="5">
        <f t="shared" ca="1" si="32"/>
        <v>-2.643619287630028E-2</v>
      </c>
      <c r="CU71" s="5">
        <f t="shared" ca="1" si="32"/>
        <v>-9.096126753240226E-2</v>
      </c>
      <c r="CV71" s="5">
        <f t="shared" ca="1" si="32"/>
        <v>-4.0906752631019665E-2</v>
      </c>
      <c r="CW71" s="5">
        <f t="shared" ca="1" si="32"/>
        <v>1.2393981448339345E-2</v>
      </c>
      <c r="CX71" s="5">
        <f t="shared" ca="1" si="32"/>
        <v>4.7571259190616395E-2</v>
      </c>
      <c r="CY71" s="5">
        <f t="shared" ca="1" si="32"/>
        <v>2.7171077062455234E-2</v>
      </c>
    </row>
    <row r="72" spans="2:103" x14ac:dyDescent="0.25">
      <c r="B72" s="1">
        <v>46966</v>
      </c>
      <c r="C72">
        <v>67</v>
      </c>
      <c r="D72" s="5">
        <f t="shared" ca="1" si="34"/>
        <v>-6.1781198710960973E-3</v>
      </c>
      <c r="E72" s="5">
        <f t="shared" ref="E72:BP75" ca="1" si="35">_xlfn.NORM.INV(RAND(), $B$3, $C$3)</f>
        <v>5.7513850615708066E-2</v>
      </c>
      <c r="F72" s="5">
        <f t="shared" ca="1" si="35"/>
        <v>-0.12149375470970464</v>
      </c>
      <c r="G72" s="5">
        <f t="shared" ca="1" si="35"/>
        <v>0.11621779067497486</v>
      </c>
      <c r="H72" s="5">
        <f t="shared" ca="1" si="35"/>
        <v>6.6520577421328664E-2</v>
      </c>
      <c r="I72" s="5">
        <f t="shared" ca="1" si="35"/>
        <v>5.2455349822312404E-2</v>
      </c>
      <c r="J72" s="5">
        <f t="shared" ca="1" si="35"/>
        <v>-5.8957022425292487E-2</v>
      </c>
      <c r="K72" s="5">
        <f t="shared" ca="1" si="35"/>
        <v>-9.1908694501486934E-3</v>
      </c>
      <c r="L72" s="5">
        <f t="shared" ca="1" si="35"/>
        <v>8.4632757059128733E-2</v>
      </c>
      <c r="M72" s="5">
        <f t="shared" ca="1" si="35"/>
        <v>3.6953534612802548E-2</v>
      </c>
      <c r="N72" s="5">
        <f t="shared" ca="1" si="35"/>
        <v>-5.6492743797813362E-2</v>
      </c>
      <c r="O72" s="5">
        <f t="shared" ca="1" si="35"/>
        <v>8.1542290773927023E-2</v>
      </c>
      <c r="P72" s="5">
        <f t="shared" ca="1" si="35"/>
        <v>-4.9996777134087324E-3</v>
      </c>
      <c r="Q72" s="5">
        <f t="shared" ca="1" si="35"/>
        <v>1.6292809109585825E-2</v>
      </c>
      <c r="R72" s="5">
        <f t="shared" ca="1" si="35"/>
        <v>-4.4818624751146556E-2</v>
      </c>
      <c r="S72" s="5">
        <f t="shared" ca="1" si="35"/>
        <v>-3.4779638215386537E-2</v>
      </c>
      <c r="T72" s="5">
        <f t="shared" ca="1" si="35"/>
        <v>-3.1494848153990868E-2</v>
      </c>
      <c r="U72" s="5">
        <f t="shared" ca="1" si="35"/>
        <v>-2.7423366444260099E-2</v>
      </c>
      <c r="V72" s="5">
        <f t="shared" ca="1" si="35"/>
        <v>3.1206690723560478E-3</v>
      </c>
      <c r="W72" s="5">
        <f t="shared" ca="1" si="35"/>
        <v>1.5642010059032381E-2</v>
      </c>
      <c r="X72" s="5">
        <f t="shared" ca="1" si="35"/>
        <v>2.7456408579356453E-2</v>
      </c>
      <c r="Y72" s="5">
        <f t="shared" ca="1" si="35"/>
        <v>0.1029571790702274</v>
      </c>
      <c r="Z72" s="5">
        <f t="shared" ca="1" si="35"/>
        <v>1.0357585196094431E-2</v>
      </c>
      <c r="AA72" s="5">
        <f t="shared" ca="1" si="35"/>
        <v>-8.6459927484732649E-2</v>
      </c>
      <c r="AB72" s="5">
        <f t="shared" ca="1" si="35"/>
        <v>1.7224667565310343E-2</v>
      </c>
      <c r="AC72" s="5">
        <f t="shared" ca="1" si="35"/>
        <v>-8.8148900187523943E-2</v>
      </c>
      <c r="AD72" s="5">
        <f t="shared" ca="1" si="35"/>
        <v>-9.4796737073799594E-3</v>
      </c>
      <c r="AE72" s="5">
        <f t="shared" ca="1" si="35"/>
        <v>-6.2482552844649319E-2</v>
      </c>
      <c r="AF72" s="5">
        <f t="shared" ca="1" si="35"/>
        <v>1.9181574610433804E-2</v>
      </c>
      <c r="AG72" s="5">
        <f t="shared" ca="1" si="35"/>
        <v>-3.6814424605658744E-2</v>
      </c>
      <c r="AH72" s="5">
        <f t="shared" ca="1" si="35"/>
        <v>3.4931682430702905E-3</v>
      </c>
      <c r="AI72" s="5">
        <f t="shared" ca="1" si="35"/>
        <v>8.6763175987751972E-3</v>
      </c>
      <c r="AJ72" s="5">
        <f t="shared" ca="1" si="35"/>
        <v>-1.0333323764518692E-2</v>
      </c>
      <c r="AK72" s="5">
        <f t="shared" ca="1" si="35"/>
        <v>-3.7139305084537624E-2</v>
      </c>
      <c r="AL72" s="5">
        <f t="shared" ca="1" si="35"/>
        <v>1.3847828698511843E-2</v>
      </c>
      <c r="AM72" s="5">
        <f t="shared" ca="1" si="35"/>
        <v>-1.5661166562623667E-2</v>
      </c>
      <c r="AN72" s="5">
        <f t="shared" ca="1" si="35"/>
        <v>-9.3569218875731962E-3</v>
      </c>
      <c r="AO72" s="5">
        <f t="shared" ca="1" si="35"/>
        <v>-1.4710919692494853E-2</v>
      </c>
      <c r="AP72" s="5">
        <f t="shared" ca="1" si="35"/>
        <v>5.0753506128168854E-2</v>
      </c>
      <c r="AQ72" s="5">
        <f t="shared" ca="1" si="35"/>
        <v>4.434803408495238E-2</v>
      </c>
      <c r="AR72" s="5">
        <f t="shared" ca="1" si="35"/>
        <v>5.5043878303798199E-2</v>
      </c>
      <c r="AS72" s="5">
        <f t="shared" ca="1" si="35"/>
        <v>6.1773784667425394E-3</v>
      </c>
      <c r="AT72" s="5">
        <f t="shared" ca="1" si="35"/>
        <v>3.7366904935139146E-2</v>
      </c>
      <c r="AU72" s="5">
        <f t="shared" ca="1" si="35"/>
        <v>6.3981929568761836E-2</v>
      </c>
      <c r="AV72" s="5">
        <f t="shared" ca="1" si="35"/>
        <v>-4.5201925124342512E-2</v>
      </c>
      <c r="AW72" s="5">
        <f t="shared" ca="1" si="35"/>
        <v>-9.5105646577343462E-4</v>
      </c>
      <c r="AX72" s="5">
        <f t="shared" ca="1" si="35"/>
        <v>5.9439786590988433E-2</v>
      </c>
      <c r="AY72" s="5">
        <f t="shared" ca="1" si="35"/>
        <v>3.567645182325508E-2</v>
      </c>
      <c r="AZ72" s="5">
        <f t="shared" ca="1" si="35"/>
        <v>-5.0191340712662312E-2</v>
      </c>
      <c r="BA72" s="5">
        <f t="shared" ca="1" si="35"/>
        <v>1.3944011852673221E-2</v>
      </c>
      <c r="BB72" s="5">
        <f t="shared" ca="1" si="35"/>
        <v>9.928165706060911E-2</v>
      </c>
      <c r="BC72" s="5">
        <f t="shared" ca="1" si="35"/>
        <v>4.9477356003909054E-2</v>
      </c>
      <c r="BD72" s="5">
        <f t="shared" ca="1" si="35"/>
        <v>-5.2557086623619076E-2</v>
      </c>
      <c r="BE72" s="5">
        <f t="shared" ca="1" si="35"/>
        <v>3.980635684469766E-2</v>
      </c>
      <c r="BF72" s="5">
        <f t="shared" ca="1" si="35"/>
        <v>2.2514378830381005E-2</v>
      </c>
      <c r="BG72" s="5">
        <f t="shared" ca="1" si="35"/>
        <v>8.651104703143583E-3</v>
      </c>
      <c r="BH72" s="5">
        <f t="shared" ca="1" si="35"/>
        <v>-1.0889177708962054E-2</v>
      </c>
      <c r="BI72" s="5">
        <f t="shared" ca="1" si="35"/>
        <v>-7.3577754913819182E-2</v>
      </c>
      <c r="BJ72" s="5">
        <f t="shared" ca="1" si="35"/>
        <v>-6.6709665462374335E-2</v>
      </c>
      <c r="BK72" s="5">
        <f t="shared" ca="1" si="35"/>
        <v>-0.12167421008145773</v>
      </c>
      <c r="BL72" s="5">
        <f t="shared" ca="1" si="35"/>
        <v>2.3085224704630369E-2</v>
      </c>
      <c r="BM72" s="5">
        <f t="shared" ca="1" si="35"/>
        <v>3.3066322991223356E-2</v>
      </c>
      <c r="BN72" s="5">
        <f t="shared" ca="1" si="35"/>
        <v>3.5077398621280322E-2</v>
      </c>
      <c r="BO72" s="5">
        <f t="shared" ca="1" si="35"/>
        <v>-2.1982746167350631E-2</v>
      </c>
      <c r="BP72" s="5">
        <f t="shared" ca="1" si="35"/>
        <v>-3.2871905550907507E-2</v>
      </c>
      <c r="BQ72" s="5">
        <f t="shared" ca="1" si="32"/>
        <v>4.6753786262113954E-2</v>
      </c>
      <c r="BR72" s="5">
        <f t="shared" ca="1" si="32"/>
        <v>5.0301918932163861E-2</v>
      </c>
      <c r="BS72" s="5">
        <f t="shared" ca="1" si="32"/>
        <v>3.1661853519409637E-2</v>
      </c>
      <c r="BT72" s="5">
        <f t="shared" ca="1" si="32"/>
        <v>1.7906670594990178E-3</v>
      </c>
      <c r="BU72" s="5">
        <f t="shared" ca="1" si="32"/>
        <v>-6.985902513915615E-2</v>
      </c>
      <c r="BV72" s="5">
        <f t="shared" ca="1" si="32"/>
        <v>-7.8955104739677193E-2</v>
      </c>
      <c r="BW72" s="5">
        <f t="shared" ca="1" si="32"/>
        <v>-5.7799206785923644E-2</v>
      </c>
      <c r="BX72" s="5">
        <f t="shared" ca="1" si="32"/>
        <v>-3.4223871577586482E-2</v>
      </c>
      <c r="BY72" s="5">
        <f t="shared" ca="1" si="32"/>
        <v>-6.3852261963410387E-2</v>
      </c>
      <c r="BZ72" s="5">
        <f t="shared" ca="1" si="32"/>
        <v>-6.6619252071382033E-3</v>
      </c>
      <c r="CA72" s="5">
        <f t="shared" ca="1" si="32"/>
        <v>8.3254413591378144E-3</v>
      </c>
      <c r="CB72" s="5">
        <f t="shared" ca="1" si="32"/>
        <v>4.8083690259215633E-2</v>
      </c>
      <c r="CC72" s="5">
        <f t="shared" ca="1" si="32"/>
        <v>5.6074268858723041E-2</v>
      </c>
      <c r="CD72" s="5">
        <f t="shared" ca="1" si="32"/>
        <v>-8.3566356396812216E-2</v>
      </c>
      <c r="CE72" s="5">
        <f t="shared" ca="1" si="32"/>
        <v>1.3639710598106378E-2</v>
      </c>
      <c r="CF72" s="5">
        <f t="shared" ca="1" si="32"/>
        <v>-6.1962847410860736E-2</v>
      </c>
      <c r="CG72" s="5">
        <f t="shared" ca="1" si="32"/>
        <v>3.5489352044589585E-3</v>
      </c>
      <c r="CH72" s="5">
        <f t="shared" ca="1" si="32"/>
        <v>-4.4681449997424315E-2</v>
      </c>
      <c r="CI72" s="5">
        <f t="shared" ca="1" si="32"/>
        <v>-1.3582730525661849E-2</v>
      </c>
      <c r="CJ72" s="5">
        <f t="shared" ca="1" si="32"/>
        <v>-7.2026766097602252E-2</v>
      </c>
      <c r="CK72" s="5">
        <f t="shared" ca="1" si="32"/>
        <v>-6.959189789812914E-2</v>
      </c>
      <c r="CL72" s="5">
        <f t="shared" ca="1" si="32"/>
        <v>-0.11676242873581909</v>
      </c>
      <c r="CM72" s="5">
        <f t="shared" ca="1" si="32"/>
        <v>2.3319613480107176E-2</v>
      </c>
      <c r="CN72" s="5">
        <f t="shared" ca="1" si="32"/>
        <v>9.7300219301539176E-2</v>
      </c>
      <c r="CO72" s="5">
        <f t="shared" ca="1" si="32"/>
        <v>9.577150938928039E-2</v>
      </c>
      <c r="CP72" s="5">
        <f t="shared" ca="1" si="32"/>
        <v>5.5354021015381573E-3</v>
      </c>
      <c r="CQ72" s="5">
        <f t="shared" ca="1" si="32"/>
        <v>-5.906134218418067E-3</v>
      </c>
      <c r="CR72" s="5">
        <f t="shared" ca="1" si="32"/>
        <v>0.11247263197215403</v>
      </c>
      <c r="CS72" s="5">
        <f t="shared" ca="1" si="32"/>
        <v>-8.5789755468323112E-2</v>
      </c>
      <c r="CT72" s="5">
        <f t="shared" ca="1" si="32"/>
        <v>-2.0422624295453967E-2</v>
      </c>
      <c r="CU72" s="5">
        <f t="shared" ca="1" si="32"/>
        <v>-0.12312128337774664</v>
      </c>
      <c r="CV72" s="5">
        <f t="shared" ca="1" si="32"/>
        <v>-3.3901747063593665E-3</v>
      </c>
      <c r="CW72" s="5">
        <f t="shared" ca="1" si="32"/>
        <v>3.8426245101349427E-2</v>
      </c>
      <c r="CX72" s="5">
        <f t="shared" ca="1" si="32"/>
        <v>1.4264344396411222E-2</v>
      </c>
      <c r="CY72" s="5">
        <f t="shared" ca="1" si="32"/>
        <v>-6.1582395155935273E-3</v>
      </c>
    </row>
    <row r="73" spans="2:103" x14ac:dyDescent="0.25">
      <c r="B73" s="1">
        <v>46997</v>
      </c>
      <c r="C73">
        <v>68</v>
      </c>
      <c r="D73" s="5">
        <f t="shared" ca="1" si="34"/>
        <v>-2.4854407735547869E-3</v>
      </c>
      <c r="E73" s="5">
        <f t="shared" ca="1" si="35"/>
        <v>-8.9549914772449248E-3</v>
      </c>
      <c r="F73" s="5">
        <f t="shared" ca="1" si="35"/>
        <v>-3.4765841811798377E-2</v>
      </c>
      <c r="G73" s="5">
        <f t="shared" ca="1" si="35"/>
        <v>-7.0509355599213994E-2</v>
      </c>
      <c r="H73" s="5">
        <f t="shared" ca="1" si="35"/>
        <v>-4.8518655718194498E-2</v>
      </c>
      <c r="I73" s="5">
        <f t="shared" ca="1" si="35"/>
        <v>3.274350766950089E-2</v>
      </c>
      <c r="J73" s="5">
        <f t="shared" ca="1" si="35"/>
        <v>7.2002773434592493E-2</v>
      </c>
      <c r="K73" s="5">
        <f t="shared" ca="1" si="35"/>
        <v>-1.995976347607855E-2</v>
      </c>
      <c r="L73" s="5">
        <f t="shared" ca="1" si="35"/>
        <v>-2.0443966224218908E-2</v>
      </c>
      <c r="M73" s="5">
        <f t="shared" ca="1" si="35"/>
        <v>-2.7260652368295779E-2</v>
      </c>
      <c r="N73" s="5">
        <f t="shared" ca="1" si="35"/>
        <v>6.4438248673514109E-2</v>
      </c>
      <c r="O73" s="5">
        <f t="shared" ca="1" si="35"/>
        <v>3.3217797138385387E-2</v>
      </c>
      <c r="P73" s="5">
        <f t="shared" ca="1" si="35"/>
        <v>1.9865562833425571E-2</v>
      </c>
      <c r="Q73" s="5">
        <f t="shared" ca="1" si="35"/>
        <v>-3.3587147875275294E-2</v>
      </c>
      <c r="R73" s="5">
        <f t="shared" ca="1" si="35"/>
        <v>7.15745948775455E-2</v>
      </c>
      <c r="S73" s="5">
        <f t="shared" ca="1" si="35"/>
        <v>0.11248383843482786</v>
      </c>
      <c r="T73" s="5">
        <f t="shared" ca="1" si="35"/>
        <v>4.4707972163823976E-3</v>
      </c>
      <c r="U73" s="5">
        <f t="shared" ca="1" si="35"/>
        <v>-4.0979721851600228E-3</v>
      </c>
      <c r="V73" s="5">
        <f t="shared" ca="1" si="35"/>
        <v>3.017139508977754E-2</v>
      </c>
      <c r="W73" s="5">
        <f t="shared" ca="1" si="35"/>
        <v>-4.0745674329281754E-3</v>
      </c>
      <c r="X73" s="5">
        <f t="shared" ca="1" si="35"/>
        <v>-0.10379473519965847</v>
      </c>
      <c r="Y73" s="5">
        <f t="shared" ca="1" si="35"/>
        <v>3.8021915974008587E-3</v>
      </c>
      <c r="Z73" s="5">
        <f t="shared" ca="1" si="35"/>
        <v>-2.9242037606511548E-2</v>
      </c>
      <c r="AA73" s="5">
        <f t="shared" ca="1" si="35"/>
        <v>-6.01565983437711E-2</v>
      </c>
      <c r="AB73" s="5">
        <f t="shared" ca="1" si="35"/>
        <v>-2.8858725855679682E-2</v>
      </c>
      <c r="AC73" s="5">
        <f t="shared" ca="1" si="35"/>
        <v>-2.7404978569217944E-2</v>
      </c>
      <c r="AD73" s="5">
        <f t="shared" ca="1" si="35"/>
        <v>-6.9379844325807381E-3</v>
      </c>
      <c r="AE73" s="5">
        <f t="shared" ca="1" si="35"/>
        <v>2.6558660006064667E-2</v>
      </c>
      <c r="AF73" s="5">
        <f t="shared" ca="1" si="35"/>
        <v>7.637074227550672E-2</v>
      </c>
      <c r="AG73" s="5">
        <f t="shared" ca="1" si="35"/>
        <v>-5.8584983766261901E-2</v>
      </c>
      <c r="AH73" s="5">
        <f t="shared" ca="1" si="35"/>
        <v>2.4278555527009121E-2</v>
      </c>
      <c r="AI73" s="5">
        <f t="shared" ca="1" si="35"/>
        <v>6.2752196329131538E-2</v>
      </c>
      <c r="AJ73" s="5">
        <f t="shared" ca="1" si="35"/>
        <v>1.8664120312596108E-2</v>
      </c>
      <c r="AK73" s="5">
        <f t="shared" ca="1" si="35"/>
        <v>9.384312549995702E-2</v>
      </c>
      <c r="AL73" s="5">
        <f t="shared" ca="1" si="35"/>
        <v>2.2889980049727886E-2</v>
      </c>
      <c r="AM73" s="5">
        <f t="shared" ca="1" si="35"/>
        <v>5.2629553501899878E-2</v>
      </c>
      <c r="AN73" s="5">
        <f t="shared" ca="1" si="35"/>
        <v>4.8010908843236312E-2</v>
      </c>
      <c r="AO73" s="5">
        <f t="shared" ca="1" si="35"/>
        <v>-1.6355275763767371E-2</v>
      </c>
      <c r="AP73" s="5">
        <f t="shared" ca="1" si="35"/>
        <v>4.8569860499876438E-2</v>
      </c>
      <c r="AQ73" s="5">
        <f t="shared" ca="1" si="35"/>
        <v>-7.5835367444068741E-2</v>
      </c>
      <c r="AR73" s="5">
        <f t="shared" ca="1" si="35"/>
        <v>2.9451185996440126E-2</v>
      </c>
      <c r="AS73" s="5">
        <f t="shared" ca="1" si="35"/>
        <v>-6.3575078630436613E-2</v>
      </c>
      <c r="AT73" s="5">
        <f t="shared" ca="1" si="35"/>
        <v>0.10815766802491864</v>
      </c>
      <c r="AU73" s="5">
        <f t="shared" ca="1" si="35"/>
        <v>3.4216885985930839E-2</v>
      </c>
      <c r="AV73" s="5">
        <f t="shared" ca="1" si="35"/>
        <v>4.1910314668888095E-2</v>
      </c>
      <c r="AW73" s="5">
        <f t="shared" ca="1" si="35"/>
        <v>1.1996383685840994E-2</v>
      </c>
      <c r="AX73" s="5">
        <f t="shared" ca="1" si="35"/>
        <v>2.3619061925718405E-2</v>
      </c>
      <c r="AY73" s="5">
        <f t="shared" ca="1" si="35"/>
        <v>5.3482983569188021E-2</v>
      </c>
      <c r="AZ73" s="5">
        <f t="shared" ca="1" si="35"/>
        <v>4.513192482030174E-2</v>
      </c>
      <c r="BA73" s="5">
        <f t="shared" ca="1" si="35"/>
        <v>2.216931841073513E-2</v>
      </c>
      <c r="BB73" s="5">
        <f t="shared" ca="1" si="35"/>
        <v>5.2447939942037371E-2</v>
      </c>
      <c r="BC73" s="5">
        <f t="shared" ca="1" si="35"/>
        <v>4.7613195437821554E-2</v>
      </c>
      <c r="BD73" s="5">
        <f t="shared" ca="1" si="35"/>
        <v>8.0782634855500302E-2</v>
      </c>
      <c r="BE73" s="5">
        <f t="shared" ca="1" si="35"/>
        <v>3.9824375034041015E-2</v>
      </c>
      <c r="BF73" s="5">
        <f t="shared" ca="1" si="35"/>
        <v>6.3459426291615453E-2</v>
      </c>
      <c r="BG73" s="5">
        <f t="shared" ca="1" si="35"/>
        <v>-5.3741444482354399E-2</v>
      </c>
      <c r="BH73" s="5">
        <f t="shared" ca="1" si="35"/>
        <v>1.5835013979034834E-2</v>
      </c>
      <c r="BI73" s="5">
        <f t="shared" ca="1" si="35"/>
        <v>-5.076022462043691E-2</v>
      </c>
      <c r="BJ73" s="5">
        <f t="shared" ca="1" si="35"/>
        <v>4.8239509475097316E-2</v>
      </c>
      <c r="BK73" s="5">
        <f t="shared" ca="1" si="35"/>
        <v>8.5797971571123122E-2</v>
      </c>
      <c r="BL73" s="5">
        <f t="shared" ca="1" si="35"/>
        <v>-1.2398932567382129E-2</v>
      </c>
      <c r="BM73" s="5">
        <f t="shared" ca="1" si="35"/>
        <v>3.1066918677576879E-2</v>
      </c>
      <c r="BN73" s="5">
        <f t="shared" ca="1" si="35"/>
        <v>3.5680236326772967E-2</v>
      </c>
      <c r="BO73" s="5">
        <f t="shared" ca="1" si="35"/>
        <v>-0.1113720907664805</v>
      </c>
      <c r="BP73" s="5">
        <f t="shared" ca="1" si="35"/>
        <v>-1.0754223890853943E-2</v>
      </c>
      <c r="BQ73" s="5">
        <f t="shared" ca="1" si="32"/>
        <v>1.5982863770058826E-2</v>
      </c>
      <c r="BR73" s="5">
        <f t="shared" ca="1" si="32"/>
        <v>-2.8438209504927772E-2</v>
      </c>
      <c r="BS73" s="5">
        <f t="shared" ca="1" si="32"/>
        <v>3.7435866341277046E-2</v>
      </c>
      <c r="BT73" s="5">
        <f t="shared" ca="1" si="32"/>
        <v>4.0458228956641515E-2</v>
      </c>
      <c r="BU73" s="5">
        <f t="shared" ca="1" si="32"/>
        <v>2.8656480739519877E-2</v>
      </c>
      <c r="BV73" s="5">
        <f t="shared" ca="1" si="32"/>
        <v>-3.4686530451679569E-2</v>
      </c>
      <c r="BW73" s="5">
        <f t="shared" ca="1" si="32"/>
        <v>-1.3459892863585617E-2</v>
      </c>
      <c r="BX73" s="5">
        <f t="shared" ca="1" si="32"/>
        <v>4.4708145554262606E-2</v>
      </c>
      <c r="BY73" s="5">
        <f t="shared" ca="1" si="32"/>
        <v>2.0854588010233273E-2</v>
      </c>
      <c r="BZ73" s="5">
        <f t="shared" ca="1" si="32"/>
        <v>3.6275206559227564E-2</v>
      </c>
      <c r="CA73" s="5">
        <f t="shared" ca="1" si="32"/>
        <v>-2.7098195766856709E-2</v>
      </c>
      <c r="CB73" s="5">
        <f t="shared" ca="1" si="32"/>
        <v>6.077680312260675E-3</v>
      </c>
      <c r="CC73" s="5">
        <f t="shared" ca="1" si="32"/>
        <v>1.0895735946901443E-2</v>
      </c>
      <c r="CD73" s="5">
        <f t="shared" ca="1" si="32"/>
        <v>9.178496925752215E-2</v>
      </c>
      <c r="CE73" s="5">
        <f t="shared" ca="1" si="32"/>
        <v>-1.9834807284581233E-2</v>
      </c>
      <c r="CF73" s="5">
        <f t="shared" ca="1" si="32"/>
        <v>-3.4706691153399832E-2</v>
      </c>
      <c r="CG73" s="5">
        <f t="shared" ca="1" si="32"/>
        <v>1.1178475914509394E-2</v>
      </c>
      <c r="CH73" s="5">
        <f t="shared" ca="1" si="32"/>
        <v>-2.6090664007761367E-2</v>
      </c>
      <c r="CI73" s="5">
        <f t="shared" ca="1" si="32"/>
        <v>-4.2051385489386452E-2</v>
      </c>
      <c r="CJ73" s="5">
        <f t="shared" ca="1" si="32"/>
        <v>-9.1092173595110237E-2</v>
      </c>
      <c r="CK73" s="5">
        <f t="shared" ca="1" si="32"/>
        <v>3.9124798216226421E-2</v>
      </c>
      <c r="CL73" s="5">
        <f t="shared" ca="1" si="32"/>
        <v>-0.16797915285979312</v>
      </c>
      <c r="CM73" s="5">
        <f t="shared" ca="1" si="32"/>
        <v>2.8241713391851993E-2</v>
      </c>
      <c r="CN73" s="5">
        <f t="shared" ca="1" si="32"/>
        <v>-1.4874352268148171E-2</v>
      </c>
      <c r="CO73" s="5">
        <f t="shared" ca="1" si="32"/>
        <v>-3.089625715441164E-2</v>
      </c>
      <c r="CP73" s="5">
        <f t="shared" ca="1" si="32"/>
        <v>-3.1534363719016592E-2</v>
      </c>
      <c r="CQ73" s="5">
        <f t="shared" ca="1" si="32"/>
        <v>-8.7116845907341728E-2</v>
      </c>
      <c r="CR73" s="5">
        <f t="shared" ca="1" si="32"/>
        <v>8.6350094833423624E-2</v>
      </c>
      <c r="CS73" s="5">
        <f t="shared" ca="1" si="32"/>
        <v>-6.3818693374905242E-2</v>
      </c>
      <c r="CT73" s="5">
        <f t="shared" ca="1" si="32"/>
        <v>-6.6961836754782095E-2</v>
      </c>
      <c r="CU73" s="5">
        <f t="shared" ca="1" si="32"/>
        <v>5.7521835980632256E-2</v>
      </c>
      <c r="CV73" s="5">
        <f t="shared" ca="1" si="32"/>
        <v>5.4320926216339403E-2</v>
      </c>
      <c r="CW73" s="5">
        <f t="shared" ca="1" si="32"/>
        <v>-3.6001400163087643E-2</v>
      </c>
      <c r="CX73" s="5">
        <f t="shared" ca="1" si="32"/>
        <v>-3.9243018469732466E-3</v>
      </c>
      <c r="CY73" s="5">
        <f t="shared" ca="1" si="32"/>
        <v>-1.6795587652439117E-2</v>
      </c>
    </row>
    <row r="74" spans="2:103" x14ac:dyDescent="0.25">
      <c r="B74" s="1">
        <v>47027</v>
      </c>
      <c r="C74">
        <v>69</v>
      </c>
      <c r="D74" s="5">
        <f t="shared" ca="1" si="34"/>
        <v>2.8742217155721477E-3</v>
      </c>
      <c r="E74" s="5">
        <f t="shared" ca="1" si="35"/>
        <v>-3.7358980539397388E-2</v>
      </c>
      <c r="F74" s="5">
        <f t="shared" ca="1" si="35"/>
        <v>-7.7507446842524554E-3</v>
      </c>
      <c r="G74" s="5">
        <f t="shared" ca="1" si="35"/>
        <v>-4.1668347567298605E-2</v>
      </c>
      <c r="H74" s="5">
        <f t="shared" ca="1" si="35"/>
        <v>4.5816790951115557E-2</v>
      </c>
      <c r="I74" s="5">
        <f t="shared" ca="1" si="35"/>
        <v>-2.8680554317395461E-2</v>
      </c>
      <c r="J74" s="5">
        <f t="shared" ca="1" si="35"/>
        <v>-0.12140622885186519</v>
      </c>
      <c r="K74" s="5">
        <f t="shared" ca="1" si="35"/>
        <v>5.2699753604213737E-2</v>
      </c>
      <c r="L74" s="5">
        <f t="shared" ca="1" si="35"/>
        <v>3.0918016974362351E-2</v>
      </c>
      <c r="M74" s="5">
        <f t="shared" ca="1" si="35"/>
        <v>1.700071377121995E-2</v>
      </c>
      <c r="N74" s="5">
        <f t="shared" ca="1" si="35"/>
        <v>0.13194246346488042</v>
      </c>
      <c r="O74" s="5">
        <f t="shared" ca="1" si="35"/>
        <v>-7.4815840996752467E-2</v>
      </c>
      <c r="P74" s="5">
        <f t="shared" ca="1" si="35"/>
        <v>3.2707789658923937E-2</v>
      </c>
      <c r="Q74" s="5">
        <f t="shared" ca="1" si="35"/>
        <v>-0.10488797765763534</v>
      </c>
      <c r="R74" s="5">
        <f t="shared" ca="1" si="35"/>
        <v>3.2370658248615992E-2</v>
      </c>
      <c r="S74" s="5">
        <f t="shared" ca="1" si="35"/>
        <v>-8.0395426704079872E-4</v>
      </c>
      <c r="T74" s="5">
        <f t="shared" ca="1" si="35"/>
        <v>4.5621225217363219E-2</v>
      </c>
      <c r="U74" s="5">
        <f t="shared" ca="1" si="35"/>
        <v>-9.3283852405674203E-2</v>
      </c>
      <c r="V74" s="5">
        <f t="shared" ca="1" si="35"/>
        <v>7.550753607429803E-3</v>
      </c>
      <c r="W74" s="5">
        <f t="shared" ca="1" si="35"/>
        <v>1.6835445364039969E-2</v>
      </c>
      <c r="X74" s="5">
        <f t="shared" ca="1" si="35"/>
        <v>-1.9417710637958902E-2</v>
      </c>
      <c r="Y74" s="5">
        <f t="shared" ca="1" si="35"/>
        <v>5.6014509902034042E-2</v>
      </c>
      <c r="Z74" s="5">
        <f t="shared" ca="1" si="35"/>
        <v>8.8640480846690323E-2</v>
      </c>
      <c r="AA74" s="5">
        <f t="shared" ca="1" si="35"/>
        <v>-8.6590836587457018E-2</v>
      </c>
      <c r="AB74" s="5">
        <f t="shared" ca="1" si="35"/>
        <v>-4.4273941644187697E-3</v>
      </c>
      <c r="AC74" s="5">
        <f t="shared" ca="1" si="35"/>
        <v>-9.0253310199194872E-2</v>
      </c>
      <c r="AD74" s="5">
        <f t="shared" ca="1" si="35"/>
        <v>2.202207713751194E-2</v>
      </c>
      <c r="AE74" s="5">
        <f t="shared" ca="1" si="35"/>
        <v>-3.8566990608772584E-3</v>
      </c>
      <c r="AF74" s="5">
        <f t="shared" ca="1" si="35"/>
        <v>-3.0866077514704236E-2</v>
      </c>
      <c r="AG74" s="5">
        <f t="shared" ca="1" si="35"/>
        <v>4.633664323815772E-2</v>
      </c>
      <c r="AH74" s="5">
        <f t="shared" ca="1" si="35"/>
        <v>-2.135994734728515E-3</v>
      </c>
      <c r="AI74" s="5">
        <f t="shared" ca="1" si="35"/>
        <v>-4.4616657218739392E-2</v>
      </c>
      <c r="AJ74" s="5">
        <f t="shared" ca="1" si="35"/>
        <v>4.3477305854456659E-2</v>
      </c>
      <c r="AK74" s="5">
        <f t="shared" ca="1" si="35"/>
        <v>1.8839475431507758E-2</v>
      </c>
      <c r="AL74" s="5">
        <f t="shared" ca="1" si="35"/>
        <v>4.9023670102884144E-2</v>
      </c>
      <c r="AM74" s="5">
        <f t="shared" ca="1" si="35"/>
        <v>-7.9582381203519188E-3</v>
      </c>
      <c r="AN74" s="5">
        <f t="shared" ca="1" si="35"/>
        <v>-2.0035064769231632E-2</v>
      </c>
      <c r="AO74" s="5">
        <f t="shared" ca="1" si="35"/>
        <v>2.5009203831312821E-4</v>
      </c>
      <c r="AP74" s="5">
        <f t="shared" ca="1" si="35"/>
        <v>0.13477035312762367</v>
      </c>
      <c r="AQ74" s="5">
        <f t="shared" ca="1" si="35"/>
        <v>4.9075918589671412E-2</v>
      </c>
      <c r="AR74" s="5">
        <f t="shared" ca="1" si="35"/>
        <v>-7.6514560904522133E-2</v>
      </c>
      <c r="AS74" s="5">
        <f t="shared" ca="1" si="35"/>
        <v>-3.9072137047887617E-2</v>
      </c>
      <c r="AT74" s="5">
        <f t="shared" ca="1" si="35"/>
        <v>0.10964475862999813</v>
      </c>
      <c r="AU74" s="5">
        <f t="shared" ca="1" si="35"/>
        <v>-2.7114822228791564E-4</v>
      </c>
      <c r="AV74" s="5">
        <f t="shared" ca="1" si="35"/>
        <v>1.4120723050528668E-2</v>
      </c>
      <c r="AW74" s="5">
        <f t="shared" ca="1" si="35"/>
        <v>-1.2001009887708641E-2</v>
      </c>
      <c r="AX74" s="5">
        <f t="shared" ca="1" si="35"/>
        <v>-5.6330351289054347E-3</v>
      </c>
      <c r="AY74" s="5">
        <f t="shared" ca="1" si="35"/>
        <v>-6.3735780930618338E-3</v>
      </c>
      <c r="AZ74" s="5">
        <f t="shared" ca="1" si="35"/>
        <v>-4.616612189373822E-2</v>
      </c>
      <c r="BA74" s="5">
        <f t="shared" ca="1" si="35"/>
        <v>2.7402323339137153E-3</v>
      </c>
      <c r="BB74" s="5">
        <f t="shared" ca="1" si="35"/>
        <v>5.321163301896311E-2</v>
      </c>
      <c r="BC74" s="5">
        <f t="shared" ca="1" si="35"/>
        <v>-4.3119581887748032E-2</v>
      </c>
      <c r="BD74" s="5">
        <f t="shared" ca="1" si="35"/>
        <v>0.12504094195466145</v>
      </c>
      <c r="BE74" s="5">
        <f t="shared" ca="1" si="35"/>
        <v>2.954079143722587E-2</v>
      </c>
      <c r="BF74" s="5">
        <f t="shared" ca="1" si="35"/>
        <v>9.8189905631214172E-2</v>
      </c>
      <c r="BG74" s="5">
        <f t="shared" ca="1" si="35"/>
        <v>3.8145243378643577E-2</v>
      </c>
      <c r="BH74" s="5">
        <f t="shared" ca="1" si="35"/>
        <v>9.6596893543671167E-2</v>
      </c>
      <c r="BI74" s="5">
        <f t="shared" ca="1" si="35"/>
        <v>7.6150956004105194E-2</v>
      </c>
      <c r="BJ74" s="5">
        <f t="shared" ca="1" si="35"/>
        <v>-6.4983629270456159E-2</v>
      </c>
      <c r="BK74" s="5">
        <f t="shared" ca="1" si="35"/>
        <v>-5.8086322665087883E-3</v>
      </c>
      <c r="BL74" s="5">
        <f t="shared" ca="1" si="35"/>
        <v>1.1376146840140136E-2</v>
      </c>
      <c r="BM74" s="5">
        <f t="shared" ca="1" si="35"/>
        <v>-4.4570065153312702E-2</v>
      </c>
      <c r="BN74" s="5">
        <f t="shared" ca="1" si="35"/>
        <v>-3.7743959456868773E-2</v>
      </c>
      <c r="BO74" s="5">
        <f t="shared" ca="1" si="35"/>
        <v>7.8583430422889036E-4</v>
      </c>
      <c r="BP74" s="5">
        <f t="shared" ca="1" si="35"/>
        <v>-2.086099402098807E-2</v>
      </c>
      <c r="BQ74" s="5">
        <f t="shared" ca="1" si="32"/>
        <v>-2.4759125982492389E-2</v>
      </c>
      <c r="BR74" s="5">
        <f t="shared" ca="1" si="32"/>
        <v>-0.11494617416092266</v>
      </c>
      <c r="BS74" s="5">
        <f t="shared" ca="1" si="32"/>
        <v>-1.9526588767425159E-2</v>
      </c>
      <c r="BT74" s="5">
        <f t="shared" ca="1" si="32"/>
        <v>-6.3789512445454888E-2</v>
      </c>
      <c r="BU74" s="5">
        <f t="shared" ca="1" si="32"/>
        <v>-1.4548800413784965E-2</v>
      </c>
      <c r="BV74" s="5">
        <f t="shared" ca="1" si="32"/>
        <v>-1.8851043600033618E-2</v>
      </c>
      <c r="BW74" s="5">
        <f t="shared" ca="1" si="32"/>
        <v>8.4386364526573956E-2</v>
      </c>
      <c r="BX74" s="5">
        <f t="shared" ca="1" si="32"/>
        <v>-5.7924182753263935E-2</v>
      </c>
      <c r="BY74" s="5">
        <f t="shared" ca="1" si="32"/>
        <v>0.11253059594857862</v>
      </c>
      <c r="BZ74" s="5">
        <f t="shared" ref="BZ74:CY74" ca="1" si="36">_xlfn.NORM.INV(RAND(), $B$3, $C$3)</f>
        <v>5.6610034237054165E-2</v>
      </c>
      <c r="CA74" s="5">
        <f t="shared" ca="1" si="36"/>
        <v>-4.973961988137806E-2</v>
      </c>
      <c r="CB74" s="5">
        <f t="shared" ca="1" si="36"/>
        <v>3.9703806917136805E-2</v>
      </c>
      <c r="CC74" s="5">
        <f t="shared" ca="1" si="36"/>
        <v>1.3765638484071047E-2</v>
      </c>
      <c r="CD74" s="5">
        <f t="shared" ca="1" si="36"/>
        <v>1.5519689618750242E-2</v>
      </c>
      <c r="CE74" s="5">
        <f t="shared" ca="1" si="36"/>
        <v>2.508458468079015E-2</v>
      </c>
      <c r="CF74" s="5">
        <f t="shared" ca="1" si="36"/>
        <v>7.6160157327968728E-2</v>
      </c>
      <c r="CG74" s="5">
        <f t="shared" ca="1" si="36"/>
        <v>-2.1786627130204819E-2</v>
      </c>
      <c r="CH74" s="5">
        <f t="shared" ca="1" si="36"/>
        <v>-7.8666809683683725E-2</v>
      </c>
      <c r="CI74" s="5">
        <f t="shared" ca="1" si="36"/>
        <v>-2.7658863357964837E-2</v>
      </c>
      <c r="CJ74" s="5">
        <f t="shared" ca="1" si="36"/>
        <v>4.6803030493371119E-3</v>
      </c>
      <c r="CK74" s="5">
        <f t="shared" ca="1" si="36"/>
        <v>-1.9387621528176052E-2</v>
      </c>
      <c r="CL74" s="5">
        <f t="shared" ca="1" si="36"/>
        <v>6.6513336639964747E-3</v>
      </c>
      <c r="CM74" s="5">
        <f t="shared" ca="1" si="36"/>
        <v>0.10065138417992602</v>
      </c>
      <c r="CN74" s="5">
        <f t="shared" ca="1" si="36"/>
        <v>4.8061212243851084E-2</v>
      </c>
      <c r="CO74" s="5">
        <f t="shared" ca="1" si="36"/>
        <v>-2.1286777202199667E-2</v>
      </c>
      <c r="CP74" s="5">
        <f t="shared" ca="1" si="36"/>
        <v>6.9900198432590599E-2</v>
      </c>
      <c r="CQ74" s="5">
        <f t="shared" ca="1" si="36"/>
        <v>-4.2249905059893365E-2</v>
      </c>
      <c r="CR74" s="5">
        <f t="shared" ca="1" si="36"/>
        <v>1.4896363609299636E-2</v>
      </c>
      <c r="CS74" s="5">
        <f t="shared" ca="1" si="36"/>
        <v>2.7749185607209844E-2</v>
      </c>
      <c r="CT74" s="5">
        <f t="shared" ca="1" si="36"/>
        <v>4.610511504898171E-2</v>
      </c>
      <c r="CU74" s="5">
        <f t="shared" ca="1" si="36"/>
        <v>-1.7431632759941407E-2</v>
      </c>
      <c r="CV74" s="5">
        <f t="shared" ca="1" si="36"/>
        <v>6.7779836876758828E-3</v>
      </c>
      <c r="CW74" s="5">
        <f t="shared" ca="1" si="36"/>
        <v>-3.5614192121340961E-2</v>
      </c>
      <c r="CX74" s="5">
        <f t="shared" ca="1" si="36"/>
        <v>3.5156425690255705E-2</v>
      </c>
      <c r="CY74" s="5">
        <f t="shared" ca="1" si="36"/>
        <v>-6.0635130985252188E-3</v>
      </c>
    </row>
    <row r="75" spans="2:103" x14ac:dyDescent="0.25">
      <c r="B75" s="1">
        <v>47058</v>
      </c>
      <c r="C75">
        <v>70</v>
      </c>
      <c r="D75" s="5">
        <f t="shared" ca="1" si="34"/>
        <v>1.359068783622245E-2</v>
      </c>
      <c r="E75" s="5">
        <f t="shared" ca="1" si="35"/>
        <v>1.0850933495207759E-2</v>
      </c>
      <c r="F75" s="5">
        <f t="shared" ca="1" si="35"/>
        <v>-3.7653248254051322E-2</v>
      </c>
      <c r="G75" s="5">
        <f t="shared" ca="1" si="35"/>
        <v>-2.8412989382215355E-3</v>
      </c>
      <c r="H75" s="5">
        <f t="shared" ca="1" si="35"/>
        <v>-4.6354598601565281E-2</v>
      </c>
      <c r="I75" s="5">
        <f t="shared" ca="1" si="35"/>
        <v>-0.1022140968342964</v>
      </c>
      <c r="J75" s="5">
        <f t="shared" ca="1" si="35"/>
        <v>-1.5831553418691375E-2</v>
      </c>
      <c r="K75" s="5">
        <f t="shared" ca="1" si="35"/>
        <v>-8.1531377622831983E-2</v>
      </c>
      <c r="L75" s="5">
        <f t="shared" ca="1" si="35"/>
        <v>1.4649018560412348E-2</v>
      </c>
      <c r="M75" s="5">
        <f t="shared" ca="1" si="35"/>
        <v>1.6625972168816824E-2</v>
      </c>
      <c r="N75" s="5">
        <f t="shared" ca="1" si="35"/>
        <v>-1.3480231508211451E-2</v>
      </c>
      <c r="O75" s="5">
        <f t="shared" ca="1" si="35"/>
        <v>3.2443135719779553E-2</v>
      </c>
      <c r="P75" s="5">
        <f t="shared" ca="1" si="35"/>
        <v>-1.5100161199255734E-2</v>
      </c>
      <c r="Q75" s="5">
        <f t="shared" ca="1" si="35"/>
        <v>1.264667919168377E-2</v>
      </c>
      <c r="R75" s="5">
        <f t="shared" ca="1" si="35"/>
        <v>4.0117765631939445E-2</v>
      </c>
      <c r="S75" s="5">
        <f t="shared" ca="1" si="35"/>
        <v>-4.9539587692000037E-3</v>
      </c>
      <c r="T75" s="5">
        <f t="shared" ca="1" si="35"/>
        <v>0.10451302808063831</v>
      </c>
      <c r="U75" s="5">
        <f t="shared" ca="1" si="35"/>
        <v>-3.0509367270868434E-2</v>
      </c>
      <c r="V75" s="5">
        <f t="shared" ca="1" si="35"/>
        <v>-7.0987546832006285E-3</v>
      </c>
      <c r="W75" s="5">
        <f t="shared" ca="1" si="35"/>
        <v>-1.4098857459802185E-2</v>
      </c>
      <c r="X75" s="5">
        <f t="shared" ca="1" si="35"/>
        <v>-2.8093256109774541E-2</v>
      </c>
      <c r="Y75" s="5">
        <f t="shared" ca="1" si="35"/>
        <v>-2.9943719586748925E-3</v>
      </c>
      <c r="Z75" s="5">
        <f t="shared" ca="1" si="35"/>
        <v>-2.8329786027437094E-3</v>
      </c>
      <c r="AA75" s="5">
        <f t="shared" ca="1" si="35"/>
        <v>-2.3868626380152254E-2</v>
      </c>
      <c r="AB75" s="5">
        <f t="shared" ca="1" si="35"/>
        <v>8.0935111922887269E-4</v>
      </c>
      <c r="AC75" s="5">
        <f t="shared" ca="1" si="35"/>
        <v>3.7830017748746454E-2</v>
      </c>
      <c r="AD75" s="5">
        <f t="shared" ca="1" si="35"/>
        <v>-7.4019838454579601E-2</v>
      </c>
      <c r="AE75" s="5">
        <f t="shared" ca="1" si="35"/>
        <v>2.1059766617046862E-2</v>
      </c>
      <c r="AF75" s="5">
        <f t="shared" ca="1" si="35"/>
        <v>-5.6644058064060698E-2</v>
      </c>
      <c r="AG75" s="5">
        <f t="shared" ca="1" si="35"/>
        <v>6.1023532970107486E-2</v>
      </c>
      <c r="AH75" s="5">
        <f t="shared" ca="1" si="35"/>
        <v>1.4358181978328201E-2</v>
      </c>
      <c r="AI75" s="5">
        <f t="shared" ca="1" si="35"/>
        <v>-3.044421691487488E-2</v>
      </c>
      <c r="AJ75" s="5">
        <f t="shared" ca="1" si="35"/>
        <v>1.8219738556742103E-2</v>
      </c>
      <c r="AK75" s="5">
        <f t="shared" ca="1" si="35"/>
        <v>-6.5399342695799979E-3</v>
      </c>
      <c r="AL75" s="5">
        <f t="shared" ca="1" si="35"/>
        <v>-2.9613190127274008E-2</v>
      </c>
      <c r="AM75" s="5">
        <f t="shared" ca="1" si="35"/>
        <v>-3.078811319431432E-2</v>
      </c>
      <c r="AN75" s="5">
        <f t="shared" ca="1" si="35"/>
        <v>-3.3040167271990141E-2</v>
      </c>
      <c r="AO75" s="5">
        <f t="shared" ca="1" si="35"/>
        <v>-4.5997236905240572E-4</v>
      </c>
      <c r="AP75" s="5">
        <f t="shared" ca="1" si="35"/>
        <v>-1.9969191716709158E-2</v>
      </c>
      <c r="AQ75" s="5">
        <f t="shared" ca="1" si="35"/>
        <v>2.90284949539227E-2</v>
      </c>
      <c r="AR75" s="5">
        <f t="shared" ca="1" si="35"/>
        <v>-1.7285407732359859E-2</v>
      </c>
      <c r="AS75" s="5">
        <f t="shared" ca="1" si="35"/>
        <v>4.1127381329045629E-2</v>
      </c>
      <c r="AT75" s="5">
        <f t="shared" ca="1" si="35"/>
        <v>-9.4861707879040885E-2</v>
      </c>
      <c r="AU75" s="5">
        <f t="shared" ca="1" si="35"/>
        <v>-6.6934245115275529E-3</v>
      </c>
      <c r="AV75" s="5">
        <f t="shared" ca="1" si="35"/>
        <v>-4.513497441156418E-2</v>
      </c>
      <c r="AW75" s="5">
        <f t="shared" ca="1" si="35"/>
        <v>3.2268579519332756E-2</v>
      </c>
      <c r="AX75" s="5">
        <f t="shared" ca="1" si="35"/>
        <v>2.0009284877864613E-2</v>
      </c>
      <c r="AY75" s="5">
        <f t="shared" ca="1" si="35"/>
        <v>4.9001018501944518E-3</v>
      </c>
      <c r="AZ75" s="5">
        <f t="shared" ca="1" si="35"/>
        <v>8.13435874985248E-2</v>
      </c>
      <c r="BA75" s="5">
        <f t="shared" ca="1" si="35"/>
        <v>-1.6279802764019857E-2</v>
      </c>
      <c r="BB75" s="5">
        <f t="shared" ca="1" si="35"/>
        <v>-3.6846933948966876E-2</v>
      </c>
      <c r="BC75" s="5">
        <f t="shared" ca="1" si="35"/>
        <v>2.092338735117541E-2</v>
      </c>
      <c r="BD75" s="5">
        <f t="shared" ca="1" si="35"/>
        <v>8.6973414368358357E-2</v>
      </c>
      <c r="BE75" s="5">
        <f t="shared" ca="1" si="35"/>
        <v>3.0766590336243443E-2</v>
      </c>
      <c r="BF75" s="5">
        <f t="shared" ca="1" si="35"/>
        <v>3.648068244014116E-2</v>
      </c>
      <c r="BG75" s="5">
        <f t="shared" ca="1" si="35"/>
        <v>-1.2916270976236856E-2</v>
      </c>
      <c r="BH75" s="5">
        <f t="shared" ca="1" si="35"/>
        <v>-6.9916025508714494E-2</v>
      </c>
      <c r="BI75" s="5">
        <f t="shared" ca="1" si="35"/>
        <v>4.2035056261966689E-3</v>
      </c>
      <c r="BJ75" s="5">
        <f t="shared" ca="1" si="35"/>
        <v>-7.0102696622316177E-2</v>
      </c>
      <c r="BK75" s="5">
        <f t="shared" ca="1" si="35"/>
        <v>0.10327486084834697</v>
      </c>
      <c r="BL75" s="5">
        <f t="shared" ca="1" si="35"/>
        <v>7.4949795917286996E-2</v>
      </c>
      <c r="BM75" s="5">
        <f t="shared" ca="1" si="35"/>
        <v>-4.6379971896760241E-2</v>
      </c>
      <c r="BN75" s="5">
        <f t="shared" ca="1" si="35"/>
        <v>-4.6183850434484773E-2</v>
      </c>
      <c r="BO75" s="5">
        <f t="shared" ca="1" si="35"/>
        <v>4.4501239122362875E-2</v>
      </c>
      <c r="BP75" s="5">
        <f t="shared" ref="BP75:CY78" ca="1" si="37">_xlfn.NORM.INV(RAND(), $B$3, $C$3)</f>
        <v>-5.6657671771697241E-2</v>
      </c>
      <c r="BQ75" s="5">
        <f t="shared" ca="1" si="37"/>
        <v>5.3012559602428254E-2</v>
      </c>
      <c r="BR75" s="5">
        <f t="shared" ca="1" si="37"/>
        <v>-0.11056608347016744</v>
      </c>
      <c r="BS75" s="5">
        <f t="shared" ca="1" si="37"/>
        <v>4.2789303982125999E-2</v>
      </c>
      <c r="BT75" s="5">
        <f t="shared" ca="1" si="37"/>
        <v>-3.6028744847890558E-2</v>
      </c>
      <c r="BU75" s="5">
        <f t="shared" ca="1" si="37"/>
        <v>3.5138103711371681E-2</v>
      </c>
      <c r="BV75" s="5">
        <f t="shared" ca="1" si="37"/>
        <v>-5.4978631800004802E-3</v>
      </c>
      <c r="BW75" s="5">
        <f t="shared" ca="1" si="37"/>
        <v>1.0110762442497314E-2</v>
      </c>
      <c r="BX75" s="5">
        <f t="shared" ca="1" si="37"/>
        <v>5.8750356072947173E-2</v>
      </c>
      <c r="BY75" s="5">
        <f t="shared" ca="1" si="37"/>
        <v>4.6067506461221104E-3</v>
      </c>
      <c r="BZ75" s="5">
        <f t="shared" ca="1" si="37"/>
        <v>-6.4766571866871125E-2</v>
      </c>
      <c r="CA75" s="5">
        <f t="shared" ca="1" si="37"/>
        <v>1.6589653437303169E-2</v>
      </c>
      <c r="CB75" s="5">
        <f t="shared" ca="1" si="37"/>
        <v>-5.7070067471541377E-3</v>
      </c>
      <c r="CC75" s="5">
        <f t="shared" ca="1" si="37"/>
        <v>0.13371565142913883</v>
      </c>
      <c r="CD75" s="5">
        <f t="shared" ca="1" si="37"/>
        <v>2.7068319766313534E-2</v>
      </c>
      <c r="CE75" s="5">
        <f t="shared" ca="1" si="37"/>
        <v>2.8879535435531813E-2</v>
      </c>
      <c r="CF75" s="5">
        <f t="shared" ca="1" si="37"/>
        <v>5.8689416915438788E-2</v>
      </c>
      <c r="CG75" s="5">
        <f t="shared" ca="1" si="37"/>
        <v>1.8068562319977541E-2</v>
      </c>
      <c r="CH75" s="5">
        <f t="shared" ca="1" si="37"/>
        <v>-1.1334718167497061E-3</v>
      </c>
      <c r="CI75" s="5">
        <f t="shared" ca="1" si="37"/>
        <v>-1.6954581864947544E-2</v>
      </c>
      <c r="CJ75" s="5">
        <f t="shared" ca="1" si="37"/>
        <v>4.3489881451164163E-2</v>
      </c>
      <c r="CK75" s="5">
        <f t="shared" ca="1" si="37"/>
        <v>-5.3744778690038974E-3</v>
      </c>
      <c r="CL75" s="5">
        <f t="shared" ca="1" si="37"/>
        <v>7.6486468419869599E-2</v>
      </c>
      <c r="CM75" s="5">
        <f t="shared" ca="1" si="37"/>
        <v>-0.12031835586601888</v>
      </c>
      <c r="CN75" s="5">
        <f t="shared" ca="1" si="37"/>
        <v>8.5751395808889533E-2</v>
      </c>
      <c r="CO75" s="5">
        <f t="shared" ca="1" si="37"/>
        <v>8.1629961966869766E-2</v>
      </c>
      <c r="CP75" s="5">
        <f t="shared" ca="1" si="37"/>
        <v>-2.6806326384251514E-2</v>
      </c>
      <c r="CQ75" s="5">
        <f t="shared" ca="1" si="37"/>
        <v>5.4209558338803976E-2</v>
      </c>
      <c r="CR75" s="5">
        <f t="shared" ca="1" si="37"/>
        <v>4.6286366114076868E-2</v>
      </c>
      <c r="CS75" s="5">
        <f t="shared" ca="1" si="37"/>
        <v>5.3057572206463725E-2</v>
      </c>
      <c r="CT75" s="5">
        <f t="shared" ca="1" si="37"/>
        <v>6.9293972513305463E-2</v>
      </c>
      <c r="CU75" s="5">
        <f t="shared" ca="1" si="37"/>
        <v>-2.4295938226484508E-2</v>
      </c>
      <c r="CV75" s="5">
        <f t="shared" ca="1" si="37"/>
        <v>6.1615736823391824E-2</v>
      </c>
      <c r="CW75" s="5">
        <f t="shared" ca="1" si="37"/>
        <v>4.0309324846554244E-2</v>
      </c>
      <c r="CX75" s="5">
        <f t="shared" ca="1" si="37"/>
        <v>-2.4428287424549236E-2</v>
      </c>
      <c r="CY75" s="5">
        <f t="shared" ca="1" si="37"/>
        <v>-1.4939085542233794E-2</v>
      </c>
    </row>
    <row r="76" spans="2:103" x14ac:dyDescent="0.25">
      <c r="B76" s="1">
        <v>47088</v>
      </c>
      <c r="C76">
        <v>71</v>
      </c>
      <c r="D76" s="5">
        <f t="shared" ca="1" si="34"/>
        <v>-3.8393133952584292E-2</v>
      </c>
      <c r="E76" s="5">
        <f t="shared" ref="E76:BP79" ca="1" si="38">_xlfn.NORM.INV(RAND(), $B$3, $C$3)</f>
        <v>3.361353474464767E-2</v>
      </c>
      <c r="F76" s="5">
        <f t="shared" ca="1" si="38"/>
        <v>4.5961348696188724E-2</v>
      </c>
      <c r="G76" s="5">
        <f t="shared" ca="1" si="38"/>
        <v>-8.3219475736092145E-4</v>
      </c>
      <c r="H76" s="5">
        <f t="shared" ca="1" si="38"/>
        <v>7.9104710452173752E-2</v>
      </c>
      <c r="I76" s="5">
        <f t="shared" ca="1" si="38"/>
        <v>-3.844561768539613E-2</v>
      </c>
      <c r="J76" s="5">
        <f t="shared" ca="1" si="38"/>
        <v>8.0577881992972528E-2</v>
      </c>
      <c r="K76" s="5">
        <f t="shared" ca="1" si="38"/>
        <v>3.6244971598868199E-2</v>
      </c>
      <c r="L76" s="5">
        <f t="shared" ca="1" si="38"/>
        <v>9.8569550230791295E-3</v>
      </c>
      <c r="M76" s="5">
        <f t="shared" ca="1" si="38"/>
        <v>4.1293785957848012E-3</v>
      </c>
      <c r="N76" s="5">
        <f t="shared" ca="1" si="38"/>
        <v>-6.5300509250479626E-3</v>
      </c>
      <c r="O76" s="5">
        <f t="shared" ca="1" si="38"/>
        <v>0.12367096481184779</v>
      </c>
      <c r="P76" s="5">
        <f t="shared" ca="1" si="38"/>
        <v>3.4205583374723472E-2</v>
      </c>
      <c r="Q76" s="5">
        <f t="shared" ca="1" si="38"/>
        <v>5.3263607701818103E-3</v>
      </c>
      <c r="R76" s="5">
        <f t="shared" ca="1" si="38"/>
        <v>-0.10511900633440524</v>
      </c>
      <c r="S76" s="5">
        <f t="shared" ca="1" si="38"/>
        <v>-1.3187009356408776E-3</v>
      </c>
      <c r="T76" s="5">
        <f t="shared" ca="1" si="38"/>
        <v>0.12680758161255654</v>
      </c>
      <c r="U76" s="5">
        <f t="shared" ca="1" si="38"/>
        <v>8.2523700331691041E-2</v>
      </c>
      <c r="V76" s="5">
        <f t="shared" ca="1" si="38"/>
        <v>5.9199275643426821E-2</v>
      </c>
      <c r="W76" s="5">
        <f t="shared" ca="1" si="38"/>
        <v>6.4269807063726314E-2</v>
      </c>
      <c r="X76" s="5">
        <f t="shared" ca="1" si="38"/>
        <v>-6.381682183355393E-3</v>
      </c>
      <c r="Y76" s="5">
        <f t="shared" ca="1" si="38"/>
        <v>-2.6668936916261012E-2</v>
      </c>
      <c r="Z76" s="5">
        <f t="shared" ca="1" si="38"/>
        <v>7.1163929985912408E-2</v>
      </c>
      <c r="AA76" s="5">
        <f t="shared" ca="1" si="38"/>
        <v>2.6272269549241049E-2</v>
      </c>
      <c r="AB76" s="5">
        <f t="shared" ca="1" si="38"/>
        <v>4.55534113500713E-2</v>
      </c>
      <c r="AC76" s="5">
        <f t="shared" ca="1" si="38"/>
        <v>5.3671497891669105E-2</v>
      </c>
      <c r="AD76" s="5">
        <f t="shared" ca="1" si="38"/>
        <v>-3.9645992749425107E-3</v>
      </c>
      <c r="AE76" s="5">
        <f t="shared" ca="1" si="38"/>
        <v>-6.3786460158150024E-2</v>
      </c>
      <c r="AF76" s="5">
        <f t="shared" ca="1" si="38"/>
        <v>-3.2918404058357179E-2</v>
      </c>
      <c r="AG76" s="5">
        <f t="shared" ca="1" si="38"/>
        <v>-0.10710325709301631</v>
      </c>
      <c r="AH76" s="5">
        <f t="shared" ca="1" si="38"/>
        <v>-2.7626077482866596E-2</v>
      </c>
      <c r="AI76" s="5">
        <f t="shared" ca="1" si="38"/>
        <v>-3.2410841530356151E-2</v>
      </c>
      <c r="AJ76" s="5">
        <f t="shared" ca="1" si="38"/>
        <v>2.8289431815186249E-2</v>
      </c>
      <c r="AK76" s="5">
        <f t="shared" ca="1" si="38"/>
        <v>-8.5245549331883316E-2</v>
      </c>
      <c r="AL76" s="5">
        <f t="shared" ca="1" si="38"/>
        <v>5.5333316165916392E-2</v>
      </c>
      <c r="AM76" s="5">
        <f t="shared" ca="1" si="38"/>
        <v>-6.3985019674590556E-4</v>
      </c>
      <c r="AN76" s="5">
        <f t="shared" ca="1" si="38"/>
        <v>0.10098315631145066</v>
      </c>
      <c r="AO76" s="5">
        <f t="shared" ca="1" si="38"/>
        <v>-4.1921847398633406E-3</v>
      </c>
      <c r="AP76" s="5">
        <f t="shared" ca="1" si="38"/>
        <v>-6.0565071743909332E-3</v>
      </c>
      <c r="AQ76" s="5">
        <f t="shared" ca="1" si="38"/>
        <v>1.108919147258579E-2</v>
      </c>
      <c r="AR76" s="5">
        <f t="shared" ca="1" si="38"/>
        <v>1.9852783373428981E-2</v>
      </c>
      <c r="AS76" s="5">
        <f t="shared" ca="1" si="38"/>
        <v>-1.9873364765931108E-2</v>
      </c>
      <c r="AT76" s="5">
        <f t="shared" ca="1" si="38"/>
        <v>-3.2933474225350513E-2</v>
      </c>
      <c r="AU76" s="5">
        <f t="shared" ca="1" si="38"/>
        <v>-2.9974987257087117E-2</v>
      </c>
      <c r="AV76" s="5">
        <f t="shared" ca="1" si="38"/>
        <v>1.9921740350858579E-2</v>
      </c>
      <c r="AW76" s="5">
        <f t="shared" ca="1" si="38"/>
        <v>1.8399733291224522E-2</v>
      </c>
      <c r="AX76" s="5">
        <f t="shared" ca="1" si="38"/>
        <v>-3.8349047170770041E-2</v>
      </c>
      <c r="AY76" s="5">
        <f t="shared" ca="1" si="38"/>
        <v>5.4417571420904219E-2</v>
      </c>
      <c r="AZ76" s="5">
        <f t="shared" ca="1" si="38"/>
        <v>-7.8468478306824522E-3</v>
      </c>
      <c r="BA76" s="5">
        <f t="shared" ca="1" si="38"/>
        <v>-7.4268272586366396E-2</v>
      </c>
      <c r="BB76" s="5">
        <f t="shared" ca="1" si="38"/>
        <v>4.794605702505364E-2</v>
      </c>
      <c r="BC76" s="5">
        <f t="shared" ca="1" si="38"/>
        <v>-7.6369659667616704E-2</v>
      </c>
      <c r="BD76" s="5">
        <f t="shared" ca="1" si="38"/>
        <v>0.14570021816399475</v>
      </c>
      <c r="BE76" s="5">
        <f t="shared" ca="1" si="38"/>
        <v>-4.733134458073792E-2</v>
      </c>
      <c r="BF76" s="5">
        <f t="shared" ca="1" si="38"/>
        <v>-4.3947595110027042E-2</v>
      </c>
      <c r="BG76" s="5">
        <f t="shared" ca="1" si="38"/>
        <v>4.3010987018976952E-2</v>
      </c>
      <c r="BH76" s="5">
        <f t="shared" ca="1" si="38"/>
        <v>-3.3602071709181884E-2</v>
      </c>
      <c r="BI76" s="5">
        <f t="shared" ca="1" si="38"/>
        <v>-5.1502107085422619E-3</v>
      </c>
      <c r="BJ76" s="5">
        <f t="shared" ca="1" si="38"/>
        <v>-7.6493107136520796E-3</v>
      </c>
      <c r="BK76" s="5">
        <f t="shared" ca="1" si="38"/>
        <v>-4.2040494435616776E-2</v>
      </c>
      <c r="BL76" s="5">
        <f t="shared" ca="1" si="38"/>
        <v>-2.6118022058401524E-2</v>
      </c>
      <c r="BM76" s="5">
        <f t="shared" ca="1" si="38"/>
        <v>-2.4667024689443345E-2</v>
      </c>
      <c r="BN76" s="5">
        <f t="shared" ca="1" si="38"/>
        <v>6.2214431375068997E-2</v>
      </c>
      <c r="BO76" s="5">
        <f t="shared" ca="1" si="38"/>
        <v>-3.4278509855198633E-2</v>
      </c>
      <c r="BP76" s="5">
        <f t="shared" ca="1" si="38"/>
        <v>3.8182166052867776E-2</v>
      </c>
      <c r="BQ76" s="5">
        <f t="shared" ca="1" si="37"/>
        <v>-9.0810819208335322E-3</v>
      </c>
      <c r="BR76" s="5">
        <f t="shared" ca="1" si="37"/>
        <v>-5.5090870680516789E-2</v>
      </c>
      <c r="BS76" s="5">
        <f t="shared" ca="1" si="37"/>
        <v>1.2717071953547859E-2</v>
      </c>
      <c r="BT76" s="5">
        <f t="shared" ca="1" si="37"/>
        <v>-0.13581198099940431</v>
      </c>
      <c r="BU76" s="5">
        <f t="shared" ca="1" si="37"/>
        <v>-2.2184138229840607E-2</v>
      </c>
      <c r="BV76" s="5">
        <f t="shared" ca="1" si="37"/>
        <v>0.12360364427824844</v>
      </c>
      <c r="BW76" s="5">
        <f t="shared" ca="1" si="37"/>
        <v>1.0707279839538626E-2</v>
      </c>
      <c r="BX76" s="5">
        <f t="shared" ca="1" si="37"/>
        <v>9.3117635540916448E-3</v>
      </c>
      <c r="BY76" s="5">
        <f t="shared" ca="1" si="37"/>
        <v>-0.14075756683980095</v>
      </c>
      <c r="BZ76" s="5">
        <f t="shared" ca="1" si="37"/>
        <v>1.1784146461172019E-3</v>
      </c>
      <c r="CA76" s="5">
        <f t="shared" ca="1" si="37"/>
        <v>2.9426007641337265E-2</v>
      </c>
      <c r="CB76" s="5">
        <f t="shared" ca="1" si="37"/>
        <v>2.7976533011991829E-2</v>
      </c>
      <c r="CC76" s="5">
        <f t="shared" ca="1" si="37"/>
        <v>-1.5598104726393905E-2</v>
      </c>
      <c r="CD76" s="5">
        <f t="shared" ca="1" si="37"/>
        <v>-2.1335589891845395E-2</v>
      </c>
      <c r="CE76" s="5">
        <f t="shared" ca="1" si="37"/>
        <v>9.0822962942718969E-3</v>
      </c>
      <c r="CF76" s="5">
        <f t="shared" ca="1" si="37"/>
        <v>-6.7128893934485685E-3</v>
      </c>
      <c r="CG76" s="5">
        <f t="shared" ca="1" si="37"/>
        <v>-2.8754638127427685E-2</v>
      </c>
      <c r="CH76" s="5">
        <f t="shared" ca="1" si="37"/>
        <v>2.9917643125286834E-2</v>
      </c>
      <c r="CI76" s="5">
        <f t="shared" ca="1" si="37"/>
        <v>9.7218991239058236E-2</v>
      </c>
      <c r="CJ76" s="5">
        <f t="shared" ca="1" si="37"/>
        <v>-8.1973977785989253E-3</v>
      </c>
      <c r="CK76" s="5">
        <f t="shared" ca="1" si="37"/>
        <v>1.1405934427964113E-2</v>
      </c>
      <c r="CL76" s="5">
        <f t="shared" ca="1" si="37"/>
        <v>3.2633409106853105E-2</v>
      </c>
      <c r="CM76" s="5">
        <f t="shared" ca="1" si="37"/>
        <v>6.2349384950246563E-2</v>
      </c>
      <c r="CN76" s="5">
        <f t="shared" ca="1" si="37"/>
        <v>8.3885602619866592E-2</v>
      </c>
      <c r="CO76" s="5">
        <f t="shared" ca="1" si="37"/>
        <v>1.4004834853377855E-2</v>
      </c>
      <c r="CP76" s="5">
        <f t="shared" ca="1" si="37"/>
        <v>8.2380804771051724E-2</v>
      </c>
      <c r="CQ76" s="5">
        <f t="shared" ca="1" si="37"/>
        <v>-1.6690482846879462E-2</v>
      </c>
      <c r="CR76" s="5">
        <f t="shared" ca="1" si="37"/>
        <v>-3.4510934133450091E-2</v>
      </c>
      <c r="CS76" s="5">
        <f t="shared" ca="1" si="37"/>
        <v>-1.9289124623810407E-2</v>
      </c>
      <c r="CT76" s="5">
        <f t="shared" ca="1" si="37"/>
        <v>8.2909594076583146E-2</v>
      </c>
      <c r="CU76" s="5">
        <f t="shared" ca="1" si="37"/>
        <v>-8.3745531323485847E-2</v>
      </c>
      <c r="CV76" s="5">
        <f t="shared" ca="1" si="37"/>
        <v>2.6210644663809735E-2</v>
      </c>
      <c r="CW76" s="5">
        <f t="shared" ca="1" si="37"/>
        <v>-6.3195598957493902E-3</v>
      </c>
      <c r="CX76" s="5">
        <f t="shared" ca="1" si="37"/>
        <v>-3.2933379701961744E-2</v>
      </c>
      <c r="CY76" s="5">
        <f t="shared" ca="1" si="37"/>
        <v>3.0804283148641461E-3</v>
      </c>
    </row>
    <row r="77" spans="2:103" x14ac:dyDescent="0.25">
      <c r="B77" s="1">
        <v>47119</v>
      </c>
      <c r="C77">
        <v>72</v>
      </c>
      <c r="D77" s="5">
        <f t="shared" ca="1" si="34"/>
        <v>-5.8661345873516117E-2</v>
      </c>
      <c r="E77" s="5">
        <f t="shared" ca="1" si="38"/>
        <v>-1.2856533173029181E-2</v>
      </c>
      <c r="F77" s="5">
        <f t="shared" ca="1" si="38"/>
        <v>1.44709450927436E-2</v>
      </c>
      <c r="G77" s="5">
        <f t="shared" ca="1" si="38"/>
        <v>0.10906959143677272</v>
      </c>
      <c r="H77" s="5">
        <f t="shared" ca="1" si="38"/>
        <v>1.31681840204324E-2</v>
      </c>
      <c r="I77" s="5">
        <f t="shared" ca="1" si="38"/>
        <v>3.2451660482091943E-2</v>
      </c>
      <c r="J77" s="5">
        <f t="shared" ca="1" si="38"/>
        <v>-2.1000670758788729E-2</v>
      </c>
      <c r="K77" s="5">
        <f t="shared" ca="1" si="38"/>
        <v>-8.0182383833740573E-2</v>
      </c>
      <c r="L77" s="5">
        <f t="shared" ca="1" si="38"/>
        <v>-4.2569484347705772E-3</v>
      </c>
      <c r="M77" s="5">
        <f t="shared" ca="1" si="38"/>
        <v>8.1401184435029902E-2</v>
      </c>
      <c r="N77" s="5">
        <f t="shared" ca="1" si="38"/>
        <v>-6.2198062109216648E-2</v>
      </c>
      <c r="O77" s="5">
        <f t="shared" ca="1" si="38"/>
        <v>-1.5852433369749094E-3</v>
      </c>
      <c r="P77" s="5">
        <f t="shared" ca="1" si="38"/>
        <v>1.7244821629568842E-2</v>
      </c>
      <c r="Q77" s="5">
        <f t="shared" ca="1" si="38"/>
        <v>-5.2387944419788002E-2</v>
      </c>
      <c r="R77" s="5">
        <f t="shared" ca="1" si="38"/>
        <v>4.3184120853449519E-2</v>
      </c>
      <c r="S77" s="5">
        <f t="shared" ca="1" si="38"/>
        <v>-5.4565297404665924E-2</v>
      </c>
      <c r="T77" s="5">
        <f t="shared" ca="1" si="38"/>
        <v>1.5214038050370339E-2</v>
      </c>
      <c r="U77" s="5">
        <f t="shared" ca="1" si="38"/>
        <v>2.843041707716859E-2</v>
      </c>
      <c r="V77" s="5">
        <f t="shared" ca="1" si="38"/>
        <v>-6.6708880849244825E-2</v>
      </c>
      <c r="W77" s="5">
        <f t="shared" ca="1" si="38"/>
        <v>-5.4935321515623539E-2</v>
      </c>
      <c r="X77" s="5">
        <f t="shared" ca="1" si="38"/>
        <v>5.5484268994364086E-3</v>
      </c>
      <c r="Y77" s="5">
        <f t="shared" ca="1" si="38"/>
        <v>-5.9057252046568545E-2</v>
      </c>
      <c r="Z77" s="5">
        <f t="shared" ca="1" si="38"/>
        <v>1.0939258010483378E-2</v>
      </c>
      <c r="AA77" s="5">
        <f t="shared" ca="1" si="38"/>
        <v>-2.8302138530510182E-2</v>
      </c>
      <c r="AB77" s="5">
        <f t="shared" ca="1" si="38"/>
        <v>1.6743817239094679E-4</v>
      </c>
      <c r="AC77" s="5">
        <f t="shared" ca="1" si="38"/>
        <v>-9.7797296848244467E-2</v>
      </c>
      <c r="AD77" s="5">
        <f t="shared" ca="1" si="38"/>
        <v>3.0489368378474615E-3</v>
      </c>
      <c r="AE77" s="5">
        <f t="shared" ca="1" si="38"/>
        <v>-1.4065094371192372E-2</v>
      </c>
      <c r="AF77" s="5">
        <f t="shared" ca="1" si="38"/>
        <v>-9.3673797905782993E-3</v>
      </c>
      <c r="AG77" s="5">
        <f t="shared" ca="1" si="38"/>
        <v>-3.778384228918398E-2</v>
      </c>
      <c r="AH77" s="5">
        <f t="shared" ca="1" si="38"/>
        <v>2.9753461172800123E-2</v>
      </c>
      <c r="AI77" s="5">
        <f t="shared" ca="1" si="38"/>
        <v>7.5753483102375965E-2</v>
      </c>
      <c r="AJ77" s="5">
        <f t="shared" ca="1" si="38"/>
        <v>2.8734542030009746E-2</v>
      </c>
      <c r="AK77" s="5">
        <f t="shared" ca="1" si="38"/>
        <v>4.4577221358197333E-2</v>
      </c>
      <c r="AL77" s="5">
        <f t="shared" ca="1" si="38"/>
        <v>-5.9769133616654965E-2</v>
      </c>
      <c r="AM77" s="5">
        <f t="shared" ca="1" si="38"/>
        <v>7.55673627103573E-2</v>
      </c>
      <c r="AN77" s="5">
        <f t="shared" ca="1" si="38"/>
        <v>3.2544045495683946E-2</v>
      </c>
      <c r="AO77" s="5">
        <f t="shared" ca="1" si="38"/>
        <v>-1.7308256103647151E-2</v>
      </c>
      <c r="AP77" s="5">
        <f t="shared" ca="1" si="38"/>
        <v>2.5993179237269324E-2</v>
      </c>
      <c r="AQ77" s="5">
        <f t="shared" ca="1" si="38"/>
        <v>-0.11580314354226483</v>
      </c>
      <c r="AR77" s="5">
        <f t="shared" ca="1" si="38"/>
        <v>-3.2868283110613476E-3</v>
      </c>
      <c r="AS77" s="5">
        <f t="shared" ca="1" si="38"/>
        <v>2.5096583993871022E-2</v>
      </c>
      <c r="AT77" s="5">
        <f t="shared" ca="1" si="38"/>
        <v>-9.276131032439297E-2</v>
      </c>
      <c r="AU77" s="5">
        <f t="shared" ca="1" si="38"/>
        <v>-8.6400586362157208E-2</v>
      </c>
      <c r="AV77" s="5">
        <f t="shared" ca="1" si="38"/>
        <v>-2.3808070228786515E-2</v>
      </c>
      <c r="AW77" s="5">
        <f t="shared" ca="1" si="38"/>
        <v>-1.2325975349755842E-2</v>
      </c>
      <c r="AX77" s="5">
        <f t="shared" ca="1" si="38"/>
        <v>9.7508986907982154E-2</v>
      </c>
      <c r="AY77" s="5">
        <f t="shared" ca="1" si="38"/>
        <v>-5.6033018432126422E-2</v>
      </c>
      <c r="AZ77" s="5">
        <f t="shared" ca="1" si="38"/>
        <v>-4.1176272477395831E-2</v>
      </c>
      <c r="BA77" s="5">
        <f t="shared" ca="1" si="38"/>
        <v>4.4664761586677718E-2</v>
      </c>
      <c r="BB77" s="5">
        <f t="shared" ca="1" si="38"/>
        <v>-3.068495653591425E-2</v>
      </c>
      <c r="BC77" s="5">
        <f t="shared" ca="1" si="38"/>
        <v>0.10344465128688057</v>
      </c>
      <c r="BD77" s="5">
        <f t="shared" ca="1" si="38"/>
        <v>-3.0170257214221952E-2</v>
      </c>
      <c r="BE77" s="5">
        <f t="shared" ca="1" si="38"/>
        <v>-6.9614914965866991E-3</v>
      </c>
      <c r="BF77" s="5">
        <f t="shared" ca="1" si="38"/>
        <v>-4.2336815219063899E-2</v>
      </c>
      <c r="BG77" s="5">
        <f t="shared" ca="1" si="38"/>
        <v>-6.4509143509985753E-2</v>
      </c>
      <c r="BH77" s="5">
        <f t="shared" ca="1" si="38"/>
        <v>-8.647139558541175E-3</v>
      </c>
      <c r="BI77" s="5">
        <f t="shared" ca="1" si="38"/>
        <v>2.4165325734025574E-2</v>
      </c>
      <c r="BJ77" s="5">
        <f t="shared" ca="1" si="38"/>
        <v>1.4934556644754128E-2</v>
      </c>
      <c r="BK77" s="5">
        <f t="shared" ca="1" si="38"/>
        <v>2.5681331638746394E-2</v>
      </c>
      <c r="BL77" s="5">
        <f t="shared" ca="1" si="38"/>
        <v>-1.8382972816110301E-3</v>
      </c>
      <c r="BM77" s="5">
        <f t="shared" ca="1" si="38"/>
        <v>1.5763445505159335E-2</v>
      </c>
      <c r="BN77" s="5">
        <f t="shared" ca="1" si="38"/>
        <v>-3.4949907176047949E-2</v>
      </c>
      <c r="BO77" s="5">
        <f t="shared" ca="1" si="38"/>
        <v>-5.7523537758481487E-4</v>
      </c>
      <c r="BP77" s="5">
        <f t="shared" ca="1" si="38"/>
        <v>-3.3946180345322659E-2</v>
      </c>
      <c r="BQ77" s="5">
        <f t="shared" ca="1" si="37"/>
        <v>9.0796290408504912E-2</v>
      </c>
      <c r="BR77" s="5">
        <f t="shared" ca="1" si="37"/>
        <v>-1.0151235292596997E-2</v>
      </c>
      <c r="BS77" s="5">
        <f t="shared" ca="1" si="37"/>
        <v>3.4692178175355546E-3</v>
      </c>
      <c r="BT77" s="5">
        <f t="shared" ca="1" si="37"/>
        <v>-6.9087323667772083E-3</v>
      </c>
      <c r="BU77" s="5">
        <f t="shared" ca="1" si="37"/>
        <v>2.3985458754998301E-2</v>
      </c>
      <c r="BV77" s="5">
        <f t="shared" ca="1" si="37"/>
        <v>0.13471504904969539</v>
      </c>
      <c r="BW77" s="5">
        <f t="shared" ca="1" si="37"/>
        <v>7.376698570793201E-3</v>
      </c>
      <c r="BX77" s="5">
        <f t="shared" ca="1" si="37"/>
        <v>-1.2901783626227674E-2</v>
      </c>
      <c r="BY77" s="5">
        <f t="shared" ca="1" si="37"/>
        <v>3.2424261971367961E-2</v>
      </c>
      <c r="BZ77" s="5">
        <f t="shared" ca="1" si="37"/>
        <v>0.12176201581024618</v>
      </c>
      <c r="CA77" s="5">
        <f t="shared" ca="1" si="37"/>
        <v>-6.2612693364605732E-2</v>
      </c>
      <c r="CB77" s="5">
        <f t="shared" ca="1" si="37"/>
        <v>-2.5056950876813961E-3</v>
      </c>
      <c r="CC77" s="5">
        <f t="shared" ca="1" si="37"/>
        <v>6.3574804943937649E-2</v>
      </c>
      <c r="CD77" s="5">
        <f t="shared" ca="1" si="37"/>
        <v>-1.1907014729438208E-2</v>
      </c>
      <c r="CE77" s="5">
        <f t="shared" ca="1" si="37"/>
        <v>2.449289152230234E-2</v>
      </c>
      <c r="CF77" s="5">
        <f t="shared" ca="1" si="37"/>
        <v>0.10532448893663288</v>
      </c>
      <c r="CG77" s="5">
        <f t="shared" ca="1" si="37"/>
        <v>-7.963208487300655E-4</v>
      </c>
      <c r="CH77" s="5">
        <f t="shared" ca="1" si="37"/>
        <v>5.1675645144623542E-3</v>
      </c>
      <c r="CI77" s="5">
        <f t="shared" ca="1" si="37"/>
        <v>-5.2304681695360816E-2</v>
      </c>
      <c r="CJ77" s="5">
        <f t="shared" ca="1" si="37"/>
        <v>4.197683183698931E-2</v>
      </c>
      <c r="CK77" s="5">
        <f t="shared" ca="1" si="37"/>
        <v>5.2195948387123159E-2</v>
      </c>
      <c r="CL77" s="5">
        <f t="shared" ca="1" si="37"/>
        <v>5.679517288127197E-2</v>
      </c>
      <c r="CM77" s="5">
        <f t="shared" ca="1" si="37"/>
        <v>1.3405004931177937E-2</v>
      </c>
      <c r="CN77" s="5">
        <f t="shared" ca="1" si="37"/>
        <v>-5.3336293788131206E-2</v>
      </c>
      <c r="CO77" s="5">
        <f t="shared" ca="1" si="37"/>
        <v>-3.2364009286941303E-2</v>
      </c>
      <c r="CP77" s="5">
        <f t="shared" ca="1" si="37"/>
        <v>-3.2244937368832209E-2</v>
      </c>
      <c r="CQ77" s="5">
        <f t="shared" ca="1" si="37"/>
        <v>3.2334379957910185E-2</v>
      </c>
      <c r="CR77" s="5">
        <f t="shared" ca="1" si="37"/>
        <v>4.7082246454189458E-2</v>
      </c>
      <c r="CS77" s="5">
        <f t="shared" ca="1" si="37"/>
        <v>-3.3111946247868083E-2</v>
      </c>
      <c r="CT77" s="5">
        <f t="shared" ca="1" si="37"/>
        <v>-4.5695326447034845E-3</v>
      </c>
      <c r="CU77" s="5">
        <f t="shared" ca="1" si="37"/>
        <v>8.8169823989425605E-2</v>
      </c>
      <c r="CV77" s="5">
        <f t="shared" ca="1" si="37"/>
        <v>-3.3524476292482182E-2</v>
      </c>
      <c r="CW77" s="5">
        <f t="shared" ca="1" si="37"/>
        <v>2.7305488584236952E-3</v>
      </c>
      <c r="CX77" s="5">
        <f t="shared" ca="1" si="37"/>
        <v>-8.3824977362369213E-2</v>
      </c>
      <c r="CY77" s="5">
        <f t="shared" ca="1" si="37"/>
        <v>-3.5207183168319213E-3</v>
      </c>
    </row>
    <row r="78" spans="2:103" x14ac:dyDescent="0.25">
      <c r="B78" s="1">
        <v>47150</v>
      </c>
      <c r="C78">
        <v>73</v>
      </c>
      <c r="D78" s="5">
        <f t="shared" ca="1" si="34"/>
        <v>-1.9883325089978521E-2</v>
      </c>
      <c r="E78" s="5">
        <f t="shared" ca="1" si="38"/>
        <v>2.1596295278118439E-2</v>
      </c>
      <c r="F78" s="5">
        <f t="shared" ca="1" si="38"/>
        <v>0.11319064461144139</v>
      </c>
      <c r="G78" s="5">
        <f t="shared" ca="1" si="38"/>
        <v>9.7372180227435601E-2</v>
      </c>
      <c r="H78" s="5">
        <f t="shared" ca="1" si="38"/>
        <v>3.205725115474712E-2</v>
      </c>
      <c r="I78" s="5">
        <f t="shared" ca="1" si="38"/>
        <v>-0.10434393927134643</v>
      </c>
      <c r="J78" s="5">
        <f t="shared" ca="1" si="38"/>
        <v>-3.1497700113183501E-2</v>
      </c>
      <c r="K78" s="5">
        <f t="shared" ca="1" si="38"/>
        <v>6.3139047797201059E-2</v>
      </c>
      <c r="L78" s="5">
        <f t="shared" ca="1" si="38"/>
        <v>8.3069757579876571E-2</v>
      </c>
      <c r="M78" s="5">
        <f t="shared" ca="1" si="38"/>
        <v>-5.4987335294349113E-2</v>
      </c>
      <c r="N78" s="5">
        <f t="shared" ca="1" si="38"/>
        <v>-5.3159177383010132E-2</v>
      </c>
      <c r="O78" s="5">
        <f t="shared" ca="1" si="38"/>
        <v>-5.5677455506819108E-2</v>
      </c>
      <c r="P78" s="5">
        <f t="shared" ca="1" si="38"/>
        <v>-3.5100500481589983E-2</v>
      </c>
      <c r="Q78" s="5">
        <f t="shared" ca="1" si="38"/>
        <v>-5.5217604840091666E-3</v>
      </c>
      <c r="R78" s="5">
        <f t="shared" ca="1" si="38"/>
        <v>-4.4592567240291821E-2</v>
      </c>
      <c r="S78" s="5">
        <f t="shared" ca="1" si="38"/>
        <v>-2.3625639650573332E-2</v>
      </c>
      <c r="T78" s="5">
        <f t="shared" ca="1" si="38"/>
        <v>6.2284975316783273E-2</v>
      </c>
      <c r="U78" s="5">
        <f t="shared" ca="1" si="38"/>
        <v>2.8803510832538379E-2</v>
      </c>
      <c r="V78" s="5">
        <f t="shared" ca="1" si="38"/>
        <v>-1.8119003862682981E-3</v>
      </c>
      <c r="W78" s="5">
        <f t="shared" ca="1" si="38"/>
        <v>1.2340621327350488E-3</v>
      </c>
      <c r="X78" s="5">
        <f t="shared" ca="1" si="38"/>
        <v>-3.0037254504302495E-2</v>
      </c>
      <c r="Y78" s="5">
        <f t="shared" ca="1" si="38"/>
        <v>4.7761221790883289E-2</v>
      </c>
      <c r="Z78" s="5">
        <f t="shared" ca="1" si="38"/>
        <v>-6.5369383272296036E-3</v>
      </c>
      <c r="AA78" s="5">
        <f t="shared" ca="1" si="38"/>
        <v>4.420202777277242E-2</v>
      </c>
      <c r="AB78" s="5">
        <f t="shared" ca="1" si="38"/>
        <v>3.9321267891410883E-2</v>
      </c>
      <c r="AC78" s="5">
        <f t="shared" ca="1" si="38"/>
        <v>-7.3609988604835339E-3</v>
      </c>
      <c r="AD78" s="5">
        <f t="shared" ca="1" si="38"/>
        <v>9.620340162363579E-2</v>
      </c>
      <c r="AE78" s="5">
        <f t="shared" ca="1" si="38"/>
        <v>9.2076282604237059E-3</v>
      </c>
      <c r="AF78" s="5">
        <f t="shared" ca="1" si="38"/>
        <v>6.7839275623188491E-2</v>
      </c>
      <c r="AG78" s="5">
        <f t="shared" ca="1" si="38"/>
        <v>0.11051790329587215</v>
      </c>
      <c r="AH78" s="5">
        <f t="shared" ca="1" si="38"/>
        <v>-0.10177573832590552</v>
      </c>
      <c r="AI78" s="5">
        <f t="shared" ca="1" si="38"/>
        <v>-2.6542914217095332E-2</v>
      </c>
      <c r="AJ78" s="5">
        <f t="shared" ca="1" si="38"/>
        <v>1.0470509536838861E-2</v>
      </c>
      <c r="AK78" s="5">
        <f t="shared" ca="1" si="38"/>
        <v>5.5859767450035541E-2</v>
      </c>
      <c r="AL78" s="5">
        <f t="shared" ca="1" si="38"/>
        <v>-2.3207478822507274E-2</v>
      </c>
      <c r="AM78" s="5">
        <f t="shared" ca="1" si="38"/>
        <v>-1.5743422216571112E-2</v>
      </c>
      <c r="AN78" s="5">
        <f t="shared" ca="1" si="38"/>
        <v>-1.5027156427222729E-2</v>
      </c>
      <c r="AO78" s="5">
        <f t="shared" ca="1" si="38"/>
        <v>-4.8516463603817339E-2</v>
      </c>
      <c r="AP78" s="5">
        <f t="shared" ca="1" si="38"/>
        <v>-3.4119579847008141E-2</v>
      </c>
      <c r="AQ78" s="5">
        <f t="shared" ca="1" si="38"/>
        <v>2.6653374848492638E-2</v>
      </c>
      <c r="AR78" s="5">
        <f t="shared" ca="1" si="38"/>
        <v>-7.7881305547597715E-2</v>
      </c>
      <c r="AS78" s="5">
        <f t="shared" ca="1" si="38"/>
        <v>2.0074861737800626E-2</v>
      </c>
      <c r="AT78" s="5">
        <f t="shared" ca="1" si="38"/>
        <v>2.6862885530808563E-2</v>
      </c>
      <c r="AU78" s="5">
        <f t="shared" ca="1" si="38"/>
        <v>6.6427301170754502E-2</v>
      </c>
      <c r="AV78" s="5">
        <f t="shared" ca="1" si="38"/>
        <v>-1.1935957947288378E-2</v>
      </c>
      <c r="AW78" s="5">
        <f t="shared" ca="1" si="38"/>
        <v>2.1460372328413611E-2</v>
      </c>
      <c r="AX78" s="5">
        <f t="shared" ca="1" si="38"/>
        <v>-3.6293342713897975E-2</v>
      </c>
      <c r="AY78" s="5">
        <f t="shared" ca="1" si="38"/>
        <v>1.5827926881112151E-2</v>
      </c>
      <c r="AZ78" s="5">
        <f t="shared" ca="1" si="38"/>
        <v>1.0091215633616502E-2</v>
      </c>
      <c r="BA78" s="5">
        <f t="shared" ca="1" si="38"/>
        <v>-5.1854815686590214E-2</v>
      </c>
      <c r="BB78" s="5">
        <f t="shared" ca="1" si="38"/>
        <v>-9.1062063174147875E-3</v>
      </c>
      <c r="BC78" s="5">
        <f t="shared" ca="1" si="38"/>
        <v>-8.7994738109138437E-2</v>
      </c>
      <c r="BD78" s="5">
        <f t="shared" ca="1" si="38"/>
        <v>-1.7735235238053041E-2</v>
      </c>
      <c r="BE78" s="5">
        <f t="shared" ca="1" si="38"/>
        <v>2.3683961180930774E-2</v>
      </c>
      <c r="BF78" s="5">
        <f t="shared" ca="1" si="38"/>
        <v>7.5767238387284344E-2</v>
      </c>
      <c r="BG78" s="5">
        <f t="shared" ca="1" si="38"/>
        <v>2.6901484972492593E-2</v>
      </c>
      <c r="BH78" s="5">
        <f t="shared" ca="1" si="38"/>
        <v>-5.0369504904246687E-2</v>
      </c>
      <c r="BI78" s="5">
        <f t="shared" ca="1" si="38"/>
        <v>1.7297609057818422E-2</v>
      </c>
      <c r="BJ78" s="5">
        <f t="shared" ca="1" si="38"/>
        <v>8.6062968614213003E-2</v>
      </c>
      <c r="BK78" s="5">
        <f t="shared" ca="1" si="38"/>
        <v>6.7708063126922235E-2</v>
      </c>
      <c r="BL78" s="5">
        <f t="shared" ca="1" si="38"/>
        <v>7.8902570508328038E-2</v>
      </c>
      <c r="BM78" s="5">
        <f t="shared" ca="1" si="38"/>
        <v>6.1448108642718442E-2</v>
      </c>
      <c r="BN78" s="5">
        <f t="shared" ca="1" si="38"/>
        <v>-1.9142658661761094E-2</v>
      </c>
      <c r="BO78" s="5">
        <f t="shared" ca="1" si="38"/>
        <v>8.3036684276860909E-2</v>
      </c>
      <c r="BP78" s="5">
        <f t="shared" ca="1" si="38"/>
        <v>-6.6171651203440998E-2</v>
      </c>
      <c r="BQ78" s="5">
        <f t="shared" ca="1" si="37"/>
        <v>6.0533538733669508E-3</v>
      </c>
      <c r="BR78" s="5">
        <f t="shared" ca="1" si="37"/>
        <v>3.9381431612476182E-2</v>
      </c>
      <c r="BS78" s="5">
        <f t="shared" ca="1" si="37"/>
        <v>4.9826316391049008E-2</v>
      </c>
      <c r="BT78" s="5">
        <f t="shared" ca="1" si="37"/>
        <v>-7.9852132823922985E-3</v>
      </c>
      <c r="BU78" s="5">
        <f t="shared" ca="1" si="37"/>
        <v>3.7918863572466667E-3</v>
      </c>
      <c r="BV78" s="5">
        <f t="shared" ca="1" si="37"/>
        <v>8.6561487470708867E-2</v>
      </c>
      <c r="BW78" s="5">
        <f t="shared" ca="1" si="37"/>
        <v>2.9766624573097946E-2</v>
      </c>
      <c r="BX78" s="5">
        <f t="shared" ca="1" si="37"/>
        <v>-4.5192974907943891E-2</v>
      </c>
      <c r="BY78" s="5">
        <f t="shared" ca="1" si="37"/>
        <v>3.2383363720658753E-2</v>
      </c>
      <c r="BZ78" s="5">
        <f t="shared" ca="1" si="37"/>
        <v>2.9698531508494394E-3</v>
      </c>
      <c r="CA78" s="5">
        <f t="shared" ca="1" si="37"/>
        <v>-0.10865381285892894</v>
      </c>
      <c r="CB78" s="5">
        <f t="shared" ca="1" si="37"/>
        <v>7.797551887621601E-2</v>
      </c>
      <c r="CC78" s="5">
        <f t="shared" ca="1" si="37"/>
        <v>-3.7315020813323933E-2</v>
      </c>
      <c r="CD78" s="5">
        <f t="shared" ca="1" si="37"/>
        <v>-1.6990970284015749E-2</v>
      </c>
      <c r="CE78" s="5">
        <f t="shared" ca="1" si="37"/>
        <v>-1.5944186285917702E-2</v>
      </c>
      <c r="CF78" s="5">
        <f t="shared" ca="1" si="37"/>
        <v>-6.3666273808620527E-2</v>
      </c>
      <c r="CG78" s="5">
        <f t="shared" ca="1" si="37"/>
        <v>-1.8029291638469027E-2</v>
      </c>
      <c r="CH78" s="5">
        <f t="shared" ca="1" si="37"/>
        <v>2.5065219199390875E-2</v>
      </c>
      <c r="CI78" s="5">
        <f t="shared" ca="1" si="37"/>
        <v>-6.9027244942922325E-2</v>
      </c>
      <c r="CJ78" s="5">
        <f t="shared" ca="1" si="37"/>
        <v>2.2830513930204764E-2</v>
      </c>
      <c r="CK78" s="5">
        <f t="shared" ca="1" si="37"/>
        <v>2.7395489031891911E-2</v>
      </c>
      <c r="CL78" s="5">
        <f t="shared" ca="1" si="37"/>
        <v>3.2439659354257175E-2</v>
      </c>
      <c r="CM78" s="5">
        <f t="shared" ca="1" si="37"/>
        <v>6.6839407350520776E-3</v>
      </c>
      <c r="CN78" s="5">
        <f t="shared" ca="1" si="37"/>
        <v>3.7650546870629499E-2</v>
      </c>
      <c r="CO78" s="5">
        <f t="shared" ca="1" si="37"/>
        <v>4.1656862982554228E-2</v>
      </c>
      <c r="CP78" s="5">
        <f t="shared" ca="1" si="37"/>
        <v>-4.3649257177001775E-3</v>
      </c>
      <c r="CQ78" s="5">
        <f t="shared" ca="1" si="37"/>
        <v>5.2882529128816851E-2</v>
      </c>
      <c r="CR78" s="5">
        <f t="shared" ca="1" si="37"/>
        <v>9.5218472748113629E-3</v>
      </c>
      <c r="CS78" s="5">
        <f t="shared" ca="1" si="37"/>
        <v>-2.0660596165666296E-2</v>
      </c>
      <c r="CT78" s="5">
        <f t="shared" ca="1" si="37"/>
        <v>1.0761183015645059E-2</v>
      </c>
      <c r="CU78" s="5">
        <f t="shared" ca="1" si="37"/>
        <v>-7.4904335362438332E-2</v>
      </c>
      <c r="CV78" s="5">
        <f t="shared" ca="1" si="37"/>
        <v>-1.9091719693081877E-2</v>
      </c>
      <c r="CW78" s="5">
        <f t="shared" ca="1" si="37"/>
        <v>-7.984155275026858E-2</v>
      </c>
      <c r="CX78" s="5">
        <f t="shared" ca="1" si="37"/>
        <v>2.7794541844867533E-2</v>
      </c>
      <c r="CY78" s="5">
        <f t="shared" ca="1" si="37"/>
        <v>-8.9915682304796976E-2</v>
      </c>
    </row>
    <row r="79" spans="2:103" x14ac:dyDescent="0.25">
      <c r="B79" s="1">
        <v>47178</v>
      </c>
      <c r="C79">
        <v>74</v>
      </c>
      <c r="D79" s="5">
        <f t="shared" ca="1" si="34"/>
        <v>3.2751018866046089E-2</v>
      </c>
      <c r="E79" s="5">
        <f t="shared" ca="1" si="38"/>
        <v>-8.6373612831121799E-2</v>
      </c>
      <c r="F79" s="5">
        <f t="shared" ca="1" si="38"/>
        <v>-2.9027741465497449E-2</v>
      </c>
      <c r="G79" s="5">
        <f t="shared" ca="1" si="38"/>
        <v>2.6667899859807498E-2</v>
      </c>
      <c r="H79" s="5">
        <f t="shared" ca="1" si="38"/>
        <v>5.8678837342425016E-2</v>
      </c>
      <c r="I79" s="5">
        <f t="shared" ca="1" si="38"/>
        <v>1.9433404423324578E-2</v>
      </c>
      <c r="J79" s="5">
        <f t="shared" ca="1" si="38"/>
        <v>-8.2455405454592342E-3</v>
      </c>
      <c r="K79" s="5">
        <f t="shared" ca="1" si="38"/>
        <v>-3.262059360406417E-2</v>
      </c>
      <c r="L79" s="5">
        <f t="shared" ca="1" si="38"/>
        <v>3.6736357383216393E-2</v>
      </c>
      <c r="M79" s="5">
        <f t="shared" ca="1" si="38"/>
        <v>6.7312490645976594E-2</v>
      </c>
      <c r="N79" s="5">
        <f t="shared" ca="1" si="38"/>
        <v>-0.11508262575411321</v>
      </c>
      <c r="O79" s="5">
        <f t="shared" ca="1" si="38"/>
        <v>4.5096703612864254E-2</v>
      </c>
      <c r="P79" s="5">
        <f t="shared" ca="1" si="38"/>
        <v>-1.5267480244628408E-2</v>
      </c>
      <c r="Q79" s="5">
        <f t="shared" ca="1" si="38"/>
        <v>1.6398599109790444E-2</v>
      </c>
      <c r="R79" s="5">
        <f t="shared" ca="1" si="38"/>
        <v>-6.3533291252684615E-2</v>
      </c>
      <c r="S79" s="5">
        <f t="shared" ca="1" si="38"/>
        <v>-6.3047863642266361E-2</v>
      </c>
      <c r="T79" s="5">
        <f t="shared" ca="1" si="38"/>
        <v>5.3333642752715271E-3</v>
      </c>
      <c r="U79" s="5">
        <f t="shared" ca="1" si="38"/>
        <v>-0.10303871856190529</v>
      </c>
      <c r="V79" s="5">
        <f t="shared" ca="1" si="38"/>
        <v>-4.5025662866052432E-2</v>
      </c>
      <c r="W79" s="5">
        <f t="shared" ca="1" si="38"/>
        <v>1.2796668932669305E-2</v>
      </c>
      <c r="X79" s="5">
        <f t="shared" ca="1" si="38"/>
        <v>1.4544327595824701E-2</v>
      </c>
      <c r="Y79" s="5">
        <f t="shared" ca="1" si="38"/>
        <v>-2.3877937476417463E-2</v>
      </c>
      <c r="Z79" s="5">
        <f t="shared" ca="1" si="38"/>
        <v>-1.2648237827365762E-2</v>
      </c>
      <c r="AA79" s="5">
        <f t="shared" ca="1" si="38"/>
        <v>-9.0496797036392518E-2</v>
      </c>
      <c r="AB79" s="5">
        <f t="shared" ca="1" si="38"/>
        <v>1.9640186717522674E-2</v>
      </c>
      <c r="AC79" s="5">
        <f t="shared" ca="1" si="38"/>
        <v>-6.6690896996009857E-2</v>
      </c>
      <c r="AD79" s="5">
        <f t="shared" ca="1" si="38"/>
        <v>5.8151942564600205E-2</v>
      </c>
      <c r="AE79" s="5">
        <f t="shared" ca="1" si="38"/>
        <v>4.4194119361886219E-2</v>
      </c>
      <c r="AF79" s="5">
        <f t="shared" ca="1" si="38"/>
        <v>2.2050127054001046E-2</v>
      </c>
      <c r="AG79" s="5">
        <f t="shared" ca="1" si="38"/>
        <v>-2.151109300707317E-2</v>
      </c>
      <c r="AH79" s="5">
        <f t="shared" ca="1" si="38"/>
        <v>-7.7775198091740438E-2</v>
      </c>
      <c r="AI79" s="5">
        <f t="shared" ca="1" si="38"/>
        <v>5.2386899977525971E-2</v>
      </c>
      <c r="AJ79" s="5">
        <f t="shared" ca="1" si="38"/>
        <v>9.1375650869474079E-2</v>
      </c>
      <c r="AK79" s="5">
        <f t="shared" ca="1" si="38"/>
        <v>6.7369153627491282E-2</v>
      </c>
      <c r="AL79" s="5">
        <f t="shared" ca="1" si="38"/>
        <v>-2.6361136078357286E-2</v>
      </c>
      <c r="AM79" s="5">
        <f t="shared" ca="1" si="38"/>
        <v>8.7646081411006355E-2</v>
      </c>
      <c r="AN79" s="5">
        <f t="shared" ca="1" si="38"/>
        <v>3.3270115955261664E-2</v>
      </c>
      <c r="AO79" s="5">
        <f t="shared" ca="1" si="38"/>
        <v>8.6053032595372433E-2</v>
      </c>
      <c r="AP79" s="5">
        <f t="shared" ca="1" si="38"/>
        <v>-2.3743891972221234E-2</v>
      </c>
      <c r="AQ79" s="5">
        <f t="shared" ca="1" si="38"/>
        <v>1.6466465263832757E-2</v>
      </c>
      <c r="AR79" s="5">
        <f t="shared" ca="1" si="38"/>
        <v>-1.7232695349426272E-2</v>
      </c>
      <c r="AS79" s="5">
        <f t="shared" ca="1" si="38"/>
        <v>9.8285125957222969E-2</v>
      </c>
      <c r="AT79" s="5">
        <f t="shared" ca="1" si="38"/>
        <v>1.5645022233003389E-2</v>
      </c>
      <c r="AU79" s="5">
        <f t="shared" ca="1" si="38"/>
        <v>6.2240387309033918E-2</v>
      </c>
      <c r="AV79" s="5">
        <f t="shared" ca="1" si="38"/>
        <v>-3.7922762140555483E-2</v>
      </c>
      <c r="AW79" s="5">
        <f t="shared" ca="1" si="38"/>
        <v>3.6301335666360297E-2</v>
      </c>
      <c r="AX79" s="5">
        <f t="shared" ca="1" si="38"/>
        <v>0.11036775991079043</v>
      </c>
      <c r="AY79" s="5">
        <f t="shared" ca="1" si="38"/>
        <v>1.9562026619706643E-2</v>
      </c>
      <c r="AZ79" s="5">
        <f t="shared" ca="1" si="38"/>
        <v>-0.18416891209545158</v>
      </c>
      <c r="BA79" s="5">
        <f t="shared" ca="1" si="38"/>
        <v>-8.0425411932595517E-2</v>
      </c>
      <c r="BB79" s="5">
        <f t="shared" ca="1" si="38"/>
        <v>-4.2655793288008469E-2</v>
      </c>
      <c r="BC79" s="5">
        <f t="shared" ca="1" si="38"/>
        <v>-8.1510797485667159E-3</v>
      </c>
      <c r="BD79" s="5">
        <f t="shared" ca="1" si="38"/>
        <v>7.2079564956539586E-3</v>
      </c>
      <c r="BE79" s="5">
        <f t="shared" ca="1" si="38"/>
        <v>6.5566940287653627E-2</v>
      </c>
      <c r="BF79" s="5">
        <f t="shared" ca="1" si="38"/>
        <v>3.2017358451902483E-2</v>
      </c>
      <c r="BG79" s="5">
        <f t="shared" ca="1" si="38"/>
        <v>4.4729784188315462E-2</v>
      </c>
      <c r="BH79" s="5">
        <f t="shared" ca="1" si="38"/>
        <v>-6.1421526962033471E-2</v>
      </c>
      <c r="BI79" s="5">
        <f t="shared" ca="1" si="38"/>
        <v>-2.3862869337905154E-2</v>
      </c>
      <c r="BJ79" s="5">
        <f t="shared" ca="1" si="38"/>
        <v>-6.9553320138168832E-3</v>
      </c>
      <c r="BK79" s="5">
        <f t="shared" ca="1" si="38"/>
        <v>6.1893803089093938E-2</v>
      </c>
      <c r="BL79" s="5">
        <f t="shared" ca="1" si="38"/>
        <v>6.6783512650187712E-2</v>
      </c>
      <c r="BM79" s="5">
        <f t="shared" ca="1" si="38"/>
        <v>1.7680289287377464E-2</v>
      </c>
      <c r="BN79" s="5">
        <f t="shared" ca="1" si="38"/>
        <v>-1.6734273675503776E-3</v>
      </c>
      <c r="BO79" s="5">
        <f t="shared" ca="1" si="38"/>
        <v>7.4590004340266719E-2</v>
      </c>
      <c r="BP79" s="5">
        <f t="shared" ref="BP79:CY82" ca="1" si="39">_xlfn.NORM.INV(RAND(), $B$3, $C$3)</f>
        <v>1.6699437664605292E-2</v>
      </c>
      <c r="BQ79" s="5">
        <f t="shared" ca="1" si="39"/>
        <v>1.6442726603836069E-2</v>
      </c>
      <c r="BR79" s="5">
        <f t="shared" ca="1" si="39"/>
        <v>2.2525263746224749E-5</v>
      </c>
      <c r="BS79" s="5">
        <f t="shared" ca="1" si="39"/>
        <v>9.7865715731607003E-3</v>
      </c>
      <c r="BT79" s="5">
        <f t="shared" ca="1" si="39"/>
        <v>-3.4612236163721548E-2</v>
      </c>
      <c r="BU79" s="5">
        <f t="shared" ca="1" si="39"/>
        <v>4.8125736246147459E-2</v>
      </c>
      <c r="BV79" s="5">
        <f t="shared" ca="1" si="39"/>
        <v>6.2373545805784372E-2</v>
      </c>
      <c r="BW79" s="5">
        <f t="shared" ca="1" si="39"/>
        <v>-9.64545703422717E-2</v>
      </c>
      <c r="BX79" s="5">
        <f t="shared" ca="1" si="39"/>
        <v>6.8367176189238293E-2</v>
      </c>
      <c r="BY79" s="5">
        <f t="shared" ca="1" si="39"/>
        <v>4.7216688760567206E-2</v>
      </c>
      <c r="BZ79" s="5">
        <f t="shared" ca="1" si="39"/>
        <v>-1.7711576798993225E-2</v>
      </c>
      <c r="CA79" s="5">
        <f t="shared" ca="1" si="39"/>
        <v>-1.1956857924654237E-3</v>
      </c>
      <c r="CB79" s="5">
        <f t="shared" ca="1" si="39"/>
        <v>2.6618676822281306E-2</v>
      </c>
      <c r="CC79" s="5">
        <f t="shared" ca="1" si="39"/>
        <v>1.10893284445142E-2</v>
      </c>
      <c r="CD79" s="5">
        <f t="shared" ca="1" si="39"/>
        <v>-4.1086077105128807E-2</v>
      </c>
      <c r="CE79" s="5">
        <f t="shared" ca="1" si="39"/>
        <v>-2.3086230063499697E-3</v>
      </c>
      <c r="CF79" s="5">
        <f t="shared" ca="1" si="39"/>
        <v>-6.3859341235064745E-2</v>
      </c>
      <c r="CG79" s="5">
        <f t="shared" ca="1" si="39"/>
        <v>5.8266903427436276E-2</v>
      </c>
      <c r="CH79" s="5">
        <f t="shared" ca="1" si="39"/>
        <v>8.8878417757486297E-2</v>
      </c>
      <c r="CI79" s="5">
        <f t="shared" ca="1" si="39"/>
        <v>-2.9537434180851342E-2</v>
      </c>
      <c r="CJ79" s="5">
        <f t="shared" ca="1" si="39"/>
        <v>4.8098855924496184E-2</v>
      </c>
      <c r="CK79" s="5">
        <f t="shared" ca="1" si="39"/>
        <v>3.7349404743580429E-2</v>
      </c>
      <c r="CL79" s="5">
        <f t="shared" ca="1" si="39"/>
        <v>6.0641184242284908E-2</v>
      </c>
      <c r="CM79" s="5">
        <f t="shared" ca="1" si="39"/>
        <v>-1.7916117304711565E-3</v>
      </c>
      <c r="CN79" s="5">
        <f t="shared" ca="1" si="39"/>
        <v>6.0243051290809098E-2</v>
      </c>
      <c r="CO79" s="5">
        <f t="shared" ca="1" si="39"/>
        <v>3.4071475860324635E-2</v>
      </c>
      <c r="CP79" s="5">
        <f t="shared" ca="1" si="39"/>
        <v>2.6395440589890778E-2</v>
      </c>
      <c r="CQ79" s="5">
        <f t="shared" ca="1" si="39"/>
        <v>-0.13195965817980296</v>
      </c>
      <c r="CR79" s="5">
        <f t="shared" ca="1" si="39"/>
        <v>-2.7330648651972555E-2</v>
      </c>
      <c r="CS79" s="5">
        <f t="shared" ca="1" si="39"/>
        <v>1.635265362986784E-2</v>
      </c>
      <c r="CT79" s="5">
        <f t="shared" ca="1" si="39"/>
        <v>-5.8046374780575463E-3</v>
      </c>
      <c r="CU79" s="5">
        <f t="shared" ca="1" si="39"/>
        <v>4.2065266261011064E-2</v>
      </c>
      <c r="CV79" s="5">
        <f t="shared" ca="1" si="39"/>
        <v>-3.5748968373764498E-2</v>
      </c>
      <c r="CW79" s="5">
        <f t="shared" ca="1" si="39"/>
        <v>4.4715786020165273E-2</v>
      </c>
      <c r="CX79" s="5">
        <f t="shared" ca="1" si="39"/>
        <v>4.7721536137976417E-2</v>
      </c>
      <c r="CY79" s="5">
        <f t="shared" ca="1" si="39"/>
        <v>-7.6475936772361294E-3</v>
      </c>
    </row>
    <row r="80" spans="2:103" x14ac:dyDescent="0.25">
      <c r="B80" s="1">
        <v>47209</v>
      </c>
      <c r="C80">
        <v>75</v>
      </c>
      <c r="D80" s="5">
        <f t="shared" ca="1" si="34"/>
        <v>-9.9288128537503937E-3</v>
      </c>
      <c r="E80" s="5">
        <f t="shared" ref="E80:BP83" ca="1" si="40">_xlfn.NORM.INV(RAND(), $B$3, $C$3)</f>
        <v>1.8274526657848207E-3</v>
      </c>
      <c r="F80" s="5">
        <f t="shared" ca="1" si="40"/>
        <v>6.0440863612212084E-2</v>
      </c>
      <c r="G80" s="5">
        <f t="shared" ca="1" si="40"/>
        <v>-1.4726202411241493E-2</v>
      </c>
      <c r="H80" s="5">
        <f t="shared" ca="1" si="40"/>
        <v>-2.6978958806486594E-2</v>
      </c>
      <c r="I80" s="5">
        <f t="shared" ca="1" si="40"/>
        <v>-1.0255084379250688E-2</v>
      </c>
      <c r="J80" s="5">
        <f t="shared" ca="1" si="40"/>
        <v>-8.0796028293715662E-3</v>
      </c>
      <c r="K80" s="5">
        <f t="shared" ca="1" si="40"/>
        <v>5.1359305637385139E-2</v>
      </c>
      <c r="L80" s="5">
        <f t="shared" ca="1" si="40"/>
        <v>-8.8420068008037228E-2</v>
      </c>
      <c r="M80" s="5">
        <f t="shared" ca="1" si="40"/>
        <v>-0.10129565334987761</v>
      </c>
      <c r="N80" s="5">
        <f t="shared" ca="1" si="40"/>
        <v>-1.4615625900824762E-2</v>
      </c>
      <c r="O80" s="5">
        <f t="shared" ca="1" si="40"/>
        <v>4.3048306399426833E-2</v>
      </c>
      <c r="P80" s="5">
        <f t="shared" ca="1" si="40"/>
        <v>6.8554756970916394E-3</v>
      </c>
      <c r="Q80" s="5">
        <f t="shared" ca="1" si="40"/>
        <v>-1.8470893431012966E-3</v>
      </c>
      <c r="R80" s="5">
        <f t="shared" ca="1" si="40"/>
        <v>2.1687593182082947E-2</v>
      </c>
      <c r="S80" s="5">
        <f t="shared" ca="1" si="40"/>
        <v>-8.1595169621416747E-2</v>
      </c>
      <c r="T80" s="5">
        <f t="shared" ca="1" si="40"/>
        <v>8.0696583806366518E-2</v>
      </c>
      <c r="U80" s="5">
        <f t="shared" ca="1" si="40"/>
        <v>8.0858390128776089E-2</v>
      </c>
      <c r="V80" s="5">
        <f t="shared" ca="1" si="40"/>
        <v>-7.2309195817690186E-2</v>
      </c>
      <c r="W80" s="5">
        <f t="shared" ca="1" si="40"/>
        <v>1.7140032431012693E-3</v>
      </c>
      <c r="X80" s="5">
        <f t="shared" ca="1" si="40"/>
        <v>6.4473881113312315E-2</v>
      </c>
      <c r="Y80" s="5">
        <f t="shared" ca="1" si="40"/>
        <v>5.4489141213536735E-2</v>
      </c>
      <c r="Z80" s="5">
        <f t="shared" ca="1" si="40"/>
        <v>3.8618474234041238E-2</v>
      </c>
      <c r="AA80" s="5">
        <f t="shared" ca="1" si="40"/>
        <v>3.7823087968564838E-2</v>
      </c>
      <c r="AB80" s="5">
        <f t="shared" ca="1" si="40"/>
        <v>-2.9798516836097994E-2</v>
      </c>
      <c r="AC80" s="5">
        <f t="shared" ca="1" si="40"/>
        <v>-5.1418008575018721E-2</v>
      </c>
      <c r="AD80" s="5">
        <f t="shared" ca="1" si="40"/>
        <v>5.1985116248267169E-2</v>
      </c>
      <c r="AE80" s="5">
        <f t="shared" ca="1" si="40"/>
        <v>6.6307346302995817E-3</v>
      </c>
      <c r="AF80" s="5">
        <f t="shared" ca="1" si="40"/>
        <v>2.8954551282396566E-2</v>
      </c>
      <c r="AG80" s="5">
        <f t="shared" ca="1" si="40"/>
        <v>6.3125585773716464E-2</v>
      </c>
      <c r="AH80" s="5">
        <f t="shared" ca="1" si="40"/>
        <v>-2.5910910245073644E-2</v>
      </c>
      <c r="AI80" s="5">
        <f t="shared" ca="1" si="40"/>
        <v>-2.9850884899838968E-2</v>
      </c>
      <c r="AJ80" s="5">
        <f t="shared" ca="1" si="40"/>
        <v>-5.5574052939954779E-2</v>
      </c>
      <c r="AK80" s="5">
        <f t="shared" ca="1" si="40"/>
        <v>-8.3779192491041821E-2</v>
      </c>
      <c r="AL80" s="5">
        <f t="shared" ca="1" si="40"/>
        <v>-1.1465125782488773E-2</v>
      </c>
      <c r="AM80" s="5">
        <f t="shared" ca="1" si="40"/>
        <v>0.13179937944238032</v>
      </c>
      <c r="AN80" s="5">
        <f t="shared" ca="1" si="40"/>
        <v>-5.8770855412823737E-2</v>
      </c>
      <c r="AO80" s="5">
        <f t="shared" ca="1" si="40"/>
        <v>-7.9694665240102516E-3</v>
      </c>
      <c r="AP80" s="5">
        <f t="shared" ca="1" si="40"/>
        <v>7.2726247731358884E-2</v>
      </c>
      <c r="AQ80" s="5">
        <f t="shared" ca="1" si="40"/>
        <v>-7.2721151959458621E-2</v>
      </c>
      <c r="AR80" s="5">
        <f t="shared" ca="1" si="40"/>
        <v>8.936997398394915E-2</v>
      </c>
      <c r="AS80" s="5">
        <f t="shared" ca="1" si="40"/>
        <v>-5.0954404451106619E-2</v>
      </c>
      <c r="AT80" s="5">
        <f t="shared" ca="1" si="40"/>
        <v>-0.11882876650473743</v>
      </c>
      <c r="AU80" s="5">
        <f t="shared" ca="1" si="40"/>
        <v>-3.0348057940173888E-2</v>
      </c>
      <c r="AV80" s="5">
        <f t="shared" ca="1" si="40"/>
        <v>-2.3255371128904204E-2</v>
      </c>
      <c r="AW80" s="5">
        <f t="shared" ca="1" si="40"/>
        <v>-3.5519949856472922E-2</v>
      </c>
      <c r="AX80" s="5">
        <f t="shared" ca="1" si="40"/>
        <v>-1.2793180771140743E-2</v>
      </c>
      <c r="AY80" s="5">
        <f t="shared" ca="1" si="40"/>
        <v>-1.2823914082426186E-2</v>
      </c>
      <c r="AZ80" s="5">
        <f t="shared" ca="1" si="40"/>
        <v>-7.476363268664514E-2</v>
      </c>
      <c r="BA80" s="5">
        <f t="shared" ca="1" si="40"/>
        <v>-2.0573871606205819E-4</v>
      </c>
      <c r="BB80" s="5">
        <f t="shared" ca="1" si="40"/>
        <v>7.7585470370636511E-2</v>
      </c>
      <c r="BC80" s="5">
        <f t="shared" ca="1" si="40"/>
        <v>0.1056663123813852</v>
      </c>
      <c r="BD80" s="5">
        <f t="shared" ca="1" si="40"/>
        <v>0.12381824168348772</v>
      </c>
      <c r="BE80" s="5">
        <f t="shared" ca="1" si="40"/>
        <v>-1.5598562395684214E-2</v>
      </c>
      <c r="BF80" s="5">
        <f t="shared" ca="1" si="40"/>
        <v>7.1657701472711527E-2</v>
      </c>
      <c r="BG80" s="5">
        <f t="shared" ca="1" si="40"/>
        <v>5.3535340635037933E-2</v>
      </c>
      <c r="BH80" s="5">
        <f t="shared" ca="1" si="40"/>
        <v>-8.4347775858642868E-3</v>
      </c>
      <c r="BI80" s="5">
        <f t="shared" ca="1" si="40"/>
        <v>-5.4268522890893761E-2</v>
      </c>
      <c r="BJ80" s="5">
        <f t="shared" ca="1" si="40"/>
        <v>2.6618781550236101E-2</v>
      </c>
      <c r="BK80" s="5">
        <f t="shared" ca="1" si="40"/>
        <v>-1.7004390481679257E-2</v>
      </c>
      <c r="BL80" s="5">
        <f t="shared" ca="1" si="40"/>
        <v>1.1687950757994796E-2</v>
      </c>
      <c r="BM80" s="5">
        <f t="shared" ca="1" si="40"/>
        <v>6.0189825905750324E-2</v>
      </c>
      <c r="BN80" s="5">
        <f t="shared" ca="1" si="40"/>
        <v>8.0382805888041522E-4</v>
      </c>
      <c r="BO80" s="5">
        <f t="shared" ca="1" si="40"/>
        <v>1.7251194491250784E-2</v>
      </c>
      <c r="BP80" s="5">
        <f t="shared" ca="1" si="40"/>
        <v>5.0474779234152313E-2</v>
      </c>
      <c r="BQ80" s="5">
        <f t="shared" ca="1" si="39"/>
        <v>5.4127462938762874E-2</v>
      </c>
      <c r="BR80" s="5">
        <f t="shared" ca="1" si="39"/>
        <v>4.4931818293783128E-2</v>
      </c>
      <c r="BS80" s="5">
        <f t="shared" ca="1" si="39"/>
        <v>-2.9324011270709195E-2</v>
      </c>
      <c r="BT80" s="5">
        <f t="shared" ca="1" si="39"/>
        <v>1.4156484766154647E-2</v>
      </c>
      <c r="BU80" s="5">
        <f t="shared" ca="1" si="39"/>
        <v>-3.7865156181117694E-2</v>
      </c>
      <c r="BV80" s="5">
        <f t="shared" ca="1" si="39"/>
        <v>1.1303687938563765E-2</v>
      </c>
      <c r="BW80" s="5">
        <f t="shared" ca="1" si="39"/>
        <v>-1.4956273476522435E-2</v>
      </c>
      <c r="BX80" s="5">
        <f t="shared" ca="1" si="39"/>
        <v>1.0709405879854155E-2</v>
      </c>
      <c r="BY80" s="5">
        <f t="shared" ca="1" si="39"/>
        <v>-2.3897221142400796E-2</v>
      </c>
      <c r="BZ80" s="5">
        <f t="shared" ca="1" si="39"/>
        <v>1.5654391590962508E-2</v>
      </c>
      <c r="CA80" s="5">
        <f t="shared" ca="1" si="39"/>
        <v>-2.3210000445186282E-2</v>
      </c>
      <c r="CB80" s="5">
        <f t="shared" ca="1" si="39"/>
        <v>2.4978170150630877E-2</v>
      </c>
      <c r="CC80" s="5">
        <f t="shared" ca="1" si="39"/>
        <v>-7.7541590654933625E-3</v>
      </c>
      <c r="CD80" s="5">
        <f t="shared" ca="1" si="39"/>
        <v>3.7868393037786413E-2</v>
      </c>
      <c r="CE80" s="5">
        <f t="shared" ca="1" si="39"/>
        <v>-6.1062584586310864E-2</v>
      </c>
      <c r="CF80" s="5">
        <f t="shared" ca="1" si="39"/>
        <v>-7.1624018856706759E-2</v>
      </c>
      <c r="CG80" s="5">
        <f t="shared" ca="1" si="39"/>
        <v>-3.144893605099236E-2</v>
      </c>
      <c r="CH80" s="5">
        <f t="shared" ca="1" si="39"/>
        <v>9.019668257757716E-3</v>
      </c>
      <c r="CI80" s="5">
        <f t="shared" ca="1" si="39"/>
        <v>-5.7086714886371612E-2</v>
      </c>
      <c r="CJ80" s="5">
        <f t="shared" ca="1" si="39"/>
        <v>5.14381621483379E-2</v>
      </c>
      <c r="CK80" s="5">
        <f t="shared" ca="1" si="39"/>
        <v>-8.8073753245062718E-3</v>
      </c>
      <c r="CL80" s="5">
        <f t="shared" ca="1" si="39"/>
        <v>-1.3514142194286274E-2</v>
      </c>
      <c r="CM80" s="5">
        <f t="shared" ca="1" si="39"/>
        <v>1.249024593021471E-3</v>
      </c>
      <c r="CN80" s="5">
        <f t="shared" ca="1" si="39"/>
        <v>2.6256038717061916E-2</v>
      </c>
      <c r="CO80" s="5">
        <f t="shared" ca="1" si="39"/>
        <v>9.0164016221236376E-3</v>
      </c>
      <c r="CP80" s="5">
        <f t="shared" ca="1" si="39"/>
        <v>5.1295826089007589E-2</v>
      </c>
      <c r="CQ80" s="5">
        <f t="shared" ca="1" si="39"/>
        <v>8.3760744073597043E-2</v>
      </c>
      <c r="CR80" s="5">
        <f t="shared" ca="1" si="39"/>
        <v>1.2292337007129719E-2</v>
      </c>
      <c r="CS80" s="5">
        <f t="shared" ca="1" si="39"/>
        <v>9.7490455885169292E-3</v>
      </c>
      <c r="CT80" s="5">
        <f t="shared" ca="1" si="39"/>
        <v>0.10748437589165633</v>
      </c>
      <c r="CU80" s="5">
        <f t="shared" ca="1" si="39"/>
        <v>2.2512802015381576E-2</v>
      </c>
      <c r="CV80" s="5">
        <f t="shared" ca="1" si="39"/>
        <v>1.1777853979443635E-2</v>
      </c>
      <c r="CW80" s="5">
        <f t="shared" ca="1" si="39"/>
        <v>5.1688432615281249E-3</v>
      </c>
      <c r="CX80" s="5">
        <f t="shared" ca="1" si="39"/>
        <v>-3.5762084451000389E-2</v>
      </c>
      <c r="CY80" s="5">
        <f t="shared" ca="1" si="39"/>
        <v>-7.6165015618930975E-3</v>
      </c>
    </row>
    <row r="81" spans="2:103" x14ac:dyDescent="0.25">
      <c r="B81" s="1">
        <v>47239</v>
      </c>
      <c r="C81">
        <v>76</v>
      </c>
      <c r="D81" s="5">
        <f t="shared" ca="1" si="34"/>
        <v>-3.8363368957056922E-2</v>
      </c>
      <c r="E81" s="5">
        <f t="shared" ca="1" si="40"/>
        <v>4.2981600171822856E-3</v>
      </c>
      <c r="F81" s="5">
        <f t="shared" ca="1" si="40"/>
        <v>-8.1515930053634486E-2</v>
      </c>
      <c r="G81" s="5">
        <f t="shared" ca="1" si="40"/>
        <v>-8.1373196595009994E-2</v>
      </c>
      <c r="H81" s="5">
        <f t="shared" ca="1" si="40"/>
        <v>2.4411722829529321E-2</v>
      </c>
      <c r="I81" s="5">
        <f t="shared" ca="1" si="40"/>
        <v>-1.0690716639473173E-3</v>
      </c>
      <c r="J81" s="5">
        <f t="shared" ca="1" si="40"/>
        <v>1.6269935424062753E-2</v>
      </c>
      <c r="K81" s="5">
        <f t="shared" ca="1" si="40"/>
        <v>-0.11563068129499435</v>
      </c>
      <c r="L81" s="5">
        <f t="shared" ca="1" si="40"/>
        <v>2.8389449885418722E-2</v>
      </c>
      <c r="M81" s="5">
        <f t="shared" ca="1" si="40"/>
        <v>6.3774225469008586E-2</v>
      </c>
      <c r="N81" s="5">
        <f t="shared" ca="1" si="40"/>
        <v>9.2685391061298861E-2</v>
      </c>
      <c r="O81" s="5">
        <f t="shared" ca="1" si="40"/>
        <v>3.8035809022491394E-2</v>
      </c>
      <c r="P81" s="5">
        <f t="shared" ca="1" si="40"/>
        <v>1.6452110096647151E-2</v>
      </c>
      <c r="Q81" s="5">
        <f t="shared" ca="1" si="40"/>
        <v>6.3375442677756619E-2</v>
      </c>
      <c r="R81" s="5">
        <f t="shared" ca="1" si="40"/>
        <v>8.1278954846200138E-2</v>
      </c>
      <c r="S81" s="5">
        <f t="shared" ca="1" si="40"/>
        <v>3.5546564011496119E-2</v>
      </c>
      <c r="T81" s="5">
        <f t="shared" ca="1" si="40"/>
        <v>-1.3525150035972846E-2</v>
      </c>
      <c r="U81" s="5">
        <f t="shared" ca="1" si="40"/>
        <v>7.395507515071599E-2</v>
      </c>
      <c r="V81" s="5">
        <f t="shared" ca="1" si="40"/>
        <v>-4.2517921528413785E-2</v>
      </c>
      <c r="W81" s="5">
        <f t="shared" ca="1" si="40"/>
        <v>-4.1599934404429287E-2</v>
      </c>
      <c r="X81" s="5">
        <f t="shared" ca="1" si="40"/>
        <v>4.2748537996274566E-2</v>
      </c>
      <c r="Y81" s="5">
        <f t="shared" ca="1" si="40"/>
        <v>-3.9769740357839381E-2</v>
      </c>
      <c r="Z81" s="5">
        <f t="shared" ca="1" si="40"/>
        <v>-5.7296753028923689E-2</v>
      </c>
      <c r="AA81" s="5">
        <f t="shared" ca="1" si="40"/>
        <v>-2.9796832803138029E-4</v>
      </c>
      <c r="AB81" s="5">
        <f t="shared" ca="1" si="40"/>
        <v>2.1469055264841119E-2</v>
      </c>
      <c r="AC81" s="5">
        <f t="shared" ca="1" si="40"/>
        <v>1.2978992304900754E-2</v>
      </c>
      <c r="AD81" s="5">
        <f t="shared" ca="1" si="40"/>
        <v>-4.1353537067473523E-2</v>
      </c>
      <c r="AE81" s="5">
        <f t="shared" ca="1" si="40"/>
        <v>-8.2214334281999358E-3</v>
      </c>
      <c r="AF81" s="5">
        <f t="shared" ca="1" si="40"/>
        <v>-7.3488255912223605E-2</v>
      </c>
      <c r="AG81" s="5">
        <f t="shared" ca="1" si="40"/>
        <v>-9.7871080243089853E-2</v>
      </c>
      <c r="AH81" s="5">
        <f t="shared" ca="1" si="40"/>
        <v>3.311890894591768E-2</v>
      </c>
      <c r="AI81" s="5">
        <f t="shared" ca="1" si="40"/>
        <v>-2.7804107353007292E-2</v>
      </c>
      <c r="AJ81" s="5">
        <f t="shared" ca="1" si="40"/>
        <v>6.3149679425198016E-2</v>
      </c>
      <c r="AK81" s="5">
        <f t="shared" ca="1" si="40"/>
        <v>-6.8052073870518096E-3</v>
      </c>
      <c r="AL81" s="5">
        <f t="shared" ca="1" si="40"/>
        <v>3.1794197545609179E-2</v>
      </c>
      <c r="AM81" s="5">
        <f t="shared" ca="1" si="40"/>
        <v>4.1568589400532069E-2</v>
      </c>
      <c r="AN81" s="5">
        <f t="shared" ca="1" si="40"/>
        <v>-6.3456431306440741E-2</v>
      </c>
      <c r="AO81" s="5">
        <f t="shared" ca="1" si="40"/>
        <v>9.4787599039974621E-2</v>
      </c>
      <c r="AP81" s="5">
        <f t="shared" ca="1" si="40"/>
        <v>6.0438402570910509E-2</v>
      </c>
      <c r="AQ81" s="5">
        <f t="shared" ca="1" si="40"/>
        <v>6.343200250085114E-2</v>
      </c>
      <c r="AR81" s="5">
        <f t="shared" ca="1" si="40"/>
        <v>-7.1414637518731505E-2</v>
      </c>
      <c r="AS81" s="5">
        <f t="shared" ca="1" si="40"/>
        <v>-9.3836733500825636E-2</v>
      </c>
      <c r="AT81" s="5">
        <f t="shared" ca="1" si="40"/>
        <v>8.6916612667187781E-2</v>
      </c>
      <c r="AU81" s="5">
        <f t="shared" ca="1" si="40"/>
        <v>6.048894665267493E-3</v>
      </c>
      <c r="AV81" s="5">
        <f t="shared" ca="1" si="40"/>
        <v>9.4135333849884248E-2</v>
      </c>
      <c r="AW81" s="5">
        <f t="shared" ca="1" si="40"/>
        <v>-1.164404087961432E-2</v>
      </c>
      <c r="AX81" s="5">
        <f t="shared" ca="1" si="40"/>
        <v>1.6244752674509585E-2</v>
      </c>
      <c r="AY81" s="5">
        <f t="shared" ca="1" si="40"/>
        <v>-5.9977631202024193E-2</v>
      </c>
      <c r="AZ81" s="5">
        <f t="shared" ca="1" si="40"/>
        <v>-3.79131143931502E-3</v>
      </c>
      <c r="BA81" s="5">
        <f t="shared" ca="1" si="40"/>
        <v>-0.11542484331508283</v>
      </c>
      <c r="BB81" s="5">
        <f t="shared" ca="1" si="40"/>
        <v>3.1792846554610045E-2</v>
      </c>
      <c r="BC81" s="5">
        <f t="shared" ca="1" si="40"/>
        <v>-5.9545678035002381E-2</v>
      </c>
      <c r="BD81" s="5">
        <f t="shared" ca="1" si="40"/>
        <v>-6.5050851436038032E-3</v>
      </c>
      <c r="BE81" s="5">
        <f t="shared" ca="1" si="40"/>
        <v>-5.7601961468312195E-2</v>
      </c>
      <c r="BF81" s="5">
        <f t="shared" ca="1" si="40"/>
        <v>2.1688355311755322E-2</v>
      </c>
      <c r="BG81" s="5">
        <f t="shared" ca="1" si="40"/>
        <v>-0.11040104153297085</v>
      </c>
      <c r="BH81" s="5">
        <f t="shared" ca="1" si="40"/>
        <v>-3.4711148664428024E-2</v>
      </c>
      <c r="BI81" s="5">
        <f t="shared" ca="1" si="40"/>
        <v>-9.7143437754698796E-3</v>
      </c>
      <c r="BJ81" s="5">
        <f t="shared" ca="1" si="40"/>
        <v>-8.2389170270180417E-2</v>
      </c>
      <c r="BK81" s="5">
        <f t="shared" ca="1" si="40"/>
        <v>1.80655814235407E-2</v>
      </c>
      <c r="BL81" s="5">
        <f t="shared" ca="1" si="40"/>
        <v>-7.3839545654259778E-2</v>
      </c>
      <c r="BM81" s="5">
        <f t="shared" ca="1" si="40"/>
        <v>2.8690630521784811E-2</v>
      </c>
      <c r="BN81" s="5">
        <f t="shared" ca="1" si="40"/>
        <v>4.4591269216278755E-2</v>
      </c>
      <c r="BO81" s="5">
        <f t="shared" ca="1" si="40"/>
        <v>6.0143633121443336E-2</v>
      </c>
      <c r="BP81" s="5">
        <f t="shared" ca="1" si="40"/>
        <v>-2.8091785103042027E-2</v>
      </c>
      <c r="BQ81" s="5">
        <f t="shared" ca="1" si="39"/>
        <v>-3.0310027303637493E-2</v>
      </c>
      <c r="BR81" s="5">
        <f t="shared" ca="1" si="39"/>
        <v>8.7690224607588976E-2</v>
      </c>
      <c r="BS81" s="5">
        <f t="shared" ca="1" si="39"/>
        <v>-7.1054884036749824E-3</v>
      </c>
      <c r="BT81" s="5">
        <f t="shared" ca="1" si="39"/>
        <v>7.2970632284245412E-2</v>
      </c>
      <c r="BU81" s="5">
        <f t="shared" ca="1" si="39"/>
        <v>-2.7759980648522902E-2</v>
      </c>
      <c r="BV81" s="5">
        <f t="shared" ca="1" si="39"/>
        <v>4.2333706512477288E-2</v>
      </c>
      <c r="BW81" s="5">
        <f t="shared" ca="1" si="39"/>
        <v>5.9365167152947838E-2</v>
      </c>
      <c r="BX81" s="5">
        <f t="shared" ca="1" si="39"/>
        <v>9.7880855177133186E-2</v>
      </c>
      <c r="BY81" s="5">
        <f t="shared" ca="1" si="39"/>
        <v>2.2095606640840277E-2</v>
      </c>
      <c r="BZ81" s="5">
        <f t="shared" ca="1" si="39"/>
        <v>-2.2285130329648725E-2</v>
      </c>
      <c r="CA81" s="5">
        <f t="shared" ca="1" si="39"/>
        <v>-0.12042142708931869</v>
      </c>
      <c r="CB81" s="5">
        <f t="shared" ca="1" si="39"/>
        <v>-1.0721160675548529E-2</v>
      </c>
      <c r="CC81" s="5">
        <f t="shared" ca="1" si="39"/>
        <v>3.7558704140437826E-2</v>
      </c>
      <c r="CD81" s="5">
        <f t="shared" ca="1" si="39"/>
        <v>-0.11439633157947163</v>
      </c>
      <c r="CE81" s="5">
        <f t="shared" ca="1" si="39"/>
        <v>4.0511153079091748E-3</v>
      </c>
      <c r="CF81" s="5">
        <f t="shared" ca="1" si="39"/>
        <v>5.0830774322641041E-2</v>
      </c>
      <c r="CG81" s="5">
        <f t="shared" ca="1" si="39"/>
        <v>-5.4948766725671207E-2</v>
      </c>
      <c r="CH81" s="5">
        <f t="shared" ca="1" si="39"/>
        <v>0.1113029907145907</v>
      </c>
      <c r="CI81" s="5">
        <f t="shared" ca="1" si="39"/>
        <v>5.4509294738752214E-3</v>
      </c>
      <c r="CJ81" s="5">
        <f t="shared" ca="1" si="39"/>
        <v>3.1325135310587989E-3</v>
      </c>
      <c r="CK81" s="5">
        <f t="shared" ca="1" si="39"/>
        <v>-6.8783013686638847E-2</v>
      </c>
      <c r="CL81" s="5">
        <f t="shared" ca="1" si="39"/>
        <v>3.0133357223756339E-3</v>
      </c>
      <c r="CM81" s="5">
        <f t="shared" ca="1" si="39"/>
        <v>-3.1950212666584876E-2</v>
      </c>
      <c r="CN81" s="5">
        <f t="shared" ca="1" si="39"/>
        <v>1.5211012867771561E-2</v>
      </c>
      <c r="CO81" s="5">
        <f t="shared" ca="1" si="39"/>
        <v>-3.5292429159055873E-2</v>
      </c>
      <c r="CP81" s="5">
        <f t="shared" ca="1" si="39"/>
        <v>5.599605790383725E-2</v>
      </c>
      <c r="CQ81" s="5">
        <f t="shared" ca="1" si="39"/>
        <v>5.7324683977101561E-2</v>
      </c>
      <c r="CR81" s="5">
        <f t="shared" ca="1" si="39"/>
        <v>0.16242598926563614</v>
      </c>
      <c r="CS81" s="5">
        <f t="shared" ca="1" si="39"/>
        <v>-2.7434813296403487E-2</v>
      </c>
      <c r="CT81" s="5">
        <f t="shared" ca="1" si="39"/>
        <v>6.9420895535026242E-2</v>
      </c>
      <c r="CU81" s="5">
        <f t="shared" ca="1" si="39"/>
        <v>-4.0592251350242969E-2</v>
      </c>
      <c r="CV81" s="5">
        <f t="shared" ca="1" si="39"/>
        <v>2.53726563305838E-2</v>
      </c>
      <c r="CW81" s="5">
        <f t="shared" ca="1" si="39"/>
        <v>-6.3503023423313754E-3</v>
      </c>
      <c r="CX81" s="5">
        <f t="shared" ca="1" si="39"/>
        <v>1.8843692375238693E-2</v>
      </c>
      <c r="CY81" s="5">
        <f t="shared" ca="1" si="39"/>
        <v>8.0639410866075956E-2</v>
      </c>
    </row>
    <row r="82" spans="2:103" x14ac:dyDescent="0.25">
      <c r="B82" s="1">
        <v>47270</v>
      </c>
      <c r="C82">
        <v>77</v>
      </c>
      <c r="D82" s="5">
        <f t="shared" ca="1" si="34"/>
        <v>1.3489244176666061E-2</v>
      </c>
      <c r="E82" s="5">
        <f t="shared" ca="1" si="40"/>
        <v>-2.6959084196919381E-2</v>
      </c>
      <c r="F82" s="5">
        <f t="shared" ca="1" si="40"/>
        <v>-1.4444936263364322E-2</v>
      </c>
      <c r="G82" s="5">
        <f t="shared" ca="1" si="40"/>
        <v>7.3025083819131309E-2</v>
      </c>
      <c r="H82" s="5">
        <f t="shared" ca="1" si="40"/>
        <v>-1.226793204712508E-2</v>
      </c>
      <c r="I82" s="5">
        <f t="shared" ca="1" si="40"/>
        <v>-2.611256016093845E-2</v>
      </c>
      <c r="J82" s="5">
        <f t="shared" ca="1" si="40"/>
        <v>-6.8536189535785275E-3</v>
      </c>
      <c r="K82" s="5">
        <f t="shared" ca="1" si="40"/>
        <v>4.8073832873377964E-2</v>
      </c>
      <c r="L82" s="5">
        <f t="shared" ca="1" si="40"/>
        <v>-6.5166062366921282E-2</v>
      </c>
      <c r="M82" s="5">
        <f t="shared" ca="1" si="40"/>
        <v>3.5932583487541671E-2</v>
      </c>
      <c r="N82" s="5">
        <f t="shared" ca="1" si="40"/>
        <v>3.5750235844320771E-2</v>
      </c>
      <c r="O82" s="5">
        <f t="shared" ca="1" si="40"/>
        <v>4.2519274746131507E-2</v>
      </c>
      <c r="P82" s="5">
        <f t="shared" ca="1" si="40"/>
        <v>8.7296397294183647E-2</v>
      </c>
      <c r="Q82" s="5">
        <f t="shared" ca="1" si="40"/>
        <v>-2.437208341189712E-2</v>
      </c>
      <c r="R82" s="5">
        <f t="shared" ca="1" si="40"/>
        <v>-3.2420509841788597E-2</v>
      </c>
      <c r="S82" s="5">
        <f t="shared" ca="1" si="40"/>
        <v>6.5654786853347025E-2</v>
      </c>
      <c r="T82" s="5">
        <f t="shared" ca="1" si="40"/>
        <v>-1.2383266851661539E-3</v>
      </c>
      <c r="U82" s="5">
        <f t="shared" ca="1" si="40"/>
        <v>-4.4758294313388583E-2</v>
      </c>
      <c r="V82" s="5">
        <f t="shared" ca="1" si="40"/>
        <v>8.1908716771919524E-3</v>
      </c>
      <c r="W82" s="5">
        <f t="shared" ca="1" si="40"/>
        <v>4.2906390302955857E-2</v>
      </c>
      <c r="X82" s="5">
        <f t="shared" ca="1" si="40"/>
        <v>-7.4976973621427318E-3</v>
      </c>
      <c r="Y82" s="5">
        <f t="shared" ca="1" si="40"/>
        <v>-3.2963439477484029E-2</v>
      </c>
      <c r="Z82" s="5">
        <f t="shared" ca="1" si="40"/>
        <v>-5.1515265083748957E-2</v>
      </c>
      <c r="AA82" s="5">
        <f t="shared" ca="1" si="40"/>
        <v>2.9681403726990047E-2</v>
      </c>
      <c r="AB82" s="5">
        <f t="shared" ca="1" si="40"/>
        <v>-6.1475811340235359E-2</v>
      </c>
      <c r="AC82" s="5">
        <f t="shared" ca="1" si="40"/>
        <v>2.6757016630552511E-2</v>
      </c>
      <c r="AD82" s="5">
        <f t="shared" ca="1" si="40"/>
        <v>-5.7506893636967676E-2</v>
      </c>
      <c r="AE82" s="5">
        <f t="shared" ca="1" si="40"/>
        <v>3.2097123365008307E-2</v>
      </c>
      <c r="AF82" s="5">
        <f t="shared" ca="1" si="40"/>
        <v>5.2092204404114238E-2</v>
      </c>
      <c r="AG82" s="5">
        <f t="shared" ca="1" si="40"/>
        <v>-5.6379513451051522E-2</v>
      </c>
      <c r="AH82" s="5">
        <f t="shared" ca="1" si="40"/>
        <v>8.0078381857867489E-2</v>
      </c>
      <c r="AI82" s="5">
        <f t="shared" ca="1" si="40"/>
        <v>8.4688254407026098E-2</v>
      </c>
      <c r="AJ82" s="5">
        <f t="shared" ca="1" si="40"/>
        <v>-3.8901782035304588E-2</v>
      </c>
      <c r="AK82" s="5">
        <f t="shared" ca="1" si="40"/>
        <v>6.3255124763247114E-2</v>
      </c>
      <c r="AL82" s="5">
        <f t="shared" ca="1" si="40"/>
        <v>-0.1161441173477936</v>
      </c>
      <c r="AM82" s="5">
        <f t="shared" ca="1" si="40"/>
        <v>-5.373830354183768E-2</v>
      </c>
      <c r="AN82" s="5">
        <f t="shared" ca="1" si="40"/>
        <v>-6.863626545218536E-2</v>
      </c>
      <c r="AO82" s="5">
        <f t="shared" ca="1" si="40"/>
        <v>4.718251507578021E-2</v>
      </c>
      <c r="AP82" s="5">
        <f t="shared" ca="1" si="40"/>
        <v>3.6112551548997125E-2</v>
      </c>
      <c r="AQ82" s="5">
        <f t="shared" ca="1" si="40"/>
        <v>3.9181397230755111E-3</v>
      </c>
      <c r="AR82" s="5">
        <f t="shared" ca="1" si="40"/>
        <v>5.9758756758131887E-2</v>
      </c>
      <c r="AS82" s="5">
        <f t="shared" ca="1" si="40"/>
        <v>3.9398983639234601E-2</v>
      </c>
      <c r="AT82" s="5">
        <f t="shared" ca="1" si="40"/>
        <v>9.7502026369409384E-2</v>
      </c>
      <c r="AU82" s="5">
        <f t="shared" ca="1" si="40"/>
        <v>6.6940663951492743E-2</v>
      </c>
      <c r="AV82" s="5">
        <f t="shared" ca="1" si="40"/>
        <v>-7.350055152634441E-2</v>
      </c>
      <c r="AW82" s="5">
        <f t="shared" ca="1" si="40"/>
        <v>7.3144303316653267E-2</v>
      </c>
      <c r="AX82" s="5">
        <f t="shared" ca="1" si="40"/>
        <v>5.3939593070179625E-3</v>
      </c>
      <c r="AY82" s="5">
        <f t="shared" ca="1" si="40"/>
        <v>1.6175572614876278E-2</v>
      </c>
      <c r="AZ82" s="5">
        <f t="shared" ca="1" si="40"/>
        <v>1.6078929717996869E-2</v>
      </c>
      <c r="BA82" s="5">
        <f t="shared" ca="1" si="40"/>
        <v>6.2129178824474669E-2</v>
      </c>
      <c r="BB82" s="5">
        <f t="shared" ca="1" si="40"/>
        <v>-7.1231724568905558E-2</v>
      </c>
      <c r="BC82" s="5">
        <f t="shared" ca="1" si="40"/>
        <v>3.4135855523389103E-2</v>
      </c>
      <c r="BD82" s="5">
        <f t="shared" ca="1" si="40"/>
        <v>5.849039037623071E-2</v>
      </c>
      <c r="BE82" s="5">
        <f t="shared" ca="1" si="40"/>
        <v>-4.3221208573633638E-2</v>
      </c>
      <c r="BF82" s="5">
        <f t="shared" ca="1" si="40"/>
        <v>-3.4040523292733327E-2</v>
      </c>
      <c r="BG82" s="5">
        <f t="shared" ca="1" si="40"/>
        <v>8.2713453819347818E-2</v>
      </c>
      <c r="BH82" s="5">
        <f t="shared" ca="1" si="40"/>
        <v>-2.8430364780998647E-2</v>
      </c>
      <c r="BI82" s="5">
        <f t="shared" ca="1" si="40"/>
        <v>-5.5331867702838235E-3</v>
      </c>
      <c r="BJ82" s="5">
        <f t="shared" ca="1" si="40"/>
        <v>3.9652566255838004E-2</v>
      </c>
      <c r="BK82" s="5">
        <f t="shared" ca="1" si="40"/>
        <v>4.1149491983631679E-2</v>
      </c>
      <c r="BL82" s="5">
        <f t="shared" ca="1" si="40"/>
        <v>3.935409408378323E-2</v>
      </c>
      <c r="BM82" s="5">
        <f t="shared" ca="1" si="40"/>
        <v>-5.8745328295469003E-2</v>
      </c>
      <c r="BN82" s="5">
        <f t="shared" ca="1" si="40"/>
        <v>1.6913138458142889E-2</v>
      </c>
      <c r="BO82" s="5">
        <f t="shared" ca="1" si="40"/>
        <v>2.5813016868739366E-2</v>
      </c>
      <c r="BP82" s="5">
        <f t="shared" ca="1" si="40"/>
        <v>-2.2354230320458322E-2</v>
      </c>
      <c r="BQ82" s="5">
        <f t="shared" ca="1" si="39"/>
        <v>5.5289227294559561E-2</v>
      </c>
      <c r="BR82" s="5">
        <f t="shared" ca="1" si="39"/>
        <v>1.0407039832594049E-2</v>
      </c>
      <c r="BS82" s="5">
        <f t="shared" ca="1" si="39"/>
        <v>-2.0695530017445379E-2</v>
      </c>
      <c r="BT82" s="5">
        <f t="shared" ca="1" si="39"/>
        <v>-1.232592228262783E-2</v>
      </c>
      <c r="BU82" s="5">
        <f t="shared" ca="1" si="39"/>
        <v>6.1197170443378426E-3</v>
      </c>
      <c r="BV82" s="5">
        <f t="shared" ca="1" si="39"/>
        <v>7.6060128621725329E-2</v>
      </c>
      <c r="BW82" s="5">
        <f t="shared" ca="1" si="39"/>
        <v>-1.9952276204337756E-2</v>
      </c>
      <c r="BX82" s="5">
        <f t="shared" ca="1" si="39"/>
        <v>7.3470371222499303E-2</v>
      </c>
      <c r="BY82" s="5">
        <f t="shared" ca="1" si="39"/>
        <v>-4.3881870744664028E-2</v>
      </c>
      <c r="BZ82" s="5">
        <f t="shared" ca="1" si="39"/>
        <v>5.3670168077961768E-3</v>
      </c>
      <c r="CA82" s="5">
        <f t="shared" ca="1" si="39"/>
        <v>-0.11781842990534089</v>
      </c>
      <c r="CB82" s="5">
        <f t="shared" ca="1" si="39"/>
        <v>1.724665895802097E-2</v>
      </c>
      <c r="CC82" s="5">
        <f t="shared" ca="1" si="39"/>
        <v>9.0985439572030292E-3</v>
      </c>
      <c r="CD82" s="5">
        <f t="shared" ca="1" si="39"/>
        <v>2.8427869873406389E-4</v>
      </c>
      <c r="CE82" s="5">
        <f t="shared" ca="1" si="39"/>
        <v>8.3175312390814798E-2</v>
      </c>
      <c r="CF82" s="5">
        <f t="shared" ca="1" si="39"/>
        <v>-1.4678250833303721E-2</v>
      </c>
      <c r="CG82" s="5">
        <f t="shared" ca="1" si="39"/>
        <v>3.6331666771710118E-2</v>
      </c>
      <c r="CH82" s="5">
        <f t="shared" ca="1" si="39"/>
        <v>-2.0266568794051784E-3</v>
      </c>
      <c r="CI82" s="5">
        <f t="shared" ca="1" si="39"/>
        <v>3.8418838692468579E-2</v>
      </c>
      <c r="CJ82" s="5">
        <f t="shared" ca="1" si="39"/>
        <v>5.549223614393578E-2</v>
      </c>
      <c r="CK82" s="5">
        <f t="shared" ca="1" si="39"/>
        <v>0.12166081249175413</v>
      </c>
      <c r="CL82" s="5">
        <f t="shared" ca="1" si="39"/>
        <v>-4.8512892325591465E-2</v>
      </c>
      <c r="CM82" s="5">
        <f t="shared" ca="1" si="39"/>
        <v>4.8509752880862192E-2</v>
      </c>
      <c r="CN82" s="5">
        <f t="shared" ca="1" si="39"/>
        <v>-4.1917405015062428E-2</v>
      </c>
      <c r="CO82" s="5">
        <f t="shared" ca="1" si="39"/>
        <v>-4.191434208423038E-2</v>
      </c>
      <c r="CP82" s="5">
        <f t="shared" ca="1" si="39"/>
        <v>2.331815875851781E-2</v>
      </c>
      <c r="CQ82" s="5">
        <f t="shared" ca="1" si="39"/>
        <v>5.4315291527034903E-2</v>
      </c>
      <c r="CR82" s="5">
        <f t="shared" ca="1" si="39"/>
        <v>-1.2315103345626376E-2</v>
      </c>
      <c r="CS82" s="5">
        <f t="shared" ca="1" si="39"/>
        <v>-2.8033545898895763E-2</v>
      </c>
      <c r="CT82" s="5">
        <f t="shared" ca="1" si="39"/>
        <v>7.6257133383290945E-2</v>
      </c>
      <c r="CU82" s="5">
        <f t="shared" ca="1" si="39"/>
        <v>3.6275038072148276E-2</v>
      </c>
      <c r="CV82" s="5">
        <f t="shared" ca="1" si="39"/>
        <v>-2.5915219533193148E-3</v>
      </c>
      <c r="CW82" s="5">
        <f t="shared" ca="1" si="39"/>
        <v>-7.1559671829029295E-2</v>
      </c>
      <c r="CX82" s="5">
        <f t="shared" ca="1" si="39"/>
        <v>3.142834332355858E-2</v>
      </c>
      <c r="CY82" s="5">
        <f t="shared" ca="1" si="39"/>
        <v>-6.570963016508456E-4</v>
      </c>
    </row>
    <row r="83" spans="2:103" x14ac:dyDescent="0.25">
      <c r="B83" s="1">
        <v>47300</v>
      </c>
      <c r="C83">
        <v>78</v>
      </c>
      <c r="D83" s="5">
        <f t="shared" ca="1" si="34"/>
        <v>-4.0157266960056233E-2</v>
      </c>
      <c r="E83" s="5">
        <f t="shared" ca="1" si="40"/>
        <v>7.4914731059810072E-3</v>
      </c>
      <c r="F83" s="5">
        <f t="shared" ca="1" si="40"/>
        <v>-8.358825888332086E-2</v>
      </c>
      <c r="G83" s="5">
        <f t="shared" ca="1" si="40"/>
        <v>6.4229929728748386E-2</v>
      </c>
      <c r="H83" s="5">
        <f t="shared" ca="1" si="40"/>
        <v>2.0786598323069838E-2</v>
      </c>
      <c r="I83" s="5">
        <f t="shared" ca="1" si="40"/>
        <v>-9.0566031510524517E-2</v>
      </c>
      <c r="J83" s="5">
        <f t="shared" ca="1" si="40"/>
        <v>-7.9292330520605192E-2</v>
      </c>
      <c r="K83" s="5">
        <f t="shared" ca="1" si="40"/>
        <v>5.0221308119796901E-2</v>
      </c>
      <c r="L83" s="5">
        <f t="shared" ca="1" si="40"/>
        <v>4.5912414794969367E-2</v>
      </c>
      <c r="M83" s="5">
        <f t="shared" ca="1" si="40"/>
        <v>3.6906917726415425E-2</v>
      </c>
      <c r="N83" s="5">
        <f t="shared" ca="1" si="40"/>
        <v>-2.0863250910957774E-2</v>
      </c>
      <c r="O83" s="5">
        <f t="shared" ca="1" si="40"/>
        <v>-4.8534407296026247E-2</v>
      </c>
      <c r="P83" s="5">
        <f t="shared" ca="1" si="40"/>
        <v>5.8674716762430173E-3</v>
      </c>
      <c r="Q83" s="5">
        <f t="shared" ca="1" si="40"/>
        <v>-5.4563758284050259E-2</v>
      </c>
      <c r="R83" s="5">
        <f t="shared" ca="1" si="40"/>
        <v>3.2091304834457289E-2</v>
      </c>
      <c r="S83" s="5">
        <f t="shared" ca="1" si="40"/>
        <v>-7.3885708501864281E-2</v>
      </c>
      <c r="T83" s="5">
        <f t="shared" ca="1" si="40"/>
        <v>-2.8948478173367931E-2</v>
      </c>
      <c r="U83" s="5">
        <f t="shared" ca="1" si="40"/>
        <v>3.302592009171354E-2</v>
      </c>
      <c r="V83" s="5">
        <f t="shared" ca="1" si="40"/>
        <v>2.2858935332675811E-2</v>
      </c>
      <c r="W83" s="5">
        <f t="shared" ca="1" si="40"/>
        <v>1.8158295082826452E-2</v>
      </c>
      <c r="X83" s="5">
        <f t="shared" ca="1" si="40"/>
        <v>1.7479482081917797E-2</v>
      </c>
      <c r="Y83" s="5">
        <f t="shared" ca="1" si="40"/>
        <v>-5.4340998464762265E-2</v>
      </c>
      <c r="Z83" s="5">
        <f t="shared" ca="1" si="40"/>
        <v>-8.4989369601970836E-3</v>
      </c>
      <c r="AA83" s="5">
        <f t="shared" ca="1" si="40"/>
        <v>3.242010476148819E-2</v>
      </c>
      <c r="AB83" s="5">
        <f t="shared" ca="1" si="40"/>
        <v>9.0620457024970019E-4</v>
      </c>
      <c r="AC83" s="5">
        <f t="shared" ca="1" si="40"/>
        <v>-3.3502783709192109E-2</v>
      </c>
      <c r="AD83" s="5">
        <f t="shared" ca="1" si="40"/>
        <v>2.2690557767936013E-2</v>
      </c>
      <c r="AE83" s="5">
        <f t="shared" ca="1" si="40"/>
        <v>-1.8160280227407132E-2</v>
      </c>
      <c r="AF83" s="5">
        <f t="shared" ca="1" si="40"/>
        <v>5.7773957350265012E-2</v>
      </c>
      <c r="AG83" s="5">
        <f t="shared" ca="1" si="40"/>
        <v>6.004581880136254E-3</v>
      </c>
      <c r="AH83" s="5">
        <f t="shared" ca="1" si="40"/>
        <v>-3.6753144072964761E-2</v>
      </c>
      <c r="AI83" s="5">
        <f t="shared" ca="1" si="40"/>
        <v>-4.6716590671803511E-2</v>
      </c>
      <c r="AJ83" s="5">
        <f t="shared" ca="1" si="40"/>
        <v>-6.8856490525601666E-2</v>
      </c>
      <c r="AK83" s="5">
        <f t="shared" ca="1" si="40"/>
        <v>1.825816002964871E-3</v>
      </c>
      <c r="AL83" s="5">
        <f t="shared" ca="1" si="40"/>
        <v>-3.8048503699896E-2</v>
      </c>
      <c r="AM83" s="5">
        <f t="shared" ca="1" si="40"/>
        <v>6.9248075161654297E-5</v>
      </c>
      <c r="AN83" s="5">
        <f t="shared" ca="1" si="40"/>
        <v>2.3519509002533117E-2</v>
      </c>
      <c r="AO83" s="5">
        <f t="shared" ca="1" si="40"/>
        <v>-2.9462177382429351E-2</v>
      </c>
      <c r="AP83" s="5">
        <f t="shared" ca="1" si="40"/>
        <v>-7.1219428377693558E-2</v>
      </c>
      <c r="AQ83" s="5">
        <f t="shared" ca="1" si="40"/>
        <v>-5.9493246211417314E-2</v>
      </c>
      <c r="AR83" s="5">
        <f t="shared" ca="1" si="40"/>
        <v>-0.14933281998810352</v>
      </c>
      <c r="AS83" s="5">
        <f t="shared" ca="1" si="40"/>
        <v>5.7273691325233952E-2</v>
      </c>
      <c r="AT83" s="5">
        <f t="shared" ca="1" si="40"/>
        <v>-2.9220318871113842E-3</v>
      </c>
      <c r="AU83" s="5">
        <f t="shared" ca="1" si="40"/>
        <v>-1.7607406623673712E-2</v>
      </c>
      <c r="AV83" s="5">
        <f t="shared" ca="1" si="40"/>
        <v>-6.9616207130079235E-3</v>
      </c>
      <c r="AW83" s="5">
        <f t="shared" ca="1" si="40"/>
        <v>1.3112928841974757E-2</v>
      </c>
      <c r="AX83" s="5">
        <f t="shared" ca="1" si="40"/>
        <v>-9.4410704159480885E-2</v>
      </c>
      <c r="AY83" s="5">
        <f t="shared" ca="1" si="40"/>
        <v>-7.8947163235230291E-3</v>
      </c>
      <c r="AZ83" s="5">
        <f t="shared" ca="1" si="40"/>
        <v>-1.9659815562926584E-2</v>
      </c>
      <c r="BA83" s="5">
        <f t="shared" ca="1" si="40"/>
        <v>-4.954610842740307E-2</v>
      </c>
      <c r="BB83" s="5">
        <f t="shared" ca="1" si="40"/>
        <v>2.1664398021597545E-2</v>
      </c>
      <c r="BC83" s="5">
        <f t="shared" ca="1" si="40"/>
        <v>-3.4978177827087523E-2</v>
      </c>
      <c r="BD83" s="5">
        <f t="shared" ca="1" si="40"/>
        <v>-2.3653502096893729E-2</v>
      </c>
      <c r="BE83" s="5">
        <f t="shared" ca="1" si="40"/>
        <v>-3.8633810216999208E-2</v>
      </c>
      <c r="BF83" s="5">
        <f t="shared" ca="1" si="40"/>
        <v>1.6333514919689299E-3</v>
      </c>
      <c r="BG83" s="5">
        <f t="shared" ca="1" si="40"/>
        <v>0.10081076827713298</v>
      </c>
      <c r="BH83" s="5">
        <f t="shared" ca="1" si="40"/>
        <v>9.1839601069168011E-2</v>
      </c>
      <c r="BI83" s="5">
        <f t="shared" ca="1" si="40"/>
        <v>5.8667811135547386E-2</v>
      </c>
      <c r="BJ83" s="5">
        <f t="shared" ca="1" si="40"/>
        <v>7.0479263123665231E-2</v>
      </c>
      <c r="BK83" s="5">
        <f t="shared" ca="1" si="40"/>
        <v>0.10025601019562595</v>
      </c>
      <c r="BL83" s="5">
        <f t="shared" ca="1" si="40"/>
        <v>-1.4144093755437365E-3</v>
      </c>
      <c r="BM83" s="5">
        <f t="shared" ca="1" si="40"/>
        <v>-3.6825198581439525E-2</v>
      </c>
      <c r="BN83" s="5">
        <f t="shared" ca="1" si="40"/>
        <v>4.8413182921099703E-2</v>
      </c>
      <c r="BO83" s="5">
        <f t="shared" ca="1" si="40"/>
        <v>2.0388688191176983E-2</v>
      </c>
      <c r="BP83" s="5">
        <f t="shared" ref="BP83:CY86" ca="1" si="41">_xlfn.NORM.INV(RAND(), $B$3, $C$3)</f>
        <v>-7.9161609054114873E-2</v>
      </c>
      <c r="BQ83" s="5">
        <f t="shared" ca="1" si="41"/>
        <v>9.0731625720305879E-4</v>
      </c>
      <c r="BR83" s="5">
        <f t="shared" ca="1" si="41"/>
        <v>6.5146068532646276E-2</v>
      </c>
      <c r="BS83" s="5">
        <f t="shared" ca="1" si="41"/>
        <v>0.10521671803331996</v>
      </c>
      <c r="BT83" s="5">
        <f t="shared" ca="1" si="41"/>
        <v>2.7490070593698037E-2</v>
      </c>
      <c r="BU83" s="5">
        <f t="shared" ca="1" si="41"/>
        <v>4.5634498940096739E-2</v>
      </c>
      <c r="BV83" s="5">
        <f t="shared" ca="1" si="41"/>
        <v>2.7988740278304006E-2</v>
      </c>
      <c r="BW83" s="5">
        <f t="shared" ca="1" si="41"/>
        <v>2.7548902668515545E-2</v>
      </c>
      <c r="BX83" s="5">
        <f t="shared" ca="1" si="41"/>
        <v>9.8909510205531473E-2</v>
      </c>
      <c r="BY83" s="5">
        <f t="shared" ca="1" si="41"/>
        <v>-3.6123158924755081E-2</v>
      </c>
      <c r="BZ83" s="5">
        <f t="shared" ca="1" si="41"/>
        <v>3.7119366782927175E-2</v>
      </c>
      <c r="CA83" s="5">
        <f t="shared" ca="1" si="41"/>
        <v>9.5638401696090794E-2</v>
      </c>
      <c r="CB83" s="5">
        <f t="shared" ca="1" si="41"/>
        <v>2.0789660614650256E-2</v>
      </c>
      <c r="CC83" s="5">
        <f t="shared" ca="1" si="41"/>
        <v>0.12214850553988785</v>
      </c>
      <c r="CD83" s="5">
        <f t="shared" ca="1" si="41"/>
        <v>-3.0260384088760861E-2</v>
      </c>
      <c r="CE83" s="5">
        <f t="shared" ca="1" si="41"/>
        <v>4.0353308412467759E-2</v>
      </c>
      <c r="CF83" s="5">
        <f t="shared" ca="1" si="41"/>
        <v>1.399913936814143E-2</v>
      </c>
      <c r="CG83" s="5">
        <f t="shared" ca="1" si="41"/>
        <v>0.11859093449555969</v>
      </c>
      <c r="CH83" s="5">
        <f t="shared" ca="1" si="41"/>
        <v>-5.392740801420684E-2</v>
      </c>
      <c r="CI83" s="5">
        <f t="shared" ca="1" si="41"/>
        <v>0.10434614323257671</v>
      </c>
      <c r="CJ83" s="5">
        <f t="shared" ca="1" si="41"/>
        <v>4.1095864123413386E-2</v>
      </c>
      <c r="CK83" s="5">
        <f t="shared" ca="1" si="41"/>
        <v>-3.0404154497409387E-2</v>
      </c>
      <c r="CL83" s="5">
        <f t="shared" ca="1" si="41"/>
        <v>-3.2438365014121527E-2</v>
      </c>
      <c r="CM83" s="5">
        <f t="shared" ca="1" si="41"/>
        <v>-4.1677574969356944E-2</v>
      </c>
      <c r="CN83" s="5">
        <f t="shared" ca="1" si="41"/>
        <v>-2.3409908352778921E-2</v>
      </c>
      <c r="CO83" s="5">
        <f t="shared" ca="1" si="41"/>
        <v>6.4911716696152574E-2</v>
      </c>
      <c r="CP83" s="5">
        <f t="shared" ca="1" si="41"/>
        <v>1.1589077618490594E-2</v>
      </c>
      <c r="CQ83" s="5">
        <f t="shared" ca="1" si="41"/>
        <v>-1.0141558182040607E-2</v>
      </c>
      <c r="CR83" s="5">
        <f t="shared" ca="1" si="41"/>
        <v>-6.136386357314555E-2</v>
      </c>
      <c r="CS83" s="5">
        <f t="shared" ca="1" si="41"/>
        <v>-5.8375345193642535E-2</v>
      </c>
      <c r="CT83" s="5">
        <f t="shared" ca="1" si="41"/>
        <v>1.2154517688036012E-2</v>
      </c>
      <c r="CU83" s="5">
        <f t="shared" ca="1" si="41"/>
        <v>-6.8353437508995807E-2</v>
      </c>
      <c r="CV83" s="5">
        <f t="shared" ca="1" si="41"/>
        <v>5.2243747911118701E-2</v>
      </c>
      <c r="CW83" s="5">
        <f t="shared" ca="1" si="41"/>
        <v>9.7023352195110241E-2</v>
      </c>
      <c r="CX83" s="5">
        <f t="shared" ca="1" si="41"/>
        <v>1.1845773055752636E-2</v>
      </c>
      <c r="CY83" s="5">
        <f t="shared" ca="1" si="41"/>
        <v>5.8344947775108352E-3</v>
      </c>
    </row>
    <row r="84" spans="2:103" x14ac:dyDescent="0.25">
      <c r="B84" s="1">
        <v>47331</v>
      </c>
      <c r="C84">
        <v>79</v>
      </c>
      <c r="D84" s="5">
        <f t="shared" ca="1" si="34"/>
        <v>9.6822244086224377E-2</v>
      </c>
      <c r="E84" s="5">
        <f t="shared" ref="E84:BP87" ca="1" si="42">_xlfn.NORM.INV(RAND(), $B$3, $C$3)</f>
        <v>-3.2714183088174589E-3</v>
      </c>
      <c r="F84" s="5">
        <f t="shared" ca="1" si="42"/>
        <v>4.8515979044275348E-2</v>
      </c>
      <c r="G84" s="5">
        <f t="shared" ca="1" si="42"/>
        <v>1.4098119339557364E-2</v>
      </c>
      <c r="H84" s="5">
        <f t="shared" ca="1" si="42"/>
        <v>-1.3470836867926793E-2</v>
      </c>
      <c r="I84" s="5">
        <f t="shared" ca="1" si="42"/>
        <v>-4.326031150522907E-2</v>
      </c>
      <c r="J84" s="5">
        <f t="shared" ca="1" si="42"/>
        <v>-1.0922219024429785E-2</v>
      </c>
      <c r="K84" s="5">
        <f t="shared" ca="1" si="42"/>
        <v>4.0139169428567753E-2</v>
      </c>
      <c r="L84" s="5">
        <f t="shared" ca="1" si="42"/>
        <v>0.1074400413845793</v>
      </c>
      <c r="M84" s="5">
        <f t="shared" ca="1" si="42"/>
        <v>-1.9977721023766607E-2</v>
      </c>
      <c r="N84" s="5">
        <f t="shared" ca="1" si="42"/>
        <v>8.5227303759102813E-3</v>
      </c>
      <c r="O84" s="5">
        <f t="shared" ca="1" si="42"/>
        <v>-4.4269984125888846E-2</v>
      </c>
      <c r="P84" s="5">
        <f t="shared" ca="1" si="42"/>
        <v>-3.5076056254746815E-2</v>
      </c>
      <c r="Q84" s="5">
        <f t="shared" ca="1" si="42"/>
        <v>4.8370551152293328E-2</v>
      </c>
      <c r="R84" s="5">
        <f t="shared" ca="1" si="42"/>
        <v>8.127010901909372E-2</v>
      </c>
      <c r="S84" s="5">
        <f t="shared" ca="1" si="42"/>
        <v>9.7419623298411508E-3</v>
      </c>
      <c r="T84" s="5">
        <f t="shared" ca="1" si="42"/>
        <v>8.1201271463998137E-3</v>
      </c>
      <c r="U84" s="5">
        <f t="shared" ca="1" si="42"/>
        <v>-1.6293192805477484E-3</v>
      </c>
      <c r="V84" s="5">
        <f t="shared" ca="1" si="42"/>
        <v>-8.8007195911670333E-2</v>
      </c>
      <c r="W84" s="5">
        <f t="shared" ca="1" si="42"/>
        <v>7.6134884992268129E-2</v>
      </c>
      <c r="X84" s="5">
        <f t="shared" ca="1" si="42"/>
        <v>6.7582746049647154E-3</v>
      </c>
      <c r="Y84" s="5">
        <f t="shared" ca="1" si="42"/>
        <v>-6.4897424358842278E-3</v>
      </c>
      <c r="Z84" s="5">
        <f t="shared" ca="1" si="42"/>
        <v>2.168421549760653E-3</v>
      </c>
      <c r="AA84" s="5">
        <f t="shared" ca="1" si="42"/>
        <v>5.7152279391047174E-5</v>
      </c>
      <c r="AB84" s="5">
        <f t="shared" ca="1" si="42"/>
        <v>8.0611776499538539E-3</v>
      </c>
      <c r="AC84" s="5">
        <f t="shared" ca="1" si="42"/>
        <v>-1.4919474708077415E-2</v>
      </c>
      <c r="AD84" s="5">
        <f t="shared" ca="1" si="42"/>
        <v>-4.7925292630238824E-3</v>
      </c>
      <c r="AE84" s="5">
        <f t="shared" ca="1" si="42"/>
        <v>-1.5003861163838807E-3</v>
      </c>
      <c r="AF84" s="5">
        <f t="shared" ca="1" si="42"/>
        <v>6.9761182657207974E-2</v>
      </c>
      <c r="AG84" s="5">
        <f t="shared" ca="1" si="42"/>
        <v>-2.9864629529756034E-2</v>
      </c>
      <c r="AH84" s="5">
        <f t="shared" ca="1" si="42"/>
        <v>3.3797468754546686E-2</v>
      </c>
      <c r="AI84" s="5">
        <f t="shared" ca="1" si="42"/>
        <v>2.1826993743995448E-2</v>
      </c>
      <c r="AJ84" s="5">
        <f t="shared" ca="1" si="42"/>
        <v>-6.79842929406968E-2</v>
      </c>
      <c r="AK84" s="5">
        <f t="shared" ca="1" si="42"/>
        <v>-5.907410015661288E-2</v>
      </c>
      <c r="AL84" s="5">
        <f t="shared" ca="1" si="42"/>
        <v>-2.7618729115521743E-2</v>
      </c>
      <c r="AM84" s="5">
        <f t="shared" ca="1" si="42"/>
        <v>3.7871548408393671E-2</v>
      </c>
      <c r="AN84" s="5">
        <f t="shared" ca="1" si="42"/>
        <v>4.2713159874693055E-2</v>
      </c>
      <c r="AO84" s="5">
        <f t="shared" ca="1" si="42"/>
        <v>-6.6741046995004633E-2</v>
      </c>
      <c r="AP84" s="5">
        <f t="shared" ca="1" si="42"/>
        <v>2.4911776662140797E-2</v>
      </c>
      <c r="AQ84" s="5">
        <f t="shared" ca="1" si="42"/>
        <v>-5.8943328451748406E-2</v>
      </c>
      <c r="AR84" s="5">
        <f t="shared" ca="1" si="42"/>
        <v>-5.2881553720883885E-2</v>
      </c>
      <c r="AS84" s="5">
        <f t="shared" ca="1" si="42"/>
        <v>-8.9371916354013106E-2</v>
      </c>
      <c r="AT84" s="5">
        <f t="shared" ca="1" si="42"/>
        <v>-0.10026192795341779</v>
      </c>
      <c r="AU84" s="5">
        <f t="shared" ca="1" si="42"/>
        <v>-2.9773940048465689E-2</v>
      </c>
      <c r="AV84" s="5">
        <f t="shared" ca="1" si="42"/>
        <v>1.9270039539855288E-2</v>
      </c>
      <c r="AW84" s="5">
        <f t="shared" ca="1" si="42"/>
        <v>3.4688562597306745E-2</v>
      </c>
      <c r="AX84" s="5">
        <f t="shared" ca="1" si="42"/>
        <v>7.4286135585577978E-2</v>
      </c>
      <c r="AY84" s="5">
        <f t="shared" ca="1" si="42"/>
        <v>2.3364563687127488E-2</v>
      </c>
      <c r="AZ84" s="5">
        <f t="shared" ca="1" si="42"/>
        <v>-6.9286627813713503E-2</v>
      </c>
      <c r="BA84" s="5">
        <f t="shared" ca="1" si="42"/>
        <v>-8.1327571034686533E-2</v>
      </c>
      <c r="BB84" s="5">
        <f t="shared" ca="1" si="42"/>
        <v>0.12403459899472748</v>
      </c>
      <c r="BC84" s="5">
        <f t="shared" ca="1" si="42"/>
        <v>2.2719040702937222E-2</v>
      </c>
      <c r="BD84" s="5">
        <f t="shared" ca="1" si="42"/>
        <v>9.3933630187898798E-2</v>
      </c>
      <c r="BE84" s="5">
        <f t="shared" ca="1" si="42"/>
        <v>-6.2113580250446068E-2</v>
      </c>
      <c r="BF84" s="5">
        <f t="shared" ca="1" si="42"/>
        <v>-7.1836054299461549E-2</v>
      </c>
      <c r="BG84" s="5">
        <f t="shared" ca="1" si="42"/>
        <v>-1.4054987653358095E-2</v>
      </c>
      <c r="BH84" s="5">
        <f t="shared" ca="1" si="42"/>
        <v>7.0398347673294462E-2</v>
      </c>
      <c r="BI84" s="5">
        <f t="shared" ca="1" si="42"/>
        <v>-9.7583668409661085E-3</v>
      </c>
      <c r="BJ84" s="5">
        <f t="shared" ca="1" si="42"/>
        <v>-3.475011509425336E-2</v>
      </c>
      <c r="BK84" s="5">
        <f t="shared" ca="1" si="42"/>
        <v>-1.0487817118121145E-2</v>
      </c>
      <c r="BL84" s="5">
        <f t="shared" ca="1" si="42"/>
        <v>8.1208953929096286E-2</v>
      </c>
      <c r="BM84" s="5">
        <f t="shared" ca="1" si="42"/>
        <v>3.7333865375308736E-2</v>
      </c>
      <c r="BN84" s="5">
        <f t="shared" ca="1" si="42"/>
        <v>4.0002587391207232E-2</v>
      </c>
      <c r="BO84" s="5">
        <f t="shared" ca="1" si="42"/>
        <v>8.1963025417087693E-2</v>
      </c>
      <c r="BP84" s="5">
        <f t="shared" ca="1" si="42"/>
        <v>-5.2211453005789159E-3</v>
      </c>
      <c r="BQ84" s="5">
        <f t="shared" ca="1" si="41"/>
        <v>4.232907812327355E-2</v>
      </c>
      <c r="BR84" s="5">
        <f t="shared" ca="1" si="41"/>
        <v>6.3559599461683644E-2</v>
      </c>
      <c r="BS84" s="5">
        <f t="shared" ca="1" si="41"/>
        <v>4.7983181365403541E-2</v>
      </c>
      <c r="BT84" s="5">
        <f t="shared" ca="1" si="41"/>
        <v>-3.5363207331193976E-2</v>
      </c>
      <c r="BU84" s="5">
        <f t="shared" ca="1" si="41"/>
        <v>-0.12650076140074309</v>
      </c>
      <c r="BV84" s="5">
        <f t="shared" ca="1" si="41"/>
        <v>-4.1337071690329928E-2</v>
      </c>
      <c r="BW84" s="5">
        <f t="shared" ca="1" si="41"/>
        <v>-8.2609512381733238E-3</v>
      </c>
      <c r="BX84" s="5">
        <f t="shared" ca="1" si="41"/>
        <v>8.8663110222821181E-2</v>
      </c>
      <c r="BY84" s="5">
        <f t="shared" ca="1" si="41"/>
        <v>-3.1895934390857951E-2</v>
      </c>
      <c r="BZ84" s="5">
        <f t="shared" ca="1" si="41"/>
        <v>-1.9514917636105373E-2</v>
      </c>
      <c r="CA84" s="5">
        <f t="shared" ca="1" si="41"/>
        <v>-1.5780305924513668E-2</v>
      </c>
      <c r="CB84" s="5">
        <f t="shared" ca="1" si="41"/>
        <v>3.8739396207217613E-2</v>
      </c>
      <c r="CC84" s="5">
        <f t="shared" ca="1" si="41"/>
        <v>5.8504345141710802E-2</v>
      </c>
      <c r="CD84" s="5">
        <f t="shared" ca="1" si="41"/>
        <v>-2.7426958691714295E-2</v>
      </c>
      <c r="CE84" s="5">
        <f t="shared" ca="1" si="41"/>
        <v>-3.5872472707689201E-2</v>
      </c>
      <c r="CF84" s="5">
        <f t="shared" ca="1" si="41"/>
        <v>-5.4946787465608903E-2</v>
      </c>
      <c r="CG84" s="5">
        <f t="shared" ca="1" si="41"/>
        <v>-4.6712685238608477E-2</v>
      </c>
      <c r="CH84" s="5">
        <f t="shared" ca="1" si="41"/>
        <v>1.8056608593189291E-2</v>
      </c>
      <c r="CI84" s="5">
        <f t="shared" ca="1" si="41"/>
        <v>-3.8323788543326985E-2</v>
      </c>
      <c r="CJ84" s="5">
        <f t="shared" ca="1" si="41"/>
        <v>-2.9204051752745638E-2</v>
      </c>
      <c r="CK84" s="5">
        <f t="shared" ca="1" si="41"/>
        <v>3.9299903261189491E-2</v>
      </c>
      <c r="CL84" s="5">
        <f t="shared" ca="1" si="41"/>
        <v>-9.7755444977295656E-4</v>
      </c>
      <c r="CM84" s="5">
        <f t="shared" ca="1" si="41"/>
        <v>-2.1245494260893939E-2</v>
      </c>
      <c r="CN84" s="5">
        <f t="shared" ca="1" si="41"/>
        <v>-3.0147500174232469E-2</v>
      </c>
      <c r="CO84" s="5">
        <f t="shared" ca="1" si="41"/>
        <v>8.469604558994045E-4</v>
      </c>
      <c r="CP84" s="5">
        <f t="shared" ca="1" si="41"/>
        <v>-9.0008032332228413E-2</v>
      </c>
      <c r="CQ84" s="5">
        <f t="shared" ca="1" si="41"/>
        <v>4.9349649787235571E-2</v>
      </c>
      <c r="CR84" s="5">
        <f t="shared" ca="1" si="41"/>
        <v>-2.1577590799915329E-2</v>
      </c>
      <c r="CS84" s="5">
        <f t="shared" ca="1" si="41"/>
        <v>-3.6613574044392104E-2</v>
      </c>
      <c r="CT84" s="5">
        <f t="shared" ca="1" si="41"/>
        <v>5.3256226251506805E-2</v>
      </c>
      <c r="CU84" s="5">
        <f t="shared" ca="1" si="41"/>
        <v>1.611110482811574E-2</v>
      </c>
      <c r="CV84" s="5">
        <f t="shared" ca="1" si="41"/>
        <v>-1.0729327859085929E-2</v>
      </c>
      <c r="CW84" s="5">
        <f t="shared" ca="1" si="41"/>
        <v>-4.3391790263572635E-2</v>
      </c>
      <c r="CX84" s="5">
        <f t="shared" ca="1" si="41"/>
        <v>7.6149204235601963E-3</v>
      </c>
      <c r="CY84" s="5">
        <f t="shared" ca="1" si="41"/>
        <v>3.3439599693683313E-2</v>
      </c>
    </row>
    <row r="85" spans="2:103" x14ac:dyDescent="0.25">
      <c r="B85" s="1">
        <v>47362</v>
      </c>
      <c r="C85">
        <v>80</v>
      </c>
      <c r="D85" s="5">
        <f t="shared" ca="1" si="34"/>
        <v>-8.7002532775754954E-2</v>
      </c>
      <c r="E85" s="5">
        <f t="shared" ca="1" si="42"/>
        <v>0.11676880461738851</v>
      </c>
      <c r="F85" s="5">
        <f t="shared" ca="1" si="42"/>
        <v>-2.7045801157184645E-2</v>
      </c>
      <c r="G85" s="5">
        <f t="shared" ca="1" si="42"/>
        <v>-4.4018973987413237E-2</v>
      </c>
      <c r="H85" s="5">
        <f t="shared" ca="1" si="42"/>
        <v>0.13308755719560889</v>
      </c>
      <c r="I85" s="5">
        <f t="shared" ca="1" si="42"/>
        <v>-4.0398469070035754E-2</v>
      </c>
      <c r="J85" s="5">
        <f t="shared" ca="1" si="42"/>
        <v>-8.1298686001324269E-2</v>
      </c>
      <c r="K85" s="5">
        <f t="shared" ca="1" si="42"/>
        <v>1.9995703889384535E-2</v>
      </c>
      <c r="L85" s="5">
        <f t="shared" ca="1" si="42"/>
        <v>9.9233689021939655E-3</v>
      </c>
      <c r="M85" s="5">
        <f t="shared" ca="1" si="42"/>
        <v>4.2441016071050566E-2</v>
      </c>
      <c r="N85" s="5">
        <f t="shared" ca="1" si="42"/>
        <v>1.4038277088214941E-2</v>
      </c>
      <c r="O85" s="5">
        <f t="shared" ca="1" si="42"/>
        <v>7.1720135941932828E-2</v>
      </c>
      <c r="P85" s="5">
        <f t="shared" ca="1" si="42"/>
        <v>8.2614953932806353E-4</v>
      </c>
      <c r="Q85" s="5">
        <f t="shared" ca="1" si="42"/>
        <v>2.5167079891209417E-2</v>
      </c>
      <c r="R85" s="5">
        <f t="shared" ca="1" si="42"/>
        <v>-2.0197744070402451E-2</v>
      </c>
      <c r="S85" s="5">
        <f t="shared" ca="1" si="42"/>
        <v>-1.7570926238441333E-2</v>
      </c>
      <c r="T85" s="5">
        <f t="shared" ca="1" si="42"/>
        <v>-9.0037330947911567E-2</v>
      </c>
      <c r="U85" s="5">
        <f t="shared" ca="1" si="42"/>
        <v>1.334869229972822E-2</v>
      </c>
      <c r="V85" s="5">
        <f t="shared" ca="1" si="42"/>
        <v>-3.0918452077031748E-2</v>
      </c>
      <c r="W85" s="5">
        <f t="shared" ca="1" si="42"/>
        <v>-1.336888088009577E-2</v>
      </c>
      <c r="X85" s="5">
        <f t="shared" ca="1" si="42"/>
        <v>3.4562033619734624E-2</v>
      </c>
      <c r="Y85" s="5">
        <f t="shared" ca="1" si="42"/>
        <v>-4.8137784941399975E-2</v>
      </c>
      <c r="Z85" s="5">
        <f t="shared" ca="1" si="42"/>
        <v>1.3756668544935586E-2</v>
      </c>
      <c r="AA85" s="5">
        <f t="shared" ca="1" si="42"/>
        <v>3.7398356095029806E-3</v>
      </c>
      <c r="AB85" s="5">
        <f t="shared" ca="1" si="42"/>
        <v>2.6237707876448264E-2</v>
      </c>
      <c r="AC85" s="5">
        <f t="shared" ca="1" si="42"/>
        <v>-7.8362048389126568E-2</v>
      </c>
      <c r="AD85" s="5">
        <f t="shared" ca="1" si="42"/>
        <v>2.0288453965666461E-2</v>
      </c>
      <c r="AE85" s="5">
        <f t="shared" ca="1" si="42"/>
        <v>6.7830677586125238E-2</v>
      </c>
      <c r="AF85" s="5">
        <f t="shared" ca="1" si="42"/>
        <v>6.5774032199618603E-3</v>
      </c>
      <c r="AG85" s="5">
        <f t="shared" ca="1" si="42"/>
        <v>5.8236497956939762E-3</v>
      </c>
      <c r="AH85" s="5">
        <f t="shared" ca="1" si="42"/>
        <v>-4.962287164337352E-3</v>
      </c>
      <c r="AI85" s="5">
        <f t="shared" ca="1" si="42"/>
        <v>3.7103439578009385E-2</v>
      </c>
      <c r="AJ85" s="5">
        <f t="shared" ca="1" si="42"/>
        <v>8.7429153658439545E-3</v>
      </c>
      <c r="AK85" s="5">
        <f t="shared" ca="1" si="42"/>
        <v>3.7170156268478881E-2</v>
      </c>
      <c r="AL85" s="5">
        <f t="shared" ca="1" si="42"/>
        <v>5.9699275276651247E-2</v>
      </c>
      <c r="AM85" s="5">
        <f t="shared" ca="1" si="42"/>
        <v>-1.6681661018197104E-2</v>
      </c>
      <c r="AN85" s="5">
        <f t="shared" ca="1" si="42"/>
        <v>3.5472394906490817E-2</v>
      </c>
      <c r="AO85" s="5">
        <f t="shared" ca="1" si="42"/>
        <v>-2.0523680016005429E-2</v>
      </c>
      <c r="AP85" s="5">
        <f t="shared" ca="1" si="42"/>
        <v>-1.8713927078227662E-2</v>
      </c>
      <c r="AQ85" s="5">
        <f t="shared" ca="1" si="42"/>
        <v>2.2326225262520864E-2</v>
      </c>
      <c r="AR85" s="5">
        <f t="shared" ca="1" si="42"/>
        <v>7.0825240856740135E-2</v>
      </c>
      <c r="AS85" s="5">
        <f t="shared" ca="1" si="42"/>
        <v>-5.4898328914819612E-2</v>
      </c>
      <c r="AT85" s="5">
        <f t="shared" ca="1" si="42"/>
        <v>-4.1393134257319865E-2</v>
      </c>
      <c r="AU85" s="5">
        <f t="shared" ca="1" si="42"/>
        <v>1.725752767578928E-2</v>
      </c>
      <c r="AV85" s="5">
        <f t="shared" ca="1" si="42"/>
        <v>4.0953855661638512E-2</v>
      </c>
      <c r="AW85" s="5">
        <f t="shared" ca="1" si="42"/>
        <v>2.5645828267118281E-2</v>
      </c>
      <c r="AX85" s="5">
        <f t="shared" ca="1" si="42"/>
        <v>3.0431483486387917E-3</v>
      </c>
      <c r="AY85" s="5">
        <f t="shared" ca="1" si="42"/>
        <v>2.2950871691447487E-2</v>
      </c>
      <c r="AZ85" s="5">
        <f t="shared" ca="1" si="42"/>
        <v>-3.765674543372096E-2</v>
      </c>
      <c r="BA85" s="5">
        <f t="shared" ca="1" si="42"/>
        <v>-6.6785448611878129E-2</v>
      </c>
      <c r="BB85" s="5">
        <f t="shared" ca="1" si="42"/>
        <v>-2.3259215300692346E-2</v>
      </c>
      <c r="BC85" s="5">
        <f t="shared" ca="1" si="42"/>
        <v>4.6572500537629735E-2</v>
      </c>
      <c r="BD85" s="5">
        <f t="shared" ca="1" si="42"/>
        <v>3.3335676368143566E-2</v>
      </c>
      <c r="BE85" s="5">
        <f t="shared" ca="1" si="42"/>
        <v>3.6347117981474358E-2</v>
      </c>
      <c r="BF85" s="5">
        <f t="shared" ca="1" si="42"/>
        <v>-2.3106545364048388E-2</v>
      </c>
      <c r="BG85" s="5">
        <f t="shared" ca="1" si="42"/>
        <v>-6.2184683620156833E-2</v>
      </c>
      <c r="BH85" s="5">
        <f t="shared" ca="1" si="42"/>
        <v>-5.9620959165815363E-2</v>
      </c>
      <c r="BI85" s="5">
        <f t="shared" ca="1" si="42"/>
        <v>5.0917997862933153E-3</v>
      </c>
      <c r="BJ85" s="5">
        <f t="shared" ca="1" si="42"/>
        <v>2.0642603283907102E-2</v>
      </c>
      <c r="BK85" s="5">
        <f t="shared" ca="1" si="42"/>
        <v>8.3892245053671169E-2</v>
      </c>
      <c r="BL85" s="5">
        <f t="shared" ca="1" si="42"/>
        <v>2.4862895971785339E-2</v>
      </c>
      <c r="BM85" s="5">
        <f t="shared" ca="1" si="42"/>
        <v>6.1988986611290868E-2</v>
      </c>
      <c r="BN85" s="5">
        <f t="shared" ca="1" si="42"/>
        <v>2.3938674667130674E-2</v>
      </c>
      <c r="BO85" s="5">
        <f t="shared" ca="1" si="42"/>
        <v>-4.0589508652255676E-2</v>
      </c>
      <c r="BP85" s="5">
        <f t="shared" ca="1" si="42"/>
        <v>-9.2089772553584748E-2</v>
      </c>
      <c r="BQ85" s="5">
        <f t="shared" ca="1" si="41"/>
        <v>5.9820696183597699E-2</v>
      </c>
      <c r="BR85" s="5">
        <f t="shared" ca="1" si="41"/>
        <v>-3.3253960067223837E-2</v>
      </c>
      <c r="BS85" s="5">
        <f t="shared" ca="1" si="41"/>
        <v>0.13075453576924287</v>
      </c>
      <c r="BT85" s="5">
        <f t="shared" ca="1" si="41"/>
        <v>-5.4323648651520527E-2</v>
      </c>
      <c r="BU85" s="5">
        <f t="shared" ca="1" si="41"/>
        <v>-6.7284475914335229E-2</v>
      </c>
      <c r="BV85" s="5">
        <f t="shared" ca="1" si="41"/>
        <v>3.1284271439202899E-2</v>
      </c>
      <c r="BW85" s="5">
        <f t="shared" ca="1" si="41"/>
        <v>-4.4123341814721898E-2</v>
      </c>
      <c r="BX85" s="5">
        <f t="shared" ca="1" si="41"/>
        <v>1.1683556165906954E-4</v>
      </c>
      <c r="BY85" s="5">
        <f t="shared" ca="1" si="41"/>
        <v>-7.4735583800605201E-2</v>
      </c>
      <c r="BZ85" s="5">
        <f t="shared" ca="1" si="41"/>
        <v>-5.5260907961523748E-2</v>
      </c>
      <c r="CA85" s="5">
        <f t="shared" ca="1" si="41"/>
        <v>-2.6945647817763131E-2</v>
      </c>
      <c r="CB85" s="5">
        <f t="shared" ca="1" si="41"/>
        <v>-1.4501870459297277E-2</v>
      </c>
      <c r="CC85" s="5">
        <f t="shared" ca="1" si="41"/>
        <v>7.7661032422219584E-2</v>
      </c>
      <c r="CD85" s="5">
        <f t="shared" ca="1" si="41"/>
        <v>0.16240415715038278</v>
      </c>
      <c r="CE85" s="5">
        <f t="shared" ca="1" si="41"/>
        <v>-3.1757532038806754E-2</v>
      </c>
      <c r="CF85" s="5">
        <f t="shared" ca="1" si="41"/>
        <v>3.7051333678132764E-2</v>
      </c>
      <c r="CG85" s="5">
        <f t="shared" ca="1" si="41"/>
        <v>3.7806652623969851E-2</v>
      </c>
      <c r="CH85" s="5">
        <f t="shared" ca="1" si="41"/>
        <v>2.1708432952308527E-2</v>
      </c>
      <c r="CI85" s="5">
        <f t="shared" ca="1" si="41"/>
        <v>-6.0447554973715956E-2</v>
      </c>
      <c r="CJ85" s="5">
        <f t="shared" ca="1" si="41"/>
        <v>-9.5131975856202269E-2</v>
      </c>
      <c r="CK85" s="5">
        <f t="shared" ca="1" si="41"/>
        <v>-2.7281417408294116E-2</v>
      </c>
      <c r="CL85" s="5">
        <f t="shared" ca="1" si="41"/>
        <v>-6.3087399929210985E-3</v>
      </c>
      <c r="CM85" s="5">
        <f t="shared" ca="1" si="41"/>
        <v>-5.8919338776124562E-2</v>
      </c>
      <c r="CN85" s="5">
        <f t="shared" ca="1" si="41"/>
        <v>1.0642233343969727E-2</v>
      </c>
      <c r="CO85" s="5">
        <f t="shared" ca="1" si="41"/>
        <v>-3.3377725984645397E-2</v>
      </c>
      <c r="CP85" s="5">
        <f t="shared" ca="1" si="41"/>
        <v>-4.9185091789841665E-2</v>
      </c>
      <c r="CQ85" s="5">
        <f t="shared" ca="1" si="41"/>
        <v>2.6997768065375304E-2</v>
      </c>
      <c r="CR85" s="5">
        <f t="shared" ca="1" si="41"/>
        <v>2.5037041953558107E-2</v>
      </c>
      <c r="CS85" s="5">
        <f t="shared" ca="1" si="41"/>
        <v>7.3297566480979813E-3</v>
      </c>
      <c r="CT85" s="5">
        <f t="shared" ca="1" si="41"/>
        <v>4.9086417072432775E-2</v>
      </c>
      <c r="CU85" s="5">
        <f t="shared" ca="1" si="41"/>
        <v>-7.3702328045770801E-2</v>
      </c>
      <c r="CV85" s="5">
        <f t="shared" ca="1" si="41"/>
        <v>-7.1570471061905797E-2</v>
      </c>
      <c r="CW85" s="5">
        <f t="shared" ca="1" si="41"/>
        <v>3.4698158061710047E-2</v>
      </c>
      <c r="CX85" s="5">
        <f t="shared" ca="1" si="41"/>
        <v>-3.3905176849057111E-2</v>
      </c>
      <c r="CY85" s="5">
        <f t="shared" ca="1" si="41"/>
        <v>7.4915129457072627E-2</v>
      </c>
    </row>
    <row r="86" spans="2:103" x14ac:dyDescent="0.25">
      <c r="B86" s="1">
        <v>47392</v>
      </c>
      <c r="C86">
        <v>81</v>
      </c>
      <c r="D86" s="5">
        <f t="shared" ca="1" si="34"/>
        <v>5.6256614066294348E-2</v>
      </c>
      <c r="E86" s="5">
        <f t="shared" ca="1" si="42"/>
        <v>-1.01992146406467E-2</v>
      </c>
      <c r="F86" s="5">
        <f t="shared" ca="1" si="42"/>
        <v>-2.4572542382277139E-3</v>
      </c>
      <c r="G86" s="5">
        <f t="shared" ca="1" si="42"/>
        <v>5.3863111632226623E-2</v>
      </c>
      <c r="H86" s="5">
        <f t="shared" ca="1" si="42"/>
        <v>8.1537375543102641E-2</v>
      </c>
      <c r="I86" s="5">
        <f t="shared" ca="1" si="42"/>
        <v>5.0204290679039941E-2</v>
      </c>
      <c r="J86" s="5">
        <f t="shared" ca="1" si="42"/>
        <v>6.4359219533014711E-2</v>
      </c>
      <c r="K86" s="5">
        <f t="shared" ca="1" si="42"/>
        <v>5.5814605493523392E-2</v>
      </c>
      <c r="L86" s="5">
        <f t="shared" ca="1" si="42"/>
        <v>5.8937855962799407E-2</v>
      </c>
      <c r="M86" s="5">
        <f t="shared" ca="1" si="42"/>
        <v>0.10224094239329846</v>
      </c>
      <c r="N86" s="5">
        <f t="shared" ca="1" si="42"/>
        <v>-4.1578611725341573E-2</v>
      </c>
      <c r="O86" s="5">
        <f t="shared" ca="1" si="42"/>
        <v>-0.14656872439195046</v>
      </c>
      <c r="P86" s="5">
        <f t="shared" ca="1" si="42"/>
        <v>-3.9494547496551194E-2</v>
      </c>
      <c r="Q86" s="5">
        <f t="shared" ca="1" si="42"/>
        <v>3.2599845901312041E-2</v>
      </c>
      <c r="R86" s="5">
        <f t="shared" ca="1" si="42"/>
        <v>7.7354620256302326E-2</v>
      </c>
      <c r="S86" s="5">
        <f t="shared" ca="1" si="42"/>
        <v>-6.3498041728138235E-2</v>
      </c>
      <c r="T86" s="5">
        <f t="shared" ca="1" si="42"/>
        <v>4.7610185094688749E-2</v>
      </c>
      <c r="U86" s="5">
        <f t="shared" ca="1" si="42"/>
        <v>-5.7553565772625388E-2</v>
      </c>
      <c r="V86" s="5">
        <f t="shared" ca="1" si="42"/>
        <v>7.2676369998043194E-2</v>
      </c>
      <c r="W86" s="5">
        <f t="shared" ca="1" si="42"/>
        <v>5.0210711371174045E-3</v>
      </c>
      <c r="X86" s="5">
        <f t="shared" ca="1" si="42"/>
        <v>6.1939607040828744E-2</v>
      </c>
      <c r="Y86" s="5">
        <f t="shared" ca="1" si="42"/>
        <v>-1.4068815675323473E-2</v>
      </c>
      <c r="Z86" s="5">
        <f t="shared" ca="1" si="42"/>
        <v>-4.0876731080478006E-2</v>
      </c>
      <c r="AA86" s="5">
        <f t="shared" ca="1" si="42"/>
        <v>7.3170291862808864E-2</v>
      </c>
      <c r="AB86" s="5">
        <f t="shared" ca="1" si="42"/>
        <v>5.6090029397815482E-2</v>
      </c>
      <c r="AC86" s="5">
        <f t="shared" ca="1" si="42"/>
        <v>4.2094002669465891E-2</v>
      </c>
      <c r="AD86" s="5">
        <f t="shared" ca="1" si="42"/>
        <v>-7.2143177678444192E-2</v>
      </c>
      <c r="AE86" s="5">
        <f t="shared" ca="1" si="42"/>
        <v>6.1579683157491252E-2</v>
      </c>
      <c r="AF86" s="5">
        <f t="shared" ca="1" si="42"/>
        <v>7.8679993757028791E-2</v>
      </c>
      <c r="AG86" s="5">
        <f t="shared" ca="1" si="42"/>
        <v>-5.7939886363046013E-2</v>
      </c>
      <c r="AH86" s="5">
        <f t="shared" ca="1" si="42"/>
        <v>-1.1646117198632575E-2</v>
      </c>
      <c r="AI86" s="5">
        <f t="shared" ca="1" si="42"/>
        <v>-2.2611525743456328E-2</v>
      </c>
      <c r="AJ86" s="5">
        <f t="shared" ca="1" si="42"/>
        <v>-2.3447138119556351E-3</v>
      </c>
      <c r="AK86" s="5">
        <f t="shared" ca="1" si="42"/>
        <v>9.7108697742807849E-4</v>
      </c>
      <c r="AL86" s="5">
        <f t="shared" ca="1" si="42"/>
        <v>9.5946679643868684E-3</v>
      </c>
      <c r="AM86" s="5">
        <f t="shared" ca="1" si="42"/>
        <v>-3.9926280949622306E-3</v>
      </c>
      <c r="AN86" s="5">
        <f t="shared" ca="1" si="42"/>
        <v>-6.2052575865773105E-2</v>
      </c>
      <c r="AO86" s="5">
        <f t="shared" ca="1" si="42"/>
        <v>-6.7144458423038553E-2</v>
      </c>
      <c r="AP86" s="5">
        <f t="shared" ca="1" si="42"/>
        <v>1.8086447924226826E-2</v>
      </c>
      <c r="AQ86" s="5">
        <f t="shared" ca="1" si="42"/>
        <v>6.960054909501362E-2</v>
      </c>
      <c r="AR86" s="5">
        <f t="shared" ca="1" si="42"/>
        <v>8.5832434635416607E-2</v>
      </c>
      <c r="AS86" s="5">
        <f t="shared" ca="1" si="42"/>
        <v>-3.1831543064315418E-2</v>
      </c>
      <c r="AT86" s="5">
        <f t="shared" ca="1" si="42"/>
        <v>7.0526260460231208E-2</v>
      </c>
      <c r="AU86" s="5">
        <f t="shared" ca="1" si="42"/>
        <v>7.569141760438821E-3</v>
      </c>
      <c r="AV86" s="5">
        <f t="shared" ca="1" si="42"/>
        <v>5.9090403399787793E-2</v>
      </c>
      <c r="AW86" s="5">
        <f t="shared" ca="1" si="42"/>
        <v>4.7131640428568718E-2</v>
      </c>
      <c r="AX86" s="5">
        <f t="shared" ca="1" si="42"/>
        <v>-4.1436219268878846E-2</v>
      </c>
      <c r="AY86" s="5">
        <f t="shared" ca="1" si="42"/>
        <v>-2.0911993006892209E-2</v>
      </c>
      <c r="AZ86" s="5">
        <f t="shared" ca="1" si="42"/>
        <v>6.8368912935308876E-2</v>
      </c>
      <c r="BA86" s="5">
        <f t="shared" ca="1" si="42"/>
        <v>-5.787033144620312E-2</v>
      </c>
      <c r="BB86" s="5">
        <f t="shared" ca="1" si="42"/>
        <v>-5.5195263157546831E-2</v>
      </c>
      <c r="BC86" s="5">
        <f t="shared" ca="1" si="42"/>
        <v>5.946624163651193E-2</v>
      </c>
      <c r="BD86" s="5">
        <f t="shared" ca="1" si="42"/>
        <v>-3.5347251555221601E-2</v>
      </c>
      <c r="BE86" s="5">
        <f t="shared" ca="1" si="42"/>
        <v>-2.3927118324157323E-2</v>
      </c>
      <c r="BF86" s="5">
        <f t="shared" ca="1" si="42"/>
        <v>4.1420834683397627E-2</v>
      </c>
      <c r="BG86" s="5">
        <f t="shared" ca="1" si="42"/>
        <v>-0.13323304166643068</v>
      </c>
      <c r="BH86" s="5">
        <f t="shared" ca="1" si="42"/>
        <v>-5.5363449246649592E-2</v>
      </c>
      <c r="BI86" s="5">
        <f t="shared" ca="1" si="42"/>
        <v>-1.1540429818989896E-2</v>
      </c>
      <c r="BJ86" s="5">
        <f t="shared" ca="1" si="42"/>
        <v>-1.8220806719363436E-2</v>
      </c>
      <c r="BK86" s="5">
        <f t="shared" ca="1" si="42"/>
        <v>-2.5893386483604309E-3</v>
      </c>
      <c r="BL86" s="5">
        <f t="shared" ca="1" si="42"/>
        <v>-3.9610301380162798E-2</v>
      </c>
      <c r="BM86" s="5">
        <f t="shared" ca="1" si="42"/>
        <v>9.1168451149719637E-2</v>
      </c>
      <c r="BN86" s="5">
        <f t="shared" ca="1" si="42"/>
        <v>1.4723733292776778E-2</v>
      </c>
      <c r="BO86" s="5">
        <f t="shared" ca="1" si="42"/>
        <v>-2.7539915661592869E-2</v>
      </c>
      <c r="BP86" s="5">
        <f t="shared" ca="1" si="42"/>
        <v>-9.8056806592784207E-2</v>
      </c>
      <c r="BQ86" s="5">
        <f t="shared" ca="1" si="41"/>
        <v>3.4045371668715144E-2</v>
      </c>
      <c r="BR86" s="5">
        <f t="shared" ca="1" si="41"/>
        <v>-1.1808828895549137E-2</v>
      </c>
      <c r="BS86" s="5">
        <f t="shared" ca="1" si="41"/>
        <v>-7.3492510697778832E-2</v>
      </c>
      <c r="BT86" s="5">
        <f t="shared" ca="1" si="41"/>
        <v>-2.3627402702360092E-2</v>
      </c>
      <c r="BU86" s="5">
        <f t="shared" ca="1" si="41"/>
        <v>8.7466354943169317E-2</v>
      </c>
      <c r="BV86" s="5">
        <f t="shared" ca="1" si="41"/>
        <v>1.5277950974718388E-2</v>
      </c>
      <c r="BW86" s="5">
        <f t="shared" ca="1" si="41"/>
        <v>2.6454445227380753E-2</v>
      </c>
      <c r="BX86" s="5">
        <f t="shared" ca="1" si="41"/>
        <v>-4.2545577094273868E-2</v>
      </c>
      <c r="BY86" s="5">
        <f t="shared" ca="1" si="41"/>
        <v>-3.4004619115826063E-3</v>
      </c>
      <c r="BZ86" s="5">
        <f t="shared" ca="1" si="41"/>
        <v>2.4163484874218034E-2</v>
      </c>
      <c r="CA86" s="5">
        <f t="shared" ca="1" si="41"/>
        <v>2.7549576963511808E-2</v>
      </c>
      <c r="CB86" s="5">
        <f t="shared" ca="1" si="41"/>
        <v>3.5899720389127684E-2</v>
      </c>
      <c r="CC86" s="5">
        <f t="shared" ca="1" si="41"/>
        <v>4.5039201665582299E-2</v>
      </c>
      <c r="CD86" s="5">
        <f t="shared" ca="1" si="41"/>
        <v>2.1014181049649371E-2</v>
      </c>
      <c r="CE86" s="5">
        <f t="shared" ca="1" si="41"/>
        <v>6.3809382612641088E-2</v>
      </c>
      <c r="CF86" s="5">
        <f t="shared" ca="1" si="41"/>
        <v>-4.80327564467962E-2</v>
      </c>
      <c r="CG86" s="5">
        <f t="shared" ca="1" si="41"/>
        <v>-3.383265407535909E-3</v>
      </c>
      <c r="CH86" s="5">
        <f t="shared" ca="1" si="41"/>
        <v>3.2755480655976284E-2</v>
      </c>
      <c r="CI86" s="5">
        <f t="shared" ca="1" si="41"/>
        <v>3.5299226606416531E-2</v>
      </c>
      <c r="CJ86" s="5">
        <f t="shared" ca="1" si="41"/>
        <v>-2.2320243134205529E-2</v>
      </c>
      <c r="CK86" s="5">
        <f t="shared" ca="1" si="41"/>
        <v>4.5021844169320056E-2</v>
      </c>
      <c r="CL86" s="5">
        <f t="shared" ca="1" si="41"/>
        <v>-6.6108611726736419E-2</v>
      </c>
      <c r="CM86" s="5">
        <f t="shared" ca="1" si="41"/>
        <v>3.6981282691265924E-2</v>
      </c>
      <c r="CN86" s="5">
        <f t="shared" ca="1" si="41"/>
        <v>-8.5356202338790748E-3</v>
      </c>
      <c r="CO86" s="5">
        <f t="shared" ca="1" si="41"/>
        <v>8.5589153695328477E-2</v>
      </c>
      <c r="CP86" s="5">
        <f t="shared" ca="1" si="41"/>
        <v>-6.6103342452294322E-2</v>
      </c>
      <c r="CQ86" s="5">
        <f t="shared" ca="1" si="41"/>
        <v>-7.7159383686843473E-3</v>
      </c>
      <c r="CR86" s="5">
        <f t="shared" ca="1" si="41"/>
        <v>-6.3853143207688409E-2</v>
      </c>
      <c r="CS86" s="5">
        <f t="shared" ca="1" si="41"/>
        <v>9.7914465391430953E-3</v>
      </c>
      <c r="CT86" s="5">
        <f t="shared" ca="1" si="41"/>
        <v>2.6640562631298353E-3</v>
      </c>
      <c r="CU86" s="5">
        <f t="shared" ca="1" si="41"/>
        <v>-3.2423376713470307E-2</v>
      </c>
      <c r="CV86" s="5">
        <f t="shared" ca="1" si="41"/>
        <v>0.117334829435253</v>
      </c>
      <c r="CW86" s="5">
        <f t="shared" ca="1" si="41"/>
        <v>1.1039363264431836E-2</v>
      </c>
      <c r="CX86" s="5">
        <f t="shared" ca="1" si="41"/>
        <v>-1.9786562391767706E-2</v>
      </c>
      <c r="CY86" s="5">
        <f t="shared" ca="1" si="41"/>
        <v>4.5586496465800964E-2</v>
      </c>
    </row>
    <row r="87" spans="2:103" x14ac:dyDescent="0.25">
      <c r="B87" s="1">
        <v>47423</v>
      </c>
      <c r="C87">
        <v>82</v>
      </c>
      <c r="D87" s="5">
        <f t="shared" ca="1" si="34"/>
        <v>5.8156143021931998E-2</v>
      </c>
      <c r="E87" s="5">
        <f t="shared" ca="1" si="42"/>
        <v>-3.0130229281281526E-3</v>
      </c>
      <c r="F87" s="5">
        <f t="shared" ca="1" si="42"/>
        <v>3.1630390963919945E-2</v>
      </c>
      <c r="G87" s="5">
        <f t="shared" ca="1" si="42"/>
        <v>6.4205932714353608E-3</v>
      </c>
      <c r="H87" s="5">
        <f t="shared" ca="1" si="42"/>
        <v>4.3144141084291002E-2</v>
      </c>
      <c r="I87" s="5">
        <f t="shared" ca="1" si="42"/>
        <v>-2.51002945524129E-3</v>
      </c>
      <c r="J87" s="5">
        <f t="shared" ca="1" si="42"/>
        <v>1.7697924423427921E-2</v>
      </c>
      <c r="K87" s="5">
        <f t="shared" ca="1" si="42"/>
        <v>2.3909434725988766E-2</v>
      </c>
      <c r="L87" s="5">
        <f t="shared" ca="1" si="42"/>
        <v>3.8899895282108313E-2</v>
      </c>
      <c r="M87" s="5">
        <f t="shared" ca="1" si="42"/>
        <v>3.3686263176463144E-2</v>
      </c>
      <c r="N87" s="5">
        <f t="shared" ca="1" si="42"/>
        <v>2.2109309768156175E-2</v>
      </c>
      <c r="O87" s="5">
        <f t="shared" ca="1" si="42"/>
        <v>7.6357888019459072E-2</v>
      </c>
      <c r="P87" s="5">
        <f t="shared" ca="1" si="42"/>
        <v>-3.2835709156781474E-2</v>
      </c>
      <c r="Q87" s="5">
        <f t="shared" ca="1" si="42"/>
        <v>-4.2953254266792196E-2</v>
      </c>
      <c r="R87" s="5">
        <f t="shared" ca="1" si="42"/>
        <v>5.4723298219115282E-3</v>
      </c>
      <c r="S87" s="5">
        <f t="shared" ca="1" si="42"/>
        <v>2.9954151992428728E-2</v>
      </c>
      <c r="T87" s="5">
        <f t="shared" ca="1" si="42"/>
        <v>-1.4151838355629245E-2</v>
      </c>
      <c r="U87" s="5">
        <f t="shared" ca="1" si="42"/>
        <v>3.0419056908929164E-2</v>
      </c>
      <c r="V87" s="5">
        <f t="shared" ca="1" si="42"/>
        <v>-0.12253014540192358</v>
      </c>
      <c r="W87" s="5">
        <f t="shared" ca="1" si="42"/>
        <v>-1.2439424483622102E-2</v>
      </c>
      <c r="X87" s="5">
        <f t="shared" ca="1" si="42"/>
        <v>-2.2782833111424757E-2</v>
      </c>
      <c r="Y87" s="5">
        <f t="shared" ca="1" si="42"/>
        <v>2.2907834893221086E-2</v>
      </c>
      <c r="Z87" s="5">
        <f t="shared" ca="1" si="42"/>
        <v>-9.1146291998231418E-2</v>
      </c>
      <c r="AA87" s="5">
        <f t="shared" ca="1" si="42"/>
        <v>2.8249057316883791E-2</v>
      </c>
      <c r="AB87" s="5">
        <f t="shared" ca="1" si="42"/>
        <v>1.5400850792235354E-2</v>
      </c>
      <c r="AC87" s="5">
        <f t="shared" ca="1" si="42"/>
        <v>7.4144728807058691E-2</v>
      </c>
      <c r="AD87" s="5">
        <f t="shared" ca="1" si="42"/>
        <v>2.3312216403603096E-2</v>
      </c>
      <c r="AE87" s="5">
        <f t="shared" ca="1" si="42"/>
        <v>6.8314675253157556E-2</v>
      </c>
      <c r="AF87" s="5">
        <f t="shared" ca="1" si="42"/>
        <v>-2.6287016223878995E-2</v>
      </c>
      <c r="AG87" s="5">
        <f t="shared" ca="1" si="42"/>
        <v>3.2388163529043092E-2</v>
      </c>
      <c r="AH87" s="5">
        <f t="shared" ca="1" si="42"/>
        <v>-2.1834604555486487E-2</v>
      </c>
      <c r="AI87" s="5">
        <f t="shared" ca="1" si="42"/>
        <v>3.7240488016033031E-2</v>
      </c>
      <c r="AJ87" s="5">
        <f t="shared" ca="1" si="42"/>
        <v>-5.62507445705515E-2</v>
      </c>
      <c r="AK87" s="5">
        <f t="shared" ca="1" si="42"/>
        <v>-1.4240527442659907E-3</v>
      </c>
      <c r="AL87" s="5">
        <f t="shared" ca="1" si="42"/>
        <v>-5.3377908748677282E-2</v>
      </c>
      <c r="AM87" s="5">
        <f t="shared" ca="1" si="42"/>
        <v>3.1646980959099749E-3</v>
      </c>
      <c r="AN87" s="5">
        <f t="shared" ca="1" si="42"/>
        <v>-4.4872960839277859E-2</v>
      </c>
      <c r="AO87" s="5">
        <f t="shared" ca="1" si="42"/>
        <v>9.4029765605453623E-3</v>
      </c>
      <c r="AP87" s="5">
        <f t="shared" ca="1" si="42"/>
        <v>-8.1480845608260114E-4</v>
      </c>
      <c r="AQ87" s="5">
        <f t="shared" ca="1" si="42"/>
        <v>0.10119011442296855</v>
      </c>
      <c r="AR87" s="5">
        <f t="shared" ca="1" si="42"/>
        <v>-2.423759918587081E-2</v>
      </c>
      <c r="AS87" s="5">
        <f t="shared" ca="1" si="42"/>
        <v>3.8731912276356799E-2</v>
      </c>
      <c r="AT87" s="5">
        <f t="shared" ca="1" si="42"/>
        <v>8.7724052742595426E-3</v>
      </c>
      <c r="AU87" s="5">
        <f t="shared" ca="1" si="42"/>
        <v>9.4745096265999057E-2</v>
      </c>
      <c r="AV87" s="5">
        <f t="shared" ca="1" si="42"/>
        <v>-1.4657793318886619E-4</v>
      </c>
      <c r="AW87" s="5">
        <f t="shared" ca="1" si="42"/>
        <v>7.65156581101301E-2</v>
      </c>
      <c r="AX87" s="5">
        <f t="shared" ca="1" si="42"/>
        <v>-8.7010803095741232E-2</v>
      </c>
      <c r="AY87" s="5">
        <f t="shared" ca="1" si="42"/>
        <v>-1.5543526543780203E-2</v>
      </c>
      <c r="AZ87" s="5">
        <f t="shared" ca="1" si="42"/>
        <v>3.3076956978523198E-2</v>
      </c>
      <c r="BA87" s="5">
        <f t="shared" ca="1" si="42"/>
        <v>-7.6273322719813075E-2</v>
      </c>
      <c r="BB87" s="5">
        <f t="shared" ca="1" si="42"/>
        <v>4.3941222353512999E-2</v>
      </c>
      <c r="BC87" s="5">
        <f t="shared" ca="1" si="42"/>
        <v>5.3709788669857442E-2</v>
      </c>
      <c r="BD87" s="5">
        <f t="shared" ca="1" si="42"/>
        <v>3.9199176087028172E-2</v>
      </c>
      <c r="BE87" s="5">
        <f t="shared" ca="1" si="42"/>
        <v>-4.4455974653343465E-2</v>
      </c>
      <c r="BF87" s="5">
        <f t="shared" ca="1" si="42"/>
        <v>7.0230855492756355E-3</v>
      </c>
      <c r="BG87" s="5">
        <f t="shared" ca="1" si="42"/>
        <v>9.4327500252882626E-2</v>
      </c>
      <c r="BH87" s="5">
        <f t="shared" ca="1" si="42"/>
        <v>-6.8921097199058472E-3</v>
      </c>
      <c r="BI87" s="5">
        <f t="shared" ca="1" si="42"/>
        <v>1.8989880735130166E-2</v>
      </c>
      <c r="BJ87" s="5">
        <f t="shared" ca="1" si="42"/>
        <v>6.9681149134577389E-2</v>
      </c>
      <c r="BK87" s="5">
        <f t="shared" ca="1" si="42"/>
        <v>8.6132508650576409E-2</v>
      </c>
      <c r="BL87" s="5">
        <f t="shared" ca="1" si="42"/>
        <v>-1.6291488973306446E-2</v>
      </c>
      <c r="BM87" s="5">
        <f t="shared" ca="1" si="42"/>
        <v>-6.0390333626723414E-2</v>
      </c>
      <c r="BN87" s="5">
        <f t="shared" ca="1" si="42"/>
        <v>-4.4232159599011086E-4</v>
      </c>
      <c r="BO87" s="5">
        <f t="shared" ca="1" si="42"/>
        <v>-3.0320810371727139E-2</v>
      </c>
      <c r="BP87" s="5">
        <f t="shared" ref="BP87:CY90" ca="1" si="43">_xlfn.NORM.INV(RAND(), $B$3, $C$3)</f>
        <v>-7.7971859787457007E-3</v>
      </c>
      <c r="BQ87" s="5">
        <f t="shared" ca="1" si="43"/>
        <v>5.3666279200246338E-2</v>
      </c>
      <c r="BR87" s="5">
        <f t="shared" ca="1" si="43"/>
        <v>-1.0917100545929408E-2</v>
      </c>
      <c r="BS87" s="5">
        <f t="shared" ca="1" si="43"/>
        <v>3.900922522347898E-2</v>
      </c>
      <c r="BT87" s="5">
        <f t="shared" ca="1" si="43"/>
        <v>0.12250503023458777</v>
      </c>
      <c r="BU87" s="5">
        <f t="shared" ca="1" si="43"/>
        <v>4.5278837513757608E-2</v>
      </c>
      <c r="BV87" s="5">
        <f t="shared" ca="1" si="43"/>
        <v>-0.10108301609844152</v>
      </c>
      <c r="BW87" s="5">
        <f t="shared" ca="1" si="43"/>
        <v>4.638898620951902E-2</v>
      </c>
      <c r="BX87" s="5">
        <f t="shared" ca="1" si="43"/>
        <v>1.3132641876655839E-2</v>
      </c>
      <c r="BY87" s="5">
        <f t="shared" ca="1" si="43"/>
        <v>-4.6099598798407526E-2</v>
      </c>
      <c r="BZ87" s="5">
        <f t="shared" ca="1" si="43"/>
        <v>-9.2118132032612765E-2</v>
      </c>
      <c r="CA87" s="5">
        <f t="shared" ca="1" si="43"/>
        <v>7.4378374752493995E-2</v>
      </c>
      <c r="CB87" s="5">
        <f t="shared" ca="1" si="43"/>
        <v>7.6271104163307041E-2</v>
      </c>
      <c r="CC87" s="5">
        <f t="shared" ca="1" si="43"/>
        <v>7.7306654944058167E-2</v>
      </c>
      <c r="CD87" s="5">
        <f t="shared" ca="1" si="43"/>
        <v>4.9366649358873312E-2</v>
      </c>
      <c r="CE87" s="5">
        <f t="shared" ca="1" si="43"/>
        <v>-2.6135313130037481E-2</v>
      </c>
      <c r="CF87" s="5">
        <f t="shared" ca="1" si="43"/>
        <v>5.1477596123360968E-2</v>
      </c>
      <c r="CG87" s="5">
        <f t="shared" ca="1" si="43"/>
        <v>-2.3137685987007321E-2</v>
      </c>
      <c r="CH87" s="5">
        <f t="shared" ca="1" si="43"/>
        <v>1.9880214682351825E-2</v>
      </c>
      <c r="CI87" s="5">
        <f t="shared" ca="1" si="43"/>
        <v>-3.8190172485529444E-2</v>
      </c>
      <c r="CJ87" s="5">
        <f t="shared" ca="1" si="43"/>
        <v>-3.3344870249845775E-2</v>
      </c>
      <c r="CK87" s="5">
        <f t="shared" ca="1" si="43"/>
        <v>-3.4890406857964025E-2</v>
      </c>
      <c r="CL87" s="5">
        <f t="shared" ca="1" si="43"/>
        <v>2.7021133447410695E-2</v>
      </c>
      <c r="CM87" s="5">
        <f t="shared" ca="1" si="43"/>
        <v>-2.3756913403754423E-2</v>
      </c>
      <c r="CN87" s="5">
        <f t="shared" ca="1" si="43"/>
        <v>-8.8036748553966763E-3</v>
      </c>
      <c r="CO87" s="5">
        <f t="shared" ca="1" si="43"/>
        <v>-5.9297041324667371E-2</v>
      </c>
      <c r="CP87" s="5">
        <f t="shared" ca="1" si="43"/>
        <v>-1.7286063160787173E-2</v>
      </c>
      <c r="CQ87" s="5">
        <f t="shared" ca="1" si="43"/>
        <v>-2.4355142404818148E-2</v>
      </c>
      <c r="CR87" s="5">
        <f t="shared" ca="1" si="43"/>
        <v>-3.1270335573920067E-3</v>
      </c>
      <c r="CS87" s="5">
        <f t="shared" ca="1" si="43"/>
        <v>1.0191030163510795E-2</v>
      </c>
      <c r="CT87" s="5">
        <f t="shared" ca="1" si="43"/>
        <v>8.4640040036716907E-2</v>
      </c>
      <c r="CU87" s="5">
        <f t="shared" ca="1" si="43"/>
        <v>6.9591953219707098E-2</v>
      </c>
      <c r="CV87" s="5">
        <f t="shared" ca="1" si="43"/>
        <v>3.2367245312800746E-2</v>
      </c>
      <c r="CW87" s="5">
        <f t="shared" ca="1" si="43"/>
        <v>-1.7287053081826542E-2</v>
      </c>
      <c r="CX87" s="5">
        <f t="shared" ca="1" si="43"/>
        <v>4.1847263113279722E-2</v>
      </c>
      <c r="CY87" s="5">
        <f t="shared" ca="1" si="43"/>
        <v>-1.3496636222661163E-2</v>
      </c>
    </row>
    <row r="88" spans="2:103" x14ac:dyDescent="0.25">
      <c r="B88" s="1">
        <v>47453</v>
      </c>
      <c r="C88">
        <v>83</v>
      </c>
      <c r="D88" s="5">
        <f t="shared" ca="1" si="34"/>
        <v>-1.6529341742648883E-2</v>
      </c>
      <c r="E88" s="5">
        <f t="shared" ref="E88:BP91" ca="1" si="44">_xlfn.NORM.INV(RAND(), $B$3, $C$3)</f>
        <v>-1.4954038713590672E-2</v>
      </c>
      <c r="F88" s="5">
        <f t="shared" ca="1" si="44"/>
        <v>-6.4038550976720066E-2</v>
      </c>
      <c r="G88" s="5">
        <f t="shared" ca="1" si="44"/>
        <v>4.7337609092049468E-2</v>
      </c>
      <c r="H88" s="5">
        <f t="shared" ca="1" si="44"/>
        <v>7.9972874119325923E-2</v>
      </c>
      <c r="I88" s="5">
        <f t="shared" ca="1" si="44"/>
        <v>-5.8342792690848203E-2</v>
      </c>
      <c r="J88" s="5">
        <f t="shared" ca="1" si="44"/>
        <v>-8.9794640969885139E-3</v>
      </c>
      <c r="K88" s="5">
        <f t="shared" ca="1" si="44"/>
        <v>8.4564147332025955E-2</v>
      </c>
      <c r="L88" s="5">
        <f t="shared" ca="1" si="44"/>
        <v>0.12584392018759488</v>
      </c>
      <c r="M88" s="5">
        <f t="shared" ca="1" si="44"/>
        <v>-2.5900559064776542E-2</v>
      </c>
      <c r="N88" s="5">
        <f t="shared" ca="1" si="44"/>
        <v>-7.5815014785942228E-2</v>
      </c>
      <c r="O88" s="5">
        <f t="shared" ca="1" si="44"/>
        <v>1.5868584985230187E-3</v>
      </c>
      <c r="P88" s="5">
        <f t="shared" ca="1" si="44"/>
        <v>-0.11011803290005184</v>
      </c>
      <c r="Q88" s="5">
        <f t="shared" ca="1" si="44"/>
        <v>-3.4933131496907091E-2</v>
      </c>
      <c r="R88" s="5">
        <f t="shared" ca="1" si="44"/>
        <v>3.9418545988219388E-2</v>
      </c>
      <c r="S88" s="5">
        <f t="shared" ca="1" si="44"/>
        <v>9.6352498679919629E-2</v>
      </c>
      <c r="T88" s="5">
        <f t="shared" ca="1" si="44"/>
        <v>1.1782996051593461E-2</v>
      </c>
      <c r="U88" s="5">
        <f t="shared" ca="1" si="44"/>
        <v>0.13247261944452285</v>
      </c>
      <c r="V88" s="5">
        <f t="shared" ca="1" si="44"/>
        <v>-0.12504071110841017</v>
      </c>
      <c r="W88" s="5">
        <f t="shared" ca="1" si="44"/>
        <v>-1.4457981837647991E-2</v>
      </c>
      <c r="X88" s="5">
        <f t="shared" ca="1" si="44"/>
        <v>1.8112467638282691E-2</v>
      </c>
      <c r="Y88" s="5">
        <f t="shared" ca="1" si="44"/>
        <v>4.8052831105996924E-2</v>
      </c>
      <c r="Z88" s="5">
        <f t="shared" ca="1" si="44"/>
        <v>2.2745093523996122E-3</v>
      </c>
      <c r="AA88" s="5">
        <f t="shared" ca="1" si="44"/>
        <v>6.1515238776169427E-2</v>
      </c>
      <c r="AB88" s="5">
        <f t="shared" ca="1" si="44"/>
        <v>-2.7289235554844474E-2</v>
      </c>
      <c r="AC88" s="5">
        <f t="shared" ca="1" si="44"/>
        <v>4.0150466565741123E-3</v>
      </c>
      <c r="AD88" s="5">
        <f t="shared" ca="1" si="44"/>
        <v>6.7810758688363143E-2</v>
      </c>
      <c r="AE88" s="5">
        <f t="shared" ca="1" si="44"/>
        <v>1.4829816771399891E-2</v>
      </c>
      <c r="AF88" s="5">
        <f t="shared" ca="1" si="44"/>
        <v>-1.2187312476484833E-2</v>
      </c>
      <c r="AG88" s="5">
        <f t="shared" ca="1" si="44"/>
        <v>-5.4113217931297433E-2</v>
      </c>
      <c r="AH88" s="5">
        <f t="shared" ca="1" si="44"/>
        <v>1.936102740148261E-2</v>
      </c>
      <c r="AI88" s="5">
        <f t="shared" ca="1" si="44"/>
        <v>-1.7586120924098465E-2</v>
      </c>
      <c r="AJ88" s="5">
        <f t="shared" ca="1" si="44"/>
        <v>3.0019337647307978E-2</v>
      </c>
      <c r="AK88" s="5">
        <f t="shared" ca="1" si="44"/>
        <v>6.5263493482028284E-4</v>
      </c>
      <c r="AL88" s="5">
        <f t="shared" ca="1" si="44"/>
        <v>6.5030166460931724E-2</v>
      </c>
      <c r="AM88" s="5">
        <f t="shared" ca="1" si="44"/>
        <v>-1.939218385033277E-2</v>
      </c>
      <c r="AN88" s="5">
        <f t="shared" ca="1" si="44"/>
        <v>9.9785769042748745E-2</v>
      </c>
      <c r="AO88" s="5">
        <f t="shared" ca="1" si="44"/>
        <v>1.006236476615326E-2</v>
      </c>
      <c r="AP88" s="5">
        <f t="shared" ca="1" si="44"/>
        <v>4.1498485536588303E-2</v>
      </c>
      <c r="AQ88" s="5">
        <f t="shared" ca="1" si="44"/>
        <v>4.1392247188932065E-2</v>
      </c>
      <c r="AR88" s="5">
        <f t="shared" ca="1" si="44"/>
        <v>-7.8414160467292545E-3</v>
      </c>
      <c r="AS88" s="5">
        <f t="shared" ca="1" si="44"/>
        <v>1.2742800128221311E-2</v>
      </c>
      <c r="AT88" s="5">
        <f t="shared" ca="1" si="44"/>
        <v>1.0367799356897259E-2</v>
      </c>
      <c r="AU88" s="5">
        <f t="shared" ca="1" si="44"/>
        <v>-7.6180513468981803E-2</v>
      </c>
      <c r="AV88" s="5">
        <f t="shared" ca="1" si="44"/>
        <v>-4.2432939845953331E-2</v>
      </c>
      <c r="AW88" s="5">
        <f t="shared" ca="1" si="44"/>
        <v>-5.6793409778825507E-2</v>
      </c>
      <c r="AX88" s="5">
        <f t="shared" ca="1" si="44"/>
        <v>-6.4802018501465303E-2</v>
      </c>
      <c r="AY88" s="5">
        <f t="shared" ca="1" si="44"/>
        <v>-4.744398250510224E-3</v>
      </c>
      <c r="AZ88" s="5">
        <f t="shared" ca="1" si="44"/>
        <v>-1.6113628441042138E-2</v>
      </c>
      <c r="BA88" s="5">
        <f t="shared" ca="1" si="44"/>
        <v>1.8292718572128597E-2</v>
      </c>
      <c r="BB88" s="5">
        <f t="shared" ca="1" si="44"/>
        <v>1.3615540242182188E-2</v>
      </c>
      <c r="BC88" s="5">
        <f t="shared" ca="1" si="44"/>
        <v>4.7453641165776037E-2</v>
      </c>
      <c r="BD88" s="5">
        <f t="shared" ca="1" si="44"/>
        <v>3.1613066583743903E-2</v>
      </c>
      <c r="BE88" s="5">
        <f t="shared" ca="1" si="44"/>
        <v>-4.7776177841821806E-5</v>
      </c>
      <c r="BF88" s="5">
        <f t="shared" ca="1" si="44"/>
        <v>4.5547473575142619E-2</v>
      </c>
      <c r="BG88" s="5">
        <f t="shared" ca="1" si="44"/>
        <v>-8.8542902375248079E-3</v>
      </c>
      <c r="BH88" s="5">
        <f t="shared" ca="1" si="44"/>
        <v>-3.2710503037657712E-2</v>
      </c>
      <c r="BI88" s="5">
        <f t="shared" ca="1" si="44"/>
        <v>2.6420565748612825E-3</v>
      </c>
      <c r="BJ88" s="5">
        <f t="shared" ca="1" si="44"/>
        <v>-1.8389115872170961E-2</v>
      </c>
      <c r="BK88" s="5">
        <f t="shared" ca="1" si="44"/>
        <v>-8.9440331369815065E-3</v>
      </c>
      <c r="BL88" s="5">
        <f t="shared" ca="1" si="44"/>
        <v>4.226011194384019E-2</v>
      </c>
      <c r="BM88" s="5">
        <f t="shared" ca="1" si="44"/>
        <v>1.5541035009028975E-2</v>
      </c>
      <c r="BN88" s="5">
        <f t="shared" ca="1" si="44"/>
        <v>-2.9257444660740803E-2</v>
      </c>
      <c r="BO88" s="5">
        <f t="shared" ca="1" si="44"/>
        <v>-6.4829469514688098E-2</v>
      </c>
      <c r="BP88" s="5">
        <f t="shared" ca="1" si="44"/>
        <v>-4.2641174988442398E-3</v>
      </c>
      <c r="BQ88" s="5">
        <f t="shared" ca="1" si="43"/>
        <v>8.1555272785458405E-2</v>
      </c>
      <c r="BR88" s="5">
        <f t="shared" ca="1" si="43"/>
        <v>-2.4853727200757316E-2</v>
      </c>
      <c r="BS88" s="5">
        <f t="shared" ca="1" si="43"/>
        <v>-1.4311400744085843E-2</v>
      </c>
      <c r="BT88" s="5">
        <f t="shared" ca="1" si="43"/>
        <v>-2.8085729300701801E-2</v>
      </c>
      <c r="BU88" s="5">
        <f t="shared" ca="1" si="43"/>
        <v>-6.4248442635542774E-2</v>
      </c>
      <c r="BV88" s="5">
        <f t="shared" ca="1" si="43"/>
        <v>2.1432680536181609E-2</v>
      </c>
      <c r="BW88" s="5">
        <f t="shared" ca="1" si="43"/>
        <v>-4.8589745279366534E-2</v>
      </c>
      <c r="BX88" s="5">
        <f t="shared" ca="1" si="43"/>
        <v>-9.272793430898231E-2</v>
      </c>
      <c r="BY88" s="5">
        <f t="shared" ca="1" si="43"/>
        <v>0.17467652741658532</v>
      </c>
      <c r="BZ88" s="5">
        <f t="shared" ca="1" si="43"/>
        <v>0.10702379419868494</v>
      </c>
      <c r="CA88" s="5">
        <f t="shared" ca="1" si="43"/>
        <v>3.6015364134387752E-2</v>
      </c>
      <c r="CB88" s="5">
        <f t="shared" ca="1" si="43"/>
        <v>6.7371112549427879E-3</v>
      </c>
      <c r="CC88" s="5">
        <f t="shared" ca="1" si="43"/>
        <v>-4.9867189035919815E-2</v>
      </c>
      <c r="CD88" s="5">
        <f t="shared" ca="1" si="43"/>
        <v>-8.2229991958776574E-2</v>
      </c>
      <c r="CE88" s="5">
        <f t="shared" ca="1" si="43"/>
        <v>6.4497999508684012E-2</v>
      </c>
      <c r="CF88" s="5">
        <f t="shared" ca="1" si="43"/>
        <v>-2.0046677100848349E-2</v>
      </c>
      <c r="CG88" s="5">
        <f t="shared" ca="1" si="43"/>
        <v>-2.5982904995456552E-2</v>
      </c>
      <c r="CH88" s="5">
        <f t="shared" ca="1" si="43"/>
        <v>9.0243408080228765E-3</v>
      </c>
      <c r="CI88" s="5">
        <f t="shared" ca="1" si="43"/>
        <v>1.0645317203378916E-2</v>
      </c>
      <c r="CJ88" s="5">
        <f t="shared" ca="1" si="43"/>
        <v>1.787112397937125E-2</v>
      </c>
      <c r="CK88" s="5">
        <f t="shared" ca="1" si="43"/>
        <v>4.8488471241591967E-2</v>
      </c>
      <c r="CL88" s="5">
        <f t="shared" ca="1" si="43"/>
        <v>-4.6336511944903448E-3</v>
      </c>
      <c r="CM88" s="5">
        <f t="shared" ca="1" si="43"/>
        <v>-2.4505692573327811E-2</v>
      </c>
      <c r="CN88" s="5">
        <f t="shared" ca="1" si="43"/>
        <v>-7.2419773083979122E-2</v>
      </c>
      <c r="CO88" s="5">
        <f t="shared" ca="1" si="43"/>
        <v>-0.1064449371528684</v>
      </c>
      <c r="CP88" s="5">
        <f t="shared" ca="1" si="43"/>
        <v>-7.2980934270640035E-2</v>
      </c>
      <c r="CQ88" s="5">
        <f t="shared" ca="1" si="43"/>
        <v>7.4225089953734447E-2</v>
      </c>
      <c r="CR88" s="5">
        <f t="shared" ca="1" si="43"/>
        <v>7.256733325807764E-2</v>
      </c>
      <c r="CS88" s="5">
        <f t="shared" ca="1" si="43"/>
        <v>7.4182863777044597E-2</v>
      </c>
      <c r="CT88" s="5">
        <f t="shared" ca="1" si="43"/>
        <v>4.0283603289079532E-2</v>
      </c>
      <c r="CU88" s="5">
        <f t="shared" ca="1" si="43"/>
        <v>2.6376978068638993E-2</v>
      </c>
      <c r="CV88" s="5">
        <f t="shared" ca="1" si="43"/>
        <v>8.2416669005013071E-2</v>
      </c>
      <c r="CW88" s="5">
        <f t="shared" ca="1" si="43"/>
        <v>6.3260363120964452E-3</v>
      </c>
      <c r="CX88" s="5">
        <f t="shared" ca="1" si="43"/>
        <v>5.0844342574607251E-2</v>
      </c>
      <c r="CY88" s="5">
        <f t="shared" ca="1" si="43"/>
        <v>6.3521708544253166E-2</v>
      </c>
    </row>
    <row r="89" spans="2:103" x14ac:dyDescent="0.25">
      <c r="B89" s="1">
        <v>47484</v>
      </c>
      <c r="C89">
        <v>84</v>
      </c>
      <c r="D89" s="5">
        <f t="shared" ca="1" si="34"/>
        <v>7.8506436684845138E-2</v>
      </c>
      <c r="E89" s="5">
        <f t="shared" ca="1" si="44"/>
        <v>3.169342412067274E-2</v>
      </c>
      <c r="F89" s="5">
        <f t="shared" ca="1" si="44"/>
        <v>1.7929910674868883E-2</v>
      </c>
      <c r="G89" s="5">
        <f t="shared" ca="1" si="44"/>
        <v>-3.9369652723689891E-2</v>
      </c>
      <c r="H89" s="5">
        <f t="shared" ca="1" si="44"/>
        <v>1.4984705764673161E-2</v>
      </c>
      <c r="I89" s="5">
        <f t="shared" ca="1" si="44"/>
        <v>-2.1372504014741788E-2</v>
      </c>
      <c r="J89" s="5">
        <f t="shared" ca="1" si="44"/>
        <v>-1.4816726263046204E-3</v>
      </c>
      <c r="K89" s="5">
        <f t="shared" ca="1" si="44"/>
        <v>2.7306938042083732E-2</v>
      </c>
      <c r="L89" s="5">
        <f t="shared" ca="1" si="44"/>
        <v>0.11192641733579085</v>
      </c>
      <c r="M89" s="5">
        <f t="shared" ca="1" si="44"/>
        <v>-5.5200161081709082E-2</v>
      </c>
      <c r="N89" s="5">
        <f t="shared" ca="1" si="44"/>
        <v>3.1215907452882424E-2</v>
      </c>
      <c r="O89" s="5">
        <f t="shared" ca="1" si="44"/>
        <v>4.6578908966179618E-2</v>
      </c>
      <c r="P89" s="5">
        <f t="shared" ca="1" si="44"/>
        <v>-1.4226978413380397E-2</v>
      </c>
      <c r="Q89" s="5">
        <f t="shared" ca="1" si="44"/>
        <v>1.0113027833164598E-3</v>
      </c>
      <c r="R89" s="5">
        <f t="shared" ca="1" si="44"/>
        <v>-3.1417394476805381E-2</v>
      </c>
      <c r="S89" s="5">
        <f t="shared" ca="1" si="44"/>
        <v>7.7183689993133978E-2</v>
      </c>
      <c r="T89" s="5">
        <f t="shared" ca="1" si="44"/>
        <v>-5.8146069118388065E-2</v>
      </c>
      <c r="U89" s="5">
        <f t="shared" ca="1" si="44"/>
        <v>2.7691112455238481E-3</v>
      </c>
      <c r="V89" s="5">
        <f t="shared" ca="1" si="44"/>
        <v>3.7609867806075538E-2</v>
      </c>
      <c r="W89" s="5">
        <f t="shared" ca="1" si="44"/>
        <v>2.9405578316848195E-2</v>
      </c>
      <c r="X89" s="5">
        <f t="shared" ca="1" si="44"/>
        <v>-7.4387764652970881E-2</v>
      </c>
      <c r="Y89" s="5">
        <f t="shared" ca="1" si="44"/>
        <v>-9.6339346561461897E-2</v>
      </c>
      <c r="Z89" s="5">
        <f t="shared" ca="1" si="44"/>
        <v>1.5814783328796714E-2</v>
      </c>
      <c r="AA89" s="5">
        <f t="shared" ca="1" si="44"/>
        <v>5.900661123773418E-2</v>
      </c>
      <c r="AB89" s="5">
        <f t="shared" ca="1" si="44"/>
        <v>6.9005160255963358E-2</v>
      </c>
      <c r="AC89" s="5">
        <f t="shared" ca="1" si="44"/>
        <v>5.8896562072176858E-3</v>
      </c>
      <c r="AD89" s="5">
        <f t="shared" ca="1" si="44"/>
        <v>-5.949268816463385E-2</v>
      </c>
      <c r="AE89" s="5">
        <f t="shared" ca="1" si="44"/>
        <v>8.7486947047140481E-2</v>
      </c>
      <c r="AF89" s="5">
        <f t="shared" ca="1" si="44"/>
        <v>-1.3794868883834306E-2</v>
      </c>
      <c r="AG89" s="5">
        <f t="shared" ca="1" si="44"/>
        <v>3.0354662455825056E-2</v>
      </c>
      <c r="AH89" s="5">
        <f t="shared" ca="1" si="44"/>
        <v>7.6721319815061723E-2</v>
      </c>
      <c r="AI89" s="5">
        <f t="shared" ca="1" si="44"/>
        <v>6.0012639184742981E-3</v>
      </c>
      <c r="AJ89" s="5">
        <f t="shared" ca="1" si="44"/>
        <v>-4.4805042536053864E-2</v>
      </c>
      <c r="AK89" s="5">
        <f t="shared" ca="1" si="44"/>
        <v>6.5343628228968567E-3</v>
      </c>
      <c r="AL89" s="5">
        <f t="shared" ca="1" si="44"/>
        <v>1.1911554353103985E-2</v>
      </c>
      <c r="AM89" s="5">
        <f t="shared" ca="1" si="44"/>
        <v>8.1032196999255804E-2</v>
      </c>
      <c r="AN89" s="5">
        <f t="shared" ca="1" si="44"/>
        <v>-3.3263681384729134E-2</v>
      </c>
      <c r="AO89" s="5">
        <f t="shared" ca="1" si="44"/>
        <v>-2.1014300307497177E-2</v>
      </c>
      <c r="AP89" s="5">
        <f t="shared" ca="1" si="44"/>
        <v>-3.020456113273029E-2</v>
      </c>
      <c r="AQ89" s="5">
        <f t="shared" ca="1" si="44"/>
        <v>3.0118791029975649E-2</v>
      </c>
      <c r="AR89" s="5">
        <f t="shared" ca="1" si="44"/>
        <v>9.9135802700431111E-3</v>
      </c>
      <c r="AS89" s="5">
        <f t="shared" ca="1" si="44"/>
        <v>-1.3511763550668125E-2</v>
      </c>
      <c r="AT89" s="5">
        <f t="shared" ca="1" si="44"/>
        <v>5.1861497411626233E-2</v>
      </c>
      <c r="AU89" s="5">
        <f t="shared" ca="1" si="44"/>
        <v>5.3975652721242655E-2</v>
      </c>
      <c r="AV89" s="5">
        <f t="shared" ca="1" si="44"/>
        <v>7.3478995667410937E-2</v>
      </c>
      <c r="AW89" s="5">
        <f t="shared" ca="1" si="44"/>
        <v>-4.1795710896860891E-2</v>
      </c>
      <c r="AX89" s="5">
        <f t="shared" ca="1" si="44"/>
        <v>-6.0791307218535928E-2</v>
      </c>
      <c r="AY89" s="5">
        <f t="shared" ca="1" si="44"/>
        <v>8.5227863097809706E-2</v>
      </c>
      <c r="AZ89" s="5">
        <f t="shared" ca="1" si="44"/>
        <v>6.4146555962788588E-3</v>
      </c>
      <c r="BA89" s="5">
        <f t="shared" ca="1" si="44"/>
        <v>-1.6825876489517857E-2</v>
      </c>
      <c r="BB89" s="5">
        <f t="shared" ca="1" si="44"/>
        <v>2.5862054916957186E-2</v>
      </c>
      <c r="BC89" s="5">
        <f t="shared" ca="1" si="44"/>
        <v>1.5584829405529872E-2</v>
      </c>
      <c r="BD89" s="5">
        <f t="shared" ca="1" si="44"/>
        <v>0.10552089241845646</v>
      </c>
      <c r="BE89" s="5">
        <f t="shared" ca="1" si="44"/>
        <v>1.4176779183586294E-2</v>
      </c>
      <c r="BF89" s="5">
        <f t="shared" ca="1" si="44"/>
        <v>4.6465643797259246E-2</v>
      </c>
      <c r="BG89" s="5">
        <f t="shared" ca="1" si="44"/>
        <v>1.7233607140988021E-2</v>
      </c>
      <c r="BH89" s="5">
        <f t="shared" ca="1" si="44"/>
        <v>-2.3917405650375014E-3</v>
      </c>
      <c r="BI89" s="5">
        <f t="shared" ca="1" si="44"/>
        <v>7.8105440867895656E-2</v>
      </c>
      <c r="BJ89" s="5">
        <f t="shared" ca="1" si="44"/>
        <v>1.9966793737101692E-2</v>
      </c>
      <c r="BK89" s="5">
        <f t="shared" ca="1" si="44"/>
        <v>-0.10725456756508599</v>
      </c>
      <c r="BL89" s="5">
        <f t="shared" ca="1" si="44"/>
        <v>1.2916620180409196E-2</v>
      </c>
      <c r="BM89" s="5">
        <f t="shared" ca="1" si="44"/>
        <v>-6.3597014768694587E-2</v>
      </c>
      <c r="BN89" s="5">
        <f t="shared" ca="1" si="44"/>
        <v>-8.811650107214912E-2</v>
      </c>
      <c r="BO89" s="5">
        <f t="shared" ca="1" si="44"/>
        <v>7.5369772872637797E-2</v>
      </c>
      <c r="BP89" s="5">
        <f t="shared" ca="1" si="44"/>
        <v>-6.7808934446234009E-2</v>
      </c>
      <c r="BQ89" s="5">
        <f t="shared" ca="1" si="43"/>
        <v>8.0944535977741941E-2</v>
      </c>
      <c r="BR89" s="5">
        <f t="shared" ca="1" si="43"/>
        <v>-2.6674443380652016E-2</v>
      </c>
      <c r="BS89" s="5">
        <f t="shared" ca="1" si="43"/>
        <v>-1.0864067877657943E-2</v>
      </c>
      <c r="BT89" s="5">
        <f t="shared" ca="1" si="43"/>
        <v>-2.9331146926969795E-2</v>
      </c>
      <c r="BU89" s="5">
        <f t="shared" ca="1" si="43"/>
        <v>-2.3436935789004406E-2</v>
      </c>
      <c r="BV89" s="5">
        <f t="shared" ca="1" si="43"/>
        <v>9.5566149243837439E-2</v>
      </c>
      <c r="BW89" s="5">
        <f t="shared" ca="1" si="43"/>
        <v>-2.4201754561505313E-2</v>
      </c>
      <c r="BX89" s="5">
        <f t="shared" ca="1" si="43"/>
        <v>1.6767141890510307E-2</v>
      </c>
      <c r="BY89" s="5">
        <f t="shared" ca="1" si="43"/>
        <v>-1.8122799668630028E-2</v>
      </c>
      <c r="BZ89" s="5">
        <f t="shared" ca="1" si="43"/>
        <v>1.4809240415798798E-2</v>
      </c>
      <c r="CA89" s="5">
        <f t="shared" ca="1" si="43"/>
        <v>-2.6841227470538312E-2</v>
      </c>
      <c r="CB89" s="5">
        <f t="shared" ca="1" si="43"/>
        <v>-4.4669649522055412E-2</v>
      </c>
      <c r="CC89" s="5">
        <f t="shared" ca="1" si="43"/>
        <v>8.4018830968101629E-2</v>
      </c>
      <c r="CD89" s="5">
        <f t="shared" ca="1" si="43"/>
        <v>5.2729231792342415E-2</v>
      </c>
      <c r="CE89" s="5">
        <f t="shared" ca="1" si="43"/>
        <v>4.9167745414379148E-2</v>
      </c>
      <c r="CF89" s="5">
        <f t="shared" ca="1" si="43"/>
        <v>0.10347918967367299</v>
      </c>
      <c r="CG89" s="5">
        <f t="shared" ca="1" si="43"/>
        <v>-4.9062026185864284E-2</v>
      </c>
      <c r="CH89" s="5">
        <f t="shared" ca="1" si="43"/>
        <v>2.1689746248145018E-2</v>
      </c>
      <c r="CI89" s="5">
        <f t="shared" ca="1" si="43"/>
        <v>-1.5478696668498788E-2</v>
      </c>
      <c r="CJ89" s="5">
        <f t="shared" ca="1" si="43"/>
        <v>-1.5142753289974459E-2</v>
      </c>
      <c r="CK89" s="5">
        <f t="shared" ca="1" si="43"/>
        <v>-6.4232872452906528E-2</v>
      </c>
      <c r="CL89" s="5">
        <f t="shared" ca="1" si="43"/>
        <v>4.23331913487104E-2</v>
      </c>
      <c r="CM89" s="5">
        <f t="shared" ca="1" si="43"/>
        <v>1.567056842563231E-2</v>
      </c>
      <c r="CN89" s="5">
        <f t="shared" ca="1" si="43"/>
        <v>7.0066770820587612E-2</v>
      </c>
      <c r="CO89" s="5">
        <f t="shared" ca="1" si="43"/>
        <v>-1.635292632485361E-2</v>
      </c>
      <c r="CP89" s="5">
        <f t="shared" ca="1" si="43"/>
        <v>2.0969521488976201E-2</v>
      </c>
      <c r="CQ89" s="5">
        <f t="shared" ca="1" si="43"/>
        <v>-1.7591636122434362E-2</v>
      </c>
      <c r="CR89" s="5">
        <f t="shared" ca="1" si="43"/>
        <v>-3.694142419203511E-3</v>
      </c>
      <c r="CS89" s="5">
        <f t="shared" ca="1" si="43"/>
        <v>-5.2560440330316975E-2</v>
      </c>
      <c r="CT89" s="5">
        <f t="shared" ca="1" si="43"/>
        <v>-3.6699840208360021E-2</v>
      </c>
      <c r="CU89" s="5">
        <f t="shared" ca="1" si="43"/>
        <v>3.5977541126055619E-2</v>
      </c>
      <c r="CV89" s="5">
        <f t="shared" ca="1" si="43"/>
        <v>-1.1657394656336596E-2</v>
      </c>
      <c r="CW89" s="5">
        <f t="shared" ca="1" si="43"/>
        <v>-2.2680270089088149E-2</v>
      </c>
      <c r="CX89" s="5">
        <f t="shared" ca="1" si="43"/>
        <v>-0.10660176777218976</v>
      </c>
      <c r="CY89" s="5">
        <f t="shared" ca="1" si="43"/>
        <v>1.886980005230952E-2</v>
      </c>
    </row>
    <row r="90" spans="2:103" x14ac:dyDescent="0.25">
      <c r="B90" s="1">
        <v>47515</v>
      </c>
      <c r="C90">
        <v>85</v>
      </c>
      <c r="D90" s="5">
        <f t="shared" ca="1" si="34"/>
        <v>2.9110513389552832E-2</v>
      </c>
      <c r="E90" s="5">
        <f t="shared" ca="1" si="44"/>
        <v>8.0293238613568227E-2</v>
      </c>
      <c r="F90" s="5">
        <f t="shared" ca="1" si="44"/>
        <v>-3.1393173614922741E-2</v>
      </c>
      <c r="G90" s="5">
        <f t="shared" ca="1" si="44"/>
        <v>-7.8605881614093306E-2</v>
      </c>
      <c r="H90" s="5">
        <f t="shared" ca="1" si="44"/>
        <v>-2.7044738747001928E-2</v>
      </c>
      <c r="I90" s="5">
        <f t="shared" ca="1" si="44"/>
        <v>1.5691358820090213E-2</v>
      </c>
      <c r="J90" s="5">
        <f t="shared" ca="1" si="44"/>
        <v>9.5416920826703645E-3</v>
      </c>
      <c r="K90" s="5">
        <f t="shared" ca="1" si="44"/>
        <v>5.3628951009273083E-2</v>
      </c>
      <c r="L90" s="5">
        <f t="shared" ca="1" si="44"/>
        <v>-3.6824196023527026E-4</v>
      </c>
      <c r="M90" s="5">
        <f t="shared" ca="1" si="44"/>
        <v>4.8995971889924404E-2</v>
      </c>
      <c r="N90" s="5">
        <f t="shared" ca="1" si="44"/>
        <v>8.7095967165698625E-3</v>
      </c>
      <c r="O90" s="5">
        <f t="shared" ca="1" si="44"/>
        <v>3.5544688595615229E-2</v>
      </c>
      <c r="P90" s="5">
        <f t="shared" ca="1" si="44"/>
        <v>7.4816068365416627E-2</v>
      </c>
      <c r="Q90" s="5">
        <f t="shared" ca="1" si="44"/>
        <v>4.5343683996968601E-2</v>
      </c>
      <c r="R90" s="5">
        <f t="shared" ca="1" si="44"/>
        <v>1.3688647074891773E-2</v>
      </c>
      <c r="S90" s="5">
        <f t="shared" ca="1" si="44"/>
        <v>-5.4955021917978755E-2</v>
      </c>
      <c r="T90" s="5">
        <f t="shared" ca="1" si="44"/>
        <v>-6.8948422735008383E-2</v>
      </c>
      <c r="U90" s="5">
        <f t="shared" ca="1" si="44"/>
        <v>-5.7662265443544957E-4</v>
      </c>
      <c r="V90" s="5">
        <f t="shared" ca="1" si="44"/>
        <v>5.2476547442423596E-2</v>
      </c>
      <c r="W90" s="5">
        <f t="shared" ca="1" si="44"/>
        <v>4.6792531399568189E-2</v>
      </c>
      <c r="X90" s="5">
        <f t="shared" ca="1" si="44"/>
        <v>-5.9353304526973613E-2</v>
      </c>
      <c r="Y90" s="5">
        <f t="shared" ca="1" si="44"/>
        <v>-1.4889252256858776E-2</v>
      </c>
      <c r="Z90" s="5">
        <f t="shared" ca="1" si="44"/>
        <v>3.0854163702162714E-4</v>
      </c>
      <c r="AA90" s="5">
        <f t="shared" ca="1" si="44"/>
        <v>2.0337814152468069E-2</v>
      </c>
      <c r="AB90" s="5">
        <f t="shared" ca="1" si="44"/>
        <v>-6.2593368804488066E-3</v>
      </c>
      <c r="AC90" s="5">
        <f t="shared" ca="1" si="44"/>
        <v>-0.11773785276214507</v>
      </c>
      <c r="AD90" s="5">
        <f t="shared" ca="1" si="44"/>
        <v>-1.3650487219874542E-2</v>
      </c>
      <c r="AE90" s="5">
        <f t="shared" ca="1" si="44"/>
        <v>2.7865747528598474E-2</v>
      </c>
      <c r="AF90" s="5">
        <f t="shared" ca="1" si="44"/>
        <v>6.1557308721881622E-2</v>
      </c>
      <c r="AG90" s="5">
        <f t="shared" ca="1" si="44"/>
        <v>-2.7273803243846261E-3</v>
      </c>
      <c r="AH90" s="5">
        <f t="shared" ca="1" si="44"/>
        <v>6.8491106043640684E-2</v>
      </c>
      <c r="AI90" s="5">
        <f t="shared" ca="1" si="44"/>
        <v>4.0775906956592382E-2</v>
      </c>
      <c r="AJ90" s="5">
        <f t="shared" ca="1" si="44"/>
        <v>-2.217226398090099E-2</v>
      </c>
      <c r="AK90" s="5">
        <f t="shared" ca="1" si="44"/>
        <v>-0.12321417810735827</v>
      </c>
      <c r="AL90" s="5">
        <f t="shared" ca="1" si="44"/>
        <v>9.0879564105977848E-2</v>
      </c>
      <c r="AM90" s="5">
        <f t="shared" ca="1" si="44"/>
        <v>6.2559056011348868E-2</v>
      </c>
      <c r="AN90" s="5">
        <f t="shared" ca="1" si="44"/>
        <v>-3.6028326247401349E-2</v>
      </c>
      <c r="AO90" s="5">
        <f t="shared" ca="1" si="44"/>
        <v>1.6725356426381404E-3</v>
      </c>
      <c r="AP90" s="5">
        <f t="shared" ca="1" si="44"/>
        <v>-3.0406880773275663E-2</v>
      </c>
      <c r="AQ90" s="5">
        <f t="shared" ca="1" si="44"/>
        <v>-5.2295201307454029E-4</v>
      </c>
      <c r="AR90" s="5">
        <f t="shared" ca="1" si="44"/>
        <v>9.2015529749775726E-2</v>
      </c>
      <c r="AS90" s="5">
        <f t="shared" ca="1" si="44"/>
        <v>8.3724016033275478E-2</v>
      </c>
      <c r="AT90" s="5">
        <f t="shared" ca="1" si="44"/>
        <v>-5.2557649435969502E-2</v>
      </c>
      <c r="AU90" s="5">
        <f t="shared" ca="1" si="44"/>
        <v>3.5328567416711941E-2</v>
      </c>
      <c r="AV90" s="5">
        <f t="shared" ca="1" si="44"/>
        <v>-3.6561663708633368E-2</v>
      </c>
      <c r="AW90" s="5">
        <f t="shared" ca="1" si="44"/>
        <v>-6.468582412339903E-2</v>
      </c>
      <c r="AX90" s="5">
        <f t="shared" ca="1" si="44"/>
        <v>2.8936855432355125E-2</v>
      </c>
      <c r="AY90" s="5">
        <f t="shared" ca="1" si="44"/>
        <v>1.2926805901137775E-2</v>
      </c>
      <c r="AZ90" s="5">
        <f t="shared" ca="1" si="44"/>
        <v>1.3626755508976594E-2</v>
      </c>
      <c r="BA90" s="5">
        <f t="shared" ca="1" si="44"/>
        <v>-4.0163465800443499E-2</v>
      </c>
      <c r="BB90" s="5">
        <f t="shared" ca="1" si="44"/>
        <v>-2.0119153042013154E-2</v>
      </c>
      <c r="BC90" s="5">
        <f t="shared" ca="1" si="44"/>
        <v>5.2905699294134537E-2</v>
      </c>
      <c r="BD90" s="5">
        <f t="shared" ca="1" si="44"/>
        <v>6.1100055516485681E-2</v>
      </c>
      <c r="BE90" s="5">
        <f t="shared" ca="1" si="44"/>
        <v>6.2504117758649655E-2</v>
      </c>
      <c r="BF90" s="5">
        <f t="shared" ca="1" si="44"/>
        <v>6.5038714711001352E-2</v>
      </c>
      <c r="BG90" s="5">
        <f t="shared" ca="1" si="44"/>
        <v>3.9597139550014898E-2</v>
      </c>
      <c r="BH90" s="5">
        <f t="shared" ca="1" si="44"/>
        <v>-8.0403137504238262E-2</v>
      </c>
      <c r="BI90" s="5">
        <f t="shared" ca="1" si="44"/>
        <v>-2.4176262130057228E-3</v>
      </c>
      <c r="BJ90" s="5">
        <f t="shared" ca="1" si="44"/>
        <v>-1.6571595520111882E-2</v>
      </c>
      <c r="BK90" s="5">
        <f t="shared" ca="1" si="44"/>
        <v>-7.1488482397272429E-2</v>
      </c>
      <c r="BL90" s="5">
        <f t="shared" ca="1" si="44"/>
        <v>5.0629703596101062E-2</v>
      </c>
      <c r="BM90" s="5">
        <f t="shared" ca="1" si="44"/>
        <v>7.511386546303693E-2</v>
      </c>
      <c r="BN90" s="5">
        <f t="shared" ca="1" si="44"/>
        <v>0.10972479365378902</v>
      </c>
      <c r="BO90" s="5">
        <f t="shared" ca="1" si="44"/>
        <v>-4.0658459798334941E-2</v>
      </c>
      <c r="BP90" s="5">
        <f t="shared" ca="1" si="44"/>
        <v>-4.3675401252994562E-3</v>
      </c>
      <c r="BQ90" s="5">
        <f t="shared" ca="1" si="43"/>
        <v>-9.4881320937166003E-3</v>
      </c>
      <c r="BR90" s="5">
        <f t="shared" ca="1" si="43"/>
        <v>-9.0671429101479906E-2</v>
      </c>
      <c r="BS90" s="5">
        <f t="shared" ca="1" si="43"/>
        <v>-4.0573812207039081E-2</v>
      </c>
      <c r="BT90" s="5">
        <f t="shared" ca="1" si="43"/>
        <v>-5.1669268666023956E-2</v>
      </c>
      <c r="BU90" s="5">
        <f t="shared" ca="1" si="43"/>
        <v>-3.2177533711021555E-2</v>
      </c>
      <c r="BV90" s="5">
        <f t="shared" ca="1" si="43"/>
        <v>-1.1260079095105353E-2</v>
      </c>
      <c r="BW90" s="5">
        <f t="shared" ca="1" si="43"/>
        <v>-2.7809463263845639E-2</v>
      </c>
      <c r="BX90" s="5">
        <f t="shared" ca="1" si="43"/>
        <v>2.1971102775510686E-2</v>
      </c>
      <c r="BY90" s="5">
        <f t="shared" ca="1" si="43"/>
        <v>1.3423327466848517E-2</v>
      </c>
      <c r="BZ90" s="5">
        <f t="shared" ca="1" si="43"/>
        <v>-3.0174365715127135E-3</v>
      </c>
      <c r="CA90" s="5">
        <f t="shared" ca="1" si="43"/>
        <v>1.3120501888579349E-2</v>
      </c>
      <c r="CB90" s="5">
        <f t="shared" ca="1" si="43"/>
        <v>2.9322172458868399E-2</v>
      </c>
      <c r="CC90" s="5">
        <f t="shared" ca="1" si="43"/>
        <v>-5.8953831380150444E-2</v>
      </c>
      <c r="CD90" s="5">
        <f t="shared" ca="1" si="43"/>
        <v>-1.3309627029017199E-2</v>
      </c>
      <c r="CE90" s="5">
        <f t="shared" ca="1" si="43"/>
        <v>-5.9720741972203964E-2</v>
      </c>
      <c r="CF90" s="5">
        <f t="shared" ca="1" si="43"/>
        <v>-3.8147977960795526E-2</v>
      </c>
      <c r="CG90" s="5">
        <f t="shared" ca="1" si="43"/>
        <v>5.2049752676541078E-2</v>
      </c>
      <c r="CH90" s="5">
        <f t="shared" ca="1" si="43"/>
        <v>-1.9119601037740769E-2</v>
      </c>
      <c r="CI90" s="5">
        <f t="shared" ca="1" si="43"/>
        <v>4.9774143462740644E-2</v>
      </c>
      <c r="CJ90" s="5">
        <f t="shared" ca="1" si="43"/>
        <v>-5.5236002067088348E-2</v>
      </c>
      <c r="CK90" s="5">
        <f t="shared" ca="1" si="43"/>
        <v>6.5269851880735794E-2</v>
      </c>
      <c r="CL90" s="5">
        <f t="shared" ca="1" si="43"/>
        <v>1.5302191322468723E-2</v>
      </c>
      <c r="CM90" s="5">
        <f t="shared" ca="1" si="43"/>
        <v>-3.8288028048470861E-2</v>
      </c>
      <c r="CN90" s="5">
        <f t="shared" ca="1" si="43"/>
        <v>-8.9266787845137079E-3</v>
      </c>
      <c r="CO90" s="5">
        <f t="shared" ca="1" si="43"/>
        <v>0.1191425287777865</v>
      </c>
      <c r="CP90" s="5">
        <f t="shared" ca="1" si="43"/>
        <v>9.1144401391839255E-2</v>
      </c>
      <c r="CQ90" s="5">
        <f t="shared" ca="1" si="43"/>
        <v>4.5180152352647107E-2</v>
      </c>
      <c r="CR90" s="5">
        <f t="shared" ca="1" si="43"/>
        <v>-4.6955547751697975E-2</v>
      </c>
      <c r="CS90" s="5">
        <f t="shared" ca="1" si="43"/>
        <v>-4.8516847192875915E-3</v>
      </c>
      <c r="CT90" s="5">
        <f t="shared" ca="1" si="43"/>
        <v>-9.5166742638093035E-2</v>
      </c>
      <c r="CU90" s="5">
        <f t="shared" ca="1" si="43"/>
        <v>-4.1094612035731171E-2</v>
      </c>
      <c r="CV90" s="5">
        <f t="shared" ca="1" si="43"/>
        <v>3.0197270774201493E-2</v>
      </c>
      <c r="CW90" s="5">
        <f t="shared" ca="1" si="43"/>
        <v>-7.6917096818928207E-2</v>
      </c>
      <c r="CX90" s="5">
        <f t="shared" ca="1" si="43"/>
        <v>6.1064670482880903E-2</v>
      </c>
      <c r="CY90" s="5">
        <f t="shared" ca="1" si="43"/>
        <v>-3.4283202134114406E-2</v>
      </c>
    </row>
    <row r="91" spans="2:103" x14ac:dyDescent="0.25">
      <c r="B91" s="1">
        <v>47543</v>
      </c>
      <c r="C91">
        <v>86</v>
      </c>
      <c r="D91" s="5">
        <f t="shared" ca="1" si="34"/>
        <v>5.676918698371216E-2</v>
      </c>
      <c r="E91" s="5">
        <f t="shared" ca="1" si="44"/>
        <v>-2.0008602524077001E-2</v>
      </c>
      <c r="F91" s="5">
        <f t="shared" ca="1" si="44"/>
        <v>2.1628557290222821E-2</v>
      </c>
      <c r="G91" s="5">
        <f t="shared" ca="1" si="44"/>
        <v>-5.401354311497476E-3</v>
      </c>
      <c r="H91" s="5">
        <f t="shared" ca="1" si="44"/>
        <v>-2.1980097973721843E-2</v>
      </c>
      <c r="I91" s="5">
        <f t="shared" ca="1" si="44"/>
        <v>-3.6391052941294952E-2</v>
      </c>
      <c r="J91" s="5">
        <f t="shared" ca="1" si="44"/>
        <v>-3.125548331419617E-2</v>
      </c>
      <c r="K91" s="5">
        <f t="shared" ca="1" si="44"/>
        <v>-1.6095115923691398E-2</v>
      </c>
      <c r="L91" s="5">
        <f t="shared" ca="1" si="44"/>
        <v>-5.5324437178304278E-2</v>
      </c>
      <c r="M91" s="5">
        <f t="shared" ca="1" si="44"/>
        <v>5.8664976537731048E-2</v>
      </c>
      <c r="N91" s="5">
        <f t="shared" ca="1" si="44"/>
        <v>-7.0350086515999721E-2</v>
      </c>
      <c r="O91" s="5">
        <f t="shared" ca="1" si="44"/>
        <v>3.3052249535233558E-2</v>
      </c>
      <c r="P91" s="5">
        <f t="shared" ca="1" si="44"/>
        <v>6.0632219098012037E-3</v>
      </c>
      <c r="Q91" s="5">
        <f t="shared" ca="1" si="44"/>
        <v>6.3921696946306172E-2</v>
      </c>
      <c r="R91" s="5">
        <f t="shared" ca="1" si="44"/>
        <v>4.22513099669935E-2</v>
      </c>
      <c r="S91" s="5">
        <f t="shared" ca="1" si="44"/>
        <v>-5.1537262008363297E-2</v>
      </c>
      <c r="T91" s="5">
        <f t="shared" ca="1" si="44"/>
        <v>4.2959412985582271E-2</v>
      </c>
      <c r="U91" s="5">
        <f t="shared" ca="1" si="44"/>
        <v>-2.9589563464478191E-2</v>
      </c>
      <c r="V91" s="5">
        <f t="shared" ca="1" si="44"/>
        <v>-2.8125894617965831E-3</v>
      </c>
      <c r="W91" s="5">
        <f t="shared" ca="1" si="44"/>
        <v>7.5491860981905436E-3</v>
      </c>
      <c r="X91" s="5">
        <f t="shared" ca="1" si="44"/>
        <v>-4.7862827111034185E-2</v>
      </c>
      <c r="Y91" s="5">
        <f t="shared" ca="1" si="44"/>
        <v>-9.9844736176935203E-3</v>
      </c>
      <c r="Z91" s="5">
        <f t="shared" ca="1" si="44"/>
        <v>-7.0389767477268439E-2</v>
      </c>
      <c r="AA91" s="5">
        <f t="shared" ca="1" si="44"/>
        <v>-1.6317468758043598E-2</v>
      </c>
      <c r="AB91" s="5">
        <f t="shared" ca="1" si="44"/>
        <v>-1.7111184418372342E-2</v>
      </c>
      <c r="AC91" s="5">
        <f t="shared" ca="1" si="44"/>
        <v>-0.10090984200078587</v>
      </c>
      <c r="AD91" s="5">
        <f t="shared" ca="1" si="44"/>
        <v>3.7755668399164007E-2</v>
      </c>
      <c r="AE91" s="5">
        <f t="shared" ca="1" si="44"/>
        <v>3.6594672307507008E-2</v>
      </c>
      <c r="AF91" s="5">
        <f t="shared" ca="1" si="44"/>
        <v>6.112516936665096E-2</v>
      </c>
      <c r="AG91" s="5">
        <f t="shared" ca="1" si="44"/>
        <v>-2.715994369726632E-2</v>
      </c>
      <c r="AH91" s="5">
        <f t="shared" ca="1" si="44"/>
        <v>-4.8889657030260013E-2</v>
      </c>
      <c r="AI91" s="5">
        <f t="shared" ca="1" si="44"/>
        <v>1.3253633368703556E-2</v>
      </c>
      <c r="AJ91" s="5">
        <f t="shared" ca="1" si="44"/>
        <v>9.6054600694087014E-2</v>
      </c>
      <c r="AK91" s="5">
        <f t="shared" ca="1" si="44"/>
        <v>-1.674584426450387E-2</v>
      </c>
      <c r="AL91" s="5">
        <f t="shared" ca="1" si="44"/>
        <v>-8.9591953134697186E-2</v>
      </c>
      <c r="AM91" s="5">
        <f t="shared" ca="1" si="44"/>
        <v>5.0603321763555358E-2</v>
      </c>
      <c r="AN91" s="5">
        <f t="shared" ca="1" si="44"/>
        <v>2.8938442618930034E-2</v>
      </c>
      <c r="AO91" s="5">
        <f t="shared" ca="1" si="44"/>
        <v>3.3066388373815356E-2</v>
      </c>
      <c r="AP91" s="5">
        <f t="shared" ca="1" si="44"/>
        <v>-6.8485072291415844E-2</v>
      </c>
      <c r="AQ91" s="5">
        <f t="shared" ca="1" si="44"/>
        <v>-7.4990754733731249E-2</v>
      </c>
      <c r="AR91" s="5">
        <f t="shared" ca="1" si="44"/>
        <v>-2.9668503641665012E-2</v>
      </c>
      <c r="AS91" s="5">
        <f t="shared" ca="1" si="44"/>
        <v>-2.2230416855164303E-2</v>
      </c>
      <c r="AT91" s="5">
        <f t="shared" ca="1" si="44"/>
        <v>-5.5288046458463122E-2</v>
      </c>
      <c r="AU91" s="5">
        <f t="shared" ca="1" si="44"/>
        <v>-0.11378919154546716</v>
      </c>
      <c r="AV91" s="5">
        <f t="shared" ca="1" si="44"/>
        <v>0.12097178380875584</v>
      </c>
      <c r="AW91" s="5">
        <f t="shared" ca="1" si="44"/>
        <v>6.3750755927887759E-2</v>
      </c>
      <c r="AX91" s="5">
        <f t="shared" ca="1" si="44"/>
        <v>3.3425369501407502E-2</v>
      </c>
      <c r="AY91" s="5">
        <f t="shared" ca="1" si="44"/>
        <v>-1.0887009789648011E-2</v>
      </c>
      <c r="AZ91" s="5">
        <f t="shared" ca="1" si="44"/>
        <v>3.6770412695556649E-2</v>
      </c>
      <c r="BA91" s="5">
        <f t="shared" ca="1" si="44"/>
        <v>4.3494416245194199E-2</v>
      </c>
      <c r="BB91" s="5">
        <f t="shared" ca="1" si="44"/>
        <v>-1.2890051975076732E-3</v>
      </c>
      <c r="BC91" s="5">
        <f t="shared" ca="1" si="44"/>
        <v>-8.6089723609573496E-2</v>
      </c>
      <c r="BD91" s="5">
        <f t="shared" ca="1" si="44"/>
        <v>3.6875665199926971E-3</v>
      </c>
      <c r="BE91" s="5">
        <f t="shared" ca="1" si="44"/>
        <v>-5.1489347176219655E-2</v>
      </c>
      <c r="BF91" s="5">
        <f t="shared" ca="1" si="44"/>
        <v>6.8159401138276982E-2</v>
      </c>
      <c r="BG91" s="5">
        <f t="shared" ca="1" si="44"/>
        <v>1.5092205228168877E-2</v>
      </c>
      <c r="BH91" s="5">
        <f t="shared" ca="1" si="44"/>
        <v>-0.11112200172826266</v>
      </c>
      <c r="BI91" s="5">
        <f t="shared" ca="1" si="44"/>
        <v>2.3827434023912335E-2</v>
      </c>
      <c r="BJ91" s="5">
        <f t="shared" ca="1" si="44"/>
        <v>-1.2200736223818228E-2</v>
      </c>
      <c r="BK91" s="5">
        <f t="shared" ca="1" si="44"/>
        <v>-0.16181745458808944</v>
      </c>
      <c r="BL91" s="5">
        <f t="shared" ca="1" si="44"/>
        <v>-2.4557996574279709E-2</v>
      </c>
      <c r="BM91" s="5">
        <f t="shared" ca="1" si="44"/>
        <v>-7.2614886084297545E-3</v>
      </c>
      <c r="BN91" s="5">
        <f t="shared" ca="1" si="44"/>
        <v>3.1587680019060607E-2</v>
      </c>
      <c r="BO91" s="5">
        <f t="shared" ca="1" si="44"/>
        <v>4.5214049510309093E-2</v>
      </c>
      <c r="BP91" s="5">
        <f t="shared" ref="BP91:CY94" ca="1" si="45">_xlfn.NORM.INV(RAND(), $B$3, $C$3)</f>
        <v>-0.1008188407395757</v>
      </c>
      <c r="BQ91" s="5">
        <f t="shared" ca="1" si="45"/>
        <v>-9.6297346464931488E-2</v>
      </c>
      <c r="BR91" s="5">
        <f t="shared" ca="1" si="45"/>
        <v>-2.4609807519972653E-2</v>
      </c>
      <c r="BS91" s="5">
        <f t="shared" ca="1" si="45"/>
        <v>0.13925390294326867</v>
      </c>
      <c r="BT91" s="5">
        <f t="shared" ca="1" si="45"/>
        <v>4.0813123438803167E-2</v>
      </c>
      <c r="BU91" s="5">
        <f t="shared" ca="1" si="45"/>
        <v>-4.2897400917525266E-2</v>
      </c>
      <c r="BV91" s="5">
        <f t="shared" ca="1" si="45"/>
        <v>-1.5667060826994705E-2</v>
      </c>
      <c r="BW91" s="5">
        <f t="shared" ca="1" si="45"/>
        <v>-7.7474249026436345E-3</v>
      </c>
      <c r="BX91" s="5">
        <f t="shared" ca="1" si="45"/>
        <v>-4.0347693278429894E-3</v>
      </c>
      <c r="BY91" s="5">
        <f t="shared" ca="1" si="45"/>
        <v>-1.8140911885958549E-2</v>
      </c>
      <c r="BZ91" s="5">
        <f t="shared" ca="1" si="45"/>
        <v>-3.8106225775505508E-2</v>
      </c>
      <c r="CA91" s="5">
        <f t="shared" ca="1" si="45"/>
        <v>5.6198470762139324E-2</v>
      </c>
      <c r="CB91" s="5">
        <f t="shared" ca="1" si="45"/>
        <v>-5.6523755618703653E-2</v>
      </c>
      <c r="CC91" s="5">
        <f t="shared" ca="1" si="45"/>
        <v>-2.9213630141230726E-2</v>
      </c>
      <c r="CD91" s="5">
        <f t="shared" ca="1" si="45"/>
        <v>-9.9702680776648886E-2</v>
      </c>
      <c r="CE91" s="5">
        <f t="shared" ca="1" si="45"/>
        <v>-0.10373546472833735</v>
      </c>
      <c r="CF91" s="5">
        <f t="shared" ca="1" si="45"/>
        <v>-2.8376674847933665E-2</v>
      </c>
      <c r="CG91" s="5">
        <f t="shared" ca="1" si="45"/>
        <v>-1.6495395430315991E-2</v>
      </c>
      <c r="CH91" s="5">
        <f t="shared" ca="1" si="45"/>
        <v>-9.5160275061290905E-2</v>
      </c>
      <c r="CI91" s="5">
        <f t="shared" ca="1" si="45"/>
        <v>5.9432961980819592E-2</v>
      </c>
      <c r="CJ91" s="5">
        <f t="shared" ca="1" si="45"/>
        <v>4.8586117476757076E-2</v>
      </c>
      <c r="CK91" s="5">
        <f t="shared" ca="1" si="45"/>
        <v>-5.0832902417113621E-2</v>
      </c>
      <c r="CL91" s="5">
        <f t="shared" ca="1" si="45"/>
        <v>-8.5092031774040899E-2</v>
      </c>
      <c r="CM91" s="5">
        <f t="shared" ca="1" si="45"/>
        <v>9.8547780922188244E-2</v>
      </c>
      <c r="CN91" s="5">
        <f t="shared" ca="1" si="45"/>
        <v>3.7793898993858099E-2</v>
      </c>
      <c r="CO91" s="5">
        <f t="shared" ca="1" si="45"/>
        <v>4.6207892408102767E-2</v>
      </c>
      <c r="CP91" s="5">
        <f t="shared" ca="1" si="45"/>
        <v>2.0100274207685308E-2</v>
      </c>
      <c r="CQ91" s="5">
        <f t="shared" ca="1" si="45"/>
        <v>-4.1911484645125827E-2</v>
      </c>
      <c r="CR91" s="5">
        <f t="shared" ca="1" si="45"/>
        <v>9.4969335434980665E-2</v>
      </c>
      <c r="CS91" s="5">
        <f t="shared" ca="1" si="45"/>
        <v>-3.0721874421334454E-3</v>
      </c>
      <c r="CT91" s="5">
        <f t="shared" ca="1" si="45"/>
        <v>-2.0348866767704095E-2</v>
      </c>
      <c r="CU91" s="5">
        <f t="shared" ca="1" si="45"/>
        <v>-6.3721392345442232E-2</v>
      </c>
      <c r="CV91" s="5">
        <f t="shared" ca="1" si="45"/>
        <v>3.4193392126352577E-2</v>
      </c>
      <c r="CW91" s="5">
        <f t="shared" ca="1" si="45"/>
        <v>1.1255089997354792E-2</v>
      </c>
      <c r="CX91" s="5">
        <f t="shared" ca="1" si="45"/>
        <v>-2.1802364448604817E-3</v>
      </c>
      <c r="CY91" s="5">
        <f t="shared" ca="1" si="45"/>
        <v>-6.7389652596109809E-2</v>
      </c>
    </row>
    <row r="92" spans="2:103" x14ac:dyDescent="0.25">
      <c r="B92" s="1">
        <v>47574</v>
      </c>
      <c r="C92">
        <v>87</v>
      </c>
      <c r="D92" s="5">
        <f t="shared" ca="1" si="34"/>
        <v>1.9957722147726269E-2</v>
      </c>
      <c r="E92" s="5">
        <f t="shared" ref="E92:BP95" ca="1" si="46">_xlfn.NORM.INV(RAND(), $B$3, $C$3)</f>
        <v>-0.11125541930047404</v>
      </c>
      <c r="F92" s="5">
        <f t="shared" ca="1" si="46"/>
        <v>5.5501745714058907E-2</v>
      </c>
      <c r="G92" s="5">
        <f t="shared" ca="1" si="46"/>
        <v>-2.3946037015653569E-3</v>
      </c>
      <c r="H92" s="5">
        <f t="shared" ca="1" si="46"/>
        <v>4.8927244749225243E-3</v>
      </c>
      <c r="I92" s="5">
        <f t="shared" ca="1" si="46"/>
        <v>2.6333149258412406E-2</v>
      </c>
      <c r="J92" s="5">
        <f t="shared" ca="1" si="46"/>
        <v>0.120159821462703</v>
      </c>
      <c r="K92" s="5">
        <f t="shared" ca="1" si="46"/>
        <v>-3.7141676661457158E-2</v>
      </c>
      <c r="L92" s="5">
        <f t="shared" ca="1" si="46"/>
        <v>9.4765985827270999E-2</v>
      </c>
      <c r="M92" s="5">
        <f t="shared" ca="1" si="46"/>
        <v>-8.5503000772996038E-2</v>
      </c>
      <c r="N92" s="5">
        <f t="shared" ca="1" si="46"/>
        <v>5.9133514286665551E-2</v>
      </c>
      <c r="O92" s="5">
        <f t="shared" ca="1" si="46"/>
        <v>2.7318397298736422E-2</v>
      </c>
      <c r="P92" s="5">
        <f t="shared" ca="1" si="46"/>
        <v>8.6300028806158072E-2</v>
      </c>
      <c r="Q92" s="5">
        <f t="shared" ca="1" si="46"/>
        <v>1.8125563818395963E-5</v>
      </c>
      <c r="R92" s="5">
        <f t="shared" ca="1" si="46"/>
        <v>-1.8470310669759953E-2</v>
      </c>
      <c r="S92" s="5">
        <f t="shared" ca="1" si="46"/>
        <v>1.415181543159898E-2</v>
      </c>
      <c r="T92" s="5">
        <f t="shared" ca="1" si="46"/>
        <v>-0.10747794034596987</v>
      </c>
      <c r="U92" s="5">
        <f t="shared" ca="1" si="46"/>
        <v>2.9362974308154165E-2</v>
      </c>
      <c r="V92" s="5">
        <f t="shared" ca="1" si="46"/>
        <v>-0.11080858598287638</v>
      </c>
      <c r="W92" s="5">
        <f t="shared" ca="1" si="46"/>
        <v>4.1667576703054425E-2</v>
      </c>
      <c r="X92" s="5">
        <f t="shared" ca="1" si="46"/>
        <v>3.9646058831834308E-2</v>
      </c>
      <c r="Y92" s="5">
        <f t="shared" ca="1" si="46"/>
        <v>0.12134611894527238</v>
      </c>
      <c r="Z92" s="5">
        <f t="shared" ca="1" si="46"/>
        <v>8.8286174068611944E-2</v>
      </c>
      <c r="AA92" s="5">
        <f t="shared" ca="1" si="46"/>
        <v>3.9327420007925287E-2</v>
      </c>
      <c r="AB92" s="5">
        <f t="shared" ca="1" si="46"/>
        <v>-3.3223613604335789E-2</v>
      </c>
      <c r="AC92" s="5">
        <f t="shared" ca="1" si="46"/>
        <v>-7.7513478099963656E-3</v>
      </c>
      <c r="AD92" s="5">
        <f t="shared" ca="1" si="46"/>
        <v>1.8677305198823426E-3</v>
      </c>
      <c r="AE92" s="5">
        <f t="shared" ca="1" si="46"/>
        <v>1.1752435135872435E-2</v>
      </c>
      <c r="AF92" s="5">
        <f t="shared" ca="1" si="46"/>
        <v>9.8834954338117877E-3</v>
      </c>
      <c r="AG92" s="5">
        <f t="shared" ca="1" si="46"/>
        <v>5.5187438380871832E-2</v>
      </c>
      <c r="AH92" s="5">
        <f t="shared" ca="1" si="46"/>
        <v>0.11360832164658603</v>
      </c>
      <c r="AI92" s="5">
        <f t="shared" ca="1" si="46"/>
        <v>-8.7931248552627544E-2</v>
      </c>
      <c r="AJ92" s="5">
        <f t="shared" ca="1" si="46"/>
        <v>7.2159620026646415E-2</v>
      </c>
      <c r="AK92" s="5">
        <f t="shared" ca="1" si="46"/>
        <v>-7.7257262353577466E-2</v>
      </c>
      <c r="AL92" s="5">
        <f t="shared" ca="1" si="46"/>
        <v>-2.093837160626677E-2</v>
      </c>
      <c r="AM92" s="5">
        <f t="shared" ca="1" si="46"/>
        <v>0.12310432911599406</v>
      </c>
      <c r="AN92" s="5">
        <f t="shared" ca="1" si="46"/>
        <v>0.15846419252548344</v>
      </c>
      <c r="AO92" s="5">
        <f t="shared" ca="1" si="46"/>
        <v>-2.76954543774512E-2</v>
      </c>
      <c r="AP92" s="5">
        <f t="shared" ca="1" si="46"/>
        <v>-2.7071535173017656E-2</v>
      </c>
      <c r="AQ92" s="5">
        <f t="shared" ca="1" si="46"/>
        <v>-1.9304461786573406E-2</v>
      </c>
      <c r="AR92" s="5">
        <f t="shared" ca="1" si="46"/>
        <v>-1.4042056416572003E-2</v>
      </c>
      <c r="AS92" s="5">
        <f t="shared" ca="1" si="46"/>
        <v>-4.5310670916991272E-2</v>
      </c>
      <c r="AT92" s="5">
        <f t="shared" ca="1" si="46"/>
        <v>6.7986302241895228E-3</v>
      </c>
      <c r="AU92" s="5">
        <f t="shared" ca="1" si="46"/>
        <v>0.10989816288364603</v>
      </c>
      <c r="AV92" s="5">
        <f t="shared" ca="1" si="46"/>
        <v>3.7908196217798396E-2</v>
      </c>
      <c r="AW92" s="5">
        <f t="shared" ca="1" si="46"/>
        <v>-1.1066724452882249E-2</v>
      </c>
      <c r="AX92" s="5">
        <f t="shared" ca="1" si="46"/>
        <v>3.1690150471368105E-2</v>
      </c>
      <c r="AY92" s="5">
        <f t="shared" ca="1" si="46"/>
        <v>5.4423623083480956E-2</v>
      </c>
      <c r="AZ92" s="5">
        <f t="shared" ca="1" si="46"/>
        <v>8.4294178431496586E-2</v>
      </c>
      <c r="BA92" s="5">
        <f t="shared" ca="1" si="46"/>
        <v>-0.13603584271504007</v>
      </c>
      <c r="BB92" s="5">
        <f t="shared" ca="1" si="46"/>
        <v>6.9330597070156028E-2</v>
      </c>
      <c r="BC92" s="5">
        <f t="shared" ca="1" si="46"/>
        <v>2.9572634576458784E-2</v>
      </c>
      <c r="BD92" s="5">
        <f t="shared" ca="1" si="46"/>
        <v>2.3798697671294888E-2</v>
      </c>
      <c r="BE92" s="5">
        <f t="shared" ca="1" si="46"/>
        <v>-2.2392691582921346E-2</v>
      </c>
      <c r="BF92" s="5">
        <f t="shared" ca="1" si="46"/>
        <v>-7.5570202362167146E-2</v>
      </c>
      <c r="BG92" s="5">
        <f t="shared" ca="1" si="46"/>
        <v>-9.4891049658366478E-2</v>
      </c>
      <c r="BH92" s="5">
        <f t="shared" ca="1" si="46"/>
        <v>-3.8281404796805299E-3</v>
      </c>
      <c r="BI92" s="5">
        <f t="shared" ca="1" si="46"/>
        <v>-1.570897151369413E-3</v>
      </c>
      <c r="BJ92" s="5">
        <f t="shared" ca="1" si="46"/>
        <v>7.0973123666760146E-2</v>
      </c>
      <c r="BK92" s="5">
        <f t="shared" ca="1" si="46"/>
        <v>-8.4583801445571732E-2</v>
      </c>
      <c r="BL92" s="5">
        <f t="shared" ca="1" si="46"/>
        <v>3.3406163492255968E-2</v>
      </c>
      <c r="BM92" s="5">
        <f t="shared" ca="1" si="46"/>
        <v>-5.0512890600963055E-2</v>
      </c>
      <c r="BN92" s="5">
        <f t="shared" ca="1" si="46"/>
        <v>0.13287479766604096</v>
      </c>
      <c r="BO92" s="5">
        <f t="shared" ca="1" si="46"/>
        <v>7.837555020695967E-3</v>
      </c>
      <c r="BP92" s="5">
        <f t="shared" ca="1" si="46"/>
        <v>-2.0342239983080993E-2</v>
      </c>
      <c r="BQ92" s="5">
        <f t="shared" ca="1" si="45"/>
        <v>-3.040036700334927E-2</v>
      </c>
      <c r="BR92" s="5">
        <f t="shared" ca="1" si="45"/>
        <v>-1.7411250382626694E-2</v>
      </c>
      <c r="BS92" s="5">
        <f t="shared" ca="1" si="45"/>
        <v>-6.9293036164540384E-2</v>
      </c>
      <c r="BT92" s="5">
        <f t="shared" ca="1" si="45"/>
        <v>8.8148080115009936E-2</v>
      </c>
      <c r="BU92" s="5">
        <f t="shared" ca="1" si="45"/>
        <v>1.7668594518645747E-2</v>
      </c>
      <c r="BV92" s="5">
        <f t="shared" ca="1" si="45"/>
        <v>6.8289030783802163E-2</v>
      </c>
      <c r="BW92" s="5">
        <f t="shared" ca="1" si="45"/>
        <v>3.8428911052848243E-2</v>
      </c>
      <c r="BX92" s="5">
        <f t="shared" ca="1" si="45"/>
        <v>3.7918719804192494E-2</v>
      </c>
      <c r="BY92" s="5">
        <f t="shared" ca="1" si="45"/>
        <v>-1.4427604315736552E-3</v>
      </c>
      <c r="BZ92" s="5">
        <f t="shared" ca="1" si="45"/>
        <v>-3.3541665176397592E-3</v>
      </c>
      <c r="CA92" s="5">
        <f t="shared" ca="1" si="45"/>
        <v>-1.7814624377265015E-2</v>
      </c>
      <c r="CB92" s="5">
        <f t="shared" ca="1" si="45"/>
        <v>-3.240015895330272E-2</v>
      </c>
      <c r="CC92" s="5">
        <f t="shared" ca="1" si="45"/>
        <v>0.12226904452949305</v>
      </c>
      <c r="CD92" s="5">
        <f t="shared" ca="1" si="45"/>
        <v>1.7501541065954942E-2</v>
      </c>
      <c r="CE92" s="5">
        <f t="shared" ca="1" si="45"/>
        <v>-5.2577592707791013E-2</v>
      </c>
      <c r="CF92" s="5">
        <f t="shared" ca="1" si="45"/>
        <v>4.9005622061733492E-2</v>
      </c>
      <c r="CG92" s="5">
        <f t="shared" ca="1" si="45"/>
        <v>-1.6592000827578213E-2</v>
      </c>
      <c r="CH92" s="5">
        <f t="shared" ca="1" si="45"/>
        <v>3.132184344788129E-2</v>
      </c>
      <c r="CI92" s="5">
        <f t="shared" ca="1" si="45"/>
        <v>-9.676809279190797E-2</v>
      </c>
      <c r="CJ92" s="5">
        <f t="shared" ca="1" si="45"/>
        <v>-1.2299807872442108E-2</v>
      </c>
      <c r="CK92" s="5">
        <f t="shared" ca="1" si="45"/>
        <v>5.0885487284269681E-3</v>
      </c>
      <c r="CL92" s="5">
        <f t="shared" ca="1" si="45"/>
        <v>0.1383331782046073</v>
      </c>
      <c r="CM92" s="5">
        <f t="shared" ca="1" si="45"/>
        <v>6.4378364701642762E-4</v>
      </c>
      <c r="CN92" s="5">
        <f t="shared" ca="1" si="45"/>
        <v>-8.8183482488900025E-2</v>
      </c>
      <c r="CO92" s="5">
        <f t="shared" ca="1" si="45"/>
        <v>-0.12365273780341382</v>
      </c>
      <c r="CP92" s="5">
        <f t="shared" ca="1" si="45"/>
        <v>6.8610808874567067E-2</v>
      </c>
      <c r="CQ92" s="5">
        <f t="shared" ca="1" si="45"/>
        <v>-0.10886999105212675</v>
      </c>
      <c r="CR92" s="5">
        <f t="shared" ca="1" si="45"/>
        <v>6.7588546098370381E-2</v>
      </c>
      <c r="CS92" s="5">
        <f t="shared" ca="1" si="45"/>
        <v>-2.5682201699427025E-2</v>
      </c>
      <c r="CT92" s="5">
        <f t="shared" ca="1" si="45"/>
        <v>0.1172597371261916</v>
      </c>
      <c r="CU92" s="5">
        <f t="shared" ca="1" si="45"/>
        <v>-1.5107792062692554E-2</v>
      </c>
      <c r="CV92" s="5">
        <f t="shared" ca="1" si="45"/>
        <v>-6.5200714586616144E-3</v>
      </c>
      <c r="CW92" s="5">
        <f t="shared" ca="1" si="45"/>
        <v>-5.2004789705002614E-2</v>
      </c>
      <c r="CX92" s="5">
        <f t="shared" ca="1" si="45"/>
        <v>3.2111962472528684E-2</v>
      </c>
      <c r="CY92" s="5">
        <f t="shared" ca="1" si="45"/>
        <v>9.9828488770400362E-2</v>
      </c>
    </row>
    <row r="93" spans="2:103" x14ac:dyDescent="0.25">
      <c r="B93" s="1">
        <v>47604</v>
      </c>
      <c r="C93">
        <v>88</v>
      </c>
      <c r="D93" s="5">
        <f t="shared" ca="1" si="34"/>
        <v>-4.4372201216586207E-2</v>
      </c>
      <c r="E93" s="5">
        <f t="shared" ca="1" si="46"/>
        <v>0.13123498450233728</v>
      </c>
      <c r="F93" s="5">
        <f t="shared" ca="1" si="46"/>
        <v>5.5252716302389765E-3</v>
      </c>
      <c r="G93" s="5">
        <f t="shared" ca="1" si="46"/>
        <v>-0.10081684815974075</v>
      </c>
      <c r="H93" s="5">
        <f t="shared" ca="1" si="46"/>
        <v>6.9045487376272391E-2</v>
      </c>
      <c r="I93" s="5">
        <f t="shared" ca="1" si="46"/>
        <v>2.3394378006483512E-2</v>
      </c>
      <c r="J93" s="5">
        <f t="shared" ca="1" si="46"/>
        <v>-3.74949224442453E-2</v>
      </c>
      <c r="K93" s="5">
        <f t="shared" ca="1" si="46"/>
        <v>3.7343010056704859E-2</v>
      </c>
      <c r="L93" s="5">
        <f t="shared" ca="1" si="46"/>
        <v>1.2383888690652421E-3</v>
      </c>
      <c r="M93" s="5">
        <f t="shared" ca="1" si="46"/>
        <v>-3.1706162711445843E-2</v>
      </c>
      <c r="N93" s="5">
        <f t="shared" ca="1" si="46"/>
        <v>-4.8162486836070204E-2</v>
      </c>
      <c r="O93" s="5">
        <f t="shared" ca="1" si="46"/>
        <v>-8.7451083594633772E-2</v>
      </c>
      <c r="P93" s="5">
        <f t="shared" ca="1" si="46"/>
        <v>7.6748474205014905E-2</v>
      </c>
      <c r="Q93" s="5">
        <f t="shared" ca="1" si="46"/>
        <v>5.8348146664715821E-2</v>
      </c>
      <c r="R93" s="5">
        <f t="shared" ca="1" si="46"/>
        <v>4.8726263330641409E-2</v>
      </c>
      <c r="S93" s="5">
        <f t="shared" ca="1" si="46"/>
        <v>3.6481709200369389E-2</v>
      </c>
      <c r="T93" s="5">
        <f t="shared" ca="1" si="46"/>
        <v>-9.1856043236413831E-2</v>
      </c>
      <c r="U93" s="5">
        <f t="shared" ca="1" si="46"/>
        <v>4.6722903450202441E-2</v>
      </c>
      <c r="V93" s="5">
        <f t="shared" ca="1" si="46"/>
        <v>-4.3530860551498872E-2</v>
      </c>
      <c r="W93" s="5">
        <f t="shared" ca="1" si="46"/>
        <v>3.2130945954365164E-2</v>
      </c>
      <c r="X93" s="5">
        <f t="shared" ca="1" si="46"/>
        <v>2.2625839787602339E-2</v>
      </c>
      <c r="Y93" s="5">
        <f t="shared" ca="1" si="46"/>
        <v>-3.2197730526860639E-2</v>
      </c>
      <c r="Z93" s="5">
        <f t="shared" ca="1" si="46"/>
        <v>-3.9765525141305581E-2</v>
      </c>
      <c r="AA93" s="5">
        <f t="shared" ca="1" si="46"/>
        <v>-0.13041921720651697</v>
      </c>
      <c r="AB93" s="5">
        <f t="shared" ca="1" si="46"/>
        <v>-5.7564434871633062E-2</v>
      </c>
      <c r="AC93" s="5">
        <f t="shared" ca="1" si="46"/>
        <v>2.929949246865033E-3</v>
      </c>
      <c r="AD93" s="5">
        <f t="shared" ca="1" si="46"/>
        <v>3.3770364211566525E-2</v>
      </c>
      <c r="AE93" s="5">
        <f t="shared" ca="1" si="46"/>
        <v>4.4972438843419352E-2</v>
      </c>
      <c r="AF93" s="5">
        <f t="shared" ca="1" si="46"/>
        <v>5.11925292117969E-2</v>
      </c>
      <c r="AG93" s="5">
        <f t="shared" ca="1" si="46"/>
        <v>-4.5713171254986047E-3</v>
      </c>
      <c r="AH93" s="5">
        <f t="shared" ca="1" si="46"/>
        <v>8.4560159084296482E-2</v>
      </c>
      <c r="AI93" s="5">
        <f t="shared" ca="1" si="46"/>
        <v>-6.3828686135733684E-2</v>
      </c>
      <c r="AJ93" s="5">
        <f t="shared" ca="1" si="46"/>
        <v>3.2290212433941319E-2</v>
      </c>
      <c r="AK93" s="5">
        <f t="shared" ca="1" si="46"/>
        <v>6.9617692415130661E-3</v>
      </c>
      <c r="AL93" s="5">
        <f t="shared" ca="1" si="46"/>
        <v>-7.8667391288298777E-2</v>
      </c>
      <c r="AM93" s="5">
        <f t="shared" ca="1" si="46"/>
        <v>-3.6049763316806378E-2</v>
      </c>
      <c r="AN93" s="5">
        <f t="shared" ca="1" si="46"/>
        <v>3.1950277216203075E-2</v>
      </c>
      <c r="AO93" s="5">
        <f t="shared" ca="1" si="46"/>
        <v>4.6639324183614744E-2</v>
      </c>
      <c r="AP93" s="5">
        <f t="shared" ca="1" si="46"/>
        <v>2.136156524289913E-2</v>
      </c>
      <c r="AQ93" s="5">
        <f t="shared" ca="1" si="46"/>
        <v>5.2773557823922103E-2</v>
      </c>
      <c r="AR93" s="5">
        <f t="shared" ca="1" si="46"/>
        <v>3.3721337513409839E-2</v>
      </c>
      <c r="AS93" s="5">
        <f t="shared" ca="1" si="46"/>
        <v>2.6235695973474454E-2</v>
      </c>
      <c r="AT93" s="5">
        <f t="shared" ca="1" si="46"/>
        <v>-4.3173443902274684E-2</v>
      </c>
      <c r="AU93" s="5">
        <f t="shared" ca="1" si="46"/>
        <v>-6.2713725092174627E-2</v>
      </c>
      <c r="AV93" s="5">
        <f t="shared" ca="1" si="46"/>
        <v>8.777805648497039E-2</v>
      </c>
      <c r="AW93" s="5">
        <f t="shared" ca="1" si="46"/>
        <v>-0.13913757906604438</v>
      </c>
      <c r="AX93" s="5">
        <f t="shared" ca="1" si="46"/>
        <v>-1.7179588726560571E-2</v>
      </c>
      <c r="AY93" s="5">
        <f t="shared" ca="1" si="46"/>
        <v>6.7294132167007636E-2</v>
      </c>
      <c r="AZ93" s="5">
        <f t="shared" ca="1" si="46"/>
        <v>2.0553637417855992E-2</v>
      </c>
      <c r="BA93" s="5">
        <f t="shared" ca="1" si="46"/>
        <v>-6.912251835796536E-2</v>
      </c>
      <c r="BB93" s="5">
        <f t="shared" ca="1" si="46"/>
        <v>0.10042615417888601</v>
      </c>
      <c r="BC93" s="5">
        <f t="shared" ca="1" si="46"/>
        <v>-0.11510364778722192</v>
      </c>
      <c r="BD93" s="5">
        <f t="shared" ca="1" si="46"/>
        <v>-8.1608190832777715E-3</v>
      </c>
      <c r="BE93" s="5">
        <f t="shared" ca="1" si="46"/>
        <v>4.9980270739296201E-2</v>
      </c>
      <c r="BF93" s="5">
        <f t="shared" ca="1" si="46"/>
        <v>-2.1386210254683326E-2</v>
      </c>
      <c r="BG93" s="5">
        <f t="shared" ca="1" si="46"/>
        <v>4.9331512698755964E-2</v>
      </c>
      <c r="BH93" s="5">
        <f t="shared" ca="1" si="46"/>
        <v>-1.9548709413014814E-2</v>
      </c>
      <c r="BI93" s="5">
        <f t="shared" ca="1" si="46"/>
        <v>-2.3823063703305128E-2</v>
      </c>
      <c r="BJ93" s="5">
        <f t="shared" ca="1" si="46"/>
        <v>9.3949549411010636E-2</v>
      </c>
      <c r="BK93" s="5">
        <f t="shared" ca="1" si="46"/>
        <v>-6.034025345819384E-2</v>
      </c>
      <c r="BL93" s="5">
        <f t="shared" ca="1" si="46"/>
        <v>-1.8362891677822533E-2</v>
      </c>
      <c r="BM93" s="5">
        <f t="shared" ca="1" si="46"/>
        <v>8.8027430749163475E-3</v>
      </c>
      <c r="BN93" s="5">
        <f t="shared" ca="1" si="46"/>
        <v>6.4249723559157465E-2</v>
      </c>
      <c r="BO93" s="5">
        <f t="shared" ca="1" si="46"/>
        <v>6.27784901273193E-2</v>
      </c>
      <c r="BP93" s="5">
        <f t="shared" ca="1" si="46"/>
        <v>-7.039777761199785E-2</v>
      </c>
      <c r="BQ93" s="5">
        <f t="shared" ca="1" si="45"/>
        <v>9.1940046951972623E-2</v>
      </c>
      <c r="BR93" s="5">
        <f t="shared" ca="1" si="45"/>
        <v>-7.9797376677463398E-3</v>
      </c>
      <c r="BS93" s="5">
        <f t="shared" ca="1" si="45"/>
        <v>6.6628792006123927E-2</v>
      </c>
      <c r="BT93" s="5">
        <f t="shared" ca="1" si="45"/>
        <v>-2.4810362800366803E-2</v>
      </c>
      <c r="BU93" s="5">
        <f t="shared" ca="1" si="45"/>
        <v>-3.7665945653243098E-2</v>
      </c>
      <c r="BV93" s="5">
        <f t="shared" ca="1" si="45"/>
        <v>2.0153795204486905E-2</v>
      </c>
      <c r="BW93" s="5">
        <f t="shared" ca="1" si="45"/>
        <v>-4.2245144857580866E-2</v>
      </c>
      <c r="BX93" s="5">
        <f t="shared" ca="1" si="45"/>
        <v>7.5844983616903908E-2</v>
      </c>
      <c r="BY93" s="5">
        <f t="shared" ca="1" si="45"/>
        <v>-1.3492522695400654E-2</v>
      </c>
      <c r="BZ93" s="5">
        <f t="shared" ca="1" si="45"/>
        <v>-2.203724121070711E-3</v>
      </c>
      <c r="CA93" s="5">
        <f t="shared" ca="1" si="45"/>
        <v>1.0711771295660592E-2</v>
      </c>
      <c r="CB93" s="5">
        <f t="shared" ca="1" si="45"/>
        <v>6.0993521357063568E-2</v>
      </c>
      <c r="CC93" s="5">
        <f t="shared" ca="1" si="45"/>
        <v>6.3177982025265436E-2</v>
      </c>
      <c r="CD93" s="5">
        <f t="shared" ca="1" si="45"/>
        <v>-3.726202725816101E-2</v>
      </c>
      <c r="CE93" s="5">
        <f t="shared" ca="1" si="45"/>
        <v>2.302646838215567E-2</v>
      </c>
      <c r="CF93" s="5">
        <f t="shared" ca="1" si="45"/>
        <v>-2.1441047874020659E-2</v>
      </c>
      <c r="CG93" s="5">
        <f t="shared" ca="1" si="45"/>
        <v>1.881635178332499E-2</v>
      </c>
      <c r="CH93" s="5">
        <f t="shared" ca="1" si="45"/>
        <v>0.13508557246731659</v>
      </c>
      <c r="CI93" s="5">
        <f t="shared" ca="1" si="45"/>
        <v>1.1736169706174315E-2</v>
      </c>
      <c r="CJ93" s="5">
        <f t="shared" ca="1" si="45"/>
        <v>-1.8765932552516958E-2</v>
      </c>
      <c r="CK93" s="5">
        <f t="shared" ca="1" si="45"/>
        <v>-6.0098526934837679E-2</v>
      </c>
      <c r="CL93" s="5">
        <f t="shared" ca="1" si="45"/>
        <v>-4.440778500358341E-2</v>
      </c>
      <c r="CM93" s="5">
        <f t="shared" ca="1" si="45"/>
        <v>-4.2400660094789031E-2</v>
      </c>
      <c r="CN93" s="5">
        <f t="shared" ca="1" si="45"/>
        <v>9.4798164308898578E-2</v>
      </c>
      <c r="CO93" s="5">
        <f t="shared" ca="1" si="45"/>
        <v>4.4103452498323184E-3</v>
      </c>
      <c r="CP93" s="5">
        <f t="shared" ca="1" si="45"/>
        <v>-8.3880561327530061E-3</v>
      </c>
      <c r="CQ93" s="5">
        <f t="shared" ca="1" si="45"/>
        <v>0.10316369489383437</v>
      </c>
      <c r="CR93" s="5">
        <f t="shared" ca="1" si="45"/>
        <v>6.2406274901197031E-2</v>
      </c>
      <c r="CS93" s="5">
        <f t="shared" ca="1" si="45"/>
        <v>-4.1813059362068063E-2</v>
      </c>
      <c r="CT93" s="5">
        <f t="shared" ca="1" si="45"/>
        <v>-3.092233591894544E-3</v>
      </c>
      <c r="CU93" s="5">
        <f t="shared" ca="1" si="45"/>
        <v>3.7708415018252513E-2</v>
      </c>
      <c r="CV93" s="5">
        <f t="shared" ca="1" si="45"/>
        <v>6.7688980172936675E-2</v>
      </c>
      <c r="CW93" s="5">
        <f t="shared" ca="1" si="45"/>
        <v>0.11377651268338329</v>
      </c>
      <c r="CX93" s="5">
        <f t="shared" ca="1" si="45"/>
        <v>5.4958431380848882E-2</v>
      </c>
      <c r="CY93" s="5">
        <f t="shared" ca="1" si="45"/>
        <v>1.3949669726637141E-2</v>
      </c>
    </row>
    <row r="94" spans="2:103" x14ac:dyDescent="0.25">
      <c r="B94" s="1">
        <v>47635</v>
      </c>
      <c r="C94">
        <v>89</v>
      </c>
      <c r="D94" s="5">
        <f t="shared" ca="1" si="34"/>
        <v>-0.11039039002552568</v>
      </c>
      <c r="E94" s="5">
        <f t="shared" ca="1" si="46"/>
        <v>-0.10108185014037005</v>
      </c>
      <c r="F94" s="5">
        <f t="shared" ca="1" si="46"/>
        <v>3.383566465313867E-2</v>
      </c>
      <c r="G94" s="5">
        <f t="shared" ca="1" si="46"/>
        <v>2.7884900496758683E-2</v>
      </c>
      <c r="H94" s="5">
        <f t="shared" ca="1" si="46"/>
        <v>4.0122576506769078E-2</v>
      </c>
      <c r="I94" s="5">
        <f t="shared" ca="1" si="46"/>
        <v>6.8647093725693678E-4</v>
      </c>
      <c r="J94" s="5">
        <f t="shared" ca="1" si="46"/>
        <v>2.7634380810384225E-2</v>
      </c>
      <c r="K94" s="5">
        <f t="shared" ca="1" si="46"/>
        <v>1.9691825936879709E-2</v>
      </c>
      <c r="L94" s="5">
        <f t="shared" ca="1" si="46"/>
        <v>-1.7707355451852109E-2</v>
      </c>
      <c r="M94" s="5">
        <f t="shared" ca="1" si="46"/>
        <v>-3.1029317911837898E-2</v>
      </c>
      <c r="N94" s="5">
        <f t="shared" ca="1" si="46"/>
        <v>-9.9391756666484421E-2</v>
      </c>
      <c r="O94" s="5">
        <f t="shared" ca="1" si="46"/>
        <v>7.1158755263697721E-2</v>
      </c>
      <c r="P94" s="5">
        <f t="shared" ca="1" si="46"/>
        <v>1.2887866553354261E-2</v>
      </c>
      <c r="Q94" s="5">
        <f t="shared" ca="1" si="46"/>
        <v>2.5370713215044048E-4</v>
      </c>
      <c r="R94" s="5">
        <f t="shared" ca="1" si="46"/>
        <v>-0.10613794555375132</v>
      </c>
      <c r="S94" s="5">
        <f t="shared" ca="1" si="46"/>
        <v>-3.6096216936281574E-2</v>
      </c>
      <c r="T94" s="5">
        <f t="shared" ca="1" si="46"/>
        <v>-1.5977606409290638E-2</v>
      </c>
      <c r="U94" s="5">
        <f t="shared" ca="1" si="46"/>
        <v>-7.1665601652993391E-3</v>
      </c>
      <c r="V94" s="5">
        <f t="shared" ca="1" si="46"/>
        <v>1.9446500539630669E-2</v>
      </c>
      <c r="W94" s="5">
        <f t="shared" ca="1" si="46"/>
        <v>7.4276516335840231E-2</v>
      </c>
      <c r="X94" s="5">
        <f t="shared" ca="1" si="46"/>
        <v>5.8021641103567924E-2</v>
      </c>
      <c r="Y94" s="5">
        <f t="shared" ca="1" si="46"/>
        <v>2.5502754320598047E-2</v>
      </c>
      <c r="Z94" s="5">
        <f t="shared" ca="1" si="46"/>
        <v>0.11539902459051593</v>
      </c>
      <c r="AA94" s="5">
        <f t="shared" ca="1" si="46"/>
        <v>-8.2191750154834986E-3</v>
      </c>
      <c r="AB94" s="5">
        <f t="shared" ca="1" si="46"/>
        <v>4.6651284062493643E-2</v>
      </c>
      <c r="AC94" s="5">
        <f t="shared" ca="1" si="46"/>
        <v>-1.0769095942670191E-2</v>
      </c>
      <c r="AD94" s="5">
        <f t="shared" ca="1" si="46"/>
        <v>6.3473482412051391E-2</v>
      </c>
      <c r="AE94" s="5">
        <f t="shared" ca="1" si="46"/>
        <v>8.8421305007006634E-3</v>
      </c>
      <c r="AF94" s="5">
        <f t="shared" ca="1" si="46"/>
        <v>9.9434904391898851E-3</v>
      </c>
      <c r="AG94" s="5">
        <f t="shared" ca="1" si="46"/>
        <v>-9.6501745450512488E-2</v>
      </c>
      <c r="AH94" s="5">
        <f t="shared" ca="1" si="46"/>
        <v>0.10384093847299322</v>
      </c>
      <c r="AI94" s="5">
        <f t="shared" ca="1" si="46"/>
        <v>-9.5110853943876751E-4</v>
      </c>
      <c r="AJ94" s="5">
        <f t="shared" ca="1" si="46"/>
        <v>3.1523784102807435E-2</v>
      </c>
      <c r="AK94" s="5">
        <f t="shared" ca="1" si="46"/>
        <v>3.8027136428546458E-2</v>
      </c>
      <c r="AL94" s="5">
        <f t="shared" ca="1" si="46"/>
        <v>2.4550395138061534E-2</v>
      </c>
      <c r="AM94" s="5">
        <f t="shared" ca="1" si="46"/>
        <v>5.5152991413919689E-4</v>
      </c>
      <c r="AN94" s="5">
        <f t="shared" ca="1" si="46"/>
        <v>3.7319387560827685E-2</v>
      </c>
      <c r="AO94" s="5">
        <f t="shared" ca="1" si="46"/>
        <v>1.0537895374754242E-2</v>
      </c>
      <c r="AP94" s="5">
        <f t="shared" ca="1" si="46"/>
        <v>-5.8757412011629102E-2</v>
      </c>
      <c r="AQ94" s="5">
        <f t="shared" ca="1" si="46"/>
        <v>-1.4469303279053377E-2</v>
      </c>
      <c r="AR94" s="5">
        <f t="shared" ca="1" si="46"/>
        <v>-7.4299870696834747E-2</v>
      </c>
      <c r="AS94" s="5">
        <f t="shared" ca="1" si="46"/>
        <v>-1.5484190237395209E-2</v>
      </c>
      <c r="AT94" s="5">
        <f t="shared" ca="1" si="46"/>
        <v>-2.9944532374726086E-2</v>
      </c>
      <c r="AU94" s="5">
        <f t="shared" ca="1" si="46"/>
        <v>4.5159141484511285E-2</v>
      </c>
      <c r="AV94" s="5">
        <f t="shared" ca="1" si="46"/>
        <v>-1.2602965001549681E-2</v>
      </c>
      <c r="AW94" s="5">
        <f t="shared" ca="1" si="46"/>
        <v>6.8733360292942428E-2</v>
      </c>
      <c r="AX94" s="5">
        <f t="shared" ca="1" si="46"/>
        <v>-3.8829644049494912E-2</v>
      </c>
      <c r="AY94" s="5">
        <f t="shared" ca="1" si="46"/>
        <v>-3.1641962354036824E-3</v>
      </c>
      <c r="AZ94" s="5">
        <f t="shared" ca="1" si="46"/>
        <v>9.3543514974271505E-2</v>
      </c>
      <c r="BA94" s="5">
        <f t="shared" ca="1" si="46"/>
        <v>4.7530752557273931E-5</v>
      </c>
      <c r="BB94" s="5">
        <f t="shared" ca="1" si="46"/>
        <v>5.5685947140479003E-3</v>
      </c>
      <c r="BC94" s="5">
        <f t="shared" ca="1" si="46"/>
        <v>4.3464059873762971E-2</v>
      </c>
      <c r="BD94" s="5">
        <f t="shared" ca="1" si="46"/>
        <v>6.971726497230997E-2</v>
      </c>
      <c r="BE94" s="5">
        <f t="shared" ca="1" si="46"/>
        <v>9.6108994480931728E-2</v>
      </c>
      <c r="BF94" s="5">
        <f t="shared" ca="1" si="46"/>
        <v>4.0121272470007241E-2</v>
      </c>
      <c r="BG94" s="5">
        <f t="shared" ca="1" si="46"/>
        <v>-2.5833356695823456E-2</v>
      </c>
      <c r="BH94" s="5">
        <f t="shared" ca="1" si="46"/>
        <v>-6.7410563865827833E-2</v>
      </c>
      <c r="BI94" s="5">
        <f t="shared" ca="1" si="46"/>
        <v>2.2989772395362925E-2</v>
      </c>
      <c r="BJ94" s="5">
        <f t="shared" ca="1" si="46"/>
        <v>1.323835685603816E-2</v>
      </c>
      <c r="BK94" s="5">
        <f t="shared" ca="1" si="46"/>
        <v>5.6448340846395287E-2</v>
      </c>
      <c r="BL94" s="5">
        <f t="shared" ca="1" si="46"/>
        <v>7.0775152633727407E-3</v>
      </c>
      <c r="BM94" s="5">
        <f t="shared" ca="1" si="46"/>
        <v>-4.7355390544394617E-2</v>
      </c>
      <c r="BN94" s="5">
        <f t="shared" ca="1" si="46"/>
        <v>1.2911185561062957E-2</v>
      </c>
      <c r="BO94" s="5">
        <f t="shared" ca="1" si="46"/>
        <v>-4.5478425725147265E-3</v>
      </c>
      <c r="BP94" s="5">
        <f t="shared" ca="1" si="46"/>
        <v>8.1237504116671397E-2</v>
      </c>
      <c r="BQ94" s="5">
        <f t="shared" ca="1" si="45"/>
        <v>2.2689876031565557E-2</v>
      </c>
      <c r="BR94" s="5">
        <f t="shared" ca="1" si="45"/>
        <v>-4.7676415838166257E-4</v>
      </c>
      <c r="BS94" s="5">
        <f t="shared" ca="1" si="45"/>
        <v>1.6542262394158621E-2</v>
      </c>
      <c r="BT94" s="5">
        <f t="shared" ca="1" si="45"/>
        <v>-1.1319810068261138E-2</v>
      </c>
      <c r="BU94" s="5">
        <f t="shared" ca="1" si="45"/>
        <v>-4.8204502647877984E-2</v>
      </c>
      <c r="BV94" s="5">
        <f t="shared" ca="1" si="45"/>
        <v>6.6873737433522415E-2</v>
      </c>
      <c r="BW94" s="5">
        <f t="shared" ca="1" si="45"/>
        <v>-1.2815814989196907E-2</v>
      </c>
      <c r="BX94" s="5">
        <f t="shared" ca="1" si="45"/>
        <v>6.0002356249324831E-2</v>
      </c>
      <c r="BY94" s="5">
        <f t="shared" ca="1" si="45"/>
        <v>-7.9388381561502658E-2</v>
      </c>
      <c r="BZ94" s="5">
        <f t="shared" ca="1" si="45"/>
        <v>3.9726965140437373E-2</v>
      </c>
      <c r="CA94" s="5">
        <f t="shared" ca="1" si="45"/>
        <v>-4.6435962881577544E-3</v>
      </c>
      <c r="CB94" s="5">
        <f t="shared" ca="1" si="45"/>
        <v>4.4758646856057183E-2</v>
      </c>
      <c r="CC94" s="5">
        <f t="shared" ca="1" si="45"/>
        <v>3.9330108802848068E-2</v>
      </c>
      <c r="CD94" s="5">
        <f t="shared" ca="1" si="45"/>
        <v>-3.7342162140793431E-2</v>
      </c>
      <c r="CE94" s="5">
        <f t="shared" ca="1" si="45"/>
        <v>4.6559978952147023E-2</v>
      </c>
      <c r="CF94" s="5">
        <f t="shared" ca="1" si="45"/>
        <v>-7.3734819272992932E-4</v>
      </c>
      <c r="CG94" s="5">
        <f t="shared" ca="1" si="45"/>
        <v>8.0733681938476923E-3</v>
      </c>
      <c r="CH94" s="5">
        <f t="shared" ca="1" si="45"/>
        <v>3.7852136898315437E-2</v>
      </c>
      <c r="CI94" s="5">
        <f t="shared" ca="1" si="45"/>
        <v>-7.1230313241166729E-2</v>
      </c>
      <c r="CJ94" s="5">
        <f t="shared" ca="1" si="45"/>
        <v>0.13902314720726772</v>
      </c>
      <c r="CK94" s="5">
        <f t="shared" ca="1" si="45"/>
        <v>1.3416255884202234E-2</v>
      </c>
      <c r="CL94" s="5">
        <f t="shared" ca="1" si="45"/>
        <v>5.3555139956629333E-2</v>
      </c>
      <c r="CM94" s="5">
        <f t="shared" ca="1" si="45"/>
        <v>2.6878496613554114E-3</v>
      </c>
      <c r="CN94" s="5">
        <f t="shared" ca="1" si="45"/>
        <v>-1.7107339081724935E-2</v>
      </c>
      <c r="CO94" s="5">
        <f t="shared" ca="1" si="45"/>
        <v>0.11645500510632567</v>
      </c>
      <c r="CP94" s="5">
        <f t="shared" ca="1" si="45"/>
        <v>1.8605519023018664E-2</v>
      </c>
      <c r="CQ94" s="5">
        <f t="shared" ca="1" si="45"/>
        <v>-8.3237888924495546E-2</v>
      </c>
      <c r="CR94" s="5">
        <f t="shared" ca="1" si="45"/>
        <v>3.9912036875455505E-2</v>
      </c>
      <c r="CS94" s="5">
        <f t="shared" ca="1" si="45"/>
        <v>3.8777333799072229E-2</v>
      </c>
      <c r="CT94" s="5">
        <f t="shared" ca="1" si="45"/>
        <v>-3.0374770620594856E-2</v>
      </c>
      <c r="CU94" s="5">
        <f t="shared" ca="1" si="45"/>
        <v>5.9103000584829028E-2</v>
      </c>
      <c r="CV94" s="5">
        <f t="shared" ca="1" si="45"/>
        <v>0.13370744793804823</v>
      </c>
      <c r="CW94" s="5">
        <f t="shared" ca="1" si="45"/>
        <v>4.8836029083382951E-3</v>
      </c>
      <c r="CX94" s="5">
        <f t="shared" ca="1" si="45"/>
        <v>-7.2377054484847991E-2</v>
      </c>
      <c r="CY94" s="5">
        <f t="shared" ca="1" si="45"/>
        <v>7.4482476986965571E-3</v>
      </c>
    </row>
    <row r="95" spans="2:103" x14ac:dyDescent="0.25">
      <c r="B95" s="1">
        <v>47665</v>
      </c>
      <c r="C95">
        <v>90</v>
      </c>
      <c r="D95" s="5">
        <f t="shared" ca="1" si="34"/>
        <v>-1.4123273244862601E-2</v>
      </c>
      <c r="E95" s="5">
        <f t="shared" ca="1" si="46"/>
        <v>-6.4283631153075893E-2</v>
      </c>
      <c r="F95" s="5">
        <f t="shared" ca="1" si="46"/>
        <v>-1.2124422924461939E-2</v>
      </c>
      <c r="G95" s="5">
        <f t="shared" ca="1" si="46"/>
        <v>6.8399525021939477E-3</v>
      </c>
      <c r="H95" s="5">
        <f t="shared" ca="1" si="46"/>
        <v>8.9217607941190179E-3</v>
      </c>
      <c r="I95" s="5">
        <f t="shared" ca="1" si="46"/>
        <v>-5.3845008452751392E-2</v>
      </c>
      <c r="J95" s="5">
        <f t="shared" ca="1" si="46"/>
        <v>-1.8309875031220828E-2</v>
      </c>
      <c r="K95" s="5">
        <f t="shared" ca="1" si="46"/>
        <v>0.1055209847473305</v>
      </c>
      <c r="L95" s="5">
        <f t="shared" ca="1" si="46"/>
        <v>1.1931194984202465E-2</v>
      </c>
      <c r="M95" s="5">
        <f t="shared" ca="1" si="46"/>
        <v>-4.3627740110321216E-2</v>
      </c>
      <c r="N95" s="5">
        <f t="shared" ca="1" si="46"/>
        <v>3.4328446726084628E-2</v>
      </c>
      <c r="O95" s="5">
        <f t="shared" ca="1" si="46"/>
        <v>3.1858392966797863E-2</v>
      </c>
      <c r="P95" s="5">
        <f t="shared" ca="1" si="46"/>
        <v>-3.8420321979577465E-3</v>
      </c>
      <c r="Q95" s="5">
        <f t="shared" ca="1" si="46"/>
        <v>1.2692415228159946E-2</v>
      </c>
      <c r="R95" s="5">
        <f t="shared" ca="1" si="46"/>
        <v>2.6970960032589544E-2</v>
      </c>
      <c r="S95" s="5">
        <f t="shared" ca="1" si="46"/>
        <v>4.9886030150812655E-3</v>
      </c>
      <c r="T95" s="5">
        <f t="shared" ca="1" si="46"/>
        <v>-4.8061215967722826E-3</v>
      </c>
      <c r="U95" s="5">
        <f t="shared" ca="1" si="46"/>
        <v>8.3592517796776105E-3</v>
      </c>
      <c r="V95" s="5">
        <f t="shared" ca="1" si="46"/>
        <v>-9.5447870855472974E-2</v>
      </c>
      <c r="W95" s="5">
        <f t="shared" ca="1" si="46"/>
        <v>0.12685809869563677</v>
      </c>
      <c r="X95" s="5">
        <f t="shared" ca="1" si="46"/>
        <v>4.7265473244118034E-2</v>
      </c>
      <c r="Y95" s="5">
        <f t="shared" ca="1" si="46"/>
        <v>-0.14537801212648327</v>
      </c>
      <c r="Z95" s="5">
        <f t="shared" ca="1" si="46"/>
        <v>2.6973101837267567E-2</v>
      </c>
      <c r="AA95" s="5">
        <f t="shared" ca="1" si="46"/>
        <v>3.1921589069247941E-2</v>
      </c>
      <c r="AB95" s="5">
        <f t="shared" ca="1" si="46"/>
        <v>-5.9177360769839676E-2</v>
      </c>
      <c r="AC95" s="5">
        <f t="shared" ca="1" si="46"/>
        <v>3.0944113146060888E-2</v>
      </c>
      <c r="AD95" s="5">
        <f t="shared" ca="1" si="46"/>
        <v>-2.8800319666885892E-2</v>
      </c>
      <c r="AE95" s="5">
        <f t="shared" ca="1" si="46"/>
        <v>2.6590220052342659E-2</v>
      </c>
      <c r="AF95" s="5">
        <f t="shared" ca="1" si="46"/>
        <v>2.3297326783914048E-3</v>
      </c>
      <c r="AG95" s="5">
        <f t="shared" ca="1" si="46"/>
        <v>-0.10570631530687584</v>
      </c>
      <c r="AH95" s="5">
        <f t="shared" ca="1" si="46"/>
        <v>2.4970663827009552E-2</v>
      </c>
      <c r="AI95" s="5">
        <f t="shared" ca="1" si="46"/>
        <v>-0.1240861419040504</v>
      </c>
      <c r="AJ95" s="5">
        <f t="shared" ca="1" si="46"/>
        <v>-3.9275820579987346E-2</v>
      </c>
      <c r="AK95" s="5">
        <f t="shared" ca="1" si="46"/>
        <v>-6.3437406923745013E-2</v>
      </c>
      <c r="AL95" s="5">
        <f t="shared" ca="1" si="46"/>
        <v>5.1098867167146768E-2</v>
      </c>
      <c r="AM95" s="5">
        <f t="shared" ca="1" si="46"/>
        <v>-0.10864665964254232</v>
      </c>
      <c r="AN95" s="5">
        <f t="shared" ca="1" si="46"/>
        <v>4.0879036711244474E-2</v>
      </c>
      <c r="AO95" s="5">
        <f t="shared" ca="1" si="46"/>
        <v>-4.445248964710756E-2</v>
      </c>
      <c r="AP95" s="5">
        <f t="shared" ca="1" si="46"/>
        <v>-4.0138778015387143E-2</v>
      </c>
      <c r="AQ95" s="5">
        <f t="shared" ca="1" si="46"/>
        <v>8.1559211848760818E-2</v>
      </c>
      <c r="AR95" s="5">
        <f t="shared" ca="1" si="46"/>
        <v>-1.3884316783916453E-2</v>
      </c>
      <c r="AS95" s="5">
        <f t="shared" ca="1" si="46"/>
        <v>-5.0041452598043171E-2</v>
      </c>
      <c r="AT95" s="5">
        <f t="shared" ca="1" si="46"/>
        <v>-3.7637427943449622E-3</v>
      </c>
      <c r="AU95" s="5">
        <f t="shared" ca="1" si="46"/>
        <v>-2.4731476453946011E-2</v>
      </c>
      <c r="AV95" s="5">
        <f t="shared" ca="1" si="46"/>
        <v>2.1974006164997659E-2</v>
      </c>
      <c r="AW95" s="5">
        <f t="shared" ca="1" si="46"/>
        <v>1.0519852386258619E-2</v>
      </c>
      <c r="AX95" s="5">
        <f t="shared" ca="1" si="46"/>
        <v>0.12802868582282731</v>
      </c>
      <c r="AY95" s="5">
        <f t="shared" ca="1" si="46"/>
        <v>-2.3355009446469888E-2</v>
      </c>
      <c r="AZ95" s="5">
        <f t="shared" ca="1" si="46"/>
        <v>2.7975949196295206E-3</v>
      </c>
      <c r="BA95" s="5">
        <f t="shared" ca="1" si="46"/>
        <v>6.4657500168146823E-2</v>
      </c>
      <c r="BB95" s="5">
        <f t="shared" ca="1" si="46"/>
        <v>1.1946187127190221E-2</v>
      </c>
      <c r="BC95" s="5">
        <f t="shared" ca="1" si="46"/>
        <v>5.0342275336063252E-2</v>
      </c>
      <c r="BD95" s="5">
        <f t="shared" ca="1" si="46"/>
        <v>0.13468901510085507</v>
      </c>
      <c r="BE95" s="5">
        <f t="shared" ca="1" si="46"/>
        <v>8.63922906890464E-2</v>
      </c>
      <c r="BF95" s="5">
        <f t="shared" ca="1" si="46"/>
        <v>4.4914906136776907E-2</v>
      </c>
      <c r="BG95" s="5">
        <f t="shared" ca="1" si="46"/>
        <v>0.12865897918322891</v>
      </c>
      <c r="BH95" s="5">
        <f t="shared" ca="1" si="46"/>
        <v>2.2738567794681371E-3</v>
      </c>
      <c r="BI95" s="5">
        <f t="shared" ca="1" si="46"/>
        <v>-1.5055735536049088E-2</v>
      </c>
      <c r="BJ95" s="5">
        <f t="shared" ca="1" si="46"/>
        <v>-2.178955752594687E-2</v>
      </c>
      <c r="BK95" s="5">
        <f t="shared" ca="1" si="46"/>
        <v>-2.4910395375856046E-2</v>
      </c>
      <c r="BL95" s="5">
        <f t="shared" ca="1" si="46"/>
        <v>-4.3700851649870115E-2</v>
      </c>
      <c r="BM95" s="5">
        <f t="shared" ca="1" si="46"/>
        <v>6.0611175836056012E-2</v>
      </c>
      <c r="BN95" s="5">
        <f t="shared" ca="1" si="46"/>
        <v>5.7826246269466206E-4</v>
      </c>
      <c r="BO95" s="5">
        <f t="shared" ca="1" si="46"/>
        <v>-6.8671041075706735E-2</v>
      </c>
      <c r="BP95" s="5">
        <f t="shared" ref="BP95:CY98" ca="1" si="47">_xlfn.NORM.INV(RAND(), $B$3, $C$3)</f>
        <v>3.8054226833564894E-2</v>
      </c>
      <c r="BQ95" s="5">
        <f t="shared" ca="1" si="47"/>
        <v>-6.4485678364402541E-2</v>
      </c>
      <c r="BR95" s="5">
        <f t="shared" ca="1" si="47"/>
        <v>-5.8304954127052604E-2</v>
      </c>
      <c r="BS95" s="5">
        <f t="shared" ca="1" si="47"/>
        <v>3.7185340545013795E-2</v>
      </c>
      <c r="BT95" s="5">
        <f t="shared" ca="1" si="47"/>
        <v>-2.9788203962042709E-2</v>
      </c>
      <c r="BU95" s="5">
        <f t="shared" ca="1" si="47"/>
        <v>5.6527198421982894E-2</v>
      </c>
      <c r="BV95" s="5">
        <f t="shared" ca="1" si="47"/>
        <v>1.8747613296466667E-3</v>
      </c>
      <c r="BW95" s="5">
        <f t="shared" ca="1" si="47"/>
        <v>9.7011911532082183E-3</v>
      </c>
      <c r="BX95" s="5">
        <f t="shared" ca="1" si="47"/>
        <v>1.2150813716383102E-2</v>
      </c>
      <c r="BY95" s="5">
        <f t="shared" ca="1" si="47"/>
        <v>6.3879045524864411E-2</v>
      </c>
      <c r="BZ95" s="5">
        <f t="shared" ca="1" si="47"/>
        <v>-2.694197829125284E-2</v>
      </c>
      <c r="CA95" s="5">
        <f t="shared" ca="1" si="47"/>
        <v>1.8856609499697068E-2</v>
      </c>
      <c r="CB95" s="5">
        <f t="shared" ca="1" si="47"/>
        <v>4.0747055699398842E-2</v>
      </c>
      <c r="CC95" s="5">
        <f t="shared" ca="1" si="47"/>
        <v>1.0146120472967948E-2</v>
      </c>
      <c r="CD95" s="5">
        <f t="shared" ca="1" si="47"/>
        <v>0.13743779374660206</v>
      </c>
      <c r="CE95" s="5">
        <f t="shared" ca="1" si="47"/>
        <v>-3.6323941228195475E-2</v>
      </c>
      <c r="CF95" s="5">
        <f t="shared" ca="1" si="47"/>
        <v>1.4159153211388237E-2</v>
      </c>
      <c r="CG95" s="5">
        <f t="shared" ca="1" si="47"/>
        <v>-5.5759908934187224E-2</v>
      </c>
      <c r="CH95" s="5">
        <f t="shared" ca="1" si="47"/>
        <v>8.3305044858058508E-2</v>
      </c>
      <c r="CI95" s="5">
        <f t="shared" ca="1" si="47"/>
        <v>1.4658822348561825E-2</v>
      </c>
      <c r="CJ95" s="5">
        <f t="shared" ca="1" si="47"/>
        <v>5.5190406137017235E-2</v>
      </c>
      <c r="CK95" s="5">
        <f t="shared" ca="1" si="47"/>
        <v>-2.0102249913947381E-3</v>
      </c>
      <c r="CL95" s="5">
        <f t="shared" ca="1" si="47"/>
        <v>-5.9876183990795487E-2</v>
      </c>
      <c r="CM95" s="5">
        <f t="shared" ca="1" si="47"/>
        <v>3.5822490100745973E-2</v>
      </c>
      <c r="CN95" s="5">
        <f t="shared" ca="1" si="47"/>
        <v>-5.5556749214204768E-2</v>
      </c>
      <c r="CO95" s="5">
        <f t="shared" ca="1" si="47"/>
        <v>-5.3341255388259123E-2</v>
      </c>
      <c r="CP95" s="5">
        <f t="shared" ca="1" si="47"/>
        <v>-2.8570613589761297E-2</v>
      </c>
      <c r="CQ95" s="5">
        <f t="shared" ca="1" si="47"/>
        <v>2.0957300063218415E-2</v>
      </c>
      <c r="CR95" s="5">
        <f t="shared" ca="1" si="47"/>
        <v>-2.4636526866352107E-2</v>
      </c>
      <c r="CS95" s="5">
        <f t="shared" ca="1" si="47"/>
        <v>-2.1720562100558404E-2</v>
      </c>
      <c r="CT95" s="5">
        <f t="shared" ca="1" si="47"/>
        <v>-7.5015884400116264E-2</v>
      </c>
      <c r="CU95" s="5">
        <f t="shared" ca="1" si="47"/>
        <v>-8.0955474115126158E-2</v>
      </c>
      <c r="CV95" s="5">
        <f t="shared" ca="1" si="47"/>
        <v>-4.9591932139041235E-2</v>
      </c>
      <c r="CW95" s="5">
        <f t="shared" ca="1" si="47"/>
        <v>4.8969548314744503E-2</v>
      </c>
      <c r="CX95" s="5">
        <f t="shared" ca="1" si="47"/>
        <v>-1.2673531105384422E-2</v>
      </c>
      <c r="CY95" s="5">
        <f t="shared" ca="1" si="47"/>
        <v>-5.3106698532840411E-3</v>
      </c>
    </row>
    <row r="96" spans="2:103" x14ac:dyDescent="0.25">
      <c r="B96" s="1">
        <v>47696</v>
      </c>
      <c r="C96">
        <v>91</v>
      </c>
      <c r="D96" s="5">
        <f t="shared" ca="1" si="34"/>
        <v>3.0579738106836316E-2</v>
      </c>
      <c r="E96" s="5">
        <f t="shared" ref="E96:BP99" ca="1" si="48">_xlfn.NORM.INV(RAND(), $B$3, $C$3)</f>
        <v>8.7917970850798638E-2</v>
      </c>
      <c r="F96" s="5">
        <f t="shared" ca="1" si="48"/>
        <v>-3.689839614087375E-2</v>
      </c>
      <c r="G96" s="5">
        <f t="shared" ca="1" si="48"/>
        <v>-3.3500171885121111E-2</v>
      </c>
      <c r="H96" s="5">
        <f t="shared" ca="1" si="48"/>
        <v>0.12222646572348435</v>
      </c>
      <c r="I96" s="5">
        <f t="shared" ca="1" si="48"/>
        <v>-1.7164074995388436E-2</v>
      </c>
      <c r="J96" s="5">
        <f t="shared" ca="1" si="48"/>
        <v>2.3013856322848626E-2</v>
      </c>
      <c r="K96" s="5">
        <f t="shared" ca="1" si="48"/>
        <v>-8.5313210410542295E-2</v>
      </c>
      <c r="L96" s="5">
        <f t="shared" ca="1" si="48"/>
        <v>1.4760679786344155E-2</v>
      </c>
      <c r="M96" s="5">
        <f t="shared" ca="1" si="48"/>
        <v>5.9911031947283743E-4</v>
      </c>
      <c r="N96" s="5">
        <f t="shared" ca="1" si="48"/>
        <v>1.9962996585844429E-2</v>
      </c>
      <c r="O96" s="5">
        <f t="shared" ca="1" si="48"/>
        <v>4.0913308793187837E-2</v>
      </c>
      <c r="P96" s="5">
        <f t="shared" ca="1" si="48"/>
        <v>-1.2441911752653377E-2</v>
      </c>
      <c r="Q96" s="5">
        <f t="shared" ca="1" si="48"/>
        <v>1.4823409840417625E-2</v>
      </c>
      <c r="R96" s="5">
        <f t="shared" ca="1" si="48"/>
        <v>2.3377835507585425E-2</v>
      </c>
      <c r="S96" s="5">
        <f t="shared" ca="1" si="48"/>
        <v>1.6663076245685696E-2</v>
      </c>
      <c r="T96" s="5">
        <f t="shared" ca="1" si="48"/>
        <v>4.9218135870536944E-2</v>
      </c>
      <c r="U96" s="5">
        <f t="shared" ca="1" si="48"/>
        <v>6.5712651107964482E-2</v>
      </c>
      <c r="V96" s="5">
        <f t="shared" ca="1" si="48"/>
        <v>-7.0938348995382372E-2</v>
      </c>
      <c r="W96" s="5">
        <f t="shared" ca="1" si="48"/>
        <v>2.398266255387645E-2</v>
      </c>
      <c r="X96" s="5">
        <f t="shared" ca="1" si="48"/>
        <v>6.4908048890954487E-2</v>
      </c>
      <c r="Y96" s="5">
        <f t="shared" ca="1" si="48"/>
        <v>-2.2911243362906619E-2</v>
      </c>
      <c r="Z96" s="5">
        <f t="shared" ca="1" si="48"/>
        <v>1.9746184676100974E-5</v>
      </c>
      <c r="AA96" s="5">
        <f t="shared" ca="1" si="48"/>
        <v>-9.0425174106188083E-2</v>
      </c>
      <c r="AB96" s="5">
        <f t="shared" ca="1" si="48"/>
        <v>1.0731793700633388E-2</v>
      </c>
      <c r="AC96" s="5">
        <f t="shared" ca="1" si="48"/>
        <v>-2.5140393512125513E-2</v>
      </c>
      <c r="AD96" s="5">
        <f t="shared" ca="1" si="48"/>
        <v>4.2448110149979547E-2</v>
      </c>
      <c r="AE96" s="5">
        <f t="shared" ca="1" si="48"/>
        <v>-7.9790885015487631E-2</v>
      </c>
      <c r="AF96" s="5">
        <f t="shared" ca="1" si="48"/>
        <v>-6.7924021289837766E-2</v>
      </c>
      <c r="AG96" s="5">
        <f t="shared" ca="1" si="48"/>
        <v>-9.8408635122907456E-2</v>
      </c>
      <c r="AH96" s="5">
        <f t="shared" ca="1" si="48"/>
        <v>-1.2581558067334419E-2</v>
      </c>
      <c r="AI96" s="5">
        <f t="shared" ca="1" si="48"/>
        <v>-2.8231316111626277E-2</v>
      </c>
      <c r="AJ96" s="5">
        <f t="shared" ca="1" si="48"/>
        <v>6.3443065314792213E-2</v>
      </c>
      <c r="AK96" s="5">
        <f t="shared" ca="1" si="48"/>
        <v>1.9470373651191867E-2</v>
      </c>
      <c r="AL96" s="5">
        <f t="shared" ca="1" si="48"/>
        <v>-1.3450572252690331E-2</v>
      </c>
      <c r="AM96" s="5">
        <f t="shared" ca="1" si="48"/>
        <v>-6.1252665934027714E-2</v>
      </c>
      <c r="AN96" s="5">
        <f t="shared" ca="1" si="48"/>
        <v>9.0273254210517503E-2</v>
      </c>
      <c r="AO96" s="5">
        <f t="shared" ca="1" si="48"/>
        <v>4.7143732554958632E-3</v>
      </c>
      <c r="AP96" s="5">
        <f t="shared" ca="1" si="48"/>
        <v>-1.0454870141668855E-2</v>
      </c>
      <c r="AQ96" s="5">
        <f t="shared" ca="1" si="48"/>
        <v>7.0233766603794587E-2</v>
      </c>
      <c r="AR96" s="5">
        <f t="shared" ca="1" si="48"/>
        <v>-6.8372268766623528E-2</v>
      </c>
      <c r="AS96" s="5">
        <f t="shared" ca="1" si="48"/>
        <v>-6.8365422467040415E-2</v>
      </c>
      <c r="AT96" s="5">
        <f t="shared" ca="1" si="48"/>
        <v>0.11194907183057497</v>
      </c>
      <c r="AU96" s="5">
        <f t="shared" ca="1" si="48"/>
        <v>4.8764449118824174E-2</v>
      </c>
      <c r="AV96" s="5">
        <f t="shared" ca="1" si="48"/>
        <v>-2.856873928278203E-2</v>
      </c>
      <c r="AW96" s="5">
        <f t="shared" ca="1" si="48"/>
        <v>-4.8043609766397433E-2</v>
      </c>
      <c r="AX96" s="5">
        <f t="shared" ca="1" si="48"/>
        <v>3.7236331139421597E-2</v>
      </c>
      <c r="AY96" s="5">
        <f t="shared" ca="1" si="48"/>
        <v>-9.8372763513245615E-2</v>
      </c>
      <c r="AZ96" s="5">
        <f t="shared" ca="1" si="48"/>
        <v>-8.2596568130551162E-2</v>
      </c>
      <c r="BA96" s="5">
        <f t="shared" ca="1" si="48"/>
        <v>1.0467679100495545E-2</v>
      </c>
      <c r="BB96" s="5">
        <f t="shared" ca="1" si="48"/>
        <v>9.4645461546940174E-2</v>
      </c>
      <c r="BC96" s="5">
        <f t="shared" ca="1" si="48"/>
        <v>4.8455255172229657E-2</v>
      </c>
      <c r="BD96" s="5">
        <f t="shared" ca="1" si="48"/>
        <v>-2.3035101200183199E-2</v>
      </c>
      <c r="BE96" s="5">
        <f t="shared" ca="1" si="48"/>
        <v>-4.8777164774330167E-2</v>
      </c>
      <c r="BF96" s="5">
        <f t="shared" ca="1" si="48"/>
        <v>-4.9481503628067032E-2</v>
      </c>
      <c r="BG96" s="5">
        <f t="shared" ca="1" si="48"/>
        <v>-5.4487228194777401E-2</v>
      </c>
      <c r="BH96" s="5">
        <f t="shared" ca="1" si="48"/>
        <v>-3.6598969249746122E-2</v>
      </c>
      <c r="BI96" s="5">
        <f t="shared" ca="1" si="48"/>
        <v>3.8382024323453932E-3</v>
      </c>
      <c r="BJ96" s="5">
        <f t="shared" ca="1" si="48"/>
        <v>5.7457702660895539E-3</v>
      </c>
      <c r="BK96" s="5">
        <f t="shared" ca="1" si="48"/>
        <v>1.1067877031619782E-2</v>
      </c>
      <c r="BL96" s="5">
        <f t="shared" ca="1" si="48"/>
        <v>-3.5604844621809936E-3</v>
      </c>
      <c r="BM96" s="5">
        <f t="shared" ca="1" si="48"/>
        <v>-2.8718145767191221E-2</v>
      </c>
      <c r="BN96" s="5">
        <f t="shared" ca="1" si="48"/>
        <v>4.9664106279066799E-3</v>
      </c>
      <c r="BO96" s="5">
        <f t="shared" ca="1" si="48"/>
        <v>3.6715811725356581E-2</v>
      </c>
      <c r="BP96" s="5">
        <f t="shared" ca="1" si="48"/>
        <v>0.10152719935955092</v>
      </c>
      <c r="BQ96" s="5">
        <f t="shared" ca="1" si="47"/>
        <v>3.3584442684301989E-2</v>
      </c>
      <c r="BR96" s="5">
        <f t="shared" ca="1" si="47"/>
        <v>-2.0109677527433374E-2</v>
      </c>
      <c r="BS96" s="5">
        <f t="shared" ca="1" si="47"/>
        <v>-3.527039578849412E-2</v>
      </c>
      <c r="BT96" s="5">
        <f t="shared" ca="1" si="47"/>
        <v>4.215440731793195E-2</v>
      </c>
      <c r="BU96" s="5">
        <f t="shared" ca="1" si="47"/>
        <v>4.7413134373354197E-2</v>
      </c>
      <c r="BV96" s="5">
        <f t="shared" ca="1" si="47"/>
        <v>4.2321901425982061E-3</v>
      </c>
      <c r="BW96" s="5">
        <f t="shared" ca="1" si="47"/>
        <v>3.6185346730785425E-2</v>
      </c>
      <c r="BX96" s="5">
        <f t="shared" ca="1" si="47"/>
        <v>0.11960627561945042</v>
      </c>
      <c r="BY96" s="5">
        <f t="shared" ca="1" si="47"/>
        <v>4.6344735855067952E-2</v>
      </c>
      <c r="BZ96" s="5">
        <f t="shared" ca="1" si="47"/>
        <v>-4.223724012728379E-2</v>
      </c>
      <c r="CA96" s="5">
        <f t="shared" ca="1" si="47"/>
        <v>-2.1178360539859387E-2</v>
      </c>
      <c r="CB96" s="5">
        <f t="shared" ca="1" si="47"/>
        <v>1.001204144982583E-2</v>
      </c>
      <c r="CC96" s="5">
        <f t="shared" ca="1" si="47"/>
        <v>3.1408832475171691E-2</v>
      </c>
      <c r="CD96" s="5">
        <f t="shared" ca="1" si="47"/>
        <v>5.4781714229966701E-2</v>
      </c>
      <c r="CE96" s="5">
        <f t="shared" ca="1" si="47"/>
        <v>5.966640285614129E-2</v>
      </c>
      <c r="CF96" s="5">
        <f t="shared" ca="1" si="47"/>
        <v>-6.2891038617188359E-3</v>
      </c>
      <c r="CG96" s="5">
        <f t="shared" ca="1" si="47"/>
        <v>6.906823121368871E-3</v>
      </c>
      <c r="CH96" s="5">
        <f t="shared" ca="1" si="47"/>
        <v>-3.8591718536271531E-2</v>
      </c>
      <c r="CI96" s="5">
        <f t="shared" ca="1" si="47"/>
        <v>8.6925161643721643E-3</v>
      </c>
      <c r="CJ96" s="5">
        <f t="shared" ca="1" si="47"/>
        <v>-6.8474037189837321E-3</v>
      </c>
      <c r="CK96" s="5">
        <f t="shared" ca="1" si="47"/>
        <v>5.2188939076423801E-2</v>
      </c>
      <c r="CL96" s="5">
        <f t="shared" ca="1" si="47"/>
        <v>-4.4415578982450195E-2</v>
      </c>
      <c r="CM96" s="5">
        <f t="shared" ca="1" si="47"/>
        <v>6.0510500669002931E-2</v>
      </c>
      <c r="CN96" s="5">
        <f t="shared" ca="1" si="47"/>
        <v>8.6627704513289175E-2</v>
      </c>
      <c r="CO96" s="5">
        <f t="shared" ca="1" si="47"/>
        <v>-5.2157673913683734E-2</v>
      </c>
      <c r="CP96" s="5">
        <f t="shared" ca="1" si="47"/>
        <v>2.0652283577705693E-2</v>
      </c>
      <c r="CQ96" s="5">
        <f t="shared" ca="1" si="47"/>
        <v>0.10120710284260293</v>
      </c>
      <c r="CR96" s="5">
        <f t="shared" ca="1" si="47"/>
        <v>-0.13172811502659243</v>
      </c>
      <c r="CS96" s="5">
        <f t="shared" ca="1" si="47"/>
        <v>1.8609420816917854E-2</v>
      </c>
      <c r="CT96" s="5">
        <f t="shared" ca="1" si="47"/>
        <v>-3.2969718754360056E-2</v>
      </c>
      <c r="CU96" s="5">
        <f t="shared" ca="1" si="47"/>
        <v>3.071322568207983E-2</v>
      </c>
      <c r="CV96" s="5">
        <f t="shared" ca="1" si="47"/>
        <v>2.9737073098850292E-2</v>
      </c>
      <c r="CW96" s="5">
        <f t="shared" ca="1" si="47"/>
        <v>3.5190629925247872E-2</v>
      </c>
      <c r="CX96" s="5">
        <f t="shared" ca="1" si="47"/>
        <v>0.10549180315050201</v>
      </c>
      <c r="CY96" s="5">
        <f t="shared" ca="1" si="47"/>
        <v>-8.179125653601578E-2</v>
      </c>
    </row>
    <row r="97" spans="2:103" x14ac:dyDescent="0.25">
      <c r="B97" s="1">
        <v>47727</v>
      </c>
      <c r="C97">
        <v>92</v>
      </c>
      <c r="D97" s="5">
        <f t="shared" ca="1" si="34"/>
        <v>4.7192219967731916E-2</v>
      </c>
      <c r="E97" s="5">
        <f t="shared" ca="1" si="48"/>
        <v>-1.8395061527371553E-2</v>
      </c>
      <c r="F97" s="5">
        <f t="shared" ca="1" si="48"/>
        <v>4.7742787755989849E-2</v>
      </c>
      <c r="G97" s="5">
        <f t="shared" ca="1" si="48"/>
        <v>5.367519992594251E-2</v>
      </c>
      <c r="H97" s="5">
        <f t="shared" ca="1" si="48"/>
        <v>9.9737452422669921E-3</v>
      </c>
      <c r="I97" s="5">
        <f t="shared" ca="1" si="48"/>
        <v>4.0062785507721063E-2</v>
      </c>
      <c r="J97" s="5">
        <f t="shared" ca="1" si="48"/>
        <v>1.559373937982537E-2</v>
      </c>
      <c r="K97" s="5">
        <f t="shared" ca="1" si="48"/>
        <v>1.1539290529373294E-2</v>
      </c>
      <c r="L97" s="5">
        <f t="shared" ca="1" si="48"/>
        <v>-7.0157911016238625E-2</v>
      </c>
      <c r="M97" s="5">
        <f t="shared" ca="1" si="48"/>
        <v>3.7123339584266606E-2</v>
      </c>
      <c r="N97" s="5">
        <f t="shared" ca="1" si="48"/>
        <v>-4.5952978927543426E-3</v>
      </c>
      <c r="O97" s="5">
        <f t="shared" ca="1" si="48"/>
        <v>-2.3280342666023256E-2</v>
      </c>
      <c r="P97" s="5">
        <f t="shared" ca="1" si="48"/>
        <v>-2.6394262271698877E-2</v>
      </c>
      <c r="Q97" s="5">
        <f t="shared" ca="1" si="48"/>
        <v>1.2513702514855124E-2</v>
      </c>
      <c r="R97" s="5">
        <f t="shared" ca="1" si="48"/>
        <v>-1.6586186593671087E-2</v>
      </c>
      <c r="S97" s="5">
        <f t="shared" ca="1" si="48"/>
        <v>-3.2878528026880935E-3</v>
      </c>
      <c r="T97" s="5">
        <f t="shared" ca="1" si="48"/>
        <v>-4.4520068871088177E-2</v>
      </c>
      <c r="U97" s="5">
        <f t="shared" ca="1" si="48"/>
        <v>4.6735365269986992E-2</v>
      </c>
      <c r="V97" s="5">
        <f t="shared" ca="1" si="48"/>
        <v>1.8383338834263952E-2</v>
      </c>
      <c r="W97" s="5">
        <f t="shared" ca="1" si="48"/>
        <v>-2.4264710213489017E-3</v>
      </c>
      <c r="X97" s="5">
        <f t="shared" ca="1" si="48"/>
        <v>1.7199025188837872E-2</v>
      </c>
      <c r="Y97" s="5">
        <f t="shared" ca="1" si="48"/>
        <v>3.3982087218014476E-2</v>
      </c>
      <c r="Z97" s="5">
        <f t="shared" ca="1" si="48"/>
        <v>5.3162394596520238E-2</v>
      </c>
      <c r="AA97" s="5">
        <f t="shared" ca="1" si="48"/>
        <v>-1.6062299973014518E-2</v>
      </c>
      <c r="AB97" s="5">
        <f t="shared" ca="1" si="48"/>
        <v>3.0270704376435892E-2</v>
      </c>
      <c r="AC97" s="5">
        <f t="shared" ca="1" si="48"/>
        <v>-2.7317830429171484E-2</v>
      </c>
      <c r="AD97" s="5">
        <f t="shared" ca="1" si="48"/>
        <v>2.2719090124653906E-2</v>
      </c>
      <c r="AE97" s="5">
        <f t="shared" ca="1" si="48"/>
        <v>3.8130768579226273E-2</v>
      </c>
      <c r="AF97" s="5">
        <f t="shared" ca="1" si="48"/>
        <v>7.2610981684201312E-2</v>
      </c>
      <c r="AG97" s="5">
        <f t="shared" ca="1" si="48"/>
        <v>1.9571451542341613E-2</v>
      </c>
      <c r="AH97" s="5">
        <f t="shared" ca="1" si="48"/>
        <v>4.7438837752333429E-2</v>
      </c>
      <c r="AI97" s="5">
        <f t="shared" ca="1" si="48"/>
        <v>1.7265037810326907E-2</v>
      </c>
      <c r="AJ97" s="5">
        <f t="shared" ca="1" si="48"/>
        <v>6.9280390232553987E-2</v>
      </c>
      <c r="AK97" s="5">
        <f t="shared" ca="1" si="48"/>
        <v>3.2370285321164122E-2</v>
      </c>
      <c r="AL97" s="5">
        <f t="shared" ca="1" si="48"/>
        <v>-3.7958119722377677E-2</v>
      </c>
      <c r="AM97" s="5">
        <f t="shared" ca="1" si="48"/>
        <v>1.077139262741978E-2</v>
      </c>
      <c r="AN97" s="5">
        <f t="shared" ca="1" si="48"/>
        <v>-1.7074236126715815E-2</v>
      </c>
      <c r="AO97" s="5">
        <f t="shared" ca="1" si="48"/>
        <v>-2.6080568107759397E-2</v>
      </c>
      <c r="AP97" s="5">
        <f t="shared" ca="1" si="48"/>
        <v>-2.5714246735301427E-2</v>
      </c>
      <c r="AQ97" s="5">
        <f t="shared" ca="1" si="48"/>
        <v>-8.9228458343339936E-2</v>
      </c>
      <c r="AR97" s="5">
        <f t="shared" ca="1" si="48"/>
        <v>5.3829464987270474E-2</v>
      </c>
      <c r="AS97" s="5">
        <f t="shared" ca="1" si="48"/>
        <v>4.4578956025201545E-2</v>
      </c>
      <c r="AT97" s="5">
        <f t="shared" ca="1" si="48"/>
        <v>-5.7250818618919196E-2</v>
      </c>
      <c r="AU97" s="5">
        <f t="shared" ca="1" si="48"/>
        <v>3.0673730414403997E-2</v>
      </c>
      <c r="AV97" s="5">
        <f t="shared" ca="1" si="48"/>
        <v>2.7841814168062711E-3</v>
      </c>
      <c r="AW97" s="5">
        <f t="shared" ca="1" si="48"/>
        <v>2.3066992591419786E-2</v>
      </c>
      <c r="AX97" s="5">
        <f t="shared" ca="1" si="48"/>
        <v>2.1573837694102642E-2</v>
      </c>
      <c r="AY97" s="5">
        <f t="shared" ca="1" si="48"/>
        <v>-9.176314623315554E-2</v>
      </c>
      <c r="AZ97" s="5">
        <f t="shared" ca="1" si="48"/>
        <v>7.9117766916721906E-3</v>
      </c>
      <c r="BA97" s="5">
        <f t="shared" ca="1" si="48"/>
        <v>6.670734226706225E-2</v>
      </c>
      <c r="BB97" s="5">
        <f t="shared" ca="1" si="48"/>
        <v>-8.4019285346149997E-2</v>
      </c>
      <c r="BC97" s="5">
        <f t="shared" ca="1" si="48"/>
        <v>-6.0132381797144391E-2</v>
      </c>
      <c r="BD97" s="5">
        <f t="shared" ca="1" si="48"/>
        <v>5.7966408933953197E-2</v>
      </c>
      <c r="BE97" s="5">
        <f t="shared" ca="1" si="48"/>
        <v>-7.3613623954150345E-2</v>
      </c>
      <c r="BF97" s="5">
        <f t="shared" ca="1" si="48"/>
        <v>-2.8049785724298469E-2</v>
      </c>
      <c r="BG97" s="5">
        <f t="shared" ca="1" si="48"/>
        <v>0.11485647339099947</v>
      </c>
      <c r="BH97" s="5">
        <f t="shared" ca="1" si="48"/>
        <v>7.8936282817151274E-2</v>
      </c>
      <c r="BI97" s="5">
        <f t="shared" ca="1" si="48"/>
        <v>3.1440435996479194E-2</v>
      </c>
      <c r="BJ97" s="5">
        <f t="shared" ca="1" si="48"/>
        <v>-5.6393207629661907E-2</v>
      </c>
      <c r="BK97" s="5">
        <f t="shared" ca="1" si="48"/>
        <v>-4.6723488972499935E-2</v>
      </c>
      <c r="BL97" s="5">
        <f t="shared" ca="1" si="48"/>
        <v>0.12440612217594153</v>
      </c>
      <c r="BM97" s="5">
        <f t="shared" ca="1" si="48"/>
        <v>-5.3629825358103896E-3</v>
      </c>
      <c r="BN97" s="5">
        <f t="shared" ca="1" si="48"/>
        <v>-7.041594892358187E-2</v>
      </c>
      <c r="BO97" s="5">
        <f t="shared" ca="1" si="48"/>
        <v>-3.765817284379841E-2</v>
      </c>
      <c r="BP97" s="5">
        <f t="shared" ca="1" si="48"/>
        <v>-4.34777111623465E-2</v>
      </c>
      <c r="BQ97" s="5">
        <f t="shared" ca="1" si="47"/>
        <v>-0.11458467903248071</v>
      </c>
      <c r="BR97" s="5">
        <f t="shared" ca="1" si="47"/>
        <v>-6.1711744918496889E-2</v>
      </c>
      <c r="BS97" s="5">
        <f t="shared" ca="1" si="47"/>
        <v>-5.0206714591292233E-3</v>
      </c>
      <c r="BT97" s="5">
        <f t="shared" ca="1" si="47"/>
        <v>9.4822411848073593E-2</v>
      </c>
      <c r="BU97" s="5">
        <f t="shared" ca="1" si="47"/>
        <v>8.6752491195630749E-2</v>
      </c>
      <c r="BV97" s="5">
        <f t="shared" ca="1" si="47"/>
        <v>-5.6829625177702764E-2</v>
      </c>
      <c r="BW97" s="5">
        <f t="shared" ca="1" si="47"/>
        <v>-2.9589684515217776E-2</v>
      </c>
      <c r="BX97" s="5">
        <f t="shared" ca="1" si="47"/>
        <v>-3.5455347397624981E-4</v>
      </c>
      <c r="BY97" s="5">
        <f t="shared" ca="1" si="47"/>
        <v>6.8094902841091057E-2</v>
      </c>
      <c r="BZ97" s="5">
        <f t="shared" ca="1" si="47"/>
        <v>2.9330145731655426E-2</v>
      </c>
      <c r="CA97" s="5">
        <f t="shared" ca="1" si="47"/>
        <v>8.5420794799636449E-2</v>
      </c>
      <c r="CB97" s="5">
        <f t="shared" ca="1" si="47"/>
        <v>3.1481893705317794E-2</v>
      </c>
      <c r="CC97" s="5">
        <f t="shared" ca="1" si="47"/>
        <v>-1.7568154016309265E-2</v>
      </c>
      <c r="CD97" s="5">
        <f t="shared" ca="1" si="47"/>
        <v>8.9066829699802147E-2</v>
      </c>
      <c r="CE97" s="5">
        <f t="shared" ca="1" si="47"/>
        <v>-2.7250431366838229E-2</v>
      </c>
      <c r="CF97" s="5">
        <f t="shared" ca="1" si="47"/>
        <v>1.5471559024221116E-2</v>
      </c>
      <c r="CG97" s="5">
        <f t="shared" ca="1" si="47"/>
        <v>-5.9429766180426735E-3</v>
      </c>
      <c r="CH97" s="5">
        <f t="shared" ca="1" si="47"/>
        <v>-2.357796711327053E-2</v>
      </c>
      <c r="CI97" s="5">
        <f t="shared" ca="1" si="47"/>
        <v>1.635937182750008E-2</v>
      </c>
      <c r="CJ97" s="5">
        <f t="shared" ca="1" si="47"/>
        <v>-6.6720174877547722E-2</v>
      </c>
      <c r="CK97" s="5">
        <f t="shared" ca="1" si="47"/>
        <v>-2.3645564966801903E-2</v>
      </c>
      <c r="CL97" s="5">
        <f t="shared" ca="1" si="47"/>
        <v>-6.1993094953759875E-2</v>
      </c>
      <c r="CM97" s="5">
        <f t="shared" ca="1" si="47"/>
        <v>7.2968614325277834E-2</v>
      </c>
      <c r="CN97" s="5">
        <f t="shared" ca="1" si="47"/>
        <v>-2.7755656108691372E-2</v>
      </c>
      <c r="CO97" s="5">
        <f t="shared" ca="1" si="47"/>
        <v>-1.043825134788948E-2</v>
      </c>
      <c r="CP97" s="5">
        <f t="shared" ca="1" si="47"/>
        <v>-2.414533602519257E-2</v>
      </c>
      <c r="CQ97" s="5">
        <f t="shared" ca="1" si="47"/>
        <v>6.0977272651635765E-2</v>
      </c>
      <c r="CR97" s="5">
        <f t="shared" ca="1" si="47"/>
        <v>8.5588594167772411E-2</v>
      </c>
      <c r="CS97" s="5">
        <f t="shared" ca="1" si="47"/>
        <v>4.3767687145339469E-2</v>
      </c>
      <c r="CT97" s="5">
        <f t="shared" ca="1" si="47"/>
        <v>7.8704325152473709E-3</v>
      </c>
      <c r="CU97" s="5">
        <f t="shared" ca="1" si="47"/>
        <v>2.76279878439642E-2</v>
      </c>
      <c r="CV97" s="5">
        <f t="shared" ca="1" si="47"/>
        <v>3.7664287615151358E-2</v>
      </c>
      <c r="CW97" s="5">
        <f t="shared" ca="1" si="47"/>
        <v>-4.8222156655526149E-2</v>
      </c>
      <c r="CX97" s="5">
        <f t="shared" ca="1" si="47"/>
        <v>-6.0258893883876827E-2</v>
      </c>
      <c r="CY97" s="5">
        <f t="shared" ca="1" si="47"/>
        <v>0.11459972220850984</v>
      </c>
    </row>
    <row r="98" spans="2:103" x14ac:dyDescent="0.25">
      <c r="B98" s="1">
        <v>47757</v>
      </c>
      <c r="C98">
        <v>93</v>
      </c>
      <c r="D98" s="5">
        <f t="shared" ca="1" si="34"/>
        <v>3.4282307689256969E-2</v>
      </c>
      <c r="E98" s="5">
        <f t="shared" ca="1" si="48"/>
        <v>4.398522601130541E-2</v>
      </c>
      <c r="F98" s="5">
        <f t="shared" ca="1" si="48"/>
        <v>-3.1116816717468355E-3</v>
      </c>
      <c r="G98" s="5">
        <f t="shared" ca="1" si="48"/>
        <v>3.1907952467007436E-2</v>
      </c>
      <c r="H98" s="5">
        <f t="shared" ca="1" si="48"/>
        <v>1.2602375562825851E-3</v>
      </c>
      <c r="I98" s="5">
        <f t="shared" ca="1" si="48"/>
        <v>3.2880864973405491E-2</v>
      </c>
      <c r="J98" s="5">
        <f t="shared" ca="1" si="48"/>
        <v>4.7927505046260359E-2</v>
      </c>
      <c r="K98" s="5">
        <f t="shared" ca="1" si="48"/>
        <v>-7.8102787839478219E-3</v>
      </c>
      <c r="L98" s="5">
        <f t="shared" ca="1" si="48"/>
        <v>-0.16561849683651292</v>
      </c>
      <c r="M98" s="5">
        <f t="shared" ca="1" si="48"/>
        <v>-5.5915316346444831E-2</v>
      </c>
      <c r="N98" s="5">
        <f t="shared" ca="1" si="48"/>
        <v>7.7651361772780939E-2</v>
      </c>
      <c r="O98" s="5">
        <f t="shared" ca="1" si="48"/>
        <v>-2.1718327336934868E-2</v>
      </c>
      <c r="P98" s="5">
        <f t="shared" ca="1" si="48"/>
        <v>-9.4315157453761844E-2</v>
      </c>
      <c r="Q98" s="5">
        <f t="shared" ca="1" si="48"/>
        <v>-3.0025828055642363E-2</v>
      </c>
      <c r="R98" s="5">
        <f t="shared" ca="1" si="48"/>
        <v>-1.5802469695517164E-2</v>
      </c>
      <c r="S98" s="5">
        <f t="shared" ca="1" si="48"/>
        <v>-0.12507632634346116</v>
      </c>
      <c r="T98" s="5">
        <f t="shared" ca="1" si="48"/>
        <v>-4.4276105485889471E-2</v>
      </c>
      <c r="U98" s="5">
        <f t="shared" ca="1" si="48"/>
        <v>3.7830379468078712E-2</v>
      </c>
      <c r="V98" s="5">
        <f t="shared" ca="1" si="48"/>
        <v>-2.3339129400033739E-2</v>
      </c>
      <c r="W98" s="5">
        <f t="shared" ca="1" si="48"/>
        <v>1.4441016666877511E-2</v>
      </c>
      <c r="X98" s="5">
        <f t="shared" ca="1" si="48"/>
        <v>-1.0347919420896599E-2</v>
      </c>
      <c r="Y98" s="5">
        <f t="shared" ca="1" si="48"/>
        <v>-2.4284666972205278E-2</v>
      </c>
      <c r="Z98" s="5">
        <f t="shared" ca="1" si="48"/>
        <v>4.7425383939261365E-2</v>
      </c>
      <c r="AA98" s="5">
        <f t="shared" ca="1" si="48"/>
        <v>-1.6722343083164323E-2</v>
      </c>
      <c r="AB98" s="5">
        <f t="shared" ca="1" si="48"/>
        <v>1.3547406137478025E-2</v>
      </c>
      <c r="AC98" s="5">
        <f t="shared" ca="1" si="48"/>
        <v>7.5180106381689676E-2</v>
      </c>
      <c r="AD98" s="5">
        <f t="shared" ca="1" si="48"/>
        <v>-7.5818688082938165E-2</v>
      </c>
      <c r="AE98" s="5">
        <f t="shared" ca="1" si="48"/>
        <v>-7.1948895252447131E-2</v>
      </c>
      <c r="AF98" s="5">
        <f t="shared" ca="1" si="48"/>
        <v>6.3635305660607225E-2</v>
      </c>
      <c r="AG98" s="5">
        <f t="shared" ca="1" si="48"/>
        <v>2.9569409193124434E-2</v>
      </c>
      <c r="AH98" s="5">
        <f t="shared" ca="1" si="48"/>
        <v>7.3970576137747393E-2</v>
      </c>
      <c r="AI98" s="5">
        <f t="shared" ca="1" si="48"/>
        <v>6.8823455959615198E-2</v>
      </c>
      <c r="AJ98" s="5">
        <f t="shared" ca="1" si="48"/>
        <v>-1.3807872298394846E-2</v>
      </c>
      <c r="AK98" s="5">
        <f t="shared" ca="1" si="48"/>
        <v>-6.1712517787011187E-2</v>
      </c>
      <c r="AL98" s="5">
        <f t="shared" ca="1" si="48"/>
        <v>-8.7877308618727737E-2</v>
      </c>
      <c r="AM98" s="5">
        <f t="shared" ca="1" si="48"/>
        <v>2.9761922000801608E-2</v>
      </c>
      <c r="AN98" s="5">
        <f t="shared" ca="1" si="48"/>
        <v>-2.8534908211851149E-4</v>
      </c>
      <c r="AO98" s="5">
        <f t="shared" ca="1" si="48"/>
        <v>-1.4838352996984928E-2</v>
      </c>
      <c r="AP98" s="5">
        <f t="shared" ca="1" si="48"/>
        <v>4.8654682545001944E-2</v>
      </c>
      <c r="AQ98" s="5">
        <f t="shared" ca="1" si="48"/>
        <v>6.1713350204511554E-2</v>
      </c>
      <c r="AR98" s="5">
        <f t="shared" ca="1" si="48"/>
        <v>7.6451864898571684E-2</v>
      </c>
      <c r="AS98" s="5">
        <f t="shared" ca="1" si="48"/>
        <v>1.0505341282634731E-2</v>
      </c>
      <c r="AT98" s="5">
        <f t="shared" ca="1" si="48"/>
        <v>5.5840618175351242E-2</v>
      </c>
      <c r="AU98" s="5">
        <f t="shared" ca="1" si="48"/>
        <v>1.9979503293947296E-2</v>
      </c>
      <c r="AV98" s="5">
        <f t="shared" ca="1" si="48"/>
        <v>3.8337401741961159E-2</v>
      </c>
      <c r="AW98" s="5">
        <f t="shared" ca="1" si="48"/>
        <v>4.2649056241214282E-2</v>
      </c>
      <c r="AX98" s="5">
        <f t="shared" ca="1" si="48"/>
        <v>-1.1808085225718537E-2</v>
      </c>
      <c r="AY98" s="5">
        <f t="shared" ca="1" si="48"/>
        <v>-0.12678682157383875</v>
      </c>
      <c r="AZ98" s="5">
        <f t="shared" ca="1" si="48"/>
        <v>-1.6293364837314767E-2</v>
      </c>
      <c r="BA98" s="5">
        <f t="shared" ca="1" si="48"/>
        <v>-7.2091749586383438E-2</v>
      </c>
      <c r="BB98" s="5">
        <f t="shared" ca="1" si="48"/>
        <v>3.7355005747630047E-4</v>
      </c>
      <c r="BC98" s="5">
        <f t="shared" ca="1" si="48"/>
        <v>-2.646536687685731E-2</v>
      </c>
      <c r="BD98" s="5">
        <f t="shared" ca="1" si="48"/>
        <v>3.8125930056028311E-3</v>
      </c>
      <c r="BE98" s="5">
        <f t="shared" ca="1" si="48"/>
        <v>5.3511744559242872E-4</v>
      </c>
      <c r="BF98" s="5">
        <f t="shared" ca="1" si="48"/>
        <v>-4.8198157597758334E-2</v>
      </c>
      <c r="BG98" s="5">
        <f t="shared" ca="1" si="48"/>
        <v>1.4076277205694506E-2</v>
      </c>
      <c r="BH98" s="5">
        <f t="shared" ca="1" si="48"/>
        <v>-1.4676004755475567E-2</v>
      </c>
      <c r="BI98" s="5">
        <f t="shared" ca="1" si="48"/>
        <v>7.7133911931391765E-3</v>
      </c>
      <c r="BJ98" s="5">
        <f t="shared" ca="1" si="48"/>
        <v>1.0811250986191694E-2</v>
      </c>
      <c r="BK98" s="5">
        <f t="shared" ca="1" si="48"/>
        <v>8.4892516133544302E-2</v>
      </c>
      <c r="BL98" s="5">
        <f t="shared" ca="1" si="48"/>
        <v>4.4833639697633518E-4</v>
      </c>
      <c r="BM98" s="5">
        <f t="shared" ca="1" si="48"/>
        <v>-2.8887206521768301E-2</v>
      </c>
      <c r="BN98" s="5">
        <f t="shared" ca="1" si="48"/>
        <v>3.4095736806415075E-2</v>
      </c>
      <c r="BO98" s="5">
        <f t="shared" ca="1" si="48"/>
        <v>-7.4015613136482028E-2</v>
      </c>
      <c r="BP98" s="5">
        <f t="shared" ca="1" si="48"/>
        <v>-3.8382499273450534E-2</v>
      </c>
      <c r="BQ98" s="5">
        <f t="shared" ca="1" si="47"/>
        <v>-3.1161167518991416E-2</v>
      </c>
      <c r="BR98" s="5">
        <f t="shared" ca="1" si="47"/>
        <v>2.8213453572306396E-2</v>
      </c>
      <c r="BS98" s="5">
        <f t="shared" ca="1" si="47"/>
        <v>3.1711240911891626E-2</v>
      </c>
      <c r="BT98" s="5">
        <f t="shared" ca="1" si="47"/>
        <v>-5.9311135674543811E-2</v>
      </c>
      <c r="BU98" s="5">
        <f t="shared" ca="1" si="47"/>
        <v>-2.8653470278309882E-2</v>
      </c>
      <c r="BV98" s="5">
        <f t="shared" ca="1" si="47"/>
        <v>-3.2262161012058088E-2</v>
      </c>
      <c r="BW98" s="5">
        <f t="shared" ca="1" si="47"/>
        <v>-3.0388509286221701E-3</v>
      </c>
      <c r="BX98" s="5">
        <f t="shared" ca="1" si="47"/>
        <v>-0.12030306882123783</v>
      </c>
      <c r="BY98" s="5">
        <f t="shared" ca="1" si="47"/>
        <v>-1.1827227061104846E-2</v>
      </c>
      <c r="BZ98" s="5">
        <f t="shared" ca="1" si="47"/>
        <v>-8.2828039822573349E-2</v>
      </c>
      <c r="CA98" s="5">
        <f t="shared" ca="1" si="47"/>
        <v>0.10982702863215305</v>
      </c>
      <c r="CB98" s="5">
        <f t="shared" ca="1" si="47"/>
        <v>-9.0914598692265008E-2</v>
      </c>
      <c r="CC98" s="5">
        <f t="shared" ca="1" si="47"/>
        <v>3.4831021080837597E-2</v>
      </c>
      <c r="CD98" s="5">
        <f t="shared" ca="1" si="47"/>
        <v>1.281369983146698E-2</v>
      </c>
      <c r="CE98" s="5">
        <f t="shared" ca="1" si="47"/>
        <v>-1.0753687596987315E-2</v>
      </c>
      <c r="CF98" s="5">
        <f t="shared" ca="1" si="47"/>
        <v>6.2246788984241852E-2</v>
      </c>
      <c r="CG98" s="5">
        <f t="shared" ca="1" si="47"/>
        <v>6.2805652378568777E-2</v>
      </c>
      <c r="CH98" s="5">
        <f t="shared" ca="1" si="47"/>
        <v>2.885749383251961E-2</v>
      </c>
      <c r="CI98" s="5">
        <f t="shared" ca="1" si="47"/>
        <v>-6.9944421521184685E-2</v>
      </c>
      <c r="CJ98" s="5">
        <f t="shared" ca="1" si="47"/>
        <v>3.6973036693534377E-2</v>
      </c>
      <c r="CK98" s="5">
        <f t="shared" ca="1" si="47"/>
        <v>2.7614286081951187E-2</v>
      </c>
      <c r="CL98" s="5">
        <f t="shared" ca="1" si="47"/>
        <v>3.9039971867424264E-2</v>
      </c>
      <c r="CM98" s="5">
        <f t="shared" ca="1" si="47"/>
        <v>-5.2401750031410031E-2</v>
      </c>
      <c r="CN98" s="5">
        <f t="shared" ca="1" si="47"/>
        <v>-6.549411388531959E-4</v>
      </c>
      <c r="CO98" s="5">
        <f t="shared" ca="1" si="47"/>
        <v>-1.2601053460573032E-2</v>
      </c>
      <c r="CP98" s="5">
        <f t="shared" ca="1" si="47"/>
        <v>-2.319559043931094E-2</v>
      </c>
      <c r="CQ98" s="5">
        <f t="shared" ca="1" si="47"/>
        <v>3.6106158163121793E-2</v>
      </c>
      <c r="CR98" s="5">
        <f t="shared" ca="1" si="47"/>
        <v>3.5254923345188087E-2</v>
      </c>
      <c r="CS98" s="5">
        <f t="shared" ca="1" si="47"/>
        <v>-0.11590796936190868</v>
      </c>
      <c r="CT98" s="5">
        <f t="shared" ca="1" si="47"/>
        <v>1.7830554559286655E-3</v>
      </c>
      <c r="CU98" s="5">
        <f t="shared" ca="1" si="47"/>
        <v>3.9274384431468655E-2</v>
      </c>
      <c r="CV98" s="5">
        <f t="shared" ca="1" si="47"/>
        <v>2.3682122439200627E-2</v>
      </c>
      <c r="CW98" s="5">
        <f t="shared" ca="1" si="47"/>
        <v>4.1590142406270625E-2</v>
      </c>
      <c r="CX98" s="5">
        <f t="shared" ca="1" si="47"/>
        <v>-0.12364694003936169</v>
      </c>
      <c r="CY98" s="5">
        <f t="shared" ca="1" si="47"/>
        <v>5.9795902731900996E-2</v>
      </c>
    </row>
    <row r="99" spans="2:103" x14ac:dyDescent="0.25">
      <c r="B99" s="1">
        <v>47788</v>
      </c>
      <c r="C99">
        <v>94</v>
      </c>
      <c r="D99" s="5">
        <f t="shared" ca="1" si="34"/>
        <v>-4.700768284850014E-2</v>
      </c>
      <c r="E99" s="5">
        <f t="shared" ca="1" si="48"/>
        <v>5.9397223151924056E-2</v>
      </c>
      <c r="F99" s="5">
        <f t="shared" ca="1" si="48"/>
        <v>3.9005336296127381E-2</v>
      </c>
      <c r="G99" s="5">
        <f t="shared" ca="1" si="48"/>
        <v>-3.0767105701045064E-3</v>
      </c>
      <c r="H99" s="5">
        <f t="shared" ca="1" si="48"/>
        <v>-5.1146131310406181E-3</v>
      </c>
      <c r="I99" s="5">
        <f t="shared" ca="1" si="48"/>
        <v>8.2026218488704915E-3</v>
      </c>
      <c r="J99" s="5">
        <f t="shared" ca="1" si="48"/>
        <v>-4.3062066085995394E-2</v>
      </c>
      <c r="K99" s="5">
        <f t="shared" ca="1" si="48"/>
        <v>-6.91138467029319E-2</v>
      </c>
      <c r="L99" s="5">
        <f t="shared" ca="1" si="48"/>
        <v>-3.8149025586683948E-2</v>
      </c>
      <c r="M99" s="5">
        <f t="shared" ca="1" si="48"/>
        <v>5.1571391550394481E-3</v>
      </c>
      <c r="N99" s="5">
        <f t="shared" ca="1" si="48"/>
        <v>3.0658633651712165E-4</v>
      </c>
      <c r="O99" s="5">
        <f t="shared" ca="1" si="48"/>
        <v>7.5775687731632596E-2</v>
      </c>
      <c r="P99" s="5">
        <f t="shared" ca="1" si="48"/>
        <v>6.8300691836937419E-3</v>
      </c>
      <c r="Q99" s="5">
        <f t="shared" ca="1" si="48"/>
        <v>1.4424763136467478E-2</v>
      </c>
      <c r="R99" s="5">
        <f t="shared" ca="1" si="48"/>
        <v>5.3117270245683582E-3</v>
      </c>
      <c r="S99" s="5">
        <f t="shared" ca="1" si="48"/>
        <v>2.0505569856650231E-2</v>
      </c>
      <c r="T99" s="5">
        <f t="shared" ca="1" si="48"/>
        <v>3.7500461781048947E-2</v>
      </c>
      <c r="U99" s="5">
        <f t="shared" ca="1" si="48"/>
        <v>3.162083045574888E-3</v>
      </c>
      <c r="V99" s="5">
        <f t="shared" ca="1" si="48"/>
        <v>5.5606226268361453E-2</v>
      </c>
      <c r="W99" s="5">
        <f t="shared" ca="1" si="48"/>
        <v>4.7021694776423414E-3</v>
      </c>
      <c r="X99" s="5">
        <f t="shared" ca="1" si="48"/>
        <v>3.6677946228172519E-2</v>
      </c>
      <c r="Y99" s="5">
        <f t="shared" ca="1" si="48"/>
        <v>-3.4455049486867957E-2</v>
      </c>
      <c r="Z99" s="5">
        <f t="shared" ca="1" si="48"/>
        <v>2.4619692882125975E-2</v>
      </c>
      <c r="AA99" s="5">
        <f t="shared" ca="1" si="48"/>
        <v>-3.037359586442144E-2</v>
      </c>
      <c r="AB99" s="5">
        <f t="shared" ca="1" si="48"/>
        <v>-1.5106506644457209E-2</v>
      </c>
      <c r="AC99" s="5">
        <f t="shared" ca="1" si="48"/>
        <v>4.0709117358219804E-2</v>
      </c>
      <c r="AD99" s="5">
        <f t="shared" ca="1" si="48"/>
        <v>7.4511492305255417E-2</v>
      </c>
      <c r="AE99" s="5">
        <f t="shared" ca="1" si="48"/>
        <v>-2.1065644166651611E-2</v>
      </c>
      <c r="AF99" s="5">
        <f t="shared" ca="1" si="48"/>
        <v>5.1497737848925217E-2</v>
      </c>
      <c r="AG99" s="5">
        <f t="shared" ca="1" si="48"/>
        <v>6.0293665431675629E-2</v>
      </c>
      <c r="AH99" s="5">
        <f t="shared" ca="1" si="48"/>
        <v>9.6067588947237031E-3</v>
      </c>
      <c r="AI99" s="5">
        <f t="shared" ca="1" si="48"/>
        <v>-3.0287212462906887E-2</v>
      </c>
      <c r="AJ99" s="5">
        <f t="shared" ca="1" si="48"/>
        <v>-3.275704860570048E-2</v>
      </c>
      <c r="AK99" s="5">
        <f t="shared" ca="1" si="48"/>
        <v>-1.1430324818344682E-2</v>
      </c>
      <c r="AL99" s="5">
        <f t="shared" ca="1" si="48"/>
        <v>4.9861944555328656E-2</v>
      </c>
      <c r="AM99" s="5">
        <f t="shared" ca="1" si="48"/>
        <v>2.6625264499863147E-2</v>
      </c>
      <c r="AN99" s="5">
        <f t="shared" ca="1" si="48"/>
        <v>9.2570954751864068E-2</v>
      </c>
      <c r="AO99" s="5">
        <f t="shared" ca="1" si="48"/>
        <v>2.309711804427575E-2</v>
      </c>
      <c r="AP99" s="5">
        <f t="shared" ca="1" si="48"/>
        <v>-5.2255617746299214E-2</v>
      </c>
      <c r="AQ99" s="5">
        <f t="shared" ca="1" si="48"/>
        <v>6.6817806013496447E-2</v>
      </c>
      <c r="AR99" s="5">
        <f t="shared" ca="1" si="48"/>
        <v>9.1023352892215872E-2</v>
      </c>
      <c r="AS99" s="5">
        <f t="shared" ca="1" si="48"/>
        <v>8.8840047592035926E-2</v>
      </c>
      <c r="AT99" s="5">
        <f t="shared" ca="1" si="48"/>
        <v>-7.3387996974752963E-3</v>
      </c>
      <c r="AU99" s="5">
        <f t="shared" ca="1" si="48"/>
        <v>-1.2689087654092469E-2</v>
      </c>
      <c r="AV99" s="5">
        <f t="shared" ca="1" si="48"/>
        <v>3.8275919952564311E-2</v>
      </c>
      <c r="AW99" s="5">
        <f t="shared" ca="1" si="48"/>
        <v>-5.0683126280744763E-3</v>
      </c>
      <c r="AX99" s="5">
        <f t="shared" ca="1" si="48"/>
        <v>6.3281972613963469E-2</v>
      </c>
      <c r="AY99" s="5">
        <f t="shared" ca="1" si="48"/>
        <v>-5.4505700102028903E-2</v>
      </c>
      <c r="AZ99" s="5">
        <f t="shared" ca="1" si="48"/>
        <v>-5.4678992982370903E-2</v>
      </c>
      <c r="BA99" s="5">
        <f t="shared" ca="1" si="48"/>
        <v>-4.2946464580178777E-2</v>
      </c>
      <c r="BB99" s="5">
        <f t="shared" ca="1" si="48"/>
        <v>3.0846047753882947E-2</v>
      </c>
      <c r="BC99" s="5">
        <f t="shared" ca="1" si="48"/>
        <v>-9.0729118540513395E-2</v>
      </c>
      <c r="BD99" s="5">
        <f t="shared" ca="1" si="48"/>
        <v>-5.1530567705219944E-2</v>
      </c>
      <c r="BE99" s="5">
        <f t="shared" ca="1" si="48"/>
        <v>-7.6248489547683748E-2</v>
      </c>
      <c r="BF99" s="5">
        <f t="shared" ca="1" si="48"/>
        <v>-6.3491515805261647E-2</v>
      </c>
      <c r="BG99" s="5">
        <f t="shared" ca="1" si="48"/>
        <v>1.0751290851481412E-2</v>
      </c>
      <c r="BH99" s="5">
        <f t="shared" ca="1" si="48"/>
        <v>-1.1203769353677825E-2</v>
      </c>
      <c r="BI99" s="5">
        <f t="shared" ca="1" si="48"/>
        <v>-4.1493990827164699E-2</v>
      </c>
      <c r="BJ99" s="5">
        <f t="shared" ca="1" si="48"/>
        <v>6.9875932139985058E-3</v>
      </c>
      <c r="BK99" s="5">
        <f t="shared" ca="1" si="48"/>
        <v>5.3127467436477243E-3</v>
      </c>
      <c r="BL99" s="5">
        <f t="shared" ca="1" si="48"/>
        <v>2.184798195013531E-2</v>
      </c>
      <c r="BM99" s="5">
        <f t="shared" ca="1" si="48"/>
        <v>9.0486110727419383E-2</v>
      </c>
      <c r="BN99" s="5">
        <f t="shared" ca="1" si="48"/>
        <v>5.2747066463459322E-3</v>
      </c>
      <c r="BO99" s="5">
        <f t="shared" ca="1" si="48"/>
        <v>-9.522733822585009E-3</v>
      </c>
      <c r="BP99" s="5">
        <f t="shared" ref="BP99:CY102" ca="1" si="49">_xlfn.NORM.INV(RAND(), $B$3, $C$3)</f>
        <v>-1.7198165543416934E-2</v>
      </c>
      <c r="BQ99" s="5">
        <f t="shared" ca="1" si="49"/>
        <v>-7.1462760638815973E-2</v>
      </c>
      <c r="BR99" s="5">
        <f t="shared" ca="1" si="49"/>
        <v>7.5407204365589897E-2</v>
      </c>
      <c r="BS99" s="5">
        <f t="shared" ca="1" si="49"/>
        <v>-3.6238465999351446E-2</v>
      </c>
      <c r="BT99" s="5">
        <f t="shared" ca="1" si="49"/>
        <v>-3.8443584348618109E-2</v>
      </c>
      <c r="BU99" s="5">
        <f t="shared" ca="1" si="49"/>
        <v>4.0951970761279571E-2</v>
      </c>
      <c r="BV99" s="5">
        <f t="shared" ca="1" si="49"/>
        <v>-4.6944344535184764E-2</v>
      </c>
      <c r="BW99" s="5">
        <f t="shared" ca="1" si="49"/>
        <v>-2.585751955037921E-2</v>
      </c>
      <c r="BX99" s="5">
        <f t="shared" ca="1" si="49"/>
        <v>6.3648354186866776E-2</v>
      </c>
      <c r="BY99" s="5">
        <f t="shared" ca="1" si="49"/>
        <v>-0.10167009761442099</v>
      </c>
      <c r="BZ99" s="5">
        <f t="shared" ca="1" si="49"/>
        <v>2.4879386718069229E-2</v>
      </c>
      <c r="CA99" s="5">
        <f t="shared" ca="1" si="49"/>
        <v>1.2751671844259486E-2</v>
      </c>
      <c r="CB99" s="5">
        <f t="shared" ca="1" si="49"/>
        <v>-5.8269849737380378E-2</v>
      </c>
      <c r="CC99" s="5">
        <f t="shared" ca="1" si="49"/>
        <v>-8.965578564113004E-2</v>
      </c>
      <c r="CD99" s="5">
        <f t="shared" ca="1" si="49"/>
        <v>4.8624182595685531E-2</v>
      </c>
      <c r="CE99" s="5">
        <f t="shared" ca="1" si="49"/>
        <v>-1.5293360065582486E-2</v>
      </c>
      <c r="CF99" s="5">
        <f t="shared" ca="1" si="49"/>
        <v>7.1780437879738167E-3</v>
      </c>
      <c r="CG99" s="5">
        <f t="shared" ca="1" si="49"/>
        <v>-4.5177114000635128E-2</v>
      </c>
      <c r="CH99" s="5">
        <f t="shared" ca="1" si="49"/>
        <v>-5.8358107705112197E-2</v>
      </c>
      <c r="CI99" s="5">
        <f t="shared" ca="1" si="49"/>
        <v>-8.6207299131096773E-2</v>
      </c>
      <c r="CJ99" s="5">
        <f t="shared" ca="1" si="49"/>
        <v>-7.5292967679283077E-2</v>
      </c>
      <c r="CK99" s="5">
        <f t="shared" ca="1" si="49"/>
        <v>2.1291605358098762E-3</v>
      </c>
      <c r="CL99" s="5">
        <f t="shared" ca="1" si="49"/>
        <v>4.6133093861905734E-2</v>
      </c>
      <c r="CM99" s="5">
        <f t="shared" ca="1" si="49"/>
        <v>-2.7437631788395103E-2</v>
      </c>
      <c r="CN99" s="5">
        <f t="shared" ca="1" si="49"/>
        <v>-6.4432357512162058E-2</v>
      </c>
      <c r="CO99" s="5">
        <f t="shared" ca="1" si="49"/>
        <v>8.412455433031317E-2</v>
      </c>
      <c r="CP99" s="5">
        <f t="shared" ca="1" si="49"/>
        <v>4.8943746127364803E-2</v>
      </c>
      <c r="CQ99" s="5">
        <f t="shared" ca="1" si="49"/>
        <v>4.0651763629219316E-2</v>
      </c>
      <c r="CR99" s="5">
        <f t="shared" ca="1" si="49"/>
        <v>1.5345941373545863E-2</v>
      </c>
      <c r="CS99" s="5">
        <f t="shared" ca="1" si="49"/>
        <v>-4.1559469839743367E-2</v>
      </c>
      <c r="CT99" s="5">
        <f t="shared" ca="1" si="49"/>
        <v>1.5901250030867696E-2</v>
      </c>
      <c r="CU99" s="5">
        <f t="shared" ca="1" si="49"/>
        <v>7.9181530301382815E-3</v>
      </c>
      <c r="CV99" s="5">
        <f t="shared" ca="1" si="49"/>
        <v>-2.2625799180048169E-2</v>
      </c>
      <c r="CW99" s="5">
        <f t="shared" ca="1" si="49"/>
        <v>-1.4154384100246414E-2</v>
      </c>
      <c r="CX99" s="5">
        <f t="shared" ca="1" si="49"/>
        <v>-2.8124332500841287E-2</v>
      </c>
      <c r="CY99" s="5">
        <f t="shared" ca="1" si="49"/>
        <v>1.435755027706451E-2</v>
      </c>
    </row>
    <row r="100" spans="2:103" x14ac:dyDescent="0.25">
      <c r="B100" s="1">
        <v>47818</v>
      </c>
      <c r="C100">
        <v>95</v>
      </c>
      <c r="D100" s="5">
        <f t="shared" ca="1" si="34"/>
        <v>2.0060253842255696E-2</v>
      </c>
      <c r="E100" s="5">
        <f t="shared" ref="E100:BP103" ca="1" si="50">_xlfn.NORM.INV(RAND(), $B$3, $C$3)</f>
        <v>-1.2423079363046041E-2</v>
      </c>
      <c r="F100" s="5">
        <f t="shared" ca="1" si="50"/>
        <v>-1.9981274746667201E-2</v>
      </c>
      <c r="G100" s="5">
        <f t="shared" ca="1" si="50"/>
        <v>-5.9889496966699887E-2</v>
      </c>
      <c r="H100" s="5">
        <f t="shared" ca="1" si="50"/>
        <v>-2.1659222443445908E-3</v>
      </c>
      <c r="I100" s="5">
        <f t="shared" ca="1" si="50"/>
        <v>5.1620489310119727E-2</v>
      </c>
      <c r="J100" s="5">
        <f t="shared" ca="1" si="50"/>
        <v>3.4762320247518903E-3</v>
      </c>
      <c r="K100" s="5">
        <f t="shared" ca="1" si="50"/>
        <v>2.6087836992475692E-2</v>
      </c>
      <c r="L100" s="5">
        <f t="shared" ca="1" si="50"/>
        <v>3.9641467780956278E-2</v>
      </c>
      <c r="M100" s="5">
        <f t="shared" ca="1" si="50"/>
        <v>-4.7183315885464913E-2</v>
      </c>
      <c r="N100" s="5">
        <f t="shared" ca="1" si="50"/>
        <v>2.4218794129167446E-2</v>
      </c>
      <c r="O100" s="5">
        <f t="shared" ca="1" si="50"/>
        <v>-7.9962374698167252E-3</v>
      </c>
      <c r="P100" s="5">
        <f t="shared" ca="1" si="50"/>
        <v>2.6939808214376755E-2</v>
      </c>
      <c r="Q100" s="5">
        <f t="shared" ca="1" si="50"/>
        <v>-1.7503574898803033E-2</v>
      </c>
      <c r="R100" s="5">
        <f t="shared" ca="1" si="50"/>
        <v>-2.5621870186063454E-2</v>
      </c>
      <c r="S100" s="5">
        <f t="shared" ca="1" si="50"/>
        <v>-6.5215372488435317E-3</v>
      </c>
      <c r="T100" s="5">
        <f t="shared" ca="1" si="50"/>
        <v>-2.9227794006630545E-2</v>
      </c>
      <c r="U100" s="5">
        <f t="shared" ca="1" si="50"/>
        <v>-5.002721402153873E-2</v>
      </c>
      <c r="V100" s="5">
        <f t="shared" ca="1" si="50"/>
        <v>-1.5762118512769967E-2</v>
      </c>
      <c r="W100" s="5">
        <f t="shared" ca="1" si="50"/>
        <v>-0.11290447645863672</v>
      </c>
      <c r="X100" s="5">
        <f t="shared" ca="1" si="50"/>
        <v>5.195838622009271E-2</v>
      </c>
      <c r="Y100" s="5">
        <f t="shared" ca="1" si="50"/>
        <v>2.9353157418596245E-3</v>
      </c>
      <c r="Z100" s="5">
        <f t="shared" ca="1" si="50"/>
        <v>-6.9153139729173849E-2</v>
      </c>
      <c r="AA100" s="5">
        <f t="shared" ca="1" si="50"/>
        <v>4.8987373750717947E-2</v>
      </c>
      <c r="AB100" s="5">
        <f t="shared" ca="1" si="50"/>
        <v>-9.2533059378330257E-2</v>
      </c>
      <c r="AC100" s="5">
        <f t="shared" ca="1" si="50"/>
        <v>-2.3745515098677086E-2</v>
      </c>
      <c r="AD100" s="5">
        <f t="shared" ca="1" si="50"/>
        <v>-3.1810266282608995E-2</v>
      </c>
      <c r="AE100" s="5">
        <f t="shared" ca="1" si="50"/>
        <v>-6.5531059013428303E-2</v>
      </c>
      <c r="AF100" s="5">
        <f t="shared" ca="1" si="50"/>
        <v>-1.6066393878402158E-2</v>
      </c>
      <c r="AG100" s="5">
        <f t="shared" ca="1" si="50"/>
        <v>0.11289412569696952</v>
      </c>
      <c r="AH100" s="5">
        <f t="shared" ca="1" si="50"/>
        <v>-2.3723318650533304E-2</v>
      </c>
      <c r="AI100" s="5">
        <f t="shared" ca="1" si="50"/>
        <v>-6.848592384872576E-2</v>
      </c>
      <c r="AJ100" s="5">
        <f t="shared" ca="1" si="50"/>
        <v>8.049446557287411E-2</v>
      </c>
      <c r="AK100" s="5">
        <f t="shared" ca="1" si="50"/>
        <v>0.10952045196145149</v>
      </c>
      <c r="AL100" s="5">
        <f t="shared" ca="1" si="50"/>
        <v>-4.5878260613671999E-2</v>
      </c>
      <c r="AM100" s="5">
        <f t="shared" ca="1" si="50"/>
        <v>-7.6212058220541959E-2</v>
      </c>
      <c r="AN100" s="5">
        <f t="shared" ca="1" si="50"/>
        <v>1.454343039670785E-2</v>
      </c>
      <c r="AO100" s="5">
        <f t="shared" ca="1" si="50"/>
        <v>-1.321954901687834E-2</v>
      </c>
      <c r="AP100" s="5">
        <f t="shared" ca="1" si="50"/>
        <v>-7.2059033007354459E-2</v>
      </c>
      <c r="AQ100" s="5">
        <f t="shared" ca="1" si="50"/>
        <v>2.7033137760305061E-3</v>
      </c>
      <c r="AR100" s="5">
        <f t="shared" ca="1" si="50"/>
        <v>6.9453722099818843E-2</v>
      </c>
      <c r="AS100" s="5">
        <f t="shared" ca="1" si="50"/>
        <v>-2.735079962571222E-2</v>
      </c>
      <c r="AT100" s="5">
        <f t="shared" ca="1" si="50"/>
        <v>6.9847117798395544E-2</v>
      </c>
      <c r="AU100" s="5">
        <f t="shared" ca="1" si="50"/>
        <v>4.0690907882200193E-2</v>
      </c>
      <c r="AV100" s="5">
        <f t="shared" ca="1" si="50"/>
        <v>-4.7807578599429655E-2</v>
      </c>
      <c r="AW100" s="5">
        <f t="shared" ca="1" si="50"/>
        <v>2.9778959977908852E-2</v>
      </c>
      <c r="AX100" s="5">
        <f t="shared" ca="1" si="50"/>
        <v>-2.897635788734474E-3</v>
      </c>
      <c r="AY100" s="5">
        <f t="shared" ca="1" si="50"/>
        <v>-2.725278405061126E-2</v>
      </c>
      <c r="AZ100" s="5">
        <f t="shared" ca="1" si="50"/>
        <v>-0.11349643721542303</v>
      </c>
      <c r="BA100" s="5">
        <f t="shared" ca="1" si="50"/>
        <v>-1.210195432482024E-2</v>
      </c>
      <c r="BB100" s="5">
        <f t="shared" ca="1" si="50"/>
        <v>2.783717313485393E-2</v>
      </c>
      <c r="BC100" s="5">
        <f t="shared" ca="1" si="50"/>
        <v>3.9478935144160898E-2</v>
      </c>
      <c r="BD100" s="5">
        <f t="shared" ca="1" si="50"/>
        <v>1.1881679766198375E-2</v>
      </c>
      <c r="BE100" s="5">
        <f t="shared" ca="1" si="50"/>
        <v>-7.7415984247890621E-3</v>
      </c>
      <c r="BF100" s="5">
        <f t="shared" ca="1" si="50"/>
        <v>7.0838276122776239E-2</v>
      </c>
      <c r="BG100" s="5">
        <f t="shared" ca="1" si="50"/>
        <v>-1.2786976895458168E-2</v>
      </c>
      <c r="BH100" s="5">
        <f t="shared" ca="1" si="50"/>
        <v>6.4557853424259404E-2</v>
      </c>
      <c r="BI100" s="5">
        <f t="shared" ca="1" si="50"/>
        <v>-0.10174380021669814</v>
      </c>
      <c r="BJ100" s="5">
        <f t="shared" ca="1" si="50"/>
        <v>7.0360564621003652E-2</v>
      </c>
      <c r="BK100" s="5">
        <f t="shared" ca="1" si="50"/>
        <v>9.92408513284373E-3</v>
      </c>
      <c r="BL100" s="5">
        <f t="shared" ca="1" si="50"/>
        <v>-8.5502287063448923E-2</v>
      </c>
      <c r="BM100" s="5">
        <f t="shared" ca="1" si="50"/>
        <v>-1.9710086895787286E-2</v>
      </c>
      <c r="BN100" s="5">
        <f t="shared" ca="1" si="50"/>
        <v>5.3851756309372348E-2</v>
      </c>
      <c r="BO100" s="5">
        <f t="shared" ca="1" si="50"/>
        <v>-1.0544613031589272E-2</v>
      </c>
      <c r="BP100" s="5">
        <f t="shared" ca="1" si="50"/>
        <v>2.270245347508407E-2</v>
      </c>
      <c r="BQ100" s="5">
        <f t="shared" ca="1" si="49"/>
        <v>3.8595447226924685E-2</v>
      </c>
      <c r="BR100" s="5">
        <f t="shared" ca="1" si="49"/>
        <v>-1.1187835181901263E-2</v>
      </c>
      <c r="BS100" s="5">
        <f t="shared" ca="1" si="49"/>
        <v>2.8904656106978781E-2</v>
      </c>
      <c r="BT100" s="5">
        <f t="shared" ca="1" si="49"/>
        <v>-2.0921872823860654E-2</v>
      </c>
      <c r="BU100" s="5">
        <f t="shared" ca="1" si="49"/>
        <v>4.498839291706809E-2</v>
      </c>
      <c r="BV100" s="5">
        <f t="shared" ca="1" si="49"/>
        <v>5.2841096764470713E-2</v>
      </c>
      <c r="BW100" s="5">
        <f t="shared" ca="1" si="49"/>
        <v>-3.117915209477299E-2</v>
      </c>
      <c r="BX100" s="5">
        <f t="shared" ca="1" si="49"/>
        <v>-1.5711661031444692E-2</v>
      </c>
      <c r="BY100" s="5">
        <f t="shared" ca="1" si="49"/>
        <v>1.4425771003358462E-2</v>
      </c>
      <c r="BZ100" s="5">
        <f t="shared" ca="1" si="49"/>
        <v>-3.9511902414935157E-2</v>
      </c>
      <c r="CA100" s="5">
        <f t="shared" ca="1" si="49"/>
        <v>-3.5080818521304236E-2</v>
      </c>
      <c r="CB100" s="5">
        <f t="shared" ca="1" si="49"/>
        <v>2.0781523467866157E-3</v>
      </c>
      <c r="CC100" s="5">
        <f t="shared" ca="1" si="49"/>
        <v>-3.8840193581482288E-2</v>
      </c>
      <c r="CD100" s="5">
        <f t="shared" ca="1" si="49"/>
        <v>2.6325829119273534E-2</v>
      </c>
      <c r="CE100" s="5">
        <f t="shared" ca="1" si="49"/>
        <v>2.8004089294969554E-3</v>
      </c>
      <c r="CF100" s="5">
        <f t="shared" ca="1" si="49"/>
        <v>3.1410039522348596E-2</v>
      </c>
      <c r="CG100" s="5">
        <f t="shared" ca="1" si="49"/>
        <v>1.6325205194596949E-2</v>
      </c>
      <c r="CH100" s="5">
        <f t="shared" ca="1" si="49"/>
        <v>-2.8021265604295506E-2</v>
      </c>
      <c r="CI100" s="5">
        <f t="shared" ca="1" si="49"/>
        <v>0.13469685648637236</v>
      </c>
      <c r="CJ100" s="5">
        <f t="shared" ca="1" si="49"/>
        <v>-4.3548069869047842E-2</v>
      </c>
      <c r="CK100" s="5">
        <f t="shared" ca="1" si="49"/>
        <v>-3.7510970241105529E-2</v>
      </c>
      <c r="CL100" s="5">
        <f t="shared" ca="1" si="49"/>
        <v>-2.778543507126835E-2</v>
      </c>
      <c r="CM100" s="5">
        <f t="shared" ca="1" si="49"/>
        <v>-3.4712426828864204E-2</v>
      </c>
      <c r="CN100" s="5">
        <f t="shared" ca="1" si="49"/>
        <v>-4.1445986991820866E-3</v>
      </c>
      <c r="CO100" s="5">
        <f t="shared" ca="1" si="49"/>
        <v>1.4334199935469187E-2</v>
      </c>
      <c r="CP100" s="5">
        <f t="shared" ca="1" si="49"/>
        <v>-4.803434621461819E-2</v>
      </c>
      <c r="CQ100" s="5">
        <f t="shared" ca="1" si="49"/>
        <v>2.9283637121760384E-2</v>
      </c>
      <c r="CR100" s="5">
        <f t="shared" ca="1" si="49"/>
        <v>-4.3385743315491478E-2</v>
      </c>
      <c r="CS100" s="5">
        <f t="shared" ca="1" si="49"/>
        <v>6.9024086611546298E-2</v>
      </c>
      <c r="CT100" s="5">
        <f t="shared" ca="1" si="49"/>
        <v>4.4804618936546074E-2</v>
      </c>
      <c r="CU100" s="5">
        <f t="shared" ca="1" si="49"/>
        <v>1.1623876939680713E-3</v>
      </c>
      <c r="CV100" s="5">
        <f t="shared" ca="1" si="49"/>
        <v>7.1272712694936999E-2</v>
      </c>
      <c r="CW100" s="5">
        <f t="shared" ca="1" si="49"/>
        <v>3.6718769395965439E-2</v>
      </c>
      <c r="CX100" s="5">
        <f t="shared" ca="1" si="49"/>
        <v>4.8407858967694284E-2</v>
      </c>
      <c r="CY100" s="5">
        <f t="shared" ca="1" si="49"/>
        <v>2.2812138726251433E-2</v>
      </c>
    </row>
    <row r="101" spans="2:103" x14ac:dyDescent="0.25">
      <c r="B101" s="1">
        <v>47849</v>
      </c>
      <c r="C101">
        <v>96</v>
      </c>
      <c r="D101" s="5">
        <f t="shared" ca="1" si="34"/>
        <v>0.12237476320109723</v>
      </c>
      <c r="E101" s="5">
        <f t="shared" ca="1" si="50"/>
        <v>1.8746808916514982E-2</v>
      </c>
      <c r="F101" s="5">
        <f t="shared" ca="1" si="50"/>
        <v>6.7392615226691419E-2</v>
      </c>
      <c r="G101" s="5">
        <f t="shared" ca="1" si="50"/>
        <v>-6.5428955554995019E-2</v>
      </c>
      <c r="H101" s="5">
        <f t="shared" ca="1" si="50"/>
        <v>6.008647993554863E-2</v>
      </c>
      <c r="I101" s="5">
        <f t="shared" ca="1" si="50"/>
        <v>-2.6611324958492721E-2</v>
      </c>
      <c r="J101" s="5">
        <f t="shared" ca="1" si="50"/>
        <v>9.3315817740216037E-2</v>
      </c>
      <c r="K101" s="5">
        <f t="shared" ca="1" si="50"/>
        <v>-9.251407019010156E-3</v>
      </c>
      <c r="L101" s="5">
        <f t="shared" ca="1" si="50"/>
        <v>-5.8760157770129863E-2</v>
      </c>
      <c r="M101" s="5">
        <f t="shared" ca="1" si="50"/>
        <v>1.2618783981099748E-4</v>
      </c>
      <c r="N101" s="5">
        <f t="shared" ca="1" si="50"/>
        <v>-6.0315324308503823E-3</v>
      </c>
      <c r="O101" s="5">
        <f t="shared" ca="1" si="50"/>
        <v>-3.7559285771396757E-2</v>
      </c>
      <c r="P101" s="5">
        <f t="shared" ca="1" si="50"/>
        <v>-1.374336990332431E-2</v>
      </c>
      <c r="Q101" s="5">
        <f t="shared" ca="1" si="50"/>
        <v>2.6660985967999463E-2</v>
      </c>
      <c r="R101" s="5">
        <f t="shared" ca="1" si="50"/>
        <v>4.6676947856511504E-2</v>
      </c>
      <c r="S101" s="5">
        <f t="shared" ca="1" si="50"/>
        <v>7.46601058205279E-3</v>
      </c>
      <c r="T101" s="5">
        <f t="shared" ca="1" si="50"/>
        <v>1.8761821469226433E-2</v>
      </c>
      <c r="U101" s="5">
        <f t="shared" ca="1" si="50"/>
        <v>7.1405784625374197E-2</v>
      </c>
      <c r="V101" s="5">
        <f t="shared" ca="1" si="50"/>
        <v>-4.7585297081390428E-2</v>
      </c>
      <c r="W101" s="5">
        <f t="shared" ca="1" si="50"/>
        <v>2.3378657303870121E-2</v>
      </c>
      <c r="X101" s="5">
        <f t="shared" ca="1" si="50"/>
        <v>-2.9988833559987903E-2</v>
      </c>
      <c r="Y101" s="5">
        <f t="shared" ca="1" si="50"/>
        <v>3.8179168420225036E-3</v>
      </c>
      <c r="Z101" s="5">
        <f t="shared" ca="1" si="50"/>
        <v>8.0262098238529062E-2</v>
      </c>
      <c r="AA101" s="5">
        <f t="shared" ca="1" si="50"/>
        <v>2.7352441415354097E-2</v>
      </c>
      <c r="AB101" s="5">
        <f t="shared" ca="1" si="50"/>
        <v>2.237707983739548E-2</v>
      </c>
      <c r="AC101" s="5">
        <f t="shared" ca="1" si="50"/>
        <v>-1.3605341564141414E-2</v>
      </c>
      <c r="AD101" s="5">
        <f t="shared" ca="1" si="50"/>
        <v>-2.8004151021748858E-2</v>
      </c>
      <c r="AE101" s="5">
        <f t="shared" ca="1" si="50"/>
        <v>-7.6614418141036818E-3</v>
      </c>
      <c r="AF101" s="5">
        <f t="shared" ca="1" si="50"/>
        <v>-4.2602628646627089E-2</v>
      </c>
      <c r="AG101" s="5">
        <f t="shared" ca="1" si="50"/>
        <v>3.6727991313584188E-2</v>
      </c>
      <c r="AH101" s="5">
        <f t="shared" ca="1" si="50"/>
        <v>8.2462779187605861E-2</v>
      </c>
      <c r="AI101" s="5">
        <f t="shared" ca="1" si="50"/>
        <v>2.5684418761907933E-2</v>
      </c>
      <c r="AJ101" s="5">
        <f t="shared" ca="1" si="50"/>
        <v>2.7287090795368816E-2</v>
      </c>
      <c r="AK101" s="5">
        <f t="shared" ca="1" si="50"/>
        <v>3.5789652778750887E-3</v>
      </c>
      <c r="AL101" s="5">
        <f t="shared" ca="1" si="50"/>
        <v>4.0957230575391849E-2</v>
      </c>
      <c r="AM101" s="5">
        <f t="shared" ca="1" si="50"/>
        <v>-6.9530496830570668E-3</v>
      </c>
      <c r="AN101" s="5">
        <f t="shared" ca="1" si="50"/>
        <v>-9.3648577475485429E-3</v>
      </c>
      <c r="AO101" s="5">
        <f t="shared" ca="1" si="50"/>
        <v>4.2184783876718618E-2</v>
      </c>
      <c r="AP101" s="5">
        <f t="shared" ca="1" si="50"/>
        <v>-3.0986812036689952E-2</v>
      </c>
      <c r="AQ101" s="5">
        <f t="shared" ca="1" si="50"/>
        <v>-1.1416471043349374E-2</v>
      </c>
      <c r="AR101" s="5">
        <f t="shared" ca="1" si="50"/>
        <v>-1.721529678877767E-2</v>
      </c>
      <c r="AS101" s="5">
        <f t="shared" ca="1" si="50"/>
        <v>-6.2520734180544657E-2</v>
      </c>
      <c r="AT101" s="5">
        <f t="shared" ca="1" si="50"/>
        <v>2.5941204891599675E-2</v>
      </c>
      <c r="AU101" s="5">
        <f t="shared" ca="1" si="50"/>
        <v>4.4142671456742839E-2</v>
      </c>
      <c r="AV101" s="5">
        <f t="shared" ca="1" si="50"/>
        <v>-1.8264453873669054E-2</v>
      </c>
      <c r="AW101" s="5">
        <f t="shared" ca="1" si="50"/>
        <v>9.5702610989932754E-2</v>
      </c>
      <c r="AX101" s="5">
        <f t="shared" ca="1" si="50"/>
        <v>-3.7818324191315221E-2</v>
      </c>
      <c r="AY101" s="5">
        <f t="shared" ca="1" si="50"/>
        <v>-1.7028862209304156E-2</v>
      </c>
      <c r="AZ101" s="5">
        <f t="shared" ca="1" si="50"/>
        <v>1.8759402509997802E-2</v>
      </c>
      <c r="BA101" s="5">
        <f t="shared" ca="1" si="50"/>
        <v>5.3065106064459452E-2</v>
      </c>
      <c r="BB101" s="5">
        <f t="shared" ca="1" si="50"/>
        <v>-9.2630686396270676E-3</v>
      </c>
      <c r="BC101" s="5">
        <f t="shared" ca="1" si="50"/>
        <v>8.6658329402082832E-2</v>
      </c>
      <c r="BD101" s="5">
        <f t="shared" ca="1" si="50"/>
        <v>6.8007882915279927E-2</v>
      </c>
      <c r="BE101" s="5">
        <f t="shared" ca="1" si="50"/>
        <v>-1.4844538775459029E-3</v>
      </c>
      <c r="BF101" s="5">
        <f t="shared" ca="1" si="50"/>
        <v>-3.7856182246489838E-2</v>
      </c>
      <c r="BG101" s="5">
        <f t="shared" ca="1" si="50"/>
        <v>7.7279125261431256E-2</v>
      </c>
      <c r="BH101" s="5">
        <f t="shared" ca="1" si="50"/>
        <v>4.2596481610797349E-2</v>
      </c>
      <c r="BI101" s="5">
        <f t="shared" ca="1" si="50"/>
        <v>-6.9387520061589394E-2</v>
      </c>
      <c r="BJ101" s="5">
        <f t="shared" ca="1" si="50"/>
        <v>1.2045062879120896E-2</v>
      </c>
      <c r="BK101" s="5">
        <f t="shared" ca="1" si="50"/>
        <v>-9.0965518190181685E-2</v>
      </c>
      <c r="BL101" s="5">
        <f t="shared" ca="1" si="50"/>
        <v>2.1372539039881046E-2</v>
      </c>
      <c r="BM101" s="5">
        <f t="shared" ca="1" si="50"/>
        <v>4.977969476548473E-2</v>
      </c>
      <c r="BN101" s="5">
        <f t="shared" ca="1" si="50"/>
        <v>-4.5289957869357349E-2</v>
      </c>
      <c r="BO101" s="5">
        <f t="shared" ca="1" si="50"/>
        <v>-3.3360146924725685E-2</v>
      </c>
      <c r="BP101" s="5">
        <f t="shared" ca="1" si="50"/>
        <v>3.018115001684164E-2</v>
      </c>
      <c r="BQ101" s="5">
        <f t="shared" ca="1" si="49"/>
        <v>9.7550817339148305E-3</v>
      </c>
      <c r="BR101" s="5">
        <f t="shared" ca="1" si="49"/>
        <v>3.0507566766247312E-2</v>
      </c>
      <c r="BS101" s="5">
        <f t="shared" ca="1" si="49"/>
        <v>-3.3079307901690037E-2</v>
      </c>
      <c r="BT101" s="5">
        <f t="shared" ca="1" si="49"/>
        <v>-8.4308734686192432E-2</v>
      </c>
      <c r="BU101" s="5">
        <f t="shared" ca="1" si="49"/>
        <v>6.1658675724036282E-3</v>
      </c>
      <c r="BV101" s="5">
        <f t="shared" ca="1" si="49"/>
        <v>3.9051942247216094E-2</v>
      </c>
      <c r="BW101" s="5">
        <f t="shared" ca="1" si="49"/>
        <v>-6.7001789295797406E-2</v>
      </c>
      <c r="BX101" s="5">
        <f t="shared" ca="1" si="49"/>
        <v>6.4604417500570962E-3</v>
      </c>
      <c r="BY101" s="5">
        <f t="shared" ca="1" si="49"/>
        <v>3.2050948209373431E-2</v>
      </c>
      <c r="BZ101" s="5">
        <f t="shared" ca="1" si="49"/>
        <v>2.9761035305027786E-2</v>
      </c>
      <c r="CA101" s="5">
        <f t="shared" ca="1" si="49"/>
        <v>3.1491147214749316E-4</v>
      </c>
      <c r="CB101" s="5">
        <f t="shared" ca="1" si="49"/>
        <v>1.7097957964924727E-2</v>
      </c>
      <c r="CC101" s="5">
        <f t="shared" ca="1" si="49"/>
        <v>-9.7952949966278683E-3</v>
      </c>
      <c r="CD101" s="5">
        <f t="shared" ca="1" si="49"/>
        <v>-1.0378558750614893E-2</v>
      </c>
      <c r="CE101" s="5">
        <f t="shared" ca="1" si="49"/>
        <v>-6.9692896755820952E-2</v>
      </c>
      <c r="CF101" s="5">
        <f t="shared" ca="1" si="49"/>
        <v>2.1392649232876274E-2</v>
      </c>
      <c r="CG101" s="5">
        <f t="shared" ca="1" si="49"/>
        <v>3.6088065214857454E-2</v>
      </c>
      <c r="CH101" s="5">
        <f t="shared" ca="1" si="49"/>
        <v>5.4271276421528077E-2</v>
      </c>
      <c r="CI101" s="5">
        <f t="shared" ca="1" si="49"/>
        <v>-8.4003677674288652E-2</v>
      </c>
      <c r="CJ101" s="5">
        <f t="shared" ca="1" si="49"/>
        <v>-6.0980571301270561E-2</v>
      </c>
      <c r="CK101" s="5">
        <f t="shared" ca="1" si="49"/>
        <v>8.697245650157262E-2</v>
      </c>
      <c r="CL101" s="5">
        <f t="shared" ca="1" si="49"/>
        <v>4.4922471025809332E-2</v>
      </c>
      <c r="CM101" s="5">
        <f t="shared" ca="1" si="49"/>
        <v>-1.9039452994212995E-2</v>
      </c>
      <c r="CN101" s="5">
        <f t="shared" ca="1" si="49"/>
        <v>-5.1707770714492361E-2</v>
      </c>
      <c r="CO101" s="5">
        <f t="shared" ca="1" si="49"/>
        <v>0.10247860208921118</v>
      </c>
      <c r="CP101" s="5">
        <f t="shared" ca="1" si="49"/>
        <v>8.2527108456573739E-2</v>
      </c>
      <c r="CQ101" s="5">
        <f t="shared" ca="1" si="49"/>
        <v>4.8331908135770686E-2</v>
      </c>
      <c r="CR101" s="5">
        <f t="shared" ca="1" si="49"/>
        <v>-1.8028624974659017E-2</v>
      </c>
      <c r="CS101" s="5">
        <f t="shared" ca="1" si="49"/>
        <v>-1.7400525753734665E-2</v>
      </c>
      <c r="CT101" s="5">
        <f t="shared" ca="1" si="49"/>
        <v>1.8729810950580808E-2</v>
      </c>
      <c r="CU101" s="5">
        <f t="shared" ca="1" si="49"/>
        <v>-2.8871183314346939E-2</v>
      </c>
      <c r="CV101" s="5">
        <f t="shared" ca="1" si="49"/>
        <v>-2.8409891539753346E-2</v>
      </c>
      <c r="CW101" s="5">
        <f t="shared" ca="1" si="49"/>
        <v>1.4702490807205142E-2</v>
      </c>
      <c r="CX101" s="5">
        <f t="shared" ca="1" si="49"/>
        <v>-4.2310598150221548E-2</v>
      </c>
      <c r="CY101" s="5">
        <f t="shared" ca="1" si="49"/>
        <v>2.971288836613583E-2</v>
      </c>
    </row>
    <row r="102" spans="2:103" x14ac:dyDescent="0.25">
      <c r="B102" s="1">
        <v>47880</v>
      </c>
      <c r="C102">
        <v>97</v>
      </c>
      <c r="D102" s="5">
        <f t="shared" ca="1" si="34"/>
        <v>3.2463724240179653E-2</v>
      </c>
      <c r="E102" s="5">
        <f t="shared" ca="1" si="50"/>
        <v>-7.0773342055305485E-2</v>
      </c>
      <c r="F102" s="5">
        <f t="shared" ca="1" si="50"/>
        <v>-3.5518670502028379E-2</v>
      </c>
      <c r="G102" s="5">
        <f t="shared" ca="1" si="50"/>
        <v>2.6763673809403539E-2</v>
      </c>
      <c r="H102" s="5">
        <f t="shared" ca="1" si="50"/>
        <v>-4.0144184199669961E-2</v>
      </c>
      <c r="I102" s="5">
        <f t="shared" ca="1" si="50"/>
        <v>-1.8321471518125861E-2</v>
      </c>
      <c r="J102" s="5">
        <f t="shared" ca="1" si="50"/>
        <v>-7.0850908766212292E-2</v>
      </c>
      <c r="K102" s="5">
        <f t="shared" ca="1" si="50"/>
        <v>8.7619383942907067E-2</v>
      </c>
      <c r="L102" s="5">
        <f t="shared" ca="1" si="50"/>
        <v>-6.9004575863183315E-2</v>
      </c>
      <c r="M102" s="5">
        <f t="shared" ca="1" si="50"/>
        <v>-2.1676801487879885E-2</v>
      </c>
      <c r="N102" s="5">
        <f t="shared" ca="1" si="50"/>
        <v>-1.0293842149737147E-2</v>
      </c>
      <c r="O102" s="5">
        <f t="shared" ca="1" si="50"/>
        <v>2.7489548241102991E-2</v>
      </c>
      <c r="P102" s="5">
        <f t="shared" ca="1" si="50"/>
        <v>-3.8588644171550757E-3</v>
      </c>
      <c r="Q102" s="5">
        <f t="shared" ca="1" si="50"/>
        <v>5.1899406516378407E-2</v>
      </c>
      <c r="R102" s="5">
        <f t="shared" ca="1" si="50"/>
        <v>5.7275410397041641E-2</v>
      </c>
      <c r="S102" s="5">
        <f t="shared" ca="1" si="50"/>
        <v>-7.3052377415515971E-2</v>
      </c>
      <c r="T102" s="5">
        <f t="shared" ca="1" si="50"/>
        <v>6.2763229121506206E-3</v>
      </c>
      <c r="U102" s="5">
        <f t="shared" ca="1" si="50"/>
        <v>-0.11845301435320182</v>
      </c>
      <c r="V102" s="5">
        <f t="shared" ca="1" si="50"/>
        <v>-2.6561487258033204E-2</v>
      </c>
      <c r="W102" s="5">
        <f t="shared" ca="1" si="50"/>
        <v>-1.3061400499228368E-2</v>
      </c>
      <c r="X102" s="5">
        <f t="shared" ca="1" si="50"/>
        <v>8.9339602547266819E-2</v>
      </c>
      <c r="Y102" s="5">
        <f t="shared" ca="1" si="50"/>
        <v>3.9914528493494798E-2</v>
      </c>
      <c r="Z102" s="5">
        <f t="shared" ca="1" si="50"/>
        <v>-9.6896922750965165E-3</v>
      </c>
      <c r="AA102" s="5">
        <f t="shared" ca="1" si="50"/>
        <v>-6.5507341488635601E-2</v>
      </c>
      <c r="AB102" s="5">
        <f t="shared" ca="1" si="50"/>
        <v>-1.8271945486418577E-2</v>
      </c>
      <c r="AC102" s="5">
        <f t="shared" ca="1" si="50"/>
        <v>5.5028389514809144E-2</v>
      </c>
      <c r="AD102" s="5">
        <f t="shared" ca="1" si="50"/>
        <v>-1.572876877112447E-2</v>
      </c>
      <c r="AE102" s="5">
        <f t="shared" ca="1" si="50"/>
        <v>-1.7090614140466559E-2</v>
      </c>
      <c r="AF102" s="5">
        <f t="shared" ca="1" si="50"/>
        <v>4.0863445507211736E-2</v>
      </c>
      <c r="AG102" s="5">
        <f t="shared" ca="1" si="50"/>
        <v>1.2676783853172494E-3</v>
      </c>
      <c r="AH102" s="5">
        <f t="shared" ca="1" si="50"/>
        <v>7.1793380787283784E-2</v>
      </c>
      <c r="AI102" s="5">
        <f t="shared" ca="1" si="50"/>
        <v>2.1781773274375377E-2</v>
      </c>
      <c r="AJ102" s="5">
        <f t="shared" ca="1" si="50"/>
        <v>9.6543429244423634E-2</v>
      </c>
      <c r="AK102" s="5">
        <f t="shared" ca="1" si="50"/>
        <v>-2.6916138543555589E-2</v>
      </c>
      <c r="AL102" s="5">
        <f t="shared" ca="1" si="50"/>
        <v>-1.0982869210160728E-2</v>
      </c>
      <c r="AM102" s="5">
        <f t="shared" ca="1" si="50"/>
        <v>2.3525869430872714E-2</v>
      </c>
      <c r="AN102" s="5">
        <f t="shared" ca="1" si="50"/>
        <v>2.8944954280072679E-2</v>
      </c>
      <c r="AO102" s="5">
        <f t="shared" ca="1" si="50"/>
        <v>-2.5308787780019312E-2</v>
      </c>
      <c r="AP102" s="5">
        <f t="shared" ca="1" si="50"/>
        <v>3.2912230045944083E-2</v>
      </c>
      <c r="AQ102" s="5">
        <f t="shared" ca="1" si="50"/>
        <v>7.6989775399068632E-3</v>
      </c>
      <c r="AR102" s="5">
        <f t="shared" ca="1" si="50"/>
        <v>2.9612994533242273E-2</v>
      </c>
      <c r="AS102" s="5">
        <f t="shared" ca="1" si="50"/>
        <v>4.4260936820763243E-2</v>
      </c>
      <c r="AT102" s="5">
        <f t="shared" ca="1" si="50"/>
        <v>-1.1317668083762396E-2</v>
      </c>
      <c r="AU102" s="5">
        <f t="shared" ca="1" si="50"/>
        <v>3.758013947401137E-2</v>
      </c>
      <c r="AV102" s="5">
        <f t="shared" ca="1" si="50"/>
        <v>3.1222767048025128E-2</v>
      </c>
      <c r="AW102" s="5">
        <f t="shared" ca="1" si="50"/>
        <v>6.4689284615923083E-3</v>
      </c>
      <c r="AX102" s="5">
        <f t="shared" ca="1" si="50"/>
        <v>-2.1948496937443496E-2</v>
      </c>
      <c r="AY102" s="5">
        <f t="shared" ca="1" si="50"/>
        <v>4.9316626079333702E-2</v>
      </c>
      <c r="AZ102" s="5">
        <f t="shared" ca="1" si="50"/>
        <v>-0.1009356617797967</v>
      </c>
      <c r="BA102" s="5">
        <f t="shared" ca="1" si="50"/>
        <v>0.11574202954736393</v>
      </c>
      <c r="BB102" s="5">
        <f t="shared" ca="1" si="50"/>
        <v>-8.4275327447892109E-2</v>
      </c>
      <c r="BC102" s="5">
        <f t="shared" ca="1" si="50"/>
        <v>-5.1679760136623103E-3</v>
      </c>
      <c r="BD102" s="5">
        <f t="shared" ca="1" si="50"/>
        <v>-5.859929109380109E-3</v>
      </c>
      <c r="BE102" s="5">
        <f t="shared" ca="1" si="50"/>
        <v>1.8387401749568259E-2</v>
      </c>
      <c r="BF102" s="5">
        <f t="shared" ca="1" si="50"/>
        <v>-2.3106658766567787E-2</v>
      </c>
      <c r="BG102" s="5">
        <f t="shared" ca="1" si="50"/>
        <v>2.229340531194713E-2</v>
      </c>
      <c r="BH102" s="5">
        <f t="shared" ca="1" si="50"/>
        <v>-2.3497785357754638E-3</v>
      </c>
      <c r="BI102" s="5">
        <f t="shared" ca="1" si="50"/>
        <v>-1.1195738647143141E-3</v>
      </c>
      <c r="BJ102" s="5">
        <f t="shared" ca="1" si="50"/>
        <v>-6.3847672661907537E-2</v>
      </c>
      <c r="BK102" s="5">
        <f t="shared" ca="1" si="50"/>
        <v>-0.11332145275494823</v>
      </c>
      <c r="BL102" s="5">
        <f t="shared" ca="1" si="50"/>
        <v>1.0006017510597629E-2</v>
      </c>
      <c r="BM102" s="5">
        <f t="shared" ca="1" si="50"/>
        <v>-4.2600076667806644E-2</v>
      </c>
      <c r="BN102" s="5">
        <f t="shared" ca="1" si="50"/>
        <v>-7.3686946890897193E-2</v>
      </c>
      <c r="BO102" s="5">
        <f t="shared" ca="1" si="50"/>
        <v>0.15944148136247446</v>
      </c>
      <c r="BP102" s="5">
        <f t="shared" ca="1" si="50"/>
        <v>8.5096021177710354E-2</v>
      </c>
      <c r="BQ102" s="5">
        <f t="shared" ca="1" si="49"/>
        <v>-3.8612102328069761E-2</v>
      </c>
      <c r="BR102" s="5">
        <f t="shared" ca="1" si="49"/>
        <v>6.7905607760930395E-2</v>
      </c>
      <c r="BS102" s="5">
        <f t="shared" ca="1" si="49"/>
        <v>1.7690459554959341E-2</v>
      </c>
      <c r="BT102" s="5">
        <f t="shared" ca="1" si="49"/>
        <v>5.6254246635531573E-2</v>
      </c>
      <c r="BU102" s="5">
        <f t="shared" ca="1" si="49"/>
        <v>-6.8029558656688242E-3</v>
      </c>
      <c r="BV102" s="5">
        <f t="shared" ca="1" si="49"/>
        <v>-8.8314422656269043E-2</v>
      </c>
      <c r="BW102" s="5">
        <f t="shared" ca="1" si="49"/>
        <v>9.1851276829089407E-3</v>
      </c>
      <c r="BX102" s="5">
        <f t="shared" ca="1" si="49"/>
        <v>0.16173804240932305</v>
      </c>
      <c r="BY102" s="5">
        <f t="shared" ca="1" si="49"/>
        <v>-1.5638735675797901E-2</v>
      </c>
      <c r="BZ102" s="5">
        <f t="shared" ca="1" si="49"/>
        <v>6.6252178252346056E-2</v>
      </c>
      <c r="CA102" s="5">
        <f t="shared" ca="1" si="49"/>
        <v>1.8014184354884489E-2</v>
      </c>
      <c r="CB102" s="5">
        <f t="shared" ca="1" si="49"/>
        <v>1.7091668111413723E-2</v>
      </c>
      <c r="CC102" s="5">
        <f t="shared" ca="1" si="49"/>
        <v>-6.7590797573097283E-3</v>
      </c>
      <c r="CD102" s="5">
        <f t="shared" ca="1" si="49"/>
        <v>3.7926132869339886E-2</v>
      </c>
      <c r="CE102" s="5">
        <f t="shared" ca="1" si="49"/>
        <v>0.12739909911775496</v>
      </c>
      <c r="CF102" s="5">
        <f t="shared" ca="1" si="49"/>
        <v>0.10147195808553769</v>
      </c>
      <c r="CG102" s="5">
        <f t="shared" ca="1" si="49"/>
        <v>-7.7399040937960364E-2</v>
      </c>
      <c r="CH102" s="5">
        <f t="shared" ca="1" si="49"/>
        <v>3.4010857435781361E-2</v>
      </c>
      <c r="CI102" s="5">
        <f t="shared" ca="1" si="49"/>
        <v>-0.11948753859775525</v>
      </c>
      <c r="CJ102" s="5">
        <f t="shared" ca="1" si="49"/>
        <v>2.1757775188591542E-2</v>
      </c>
      <c r="CK102" s="5">
        <f t="shared" ca="1" si="49"/>
        <v>9.8778040836991016E-2</v>
      </c>
      <c r="CL102" s="5">
        <f t="shared" ca="1" si="49"/>
        <v>-2.931674017418829E-2</v>
      </c>
      <c r="CM102" s="5">
        <f t="shared" ca="1" si="49"/>
        <v>8.7347856532065241E-2</v>
      </c>
      <c r="CN102" s="5">
        <f t="shared" ca="1" si="49"/>
        <v>-2.8152388039987902E-2</v>
      </c>
      <c r="CO102" s="5">
        <f t="shared" ca="1" si="49"/>
        <v>-6.7709998421272552E-2</v>
      </c>
      <c r="CP102" s="5">
        <f t="shared" ca="1" si="49"/>
        <v>-2.6012860817565368E-2</v>
      </c>
      <c r="CQ102" s="5">
        <f t="shared" ca="1" si="49"/>
        <v>-5.306979450200424E-2</v>
      </c>
      <c r="CR102" s="5">
        <f t="shared" ca="1" si="49"/>
        <v>1.8985824991031228E-2</v>
      </c>
      <c r="CS102" s="5">
        <f t="shared" ca="1" si="49"/>
        <v>0.12077070733772928</v>
      </c>
      <c r="CT102" s="5">
        <f t="shared" ca="1" si="49"/>
        <v>1.6963998823953851E-2</v>
      </c>
      <c r="CU102" s="5">
        <f t="shared" ca="1" si="49"/>
        <v>3.4123115278959337E-2</v>
      </c>
      <c r="CV102" s="5">
        <f t="shared" ca="1" si="49"/>
        <v>-5.7282756687566744E-2</v>
      </c>
      <c r="CW102" s="5">
        <f t="shared" ca="1" si="49"/>
        <v>-2.4629826520365061E-2</v>
      </c>
      <c r="CX102" s="5">
        <f t="shared" ca="1" si="49"/>
        <v>2.9185426146416078E-2</v>
      </c>
      <c r="CY102" s="5">
        <f t="shared" ca="1" si="49"/>
        <v>5.3947720951763409E-2</v>
      </c>
    </row>
    <row r="103" spans="2:103" x14ac:dyDescent="0.25">
      <c r="B103" s="1">
        <v>47908</v>
      </c>
      <c r="C103">
        <v>98</v>
      </c>
      <c r="D103" s="5">
        <f t="shared" ca="1" si="34"/>
        <v>4.2095113060378768E-2</v>
      </c>
      <c r="E103" s="5">
        <f t="shared" ca="1" si="50"/>
        <v>6.8504517538246351E-2</v>
      </c>
      <c r="F103" s="5">
        <f t="shared" ca="1" si="50"/>
        <v>-5.2275106980863413E-2</v>
      </c>
      <c r="G103" s="5">
        <f t="shared" ca="1" si="50"/>
        <v>3.6318762500250186E-2</v>
      </c>
      <c r="H103" s="5">
        <f t="shared" ca="1" si="50"/>
        <v>6.4220613567263024E-2</v>
      </c>
      <c r="I103" s="5">
        <f t="shared" ca="1" si="50"/>
        <v>7.2061957288735642E-2</v>
      </c>
      <c r="J103" s="5">
        <f t="shared" ca="1" si="50"/>
        <v>-1.3405556583593329E-2</v>
      </c>
      <c r="K103" s="5">
        <f t="shared" ca="1" si="50"/>
        <v>3.0342080308490803E-4</v>
      </c>
      <c r="L103" s="5">
        <f t="shared" ca="1" si="50"/>
        <v>3.8851175973167375E-2</v>
      </c>
      <c r="M103" s="5">
        <f t="shared" ca="1" si="50"/>
        <v>-6.8582778161166841E-2</v>
      </c>
      <c r="N103" s="5">
        <f t="shared" ca="1" si="50"/>
        <v>-1.4809597686054603E-2</v>
      </c>
      <c r="O103" s="5">
        <f t="shared" ca="1" si="50"/>
        <v>-9.8221943098426037E-2</v>
      </c>
      <c r="P103" s="5">
        <f t="shared" ca="1" si="50"/>
        <v>5.5907787463930596E-2</v>
      </c>
      <c r="Q103" s="5">
        <f t="shared" ca="1" si="50"/>
        <v>3.4341962672706353E-2</v>
      </c>
      <c r="R103" s="5">
        <f t="shared" ca="1" si="50"/>
        <v>-3.6065957178614022E-2</v>
      </c>
      <c r="S103" s="5">
        <f t="shared" ca="1" si="50"/>
        <v>8.4924961699265871E-3</v>
      </c>
      <c r="T103" s="5">
        <f t="shared" ca="1" si="50"/>
        <v>-7.2336419655413906E-3</v>
      </c>
      <c r="U103" s="5">
        <f t="shared" ca="1" si="50"/>
        <v>-2.8893587086670267E-2</v>
      </c>
      <c r="V103" s="5">
        <f t="shared" ca="1" si="50"/>
        <v>-1.9173542959482124E-2</v>
      </c>
      <c r="W103" s="5">
        <f t="shared" ca="1" si="50"/>
        <v>3.3742274905940194E-2</v>
      </c>
      <c r="X103" s="5">
        <f t="shared" ca="1" si="50"/>
        <v>1.9103003327798823E-2</v>
      </c>
      <c r="Y103" s="5">
        <f t="shared" ca="1" si="50"/>
        <v>-1.2594465610507974E-3</v>
      </c>
      <c r="Z103" s="5">
        <f t="shared" ca="1" si="50"/>
        <v>-1.9554021759156805E-2</v>
      </c>
      <c r="AA103" s="5">
        <f t="shared" ca="1" si="50"/>
        <v>5.021240178697467E-2</v>
      </c>
      <c r="AB103" s="5">
        <f t="shared" ca="1" si="50"/>
        <v>8.5539317132931163E-3</v>
      </c>
      <c r="AC103" s="5">
        <f t="shared" ca="1" si="50"/>
        <v>1.5467887960689838E-2</v>
      </c>
      <c r="AD103" s="5">
        <f t="shared" ca="1" si="50"/>
        <v>-3.7377301056020489E-2</v>
      </c>
      <c r="AE103" s="5">
        <f t="shared" ca="1" si="50"/>
        <v>-2.0398014853593455E-2</v>
      </c>
      <c r="AF103" s="5">
        <f t="shared" ca="1" si="50"/>
        <v>1.3449768839687529E-2</v>
      </c>
      <c r="AG103" s="5">
        <f t="shared" ca="1" si="50"/>
        <v>2.8910316036506289E-2</v>
      </c>
      <c r="AH103" s="5">
        <f t="shared" ca="1" si="50"/>
        <v>0.11468911357013566</v>
      </c>
      <c r="AI103" s="5">
        <f t="shared" ca="1" si="50"/>
        <v>9.7044202151519571E-3</v>
      </c>
      <c r="AJ103" s="5">
        <f t="shared" ca="1" si="50"/>
        <v>1.9630607397992005E-2</v>
      </c>
      <c r="AK103" s="5">
        <f t="shared" ca="1" si="50"/>
        <v>-2.9934515312961443E-2</v>
      </c>
      <c r="AL103" s="5">
        <f t="shared" ca="1" si="50"/>
        <v>3.3687404435827496E-2</v>
      </c>
      <c r="AM103" s="5">
        <f t="shared" ca="1" si="50"/>
        <v>-3.8816711295931505E-2</v>
      </c>
      <c r="AN103" s="5">
        <f t="shared" ca="1" si="50"/>
        <v>6.5067857574097138E-2</v>
      </c>
      <c r="AO103" s="5">
        <f t="shared" ca="1" si="50"/>
        <v>-7.7394479666883439E-2</v>
      </c>
      <c r="AP103" s="5">
        <f t="shared" ca="1" si="50"/>
        <v>5.7058424926505702E-2</v>
      </c>
      <c r="AQ103" s="5">
        <f t="shared" ca="1" si="50"/>
        <v>7.5833103929269216E-2</v>
      </c>
      <c r="AR103" s="5">
        <f t="shared" ca="1" si="50"/>
        <v>-7.5728269142751048E-2</v>
      </c>
      <c r="AS103" s="5">
        <f t="shared" ca="1" si="50"/>
        <v>-4.5536699814325926E-2</v>
      </c>
      <c r="AT103" s="5">
        <f t="shared" ca="1" si="50"/>
        <v>-5.8455303088420663E-3</v>
      </c>
      <c r="AU103" s="5">
        <f t="shared" ca="1" si="50"/>
        <v>-9.8739196583432748E-2</v>
      </c>
      <c r="AV103" s="5">
        <f t="shared" ca="1" si="50"/>
        <v>7.1513485082309119E-2</v>
      </c>
      <c r="AW103" s="5">
        <f t="shared" ca="1" si="50"/>
        <v>1.7477293775861262E-2</v>
      </c>
      <c r="AX103" s="5">
        <f t="shared" ca="1" si="50"/>
        <v>3.5459753333117586E-2</v>
      </c>
      <c r="AY103" s="5">
        <f t="shared" ca="1" si="50"/>
        <v>8.4102365809651178E-2</v>
      </c>
      <c r="AZ103" s="5">
        <f t="shared" ca="1" si="50"/>
        <v>-4.1287243113587759E-2</v>
      </c>
      <c r="BA103" s="5">
        <f t="shared" ca="1" si="50"/>
        <v>-1.0204237854915315E-2</v>
      </c>
      <c r="BB103" s="5">
        <f t="shared" ca="1" si="50"/>
        <v>6.3917457566515408E-3</v>
      </c>
      <c r="BC103" s="5">
        <f t="shared" ca="1" si="50"/>
        <v>-4.5571375802943934E-3</v>
      </c>
      <c r="BD103" s="5">
        <f t="shared" ca="1" si="50"/>
        <v>3.3542240784736187E-2</v>
      </c>
      <c r="BE103" s="5">
        <f t="shared" ca="1" si="50"/>
        <v>8.1791310751386792E-2</v>
      </c>
      <c r="BF103" s="5">
        <f t="shared" ca="1" si="50"/>
        <v>-9.4268177642268282E-3</v>
      </c>
      <c r="BG103" s="5">
        <f t="shared" ca="1" si="50"/>
        <v>-6.9990887064221949E-2</v>
      </c>
      <c r="BH103" s="5">
        <f t="shared" ca="1" si="50"/>
        <v>-5.9052477327023359E-2</v>
      </c>
      <c r="BI103" s="5">
        <f t="shared" ca="1" si="50"/>
        <v>4.8172877720005461E-2</v>
      </c>
      <c r="BJ103" s="5">
        <f t="shared" ca="1" si="50"/>
        <v>-7.7298697509016051E-2</v>
      </c>
      <c r="BK103" s="5">
        <f t="shared" ca="1" si="50"/>
        <v>1.2068494300704613E-2</v>
      </c>
      <c r="BL103" s="5">
        <f t="shared" ca="1" si="50"/>
        <v>-8.2329759756317993E-3</v>
      </c>
      <c r="BM103" s="5">
        <f t="shared" ca="1" si="50"/>
        <v>-5.5117343453182706E-2</v>
      </c>
      <c r="BN103" s="5">
        <f t="shared" ca="1" si="50"/>
        <v>5.8212665294947341E-2</v>
      </c>
      <c r="BO103" s="5">
        <f t="shared" ca="1" si="50"/>
        <v>5.2291390310761993E-2</v>
      </c>
      <c r="BP103" s="5">
        <f t="shared" ref="BP103:CY106" ca="1" si="51">_xlfn.NORM.INV(RAND(), $B$3, $C$3)</f>
        <v>-5.6411978779991635E-2</v>
      </c>
      <c r="BQ103" s="5">
        <f t="shared" ca="1" si="51"/>
        <v>-1.6163537597166162E-2</v>
      </c>
      <c r="BR103" s="5">
        <f t="shared" ca="1" si="51"/>
        <v>-2.382211692696495E-2</v>
      </c>
      <c r="BS103" s="5">
        <f t="shared" ca="1" si="51"/>
        <v>4.2984268396777409E-2</v>
      </c>
      <c r="BT103" s="5">
        <f t="shared" ca="1" si="51"/>
        <v>1.1235845070957009E-2</v>
      </c>
      <c r="BU103" s="5">
        <f t="shared" ca="1" si="51"/>
        <v>-1.9802414499473134E-2</v>
      </c>
      <c r="BV103" s="5">
        <f t="shared" ca="1" si="51"/>
        <v>-9.2408148576004739E-2</v>
      </c>
      <c r="BW103" s="5">
        <f t="shared" ca="1" si="51"/>
        <v>2.0733613730004156E-2</v>
      </c>
      <c r="BX103" s="5">
        <f t="shared" ca="1" si="51"/>
        <v>-4.7035185801678085E-2</v>
      </c>
      <c r="BY103" s="5">
        <f t="shared" ca="1" si="51"/>
        <v>-3.6956723590131344E-3</v>
      </c>
      <c r="BZ103" s="5">
        <f t="shared" ca="1" si="51"/>
        <v>2.3703689704294182E-2</v>
      </c>
      <c r="CA103" s="5">
        <f t="shared" ca="1" si="51"/>
        <v>0.12076954125307687</v>
      </c>
      <c r="CB103" s="5">
        <f t="shared" ca="1" si="51"/>
        <v>5.9504682745956834E-2</v>
      </c>
      <c r="CC103" s="5">
        <f t="shared" ca="1" si="51"/>
        <v>-2.2748691880639493E-2</v>
      </c>
      <c r="CD103" s="5">
        <f t="shared" ca="1" si="51"/>
        <v>-6.363288366308642E-2</v>
      </c>
      <c r="CE103" s="5">
        <f t="shared" ca="1" si="51"/>
        <v>-1.638988220467439E-2</v>
      </c>
      <c r="CF103" s="5">
        <f t="shared" ca="1" si="51"/>
        <v>-7.5486047379878657E-2</v>
      </c>
      <c r="CG103" s="5">
        <f t="shared" ca="1" si="51"/>
        <v>-1.3160518661728494E-2</v>
      </c>
      <c r="CH103" s="5">
        <f t="shared" ca="1" si="51"/>
        <v>-4.541743061605772E-2</v>
      </c>
      <c r="CI103" s="5">
        <f t="shared" ca="1" si="51"/>
        <v>2.8914568474320682E-2</v>
      </c>
      <c r="CJ103" s="5">
        <f t="shared" ca="1" si="51"/>
        <v>-1.8941458744677373E-2</v>
      </c>
      <c r="CK103" s="5">
        <f t="shared" ca="1" si="51"/>
        <v>-7.1647814557538644E-2</v>
      </c>
      <c r="CL103" s="5">
        <f t="shared" ca="1" si="51"/>
        <v>1.4981575031450837E-2</v>
      </c>
      <c r="CM103" s="5">
        <f t="shared" ca="1" si="51"/>
        <v>-3.8805660396544748E-3</v>
      </c>
      <c r="CN103" s="5">
        <f t="shared" ca="1" si="51"/>
        <v>6.2959385067538939E-2</v>
      </c>
      <c r="CO103" s="5">
        <f t="shared" ca="1" si="51"/>
        <v>-4.1965289547303303E-2</v>
      </c>
      <c r="CP103" s="5">
        <f t="shared" ca="1" si="51"/>
        <v>8.5080626267189249E-2</v>
      </c>
      <c r="CQ103" s="5">
        <f t="shared" ca="1" si="51"/>
        <v>5.6063275344518063E-2</v>
      </c>
      <c r="CR103" s="5">
        <f t="shared" ca="1" si="51"/>
        <v>-1.842972948587808E-2</v>
      </c>
      <c r="CS103" s="5">
        <f t="shared" ca="1" si="51"/>
        <v>-2.7770913993357901E-2</v>
      </c>
      <c r="CT103" s="5">
        <f t="shared" ca="1" si="51"/>
        <v>1.1692375697595564E-3</v>
      </c>
      <c r="CU103" s="5">
        <f t="shared" ca="1" si="51"/>
        <v>1.8748353785535143E-2</v>
      </c>
      <c r="CV103" s="5">
        <f t="shared" ca="1" si="51"/>
        <v>-2.7847879765353988E-2</v>
      </c>
      <c r="CW103" s="5">
        <f t="shared" ca="1" si="51"/>
        <v>-4.5844000285508092E-2</v>
      </c>
      <c r="CX103" s="5">
        <f t="shared" ca="1" si="51"/>
        <v>-8.7278815902478005E-2</v>
      </c>
      <c r="CY103" s="5">
        <f t="shared" ca="1" si="51"/>
        <v>-3.207773817944453E-2</v>
      </c>
    </row>
    <row r="104" spans="2:103" x14ac:dyDescent="0.25">
      <c r="B104" s="1">
        <v>47939</v>
      </c>
      <c r="C104">
        <v>99</v>
      </c>
      <c r="D104" s="5">
        <f t="shared" ca="1" si="34"/>
        <v>-3.8302002399065317E-2</v>
      </c>
      <c r="E104" s="5">
        <f t="shared" ref="E104:BP107" ca="1" si="52">_xlfn.NORM.INV(RAND(), $B$3, $C$3)</f>
        <v>3.3163563831183039E-2</v>
      </c>
      <c r="F104" s="5">
        <f t="shared" ca="1" si="52"/>
        <v>3.474771322144217E-2</v>
      </c>
      <c r="G104" s="5">
        <f t="shared" ca="1" si="52"/>
        <v>2.1260415403589979E-2</v>
      </c>
      <c r="H104" s="5">
        <f t="shared" ca="1" si="52"/>
        <v>3.5061430232941775E-2</v>
      </c>
      <c r="I104" s="5">
        <f t="shared" ca="1" si="52"/>
        <v>6.895498659287882E-3</v>
      </c>
      <c r="J104" s="5">
        <f t="shared" ca="1" si="52"/>
        <v>1.8665814161089336E-2</v>
      </c>
      <c r="K104" s="5">
        <f t="shared" ca="1" si="52"/>
        <v>-1.5421250209732278E-2</v>
      </c>
      <c r="L104" s="5">
        <f t="shared" ca="1" si="52"/>
        <v>-7.6752719481546036E-2</v>
      </c>
      <c r="M104" s="5">
        <f t="shared" ca="1" si="52"/>
        <v>3.6598254714427347E-2</v>
      </c>
      <c r="N104" s="5">
        <f t="shared" ca="1" si="52"/>
        <v>-5.0212520827629253E-3</v>
      </c>
      <c r="O104" s="5">
        <f t="shared" ca="1" si="52"/>
        <v>8.5965669275209516E-2</v>
      </c>
      <c r="P104" s="5">
        <f t="shared" ca="1" si="52"/>
        <v>4.0948493724140264E-2</v>
      </c>
      <c r="Q104" s="5">
        <f t="shared" ca="1" si="52"/>
        <v>-4.3776367415064507E-2</v>
      </c>
      <c r="R104" s="5">
        <f t="shared" ca="1" si="52"/>
        <v>-3.9797297629302446E-3</v>
      </c>
      <c r="S104" s="5">
        <f t="shared" ca="1" si="52"/>
        <v>-8.328625679442804E-2</v>
      </c>
      <c r="T104" s="5">
        <f t="shared" ca="1" si="52"/>
        <v>1.7403878192898785E-2</v>
      </c>
      <c r="U104" s="5">
        <f t="shared" ca="1" si="52"/>
        <v>-5.9066952613266305E-2</v>
      </c>
      <c r="V104" s="5">
        <f t="shared" ca="1" si="52"/>
        <v>6.5497648629525118E-2</v>
      </c>
      <c r="W104" s="5">
        <f t="shared" ca="1" si="52"/>
        <v>-2.165748375323381E-2</v>
      </c>
      <c r="X104" s="5">
        <f t="shared" ca="1" si="52"/>
        <v>-3.0929786337309001E-2</v>
      </c>
      <c r="Y104" s="5">
        <f t="shared" ca="1" si="52"/>
        <v>-7.2788071804972126E-2</v>
      </c>
      <c r="Z104" s="5">
        <f t="shared" ca="1" si="52"/>
        <v>6.803344270345088E-2</v>
      </c>
      <c r="AA104" s="5">
        <f t="shared" ca="1" si="52"/>
        <v>-2.1521315338092852E-2</v>
      </c>
      <c r="AB104" s="5">
        <f t="shared" ca="1" si="52"/>
        <v>5.9136028298965217E-3</v>
      </c>
      <c r="AC104" s="5">
        <f t="shared" ca="1" si="52"/>
        <v>-6.3870993953584225E-4</v>
      </c>
      <c r="AD104" s="5">
        <f t="shared" ca="1" si="52"/>
        <v>5.0326603520738047E-2</v>
      </c>
      <c r="AE104" s="5">
        <f t="shared" ca="1" si="52"/>
        <v>4.2303803889617388E-2</v>
      </c>
      <c r="AF104" s="5">
        <f t="shared" ca="1" si="52"/>
        <v>7.3326702232307979E-3</v>
      </c>
      <c r="AG104" s="5">
        <f t="shared" ca="1" si="52"/>
        <v>-3.9348988525362436E-2</v>
      </c>
      <c r="AH104" s="5">
        <f t="shared" ca="1" si="52"/>
        <v>8.2863321336196661E-5</v>
      </c>
      <c r="AI104" s="5">
        <f t="shared" ca="1" si="52"/>
        <v>1.7944386206807578E-2</v>
      </c>
      <c r="AJ104" s="5">
        <f t="shared" ca="1" si="52"/>
        <v>4.5027370267586853E-2</v>
      </c>
      <c r="AK104" s="5">
        <f t="shared" ca="1" si="52"/>
        <v>-8.3018870915034515E-3</v>
      </c>
      <c r="AL104" s="5">
        <f t="shared" ca="1" si="52"/>
        <v>-2.0649867562369469E-2</v>
      </c>
      <c r="AM104" s="5">
        <f t="shared" ca="1" si="52"/>
        <v>-5.9986712139684137E-2</v>
      </c>
      <c r="AN104" s="5">
        <f t="shared" ca="1" si="52"/>
        <v>2.7601597296712486E-2</v>
      </c>
      <c r="AO104" s="5">
        <f t="shared" ca="1" si="52"/>
        <v>-1.0892449158871739E-2</v>
      </c>
      <c r="AP104" s="5">
        <f t="shared" ca="1" si="52"/>
        <v>8.5719334602184869E-3</v>
      </c>
      <c r="AQ104" s="5">
        <f t="shared" ca="1" si="52"/>
        <v>9.3291193053950588E-2</v>
      </c>
      <c r="AR104" s="5">
        <f t="shared" ca="1" si="52"/>
        <v>-8.4708466086021589E-3</v>
      </c>
      <c r="AS104" s="5">
        <f t="shared" ca="1" si="52"/>
        <v>4.0233030581585755E-2</v>
      </c>
      <c r="AT104" s="5">
        <f t="shared" ca="1" si="52"/>
        <v>5.9261221098377913E-2</v>
      </c>
      <c r="AU104" s="5">
        <f t="shared" ca="1" si="52"/>
        <v>6.0024310877608074E-2</v>
      </c>
      <c r="AV104" s="5">
        <f t="shared" ca="1" si="52"/>
        <v>3.4817327219049329E-2</v>
      </c>
      <c r="AW104" s="5">
        <f t="shared" ca="1" si="52"/>
        <v>-8.5870013953906693E-4</v>
      </c>
      <c r="AX104" s="5">
        <f t="shared" ca="1" si="52"/>
        <v>3.0526771151356429E-2</v>
      </c>
      <c r="AY104" s="5">
        <f t="shared" ca="1" si="52"/>
        <v>-4.2948186993689401E-2</v>
      </c>
      <c r="AZ104" s="5">
        <f t="shared" ca="1" si="52"/>
        <v>-1.7100920189953624E-2</v>
      </c>
      <c r="BA104" s="5">
        <f t="shared" ca="1" si="52"/>
        <v>-1.9147198854518835E-2</v>
      </c>
      <c r="BB104" s="5">
        <f t="shared" ca="1" si="52"/>
        <v>-8.270086906353875E-3</v>
      </c>
      <c r="BC104" s="5">
        <f t="shared" ca="1" si="52"/>
        <v>-4.0821272557262055E-2</v>
      </c>
      <c r="BD104" s="5">
        <f t="shared" ca="1" si="52"/>
        <v>4.5364617861579963E-2</v>
      </c>
      <c r="BE104" s="5">
        <f t="shared" ca="1" si="52"/>
        <v>5.496317309054663E-2</v>
      </c>
      <c r="BF104" s="5">
        <f t="shared" ca="1" si="52"/>
        <v>-7.5709237203037613E-2</v>
      </c>
      <c r="BG104" s="5">
        <f t="shared" ca="1" si="52"/>
        <v>2.0265454794993329E-3</v>
      </c>
      <c r="BH104" s="5">
        <f t="shared" ca="1" si="52"/>
        <v>-3.6485150631422304E-2</v>
      </c>
      <c r="BI104" s="5">
        <f t="shared" ca="1" si="52"/>
        <v>-1.5109384514894846E-2</v>
      </c>
      <c r="BJ104" s="5">
        <f t="shared" ca="1" si="52"/>
        <v>5.0576632380728681E-2</v>
      </c>
      <c r="BK104" s="5">
        <f t="shared" ca="1" si="52"/>
        <v>-4.7607320851518205E-2</v>
      </c>
      <c r="BL104" s="5">
        <f t="shared" ca="1" si="52"/>
        <v>5.8515766675944561E-2</v>
      </c>
      <c r="BM104" s="5">
        <f t="shared" ca="1" si="52"/>
        <v>3.454270105326783E-2</v>
      </c>
      <c r="BN104" s="5">
        <f t="shared" ca="1" si="52"/>
        <v>-4.7650485862714226E-2</v>
      </c>
      <c r="BO104" s="5">
        <f t="shared" ca="1" si="52"/>
        <v>9.222827452475138E-2</v>
      </c>
      <c r="BP104" s="5">
        <f t="shared" ca="1" si="52"/>
        <v>9.9315504667409071E-2</v>
      </c>
      <c r="BQ104" s="5">
        <f t="shared" ca="1" si="51"/>
        <v>-3.7604571058919851E-2</v>
      </c>
      <c r="BR104" s="5">
        <f t="shared" ca="1" si="51"/>
        <v>9.7680814108815503E-2</v>
      </c>
      <c r="BS104" s="5">
        <f t="shared" ca="1" si="51"/>
        <v>7.0665616292567898E-3</v>
      </c>
      <c r="BT104" s="5">
        <f t="shared" ca="1" si="51"/>
        <v>3.7423275878635948E-2</v>
      </c>
      <c r="BU104" s="5">
        <f t="shared" ca="1" si="51"/>
        <v>-7.5546279062712995E-2</v>
      </c>
      <c r="BV104" s="5">
        <f t="shared" ca="1" si="51"/>
        <v>-6.1638296776068788E-2</v>
      </c>
      <c r="BW104" s="5">
        <f t="shared" ca="1" si="51"/>
        <v>-7.3519228735597665E-3</v>
      </c>
      <c r="BX104" s="5">
        <f t="shared" ca="1" si="51"/>
        <v>3.5918613826140054E-2</v>
      </c>
      <c r="BY104" s="5">
        <f t="shared" ca="1" si="51"/>
        <v>-6.6766752437690691E-3</v>
      </c>
      <c r="BZ104" s="5">
        <f t="shared" ca="1" si="51"/>
        <v>-5.7068226622477056E-2</v>
      </c>
      <c r="CA104" s="5">
        <f t="shared" ca="1" si="51"/>
        <v>-0.14152879339832797</v>
      </c>
      <c r="CB104" s="5">
        <f t="shared" ca="1" si="51"/>
        <v>1.3277149378449425E-2</v>
      </c>
      <c r="CC104" s="5">
        <f t="shared" ca="1" si="51"/>
        <v>4.3941849826074526E-2</v>
      </c>
      <c r="CD104" s="5">
        <f t="shared" ca="1" si="51"/>
        <v>2.4866338350102834E-3</v>
      </c>
      <c r="CE104" s="5">
        <f t="shared" ca="1" si="51"/>
        <v>-4.7366078539224525E-2</v>
      </c>
      <c r="CF104" s="5">
        <f t="shared" ca="1" si="51"/>
        <v>2.5143257894606228E-2</v>
      </c>
      <c r="CG104" s="5">
        <f t="shared" ca="1" si="51"/>
        <v>5.7189630623298827E-2</v>
      </c>
      <c r="CH104" s="5">
        <f t="shared" ca="1" si="51"/>
        <v>-1.2120012973459961E-2</v>
      </c>
      <c r="CI104" s="5">
        <f t="shared" ca="1" si="51"/>
        <v>-8.8220598138928533E-2</v>
      </c>
      <c r="CJ104" s="5">
        <f t="shared" ca="1" si="51"/>
        <v>3.5384483851653513E-2</v>
      </c>
      <c r="CK104" s="5">
        <f t="shared" ca="1" si="51"/>
        <v>-5.893513374128892E-2</v>
      </c>
      <c r="CL104" s="5">
        <f t="shared" ca="1" si="51"/>
        <v>1.6185324974711535E-2</v>
      </c>
      <c r="CM104" s="5">
        <f t="shared" ca="1" si="51"/>
        <v>1.6277531086740675E-2</v>
      </c>
      <c r="CN104" s="5">
        <f t="shared" ca="1" si="51"/>
        <v>-4.7620605786995701E-2</v>
      </c>
      <c r="CO104" s="5">
        <f t="shared" ca="1" si="51"/>
        <v>3.275504295393097E-3</v>
      </c>
      <c r="CP104" s="5">
        <f t="shared" ca="1" si="51"/>
        <v>2.8657059867523614E-2</v>
      </c>
      <c r="CQ104" s="5">
        <f t="shared" ca="1" si="51"/>
        <v>-3.084052377919657E-2</v>
      </c>
      <c r="CR104" s="5">
        <f t="shared" ca="1" si="51"/>
        <v>5.4348942129821262E-2</v>
      </c>
      <c r="CS104" s="5">
        <f t="shared" ca="1" si="51"/>
        <v>0.14373273787844043</v>
      </c>
      <c r="CT104" s="5">
        <f t="shared" ca="1" si="51"/>
        <v>1.6120902566017215E-2</v>
      </c>
      <c r="CU104" s="5">
        <f t="shared" ca="1" si="51"/>
        <v>-1.9211940829011589E-2</v>
      </c>
      <c r="CV104" s="5">
        <f t="shared" ca="1" si="51"/>
        <v>-4.0968614825063351E-2</v>
      </c>
      <c r="CW104" s="5">
        <f t="shared" ca="1" si="51"/>
        <v>-5.8452193851063934E-2</v>
      </c>
      <c r="CX104" s="5">
        <f t="shared" ca="1" si="51"/>
        <v>2.2021613530361538E-2</v>
      </c>
      <c r="CY104" s="5">
        <f t="shared" ca="1" si="51"/>
        <v>7.0616825825685139E-2</v>
      </c>
    </row>
    <row r="105" spans="2:103" x14ac:dyDescent="0.25">
      <c r="B105" s="1">
        <v>47969</v>
      </c>
      <c r="C105">
        <v>100</v>
      </c>
      <c r="D105" s="5">
        <f t="shared" ca="1" si="34"/>
        <v>7.3760352148348987E-2</v>
      </c>
      <c r="E105" s="5">
        <f t="shared" ca="1" si="52"/>
        <v>1.6076704942472705E-2</v>
      </c>
      <c r="F105" s="5">
        <f t="shared" ca="1" si="52"/>
        <v>-6.2482737225767485E-2</v>
      </c>
      <c r="G105" s="5">
        <f t="shared" ca="1" si="52"/>
        <v>-1.917314113048451E-2</v>
      </c>
      <c r="H105" s="5">
        <f t="shared" ca="1" si="52"/>
        <v>6.6667652203113645E-2</v>
      </c>
      <c r="I105" s="5">
        <f t="shared" ca="1" si="52"/>
        <v>-9.5748729962667312E-2</v>
      </c>
      <c r="J105" s="5">
        <f t="shared" ca="1" si="52"/>
        <v>-9.1354399558832098E-3</v>
      </c>
      <c r="K105" s="5">
        <f t="shared" ca="1" si="52"/>
        <v>3.049185554627162E-2</v>
      </c>
      <c r="L105" s="5">
        <f t="shared" ca="1" si="52"/>
        <v>-8.0532788943120368E-2</v>
      </c>
      <c r="M105" s="5">
        <f t="shared" ca="1" si="52"/>
        <v>-5.9933491867813118E-2</v>
      </c>
      <c r="N105" s="5">
        <f t="shared" ca="1" si="52"/>
        <v>-1.3128539528072625E-2</v>
      </c>
      <c r="O105" s="5">
        <f t="shared" ca="1" si="52"/>
        <v>2.5221809717957035E-2</v>
      </c>
      <c r="P105" s="5">
        <f t="shared" ca="1" si="52"/>
        <v>1.6450160236882245E-2</v>
      </c>
      <c r="Q105" s="5">
        <f t="shared" ca="1" si="52"/>
        <v>-2.6761452729121893E-2</v>
      </c>
      <c r="R105" s="5">
        <f t="shared" ca="1" si="52"/>
        <v>2.5819025770337362E-2</v>
      </c>
      <c r="S105" s="5">
        <f t="shared" ca="1" si="52"/>
        <v>-1.8081397451903198E-2</v>
      </c>
      <c r="T105" s="5">
        <f t="shared" ca="1" si="52"/>
        <v>7.2654065871092952E-2</v>
      </c>
      <c r="U105" s="5">
        <f t="shared" ca="1" si="52"/>
        <v>0.10194765755016634</v>
      </c>
      <c r="V105" s="5">
        <f t="shared" ca="1" si="52"/>
        <v>-1.5100200411936715E-2</v>
      </c>
      <c r="W105" s="5">
        <f t="shared" ca="1" si="52"/>
        <v>-7.3586520858875654E-2</v>
      </c>
      <c r="X105" s="5">
        <f t="shared" ca="1" si="52"/>
        <v>-8.8290029764561767E-2</v>
      </c>
      <c r="Y105" s="5">
        <f t="shared" ca="1" si="52"/>
        <v>1.3495571174036484E-2</v>
      </c>
      <c r="Z105" s="5">
        <f t="shared" ca="1" si="52"/>
        <v>1.04207772631762E-2</v>
      </c>
      <c r="AA105" s="5">
        <f t="shared" ca="1" si="52"/>
        <v>1.5879973340246937E-2</v>
      </c>
      <c r="AB105" s="5">
        <f t="shared" ca="1" si="52"/>
        <v>5.9172382150602512E-2</v>
      </c>
      <c r="AC105" s="5">
        <f t="shared" ca="1" si="52"/>
        <v>-2.8391935224854621E-2</v>
      </c>
      <c r="AD105" s="5">
        <f t="shared" ca="1" si="52"/>
        <v>7.3797859228110496E-3</v>
      </c>
      <c r="AE105" s="5">
        <f t="shared" ca="1" si="52"/>
        <v>6.2216498766114535E-2</v>
      </c>
      <c r="AF105" s="5">
        <f t="shared" ca="1" si="52"/>
        <v>-1.7658649856427275E-2</v>
      </c>
      <c r="AG105" s="5">
        <f t="shared" ca="1" si="52"/>
        <v>3.61463587744855E-2</v>
      </c>
      <c r="AH105" s="5">
        <f t="shared" ca="1" si="52"/>
        <v>1.7516212555187576E-2</v>
      </c>
      <c r="AI105" s="5">
        <f t="shared" ca="1" si="52"/>
        <v>-9.5388458178634936E-2</v>
      </c>
      <c r="AJ105" s="5">
        <f t="shared" ca="1" si="52"/>
        <v>-6.0657972611071795E-2</v>
      </c>
      <c r="AK105" s="5">
        <f t="shared" ca="1" si="52"/>
        <v>7.0718816307525023E-2</v>
      </c>
      <c r="AL105" s="5">
        <f t="shared" ca="1" si="52"/>
        <v>-6.1512286094351123E-2</v>
      </c>
      <c r="AM105" s="5">
        <f t="shared" ca="1" si="52"/>
        <v>2.9823879114856105E-2</v>
      </c>
      <c r="AN105" s="5">
        <f t="shared" ca="1" si="52"/>
        <v>4.5970638448947922E-2</v>
      </c>
      <c r="AO105" s="5">
        <f t="shared" ca="1" si="52"/>
        <v>2.6203213739372799E-2</v>
      </c>
      <c r="AP105" s="5">
        <f t="shared" ca="1" si="52"/>
        <v>-1.5127008792757451E-2</v>
      </c>
      <c r="AQ105" s="5">
        <f t="shared" ca="1" si="52"/>
        <v>1.7686391708252081E-2</v>
      </c>
      <c r="AR105" s="5">
        <f t="shared" ca="1" si="52"/>
        <v>-0.10912148142700889</v>
      </c>
      <c r="AS105" s="5">
        <f t="shared" ca="1" si="52"/>
        <v>5.5770277227759762E-2</v>
      </c>
      <c r="AT105" s="5">
        <f t="shared" ca="1" si="52"/>
        <v>-3.6187903796001723E-2</v>
      </c>
      <c r="AU105" s="5">
        <f t="shared" ca="1" si="52"/>
        <v>-8.4525808727129361E-3</v>
      </c>
      <c r="AV105" s="5">
        <f t="shared" ca="1" si="52"/>
        <v>-2.0954096294493404E-2</v>
      </c>
      <c r="AW105" s="5">
        <f t="shared" ca="1" si="52"/>
        <v>-1.422457170218324E-2</v>
      </c>
      <c r="AX105" s="5">
        <f t="shared" ca="1" si="52"/>
        <v>-2.0267955850928648E-2</v>
      </c>
      <c r="AY105" s="5">
        <f t="shared" ca="1" si="52"/>
        <v>0.11165472232640213</v>
      </c>
      <c r="AZ105" s="5">
        <f t="shared" ca="1" si="52"/>
        <v>-2.8840847565179933E-2</v>
      </c>
      <c r="BA105" s="5">
        <f t="shared" ca="1" si="52"/>
        <v>4.4870406907137401E-2</v>
      </c>
      <c r="BB105" s="5">
        <f t="shared" ca="1" si="52"/>
        <v>5.0688791832832127E-2</v>
      </c>
      <c r="BC105" s="5">
        <f t="shared" ca="1" si="52"/>
        <v>1.010707317837533E-2</v>
      </c>
      <c r="BD105" s="5">
        <f t="shared" ca="1" si="52"/>
        <v>-4.7845338620165552E-2</v>
      </c>
      <c r="BE105" s="5">
        <f t="shared" ca="1" si="52"/>
        <v>-6.8515956186650143E-2</v>
      </c>
      <c r="BF105" s="5">
        <f t="shared" ca="1" si="52"/>
        <v>0.12310508086124977</v>
      </c>
      <c r="BG105" s="5">
        <f t="shared" ca="1" si="52"/>
        <v>-3.6084200229656951E-3</v>
      </c>
      <c r="BH105" s="5">
        <f t="shared" ca="1" si="52"/>
        <v>9.1307343699149932E-2</v>
      </c>
      <c r="BI105" s="5">
        <f t="shared" ca="1" si="52"/>
        <v>3.5329534326314499E-2</v>
      </c>
      <c r="BJ105" s="5">
        <f t="shared" ca="1" si="52"/>
        <v>5.7899646437814596E-2</v>
      </c>
      <c r="BK105" s="5">
        <f t="shared" ca="1" si="52"/>
        <v>1.71771476508382E-2</v>
      </c>
      <c r="BL105" s="5">
        <f t="shared" ca="1" si="52"/>
        <v>-1.7327015464359882E-2</v>
      </c>
      <c r="BM105" s="5">
        <f t="shared" ca="1" si="52"/>
        <v>3.3670397658624833E-2</v>
      </c>
      <c r="BN105" s="5">
        <f t="shared" ca="1" si="52"/>
        <v>7.6399257455799282E-3</v>
      </c>
      <c r="BO105" s="5">
        <f t="shared" ca="1" si="52"/>
        <v>-1.4472620131681341E-3</v>
      </c>
      <c r="BP105" s="5">
        <f t="shared" ca="1" si="52"/>
        <v>-9.1950630274207756E-5</v>
      </c>
      <c r="BQ105" s="5">
        <f t="shared" ca="1" si="51"/>
        <v>-7.9900161536236233E-2</v>
      </c>
      <c r="BR105" s="5">
        <f t="shared" ca="1" si="51"/>
        <v>-2.4229111850119955E-2</v>
      </c>
      <c r="BS105" s="5">
        <f t="shared" ca="1" si="51"/>
        <v>2.8751526076959747E-2</v>
      </c>
      <c r="BT105" s="5">
        <f t="shared" ca="1" si="51"/>
        <v>0.16235252102195699</v>
      </c>
      <c r="BU105" s="5">
        <f t="shared" ca="1" si="51"/>
        <v>-7.4292950056453538E-4</v>
      </c>
      <c r="BV105" s="5">
        <f t="shared" ca="1" si="51"/>
        <v>-1.2132988860843907E-2</v>
      </c>
      <c r="BW105" s="5">
        <f t="shared" ca="1" si="51"/>
        <v>5.5033042855960133E-2</v>
      </c>
      <c r="BX105" s="5">
        <f t="shared" ca="1" si="51"/>
        <v>1.9868689894538051E-3</v>
      </c>
      <c r="BY105" s="5">
        <f t="shared" ca="1" si="51"/>
        <v>-9.2386069784792663E-2</v>
      </c>
      <c r="BZ105" s="5">
        <f t="shared" ca="1" si="51"/>
        <v>8.170199553030294E-2</v>
      </c>
      <c r="CA105" s="5">
        <f t="shared" ca="1" si="51"/>
        <v>8.8856086513200025E-2</v>
      </c>
      <c r="CB105" s="5">
        <f t="shared" ca="1" si="51"/>
        <v>5.2684475729713368E-2</v>
      </c>
      <c r="CC105" s="5">
        <f t="shared" ca="1" si="51"/>
        <v>-5.8760256318647671E-3</v>
      </c>
      <c r="CD105" s="5">
        <f t="shared" ca="1" si="51"/>
        <v>1.7369612791222174E-2</v>
      </c>
      <c r="CE105" s="5">
        <f t="shared" ca="1" si="51"/>
        <v>-1.2771170953772243E-3</v>
      </c>
      <c r="CF105" s="5">
        <f t="shared" ca="1" si="51"/>
        <v>2.587559845408037E-2</v>
      </c>
      <c r="CG105" s="5">
        <f t="shared" ca="1" si="51"/>
        <v>-8.4629410623134442E-3</v>
      </c>
      <c r="CH105" s="5">
        <f t="shared" ca="1" si="51"/>
        <v>-6.8176521110089802E-2</v>
      </c>
      <c r="CI105" s="5">
        <f t="shared" ca="1" si="51"/>
        <v>-6.4134933769815022E-2</v>
      </c>
      <c r="CJ105" s="5">
        <f t="shared" ca="1" si="51"/>
        <v>-9.6305351219294844E-2</v>
      </c>
      <c r="CK105" s="5">
        <f t="shared" ca="1" si="51"/>
        <v>-2.2574370769485635E-2</v>
      </c>
      <c r="CL105" s="5">
        <f t="shared" ca="1" si="51"/>
        <v>-4.570015176379489E-2</v>
      </c>
      <c r="CM105" s="5">
        <f t="shared" ca="1" si="51"/>
        <v>-3.4840359874091009E-2</v>
      </c>
      <c r="CN105" s="5">
        <f t="shared" ca="1" si="51"/>
        <v>1.8895265332131414E-2</v>
      </c>
      <c r="CO105" s="5">
        <f t="shared" ca="1" si="51"/>
        <v>9.3940499581923964E-2</v>
      </c>
      <c r="CP105" s="5">
        <f t="shared" ca="1" si="51"/>
        <v>-6.0880755133083317E-3</v>
      </c>
      <c r="CQ105" s="5">
        <f t="shared" ca="1" si="51"/>
        <v>-4.6253215084567957E-2</v>
      </c>
      <c r="CR105" s="5">
        <f t="shared" ca="1" si="51"/>
        <v>2.7940394606368567E-2</v>
      </c>
      <c r="CS105" s="5">
        <f t="shared" ca="1" si="51"/>
        <v>9.0005855139794477E-2</v>
      </c>
      <c r="CT105" s="5">
        <f t="shared" ca="1" si="51"/>
        <v>-2.8930405185504465E-2</v>
      </c>
      <c r="CU105" s="5">
        <f t="shared" ca="1" si="51"/>
        <v>-6.6686983357311224E-3</v>
      </c>
      <c r="CV105" s="5">
        <f t="shared" ca="1" si="51"/>
        <v>9.8212865786110187E-2</v>
      </c>
      <c r="CW105" s="5">
        <f t="shared" ca="1" si="51"/>
        <v>3.1485407540977416E-2</v>
      </c>
      <c r="CX105" s="5">
        <f t="shared" ca="1" si="51"/>
        <v>-4.3516863629747986E-2</v>
      </c>
      <c r="CY105" s="5">
        <f t="shared" ca="1" si="51"/>
        <v>-1.783563653879636E-2</v>
      </c>
    </row>
    <row r="106" spans="2:103" x14ac:dyDescent="0.25">
      <c r="B106" s="1">
        <v>48000</v>
      </c>
      <c r="C106">
        <v>101</v>
      </c>
      <c r="D106" s="5">
        <f t="shared" ca="1" si="34"/>
        <v>-0.10919612937655511</v>
      </c>
      <c r="E106" s="5">
        <f t="shared" ca="1" si="52"/>
        <v>-2.8492132480172204E-2</v>
      </c>
      <c r="F106" s="5">
        <f t="shared" ca="1" si="52"/>
        <v>5.6466198773444679E-2</v>
      </c>
      <c r="G106" s="5">
        <f t="shared" ca="1" si="52"/>
        <v>-0.12489568442204357</v>
      </c>
      <c r="H106" s="5">
        <f t="shared" ca="1" si="52"/>
        <v>-5.165409644779051E-2</v>
      </c>
      <c r="I106" s="5">
        <f t="shared" ca="1" si="52"/>
        <v>-2.5244544630063273E-2</v>
      </c>
      <c r="J106" s="5">
        <f t="shared" ca="1" si="52"/>
        <v>3.2613432033680827E-2</v>
      </c>
      <c r="K106" s="5">
        <f t="shared" ca="1" si="52"/>
        <v>6.2805786631361327E-2</v>
      </c>
      <c r="L106" s="5">
        <f t="shared" ca="1" si="52"/>
        <v>-2.2777254469431227E-2</v>
      </c>
      <c r="M106" s="5">
        <f t="shared" ca="1" si="52"/>
        <v>-0.13303869301982957</v>
      </c>
      <c r="N106" s="5">
        <f t="shared" ca="1" si="52"/>
        <v>9.3962219954960124E-2</v>
      </c>
      <c r="O106" s="5">
        <f t="shared" ca="1" si="52"/>
        <v>-4.8669171018478841E-2</v>
      </c>
      <c r="P106" s="5">
        <f t="shared" ca="1" si="52"/>
        <v>-4.5390478225044641E-2</v>
      </c>
      <c r="Q106" s="5">
        <f t="shared" ca="1" si="52"/>
        <v>-4.3748952188275361E-2</v>
      </c>
      <c r="R106" s="5">
        <f t="shared" ca="1" si="52"/>
        <v>-8.7583711506768001E-3</v>
      </c>
      <c r="S106" s="5">
        <f t="shared" ca="1" si="52"/>
        <v>-6.4548606776724821E-3</v>
      </c>
      <c r="T106" s="5">
        <f t="shared" ca="1" si="52"/>
        <v>2.1421066337752922E-2</v>
      </c>
      <c r="U106" s="5">
        <f t="shared" ca="1" si="52"/>
        <v>5.0928388139152361E-2</v>
      </c>
      <c r="V106" s="5">
        <f t="shared" ca="1" si="52"/>
        <v>-5.4349115878588178E-2</v>
      </c>
      <c r="W106" s="5">
        <f t="shared" ca="1" si="52"/>
        <v>6.4412071115450956E-2</v>
      </c>
      <c r="X106" s="5">
        <f t="shared" ca="1" si="52"/>
        <v>-5.7211224661989593E-2</v>
      </c>
      <c r="Y106" s="5">
        <f t="shared" ca="1" si="52"/>
        <v>-3.5849204521131099E-2</v>
      </c>
      <c r="Z106" s="5">
        <f t="shared" ca="1" si="52"/>
        <v>3.8923002728181423E-2</v>
      </c>
      <c r="AA106" s="5">
        <f t="shared" ca="1" si="52"/>
        <v>-7.9926211692609744E-2</v>
      </c>
      <c r="AB106" s="5">
        <f t="shared" ca="1" si="52"/>
        <v>-4.7078686825383347E-2</v>
      </c>
      <c r="AC106" s="5">
        <f t="shared" ca="1" si="52"/>
        <v>-8.8395589747691183E-2</v>
      </c>
      <c r="AD106" s="5">
        <f t="shared" ca="1" si="52"/>
        <v>1.7249955047031137E-2</v>
      </c>
      <c r="AE106" s="5">
        <f t="shared" ca="1" si="52"/>
        <v>4.5094027872262001E-3</v>
      </c>
      <c r="AF106" s="5">
        <f t="shared" ca="1" si="52"/>
        <v>-6.1767329941701896E-3</v>
      </c>
      <c r="AG106" s="5">
        <f t="shared" ca="1" si="52"/>
        <v>-4.309990374076382E-2</v>
      </c>
      <c r="AH106" s="5">
        <f t="shared" ca="1" si="52"/>
        <v>0.11566298809990241</v>
      </c>
      <c r="AI106" s="5">
        <f t="shared" ca="1" si="52"/>
        <v>-1.3900623998900151E-2</v>
      </c>
      <c r="AJ106" s="5">
        <f t="shared" ca="1" si="52"/>
        <v>-4.250161792144562E-2</v>
      </c>
      <c r="AK106" s="5">
        <f t="shared" ca="1" si="52"/>
        <v>-1.0615998904441214E-2</v>
      </c>
      <c r="AL106" s="5">
        <f t="shared" ca="1" si="52"/>
        <v>5.013062002216466E-2</v>
      </c>
      <c r="AM106" s="5">
        <f t="shared" ca="1" si="52"/>
        <v>4.4858441822165258E-3</v>
      </c>
      <c r="AN106" s="5">
        <f t="shared" ca="1" si="52"/>
        <v>-1.5297505269322657E-2</v>
      </c>
      <c r="AO106" s="5">
        <f t="shared" ca="1" si="52"/>
        <v>-6.3410184958463942E-2</v>
      </c>
      <c r="AP106" s="5">
        <f t="shared" ca="1" si="52"/>
        <v>4.0987903622865918E-2</v>
      </c>
      <c r="AQ106" s="5">
        <f t="shared" ca="1" si="52"/>
        <v>4.2861914381553089E-2</v>
      </c>
      <c r="AR106" s="5">
        <f t="shared" ca="1" si="52"/>
        <v>3.9524980063413311E-2</v>
      </c>
      <c r="AS106" s="5">
        <f t="shared" ca="1" si="52"/>
        <v>-8.291137558230538E-2</v>
      </c>
      <c r="AT106" s="5">
        <f t="shared" ca="1" si="52"/>
        <v>3.1802179104956085E-3</v>
      </c>
      <c r="AU106" s="5">
        <f t="shared" ca="1" si="52"/>
        <v>4.2963482796463677E-2</v>
      </c>
      <c r="AV106" s="5">
        <f t="shared" ca="1" si="52"/>
        <v>4.5492932158348268E-4</v>
      </c>
      <c r="AW106" s="5">
        <f t="shared" ca="1" si="52"/>
        <v>-9.6111860758876358E-2</v>
      </c>
      <c r="AX106" s="5">
        <f t="shared" ca="1" si="52"/>
        <v>1.0308182429450377E-2</v>
      </c>
      <c r="AY106" s="5">
        <f t="shared" ca="1" si="52"/>
        <v>5.8679137715014311E-2</v>
      </c>
      <c r="AZ106" s="5">
        <f t="shared" ca="1" si="52"/>
        <v>3.8979345892237761E-3</v>
      </c>
      <c r="BA106" s="5">
        <f t="shared" ca="1" si="52"/>
        <v>-7.34120967996513E-2</v>
      </c>
      <c r="BB106" s="5">
        <f t="shared" ca="1" si="52"/>
        <v>0.13372133545674358</v>
      </c>
      <c r="BC106" s="5">
        <f t="shared" ca="1" si="52"/>
        <v>9.6504763397945476E-2</v>
      </c>
      <c r="BD106" s="5">
        <f t="shared" ca="1" si="52"/>
        <v>0.10830553420724295</v>
      </c>
      <c r="BE106" s="5">
        <f t="shared" ca="1" si="52"/>
        <v>5.2586275955530844E-2</v>
      </c>
      <c r="BF106" s="5">
        <f t="shared" ca="1" si="52"/>
        <v>-1.785876732146173E-2</v>
      </c>
      <c r="BG106" s="5">
        <f t="shared" ca="1" si="52"/>
        <v>3.3453153297362519E-3</v>
      </c>
      <c r="BH106" s="5">
        <f t="shared" ca="1" si="52"/>
        <v>-6.1863064806233267E-3</v>
      </c>
      <c r="BI106" s="5">
        <f t="shared" ca="1" si="52"/>
        <v>7.0399398008616013E-2</v>
      </c>
      <c r="BJ106" s="5">
        <f t="shared" ca="1" si="52"/>
        <v>4.4257275107487219E-3</v>
      </c>
      <c r="BK106" s="5">
        <f t="shared" ca="1" si="52"/>
        <v>8.9272513684832844E-3</v>
      </c>
      <c r="BL106" s="5">
        <f t="shared" ca="1" si="52"/>
        <v>3.0704317700535881E-2</v>
      </c>
      <c r="BM106" s="5">
        <f t="shared" ca="1" si="52"/>
        <v>1.9830199188251751E-2</v>
      </c>
      <c r="BN106" s="5">
        <f t="shared" ca="1" si="52"/>
        <v>-6.019361615110054E-2</v>
      </c>
      <c r="BO106" s="5">
        <f t="shared" ca="1" si="52"/>
        <v>-0.14989256066225257</v>
      </c>
      <c r="BP106" s="5">
        <f t="shared" ca="1" si="52"/>
        <v>4.564146475748139E-2</v>
      </c>
      <c r="BQ106" s="5">
        <f t="shared" ca="1" si="51"/>
        <v>-4.6900587952584862E-3</v>
      </c>
      <c r="BR106" s="5">
        <f t="shared" ca="1" si="51"/>
        <v>-4.605338232284583E-2</v>
      </c>
      <c r="BS106" s="5">
        <f t="shared" ca="1" si="51"/>
        <v>5.6535844100242729E-3</v>
      </c>
      <c r="BT106" s="5">
        <f t="shared" ca="1" si="51"/>
        <v>2.7967452674407096E-2</v>
      </c>
      <c r="BU106" s="5">
        <f t="shared" ca="1" si="51"/>
        <v>8.2148566207519189E-2</v>
      </c>
      <c r="BV106" s="5">
        <f t="shared" ca="1" si="51"/>
        <v>0.1209252580665712</v>
      </c>
      <c r="BW106" s="5">
        <f t="shared" ca="1" si="51"/>
        <v>5.3777054552151538E-2</v>
      </c>
      <c r="BX106" s="5">
        <f t="shared" ca="1" si="51"/>
        <v>3.5372174849180968E-2</v>
      </c>
      <c r="BY106" s="5">
        <f t="shared" ca="1" si="51"/>
        <v>8.0596746360715316E-2</v>
      </c>
      <c r="BZ106" s="5">
        <f t="shared" ca="1" si="51"/>
        <v>-2.5965175767617841E-2</v>
      </c>
      <c r="CA106" s="5">
        <f t="shared" ca="1" si="51"/>
        <v>-3.8931297569282979E-2</v>
      </c>
      <c r="CB106" s="5">
        <f t="shared" ca="1" si="51"/>
        <v>4.2241926067206066E-2</v>
      </c>
      <c r="CC106" s="5">
        <f t="shared" ca="1" si="51"/>
        <v>-2.0361639157248795E-2</v>
      </c>
      <c r="CD106" s="5">
        <f t="shared" ca="1" si="51"/>
        <v>3.8096983036500533E-2</v>
      </c>
      <c r="CE106" s="5">
        <f t="shared" ca="1" si="51"/>
        <v>-3.4380153829780873E-2</v>
      </c>
      <c r="CF106" s="5">
        <f t="shared" ca="1" si="51"/>
        <v>4.8247578194757876E-2</v>
      </c>
      <c r="CG106" s="5">
        <f t="shared" ca="1" si="51"/>
        <v>-2.1669488569773854E-2</v>
      </c>
      <c r="CH106" s="5">
        <f t="shared" ca="1" si="51"/>
        <v>-5.9634304085303388E-2</v>
      </c>
      <c r="CI106" s="5">
        <f t="shared" ca="1" si="51"/>
        <v>-2.3256526899269148E-2</v>
      </c>
      <c r="CJ106" s="5">
        <f t="shared" ca="1" si="51"/>
        <v>2.8917719412774621E-2</v>
      </c>
      <c r="CK106" s="5">
        <f t="shared" ca="1" si="51"/>
        <v>1.2843502470084715E-3</v>
      </c>
      <c r="CL106" s="5">
        <f t="shared" ca="1" si="51"/>
        <v>-9.1596033916811342E-2</v>
      </c>
      <c r="CM106" s="5">
        <f t="shared" ca="1" si="51"/>
        <v>2.5070619556691237E-2</v>
      </c>
      <c r="CN106" s="5">
        <f t="shared" ca="1" si="51"/>
        <v>-9.2947170338293097E-2</v>
      </c>
      <c r="CO106" s="5">
        <f t="shared" ca="1" si="51"/>
        <v>3.358883771051243E-2</v>
      </c>
      <c r="CP106" s="5">
        <f t="shared" ca="1" si="51"/>
        <v>1.3861018135570911E-2</v>
      </c>
      <c r="CQ106" s="5">
        <f t="shared" ca="1" si="51"/>
        <v>3.7346684830674826E-2</v>
      </c>
      <c r="CR106" s="5">
        <f t="shared" ca="1" si="51"/>
        <v>-9.5877613886283991E-2</v>
      </c>
      <c r="CS106" s="5">
        <f t="shared" ca="1" si="51"/>
        <v>6.150577034980273E-2</v>
      </c>
      <c r="CT106" s="5">
        <f t="shared" ca="1" si="51"/>
        <v>-3.4963516379749947E-2</v>
      </c>
      <c r="CU106" s="5">
        <f t="shared" ca="1" si="51"/>
        <v>1.3712689530707268E-2</v>
      </c>
      <c r="CV106" s="5">
        <f t="shared" ca="1" si="51"/>
        <v>4.7646102676370726E-2</v>
      </c>
      <c r="CW106" s="5">
        <f t="shared" ca="1" si="51"/>
        <v>-6.2794431250474916E-2</v>
      </c>
      <c r="CX106" s="5">
        <f t="shared" ca="1" si="51"/>
        <v>8.618504846534053E-2</v>
      </c>
      <c r="CY106" s="5">
        <f t="shared" ca="1" si="51"/>
        <v>-3.9797138407490232E-2</v>
      </c>
    </row>
    <row r="107" spans="2:103" x14ac:dyDescent="0.25">
      <c r="B107" s="1">
        <v>48030</v>
      </c>
      <c r="C107">
        <v>102</v>
      </c>
      <c r="D107" s="5">
        <f t="shared" ca="1" si="34"/>
        <v>-6.6224038423958784E-2</v>
      </c>
      <c r="E107" s="5">
        <f t="shared" ca="1" si="52"/>
        <v>-8.2223351295877302E-3</v>
      </c>
      <c r="F107" s="5">
        <f t="shared" ca="1" si="52"/>
        <v>-3.6811285778215047E-2</v>
      </c>
      <c r="G107" s="5">
        <f t="shared" ca="1" si="52"/>
        <v>4.6030462474789709E-2</v>
      </c>
      <c r="H107" s="5">
        <f t="shared" ca="1" si="52"/>
        <v>-0.10499730827048726</v>
      </c>
      <c r="I107" s="5">
        <f t="shared" ca="1" si="52"/>
        <v>-4.1189207467453789E-3</v>
      </c>
      <c r="J107" s="5">
        <f t="shared" ca="1" si="52"/>
        <v>2.8218573580798472E-2</v>
      </c>
      <c r="K107" s="5">
        <f t="shared" ca="1" si="52"/>
        <v>-7.0341033138338518E-2</v>
      </c>
      <c r="L107" s="5">
        <f t="shared" ca="1" si="52"/>
        <v>6.6676836292016789E-2</v>
      </c>
      <c r="M107" s="5">
        <f t="shared" ca="1" si="52"/>
        <v>1.967709122295898E-3</v>
      </c>
      <c r="N107" s="5">
        <f t="shared" ca="1" si="52"/>
        <v>-2.6821883247468169E-2</v>
      </c>
      <c r="O107" s="5">
        <f t="shared" ca="1" si="52"/>
        <v>-1.1270391419192421E-2</v>
      </c>
      <c r="P107" s="5">
        <f t="shared" ca="1" si="52"/>
        <v>1.3995627020197628E-2</v>
      </c>
      <c r="Q107" s="5">
        <f t="shared" ca="1" si="52"/>
        <v>6.3782133993893972E-2</v>
      </c>
      <c r="R107" s="5">
        <f t="shared" ca="1" si="52"/>
        <v>-2.2561974029517016E-2</v>
      </c>
      <c r="S107" s="5">
        <f t="shared" ca="1" si="52"/>
        <v>-4.8367039389685951E-3</v>
      </c>
      <c r="T107" s="5">
        <f t="shared" ca="1" si="52"/>
        <v>7.6622502037877148E-3</v>
      </c>
      <c r="U107" s="5">
        <f t="shared" ca="1" si="52"/>
        <v>-1.7658407988949239E-2</v>
      </c>
      <c r="V107" s="5">
        <f t="shared" ca="1" si="52"/>
        <v>6.0367070096558461E-3</v>
      </c>
      <c r="W107" s="5">
        <f t="shared" ca="1" si="52"/>
        <v>-1.6094742105569489E-2</v>
      </c>
      <c r="X107" s="5">
        <f t="shared" ca="1" si="52"/>
        <v>7.0296973463697857E-2</v>
      </c>
      <c r="Y107" s="5">
        <f t="shared" ca="1" si="52"/>
        <v>1.8849203898710105E-2</v>
      </c>
      <c r="Z107" s="5">
        <f t="shared" ca="1" si="52"/>
        <v>-8.3612295973774911E-2</v>
      </c>
      <c r="AA107" s="5">
        <f t="shared" ca="1" si="52"/>
        <v>1.8896170908245628E-2</v>
      </c>
      <c r="AB107" s="5">
        <f t="shared" ca="1" si="52"/>
        <v>0.12814340391114271</v>
      </c>
      <c r="AC107" s="5">
        <f t="shared" ca="1" si="52"/>
        <v>-8.6427019393694876E-3</v>
      </c>
      <c r="AD107" s="5">
        <f t="shared" ca="1" si="52"/>
        <v>-7.6935990452012236E-3</v>
      </c>
      <c r="AE107" s="5">
        <f t="shared" ca="1" si="52"/>
        <v>8.4921810597068645E-2</v>
      </c>
      <c r="AF107" s="5">
        <f t="shared" ca="1" si="52"/>
        <v>4.4848622709205803E-2</v>
      </c>
      <c r="AG107" s="5">
        <f t="shared" ca="1" si="52"/>
        <v>1.1505557104180796E-2</v>
      </c>
      <c r="AH107" s="5">
        <f t="shared" ca="1" si="52"/>
        <v>3.5510943673730949E-2</v>
      </c>
      <c r="AI107" s="5">
        <f t="shared" ca="1" si="52"/>
        <v>2.0100019688943562E-2</v>
      </c>
      <c r="AJ107" s="5">
        <f t="shared" ca="1" si="52"/>
        <v>3.6848847121035777E-3</v>
      </c>
      <c r="AK107" s="5">
        <f t="shared" ca="1" si="52"/>
        <v>-2.251227663640467E-2</v>
      </c>
      <c r="AL107" s="5">
        <f t="shared" ca="1" si="52"/>
        <v>3.6633791798770243E-2</v>
      </c>
      <c r="AM107" s="5">
        <f t="shared" ca="1" si="52"/>
        <v>-9.1277135553249154E-3</v>
      </c>
      <c r="AN107" s="5">
        <f t="shared" ca="1" si="52"/>
        <v>-7.7724328954039941E-4</v>
      </c>
      <c r="AO107" s="5">
        <f t="shared" ca="1" si="52"/>
        <v>5.9068161772777503E-2</v>
      </c>
      <c r="AP107" s="5">
        <f t="shared" ca="1" si="52"/>
        <v>1.6116425874176318E-3</v>
      </c>
      <c r="AQ107" s="5">
        <f t="shared" ca="1" si="52"/>
        <v>2.6410840311760112E-2</v>
      </c>
      <c r="AR107" s="5">
        <f t="shared" ca="1" si="52"/>
        <v>9.6922604483866987E-3</v>
      </c>
      <c r="AS107" s="5">
        <f t="shared" ca="1" si="52"/>
        <v>4.8726436224968642E-3</v>
      </c>
      <c r="AT107" s="5">
        <f t="shared" ca="1" si="52"/>
        <v>2.0288324558694858E-2</v>
      </c>
      <c r="AU107" s="5">
        <f t="shared" ca="1" si="52"/>
        <v>1.1553039186083382E-2</v>
      </c>
      <c r="AV107" s="5">
        <f t="shared" ca="1" si="52"/>
        <v>-4.631364564695236E-2</v>
      </c>
      <c r="AW107" s="5">
        <f t="shared" ca="1" si="52"/>
        <v>-1.6257923516012535E-2</v>
      </c>
      <c r="AX107" s="5">
        <f t="shared" ca="1" si="52"/>
        <v>4.3629732380449017E-2</v>
      </c>
      <c r="AY107" s="5">
        <f t="shared" ca="1" si="52"/>
        <v>0.1045458042812674</v>
      </c>
      <c r="AZ107" s="5">
        <f t="shared" ca="1" si="52"/>
        <v>4.2004691630205267E-2</v>
      </c>
      <c r="BA107" s="5">
        <f t="shared" ca="1" si="52"/>
        <v>1.7687502063804785E-2</v>
      </c>
      <c r="BB107" s="5">
        <f t="shared" ca="1" si="52"/>
        <v>-3.5093398462799012E-2</v>
      </c>
      <c r="BC107" s="5">
        <f t="shared" ca="1" si="52"/>
        <v>-3.4481251673799625E-2</v>
      </c>
      <c r="BD107" s="5">
        <f t="shared" ca="1" si="52"/>
        <v>-1.2291091500091535E-2</v>
      </c>
      <c r="BE107" s="5">
        <f t="shared" ca="1" si="52"/>
        <v>-3.8522959652499732E-4</v>
      </c>
      <c r="BF107" s="5">
        <f t="shared" ca="1" si="52"/>
        <v>9.3164650136198617E-3</v>
      </c>
      <c r="BG107" s="5">
        <f t="shared" ca="1" si="52"/>
        <v>-2.5977133265650491E-2</v>
      </c>
      <c r="BH107" s="5">
        <f t="shared" ca="1" si="52"/>
        <v>0.10452449728065964</v>
      </c>
      <c r="BI107" s="5">
        <f t="shared" ca="1" si="52"/>
        <v>-1.7609883067846516E-2</v>
      </c>
      <c r="BJ107" s="5">
        <f t="shared" ca="1" si="52"/>
        <v>2.0673381500161667E-2</v>
      </c>
      <c r="BK107" s="5">
        <f t="shared" ca="1" si="52"/>
        <v>-4.2219254561897866E-2</v>
      </c>
      <c r="BL107" s="5">
        <f t="shared" ca="1" si="52"/>
        <v>-9.9597997429403978E-2</v>
      </c>
      <c r="BM107" s="5">
        <f t="shared" ca="1" si="52"/>
        <v>-0.10567587991965573</v>
      </c>
      <c r="BN107" s="5">
        <f t="shared" ca="1" si="52"/>
        <v>-7.8378479267373485E-2</v>
      </c>
      <c r="BO107" s="5">
        <f t="shared" ca="1" si="52"/>
        <v>5.3112649760994085E-2</v>
      </c>
      <c r="BP107" s="5">
        <f t="shared" ref="BP107:CY110" ca="1" si="53">_xlfn.NORM.INV(RAND(), $B$3, $C$3)</f>
        <v>2.1578036180557762E-2</v>
      </c>
      <c r="BQ107" s="5">
        <f t="shared" ca="1" si="53"/>
        <v>-4.1328614186023092E-2</v>
      </c>
      <c r="BR107" s="5">
        <f t="shared" ca="1" si="53"/>
        <v>0.16756722240942329</v>
      </c>
      <c r="BS107" s="5">
        <f t="shared" ca="1" si="53"/>
        <v>-2.5231251832019169E-2</v>
      </c>
      <c r="BT107" s="5">
        <f t="shared" ca="1" si="53"/>
        <v>5.9243957559346472E-3</v>
      </c>
      <c r="BU107" s="5">
        <f t="shared" ca="1" si="53"/>
        <v>7.3692282465263215E-2</v>
      </c>
      <c r="BV107" s="5">
        <f t="shared" ca="1" si="53"/>
        <v>3.5066673939399301E-2</v>
      </c>
      <c r="BW107" s="5">
        <f t="shared" ca="1" si="53"/>
        <v>-1.6278669157218272E-2</v>
      </c>
      <c r="BX107" s="5">
        <f t="shared" ca="1" si="53"/>
        <v>-1.8311135264202173E-2</v>
      </c>
      <c r="BY107" s="5">
        <f t="shared" ca="1" si="53"/>
        <v>3.2340232496873865E-2</v>
      </c>
      <c r="BZ107" s="5">
        <f t="shared" ca="1" si="53"/>
        <v>4.2510059406329716E-2</v>
      </c>
      <c r="CA107" s="5">
        <f t="shared" ca="1" si="53"/>
        <v>9.2042548687241307E-2</v>
      </c>
      <c r="CB107" s="5">
        <f t="shared" ca="1" si="53"/>
        <v>1.1887408537301906E-2</v>
      </c>
      <c r="CC107" s="5">
        <f t="shared" ca="1" si="53"/>
        <v>-4.3763085839887805E-2</v>
      </c>
      <c r="CD107" s="5">
        <f t="shared" ca="1" si="53"/>
        <v>6.1371133491296637E-2</v>
      </c>
      <c r="CE107" s="5">
        <f t="shared" ca="1" si="53"/>
        <v>3.3382350184847531E-2</v>
      </c>
      <c r="CF107" s="5">
        <f t="shared" ca="1" si="53"/>
        <v>8.008330265949215E-2</v>
      </c>
      <c r="CG107" s="5">
        <f t="shared" ca="1" si="53"/>
        <v>3.1955869124157529E-2</v>
      </c>
      <c r="CH107" s="5">
        <f t="shared" ca="1" si="53"/>
        <v>-3.9236367217692372E-2</v>
      </c>
      <c r="CI107" s="5">
        <f t="shared" ca="1" si="53"/>
        <v>3.3699757991206884E-2</v>
      </c>
      <c r="CJ107" s="5">
        <f t="shared" ca="1" si="53"/>
        <v>4.1815879062064007E-2</v>
      </c>
      <c r="CK107" s="5">
        <f t="shared" ca="1" si="53"/>
        <v>-7.6803146259043387E-2</v>
      </c>
      <c r="CL107" s="5">
        <f t="shared" ca="1" si="53"/>
        <v>3.0182269195476574E-2</v>
      </c>
      <c r="CM107" s="5">
        <f t="shared" ca="1" si="53"/>
        <v>4.9465227708045387E-2</v>
      </c>
      <c r="CN107" s="5">
        <f t="shared" ca="1" si="53"/>
        <v>2.7220800695905923E-2</v>
      </c>
      <c r="CO107" s="5">
        <f t="shared" ca="1" si="53"/>
        <v>3.5336680353988695E-2</v>
      </c>
      <c r="CP107" s="5">
        <f t="shared" ca="1" si="53"/>
        <v>2.3659917929901797E-2</v>
      </c>
      <c r="CQ107" s="5">
        <f t="shared" ca="1" si="53"/>
        <v>3.8976500363101164E-2</v>
      </c>
      <c r="CR107" s="5">
        <f t="shared" ca="1" si="53"/>
        <v>2.0502370834179457E-2</v>
      </c>
      <c r="CS107" s="5">
        <f t="shared" ca="1" si="53"/>
        <v>-8.5506440949104145E-2</v>
      </c>
      <c r="CT107" s="5">
        <f t="shared" ca="1" si="53"/>
        <v>8.753275893066452E-3</v>
      </c>
      <c r="CU107" s="5">
        <f t="shared" ca="1" si="53"/>
        <v>-1.17764117087579E-2</v>
      </c>
      <c r="CV107" s="5">
        <f t="shared" ca="1" si="53"/>
        <v>2.5287927118949723E-2</v>
      </c>
      <c r="CW107" s="5">
        <f t="shared" ca="1" si="53"/>
        <v>1.9157790544879937E-2</v>
      </c>
      <c r="CX107" s="5">
        <f t="shared" ca="1" si="53"/>
        <v>4.9728512213064187E-2</v>
      </c>
      <c r="CY107" s="5">
        <f t="shared" ca="1" si="53"/>
        <v>7.8501190119944497E-3</v>
      </c>
    </row>
    <row r="108" spans="2:103" x14ac:dyDescent="0.25">
      <c r="B108" s="1">
        <v>48061</v>
      </c>
      <c r="C108">
        <v>103</v>
      </c>
      <c r="D108" s="5">
        <f t="shared" ca="1" si="34"/>
        <v>3.475324883486957E-2</v>
      </c>
      <c r="E108" s="5">
        <f t="shared" ref="E108:BP111" ca="1" si="54">_xlfn.NORM.INV(RAND(), $B$3, $C$3)</f>
        <v>-8.0321453555804528E-2</v>
      </c>
      <c r="F108" s="5">
        <f t="shared" ca="1" si="54"/>
        <v>9.820681087408599E-3</v>
      </c>
      <c r="G108" s="5">
        <f t="shared" ca="1" si="54"/>
        <v>-5.8507082994364114E-2</v>
      </c>
      <c r="H108" s="5">
        <f t="shared" ca="1" si="54"/>
        <v>-2.233991906729725E-3</v>
      </c>
      <c r="I108" s="5">
        <f t="shared" ca="1" si="54"/>
        <v>4.0692143860721786E-2</v>
      </c>
      <c r="J108" s="5">
        <f t="shared" ca="1" si="54"/>
        <v>5.4858298569543863E-2</v>
      </c>
      <c r="K108" s="5">
        <f t="shared" ca="1" si="54"/>
        <v>-1.068147355058309E-2</v>
      </c>
      <c r="L108" s="5">
        <f t="shared" ca="1" si="54"/>
        <v>-0.10561025274926669</v>
      </c>
      <c r="M108" s="5">
        <f t="shared" ca="1" si="54"/>
        <v>7.2742698708091399E-2</v>
      </c>
      <c r="N108" s="5">
        <f t="shared" ca="1" si="54"/>
        <v>2.4957138364252975E-2</v>
      </c>
      <c r="O108" s="5">
        <f t="shared" ca="1" si="54"/>
        <v>6.3772724482550183E-2</v>
      </c>
      <c r="P108" s="5">
        <f t="shared" ca="1" si="54"/>
        <v>-8.549696153755823E-2</v>
      </c>
      <c r="Q108" s="5">
        <f t="shared" ca="1" si="54"/>
        <v>7.1847289042047888E-2</v>
      </c>
      <c r="R108" s="5">
        <f t="shared" ca="1" si="54"/>
        <v>3.9951751471560965E-2</v>
      </c>
      <c r="S108" s="5">
        <f t="shared" ca="1" si="54"/>
        <v>3.5213782420596848E-2</v>
      </c>
      <c r="T108" s="5">
        <f t="shared" ca="1" si="54"/>
        <v>1.9222874001044825E-2</v>
      </c>
      <c r="U108" s="5">
        <f t="shared" ca="1" si="54"/>
        <v>6.83082143859855E-2</v>
      </c>
      <c r="V108" s="5">
        <f t="shared" ca="1" si="54"/>
        <v>0.12303391262274833</v>
      </c>
      <c r="W108" s="5">
        <f t="shared" ca="1" si="54"/>
        <v>1.5209999133944978E-2</v>
      </c>
      <c r="X108" s="5">
        <f t="shared" ca="1" si="54"/>
        <v>-1.7835360131633646E-2</v>
      </c>
      <c r="Y108" s="5">
        <f t="shared" ca="1" si="54"/>
        <v>2.7696850697164068E-2</v>
      </c>
      <c r="Z108" s="5">
        <f t="shared" ca="1" si="54"/>
        <v>-6.3268647048160515E-2</v>
      </c>
      <c r="AA108" s="5">
        <f t="shared" ca="1" si="54"/>
        <v>2.1941369143193917E-2</v>
      </c>
      <c r="AB108" s="5">
        <f t="shared" ca="1" si="54"/>
        <v>4.7277354915500329E-2</v>
      </c>
      <c r="AC108" s="5">
        <f t="shared" ca="1" si="54"/>
        <v>-4.7217589520305317E-2</v>
      </c>
      <c r="AD108" s="5">
        <f t="shared" ca="1" si="54"/>
        <v>-4.3866370057157149E-2</v>
      </c>
      <c r="AE108" s="5">
        <f t="shared" ca="1" si="54"/>
        <v>2.993267915934E-2</v>
      </c>
      <c r="AF108" s="5">
        <f t="shared" ca="1" si="54"/>
        <v>-8.3886177658254346E-2</v>
      </c>
      <c r="AG108" s="5">
        <f t="shared" ca="1" si="54"/>
        <v>6.8491513620241917E-2</v>
      </c>
      <c r="AH108" s="5">
        <f t="shared" ca="1" si="54"/>
        <v>5.9480082873635667E-2</v>
      </c>
      <c r="AI108" s="5">
        <f t="shared" ca="1" si="54"/>
        <v>2.1321578482285726E-2</v>
      </c>
      <c r="AJ108" s="5">
        <f t="shared" ca="1" si="54"/>
        <v>-4.478733752046226E-2</v>
      </c>
      <c r="AK108" s="5">
        <f t="shared" ca="1" si="54"/>
        <v>1.7146518505335242E-2</v>
      </c>
      <c r="AL108" s="5">
        <f t="shared" ca="1" si="54"/>
        <v>0.10935357709650438</v>
      </c>
      <c r="AM108" s="5">
        <f t="shared" ca="1" si="54"/>
        <v>-4.6281422492100065E-2</v>
      </c>
      <c r="AN108" s="5">
        <f t="shared" ca="1" si="54"/>
        <v>-2.1378549806199649E-2</v>
      </c>
      <c r="AO108" s="5">
        <f t="shared" ca="1" si="54"/>
        <v>1.2569199562005966E-2</v>
      </c>
      <c r="AP108" s="5">
        <f t="shared" ca="1" si="54"/>
        <v>-0.10320322864464257</v>
      </c>
      <c r="AQ108" s="5">
        <f t="shared" ca="1" si="54"/>
        <v>7.8490269099601981E-2</v>
      </c>
      <c r="AR108" s="5">
        <f t="shared" ca="1" si="54"/>
        <v>-4.6143793073828432E-3</v>
      </c>
      <c r="AS108" s="5">
        <f t="shared" ca="1" si="54"/>
        <v>8.9125157278297729E-2</v>
      </c>
      <c r="AT108" s="5">
        <f t="shared" ca="1" si="54"/>
        <v>5.8073333758741491E-2</v>
      </c>
      <c r="AU108" s="5">
        <f t="shared" ca="1" si="54"/>
        <v>1.4293364534927177E-2</v>
      </c>
      <c r="AV108" s="5">
        <f t="shared" ca="1" si="54"/>
        <v>3.6431802514496965E-2</v>
      </c>
      <c r="AW108" s="5">
        <f t="shared" ca="1" si="54"/>
        <v>3.9031962492955131E-2</v>
      </c>
      <c r="AX108" s="5">
        <f t="shared" ca="1" si="54"/>
        <v>7.5633942600324064E-2</v>
      </c>
      <c r="AY108" s="5">
        <f t="shared" ca="1" si="54"/>
        <v>-7.152196617850029E-2</v>
      </c>
      <c r="AZ108" s="5">
        <f t="shared" ca="1" si="54"/>
        <v>5.5954043103357803E-2</v>
      </c>
      <c r="BA108" s="5">
        <f t="shared" ca="1" si="54"/>
        <v>4.3046030485601086E-2</v>
      </c>
      <c r="BB108" s="5">
        <f t="shared" ca="1" si="54"/>
        <v>-1.9009099775539291E-2</v>
      </c>
      <c r="BC108" s="5">
        <f t="shared" ca="1" si="54"/>
        <v>2.6561999248808929E-3</v>
      </c>
      <c r="BD108" s="5">
        <f t="shared" ca="1" si="54"/>
        <v>-3.041550847421718E-2</v>
      </c>
      <c r="BE108" s="5">
        <f t="shared" ca="1" si="54"/>
        <v>2.6917045932630543E-2</v>
      </c>
      <c r="BF108" s="5">
        <f t="shared" ca="1" si="54"/>
        <v>9.6810097872534126E-2</v>
      </c>
      <c r="BG108" s="5">
        <f t="shared" ca="1" si="54"/>
        <v>0.12212030016269995</v>
      </c>
      <c r="BH108" s="5">
        <f t="shared" ca="1" si="54"/>
        <v>-1.1409548144367539E-2</v>
      </c>
      <c r="BI108" s="5">
        <f t="shared" ca="1" si="54"/>
        <v>9.0646502116918368E-2</v>
      </c>
      <c r="BJ108" s="5">
        <f t="shared" ca="1" si="54"/>
        <v>-8.9361473559761082E-3</v>
      </c>
      <c r="BK108" s="5">
        <f t="shared" ca="1" si="54"/>
        <v>-3.9818364245805225E-2</v>
      </c>
      <c r="BL108" s="5">
        <f t="shared" ca="1" si="54"/>
        <v>5.7641939387732249E-3</v>
      </c>
      <c r="BM108" s="5">
        <f t="shared" ca="1" si="54"/>
        <v>3.8133753629171416E-2</v>
      </c>
      <c r="BN108" s="5">
        <f t="shared" ca="1" si="54"/>
        <v>-3.9183655690121097E-2</v>
      </c>
      <c r="BO108" s="5">
        <f t="shared" ca="1" si="54"/>
        <v>7.6390510689180763E-2</v>
      </c>
      <c r="BP108" s="5">
        <f t="shared" ca="1" si="54"/>
        <v>3.1610865314217586E-3</v>
      </c>
      <c r="BQ108" s="5">
        <f t="shared" ca="1" si="53"/>
        <v>6.9629453079962406E-2</v>
      </c>
      <c r="BR108" s="5">
        <f t="shared" ca="1" si="53"/>
        <v>2.2137402467479826E-2</v>
      </c>
      <c r="BS108" s="5">
        <f t="shared" ca="1" si="53"/>
        <v>0.13025970237112452</v>
      </c>
      <c r="BT108" s="5">
        <f t="shared" ca="1" si="53"/>
        <v>7.7498145211338243E-3</v>
      </c>
      <c r="BU108" s="5">
        <f t="shared" ca="1" si="53"/>
        <v>9.8080711054972333E-2</v>
      </c>
      <c r="BV108" s="5">
        <f t="shared" ca="1" si="53"/>
        <v>2.3276873128614293E-2</v>
      </c>
      <c r="BW108" s="5">
        <f t="shared" ca="1" si="53"/>
        <v>3.7372193769898018E-2</v>
      </c>
      <c r="BX108" s="5">
        <f t="shared" ca="1" si="53"/>
        <v>-0.10663735197188252</v>
      </c>
      <c r="BY108" s="5">
        <f t="shared" ca="1" si="53"/>
        <v>3.6851472964488444E-2</v>
      </c>
      <c r="BZ108" s="5">
        <f t="shared" ca="1" si="53"/>
        <v>-4.0161907752344392E-2</v>
      </c>
      <c r="CA108" s="5">
        <f t="shared" ca="1" si="53"/>
        <v>-3.0831226702631886E-2</v>
      </c>
      <c r="CB108" s="5">
        <f t="shared" ca="1" si="53"/>
        <v>-6.1925188447812987E-2</v>
      </c>
      <c r="CC108" s="5">
        <f t="shared" ca="1" si="53"/>
        <v>0.12373122995577887</v>
      </c>
      <c r="CD108" s="5">
        <f t="shared" ca="1" si="53"/>
        <v>-5.090427065385509E-2</v>
      </c>
      <c r="CE108" s="5">
        <f t="shared" ca="1" si="53"/>
        <v>-1.9501568452062034E-2</v>
      </c>
      <c r="CF108" s="5">
        <f t="shared" ca="1" si="53"/>
        <v>4.0225131626058154E-2</v>
      </c>
      <c r="CG108" s="5">
        <f t="shared" ca="1" si="53"/>
        <v>3.8290750351350808E-2</v>
      </c>
      <c r="CH108" s="5">
        <f t="shared" ca="1" si="53"/>
        <v>2.4060515196784947E-2</v>
      </c>
      <c r="CI108" s="5">
        <f t="shared" ca="1" si="53"/>
        <v>2.6525478270957091E-3</v>
      </c>
      <c r="CJ108" s="5">
        <f t="shared" ca="1" si="53"/>
        <v>0.11193592272580155</v>
      </c>
      <c r="CK108" s="5">
        <f t="shared" ca="1" si="53"/>
        <v>5.3308869234357084E-2</v>
      </c>
      <c r="CL108" s="5">
        <f t="shared" ca="1" si="53"/>
        <v>0.11992964445142425</v>
      </c>
      <c r="CM108" s="5">
        <f t="shared" ca="1" si="53"/>
        <v>0.11564574572813069</v>
      </c>
      <c r="CN108" s="5">
        <f t="shared" ca="1" si="53"/>
        <v>-3.7984607190180253E-3</v>
      </c>
      <c r="CO108" s="5">
        <f t="shared" ca="1" si="53"/>
        <v>1.4171040205125057E-2</v>
      </c>
      <c r="CP108" s="5">
        <f t="shared" ca="1" si="53"/>
        <v>-1.4431653010214492E-2</v>
      </c>
      <c r="CQ108" s="5">
        <f t="shared" ca="1" si="53"/>
        <v>6.4524752594279811E-2</v>
      </c>
      <c r="CR108" s="5">
        <f t="shared" ca="1" si="53"/>
        <v>2.0978746189927285E-2</v>
      </c>
      <c r="CS108" s="5">
        <f t="shared" ca="1" si="53"/>
        <v>1.7955354064691207E-3</v>
      </c>
      <c r="CT108" s="5">
        <f t="shared" ca="1" si="53"/>
        <v>1.5617981185883938E-2</v>
      </c>
      <c r="CU108" s="5">
        <f t="shared" ca="1" si="53"/>
        <v>-4.3484234528017918E-2</v>
      </c>
      <c r="CV108" s="5">
        <f t="shared" ca="1" si="53"/>
        <v>-0.11023921686023848</v>
      </c>
      <c r="CW108" s="5">
        <f t="shared" ca="1" si="53"/>
        <v>8.9006486857371066E-3</v>
      </c>
      <c r="CX108" s="5">
        <f t="shared" ca="1" si="53"/>
        <v>-4.1307073939055743E-2</v>
      </c>
      <c r="CY108" s="5">
        <f t="shared" ca="1" si="53"/>
        <v>3.3094258786861147E-2</v>
      </c>
    </row>
    <row r="109" spans="2:103" x14ac:dyDescent="0.25">
      <c r="B109" s="1">
        <v>48092</v>
      </c>
      <c r="C109">
        <v>104</v>
      </c>
      <c r="D109" s="5">
        <f t="shared" ca="1" si="34"/>
        <v>4.1605758632840502E-2</v>
      </c>
      <c r="E109" s="5">
        <f t="shared" ca="1" si="54"/>
        <v>-5.2457624648995005E-2</v>
      </c>
      <c r="F109" s="5">
        <f t="shared" ca="1" si="54"/>
        <v>-3.478999276158401E-2</v>
      </c>
      <c r="G109" s="5">
        <f t="shared" ca="1" si="54"/>
        <v>-2.2663989480546341E-2</v>
      </c>
      <c r="H109" s="5">
        <f t="shared" ca="1" si="54"/>
        <v>3.9819787135172584E-2</v>
      </c>
      <c r="I109" s="5">
        <f t="shared" ca="1" si="54"/>
        <v>-2.4159294472758108E-2</v>
      </c>
      <c r="J109" s="5">
        <f t="shared" ca="1" si="54"/>
        <v>-1.9363333171381773E-2</v>
      </c>
      <c r="K109" s="5">
        <f t="shared" ca="1" si="54"/>
        <v>2.4824795693136892E-2</v>
      </c>
      <c r="L109" s="5">
        <f t="shared" ca="1" si="54"/>
        <v>-1.6885175297157287E-2</v>
      </c>
      <c r="M109" s="5">
        <f t="shared" ca="1" si="54"/>
        <v>-0.10102532094979727</v>
      </c>
      <c r="N109" s="5">
        <f t="shared" ca="1" si="54"/>
        <v>0.10795706348458656</v>
      </c>
      <c r="O109" s="5">
        <f t="shared" ca="1" si="54"/>
        <v>5.4564067790008053E-2</v>
      </c>
      <c r="P109" s="5">
        <f t="shared" ca="1" si="54"/>
        <v>1.2742521456974285E-3</v>
      </c>
      <c r="Q109" s="5">
        <f t="shared" ca="1" si="54"/>
        <v>5.265776059373431E-2</v>
      </c>
      <c r="R109" s="5">
        <f t="shared" ca="1" si="54"/>
        <v>-5.9874903747975453E-3</v>
      </c>
      <c r="S109" s="5">
        <f t="shared" ca="1" si="54"/>
        <v>7.0801150859804554E-2</v>
      </c>
      <c r="T109" s="5">
        <f t="shared" ca="1" si="54"/>
        <v>-8.0058789766930226E-3</v>
      </c>
      <c r="U109" s="5">
        <f t="shared" ca="1" si="54"/>
        <v>5.8276836668432114E-2</v>
      </c>
      <c r="V109" s="5">
        <f t="shared" ca="1" si="54"/>
        <v>1.8467467882261831E-2</v>
      </c>
      <c r="W109" s="5">
        <f t="shared" ca="1" si="54"/>
        <v>1.2421275045511174E-2</v>
      </c>
      <c r="X109" s="5">
        <f t="shared" ca="1" si="54"/>
        <v>4.7415792530167297E-2</v>
      </c>
      <c r="Y109" s="5">
        <f t="shared" ca="1" si="54"/>
        <v>1.8021744978764777E-2</v>
      </c>
      <c r="Z109" s="5">
        <f t="shared" ca="1" si="54"/>
        <v>8.3218371802941254E-2</v>
      </c>
      <c r="AA109" s="5">
        <f t="shared" ca="1" si="54"/>
        <v>2.5020543346037444E-2</v>
      </c>
      <c r="AB109" s="5">
        <f t="shared" ca="1" si="54"/>
        <v>1.2026212868522745E-2</v>
      </c>
      <c r="AC109" s="5">
        <f t="shared" ca="1" si="54"/>
        <v>-6.5391493308928447E-2</v>
      </c>
      <c r="AD109" s="5">
        <f t="shared" ca="1" si="54"/>
        <v>-6.9471074191974083E-2</v>
      </c>
      <c r="AE109" s="5">
        <f t="shared" ca="1" si="54"/>
        <v>1.0843027992177933E-2</v>
      </c>
      <c r="AF109" s="5">
        <f t="shared" ca="1" si="54"/>
        <v>1.0752850918217425E-4</v>
      </c>
      <c r="AG109" s="5">
        <f t="shared" ca="1" si="54"/>
        <v>2.4267068523831876E-2</v>
      </c>
      <c r="AH109" s="5">
        <f t="shared" ca="1" si="54"/>
        <v>-3.8225009961204939E-2</v>
      </c>
      <c r="AI109" s="5">
        <f t="shared" ca="1" si="54"/>
        <v>-2.5509060083856509E-2</v>
      </c>
      <c r="AJ109" s="5">
        <f t="shared" ca="1" si="54"/>
        <v>2.5849189160207023E-2</v>
      </c>
      <c r="AK109" s="5">
        <f t="shared" ca="1" si="54"/>
        <v>8.3252218177957707E-2</v>
      </c>
      <c r="AL109" s="5">
        <f t="shared" ca="1" si="54"/>
        <v>4.6266185599336523E-4</v>
      </c>
      <c r="AM109" s="5">
        <f t="shared" ca="1" si="54"/>
        <v>4.2355339567609791E-2</v>
      </c>
      <c r="AN109" s="5">
        <f t="shared" ca="1" si="54"/>
        <v>4.1942283517674969E-2</v>
      </c>
      <c r="AO109" s="5">
        <f t="shared" ca="1" si="54"/>
        <v>-0.1287067022897026</v>
      </c>
      <c r="AP109" s="5">
        <f t="shared" ca="1" si="54"/>
        <v>0.11573023950725968</v>
      </c>
      <c r="AQ109" s="5">
        <f t="shared" ca="1" si="54"/>
        <v>1.7879227521199515E-2</v>
      </c>
      <c r="AR109" s="5">
        <f t="shared" ca="1" si="54"/>
        <v>-0.10216821944514347</v>
      </c>
      <c r="AS109" s="5">
        <f t="shared" ca="1" si="54"/>
        <v>-6.239593109986466E-2</v>
      </c>
      <c r="AT109" s="5">
        <f t="shared" ca="1" si="54"/>
        <v>7.3289487052755967E-2</v>
      </c>
      <c r="AU109" s="5">
        <f t="shared" ca="1" si="54"/>
        <v>1.9373262492977668E-2</v>
      </c>
      <c r="AV109" s="5">
        <f t="shared" ca="1" si="54"/>
        <v>2.6716608868299335E-3</v>
      </c>
      <c r="AW109" s="5">
        <f t="shared" ca="1" si="54"/>
        <v>3.7781703133666064E-2</v>
      </c>
      <c r="AX109" s="5">
        <f t="shared" ca="1" si="54"/>
        <v>-4.3025486959181687E-2</v>
      </c>
      <c r="AY109" s="5">
        <f t="shared" ca="1" si="54"/>
        <v>-9.2025614141444806E-3</v>
      </c>
      <c r="AZ109" s="5">
        <f t="shared" ca="1" si="54"/>
        <v>-4.4353355843940644E-2</v>
      </c>
      <c r="BA109" s="5">
        <f t="shared" ca="1" si="54"/>
        <v>-6.1537384838745698E-2</v>
      </c>
      <c r="BB109" s="5">
        <f t="shared" ca="1" si="54"/>
        <v>0.13036635313503023</v>
      </c>
      <c r="BC109" s="5">
        <f t="shared" ca="1" si="54"/>
        <v>2.6745319422326077E-2</v>
      </c>
      <c r="BD109" s="5">
        <f t="shared" ca="1" si="54"/>
        <v>-4.1722089084801607E-2</v>
      </c>
      <c r="BE109" s="5">
        <f t="shared" ca="1" si="54"/>
        <v>-0.11310893419626258</v>
      </c>
      <c r="BF109" s="5">
        <f t="shared" ca="1" si="54"/>
        <v>-2.4776617494674354E-2</v>
      </c>
      <c r="BG109" s="5">
        <f t="shared" ca="1" si="54"/>
        <v>5.1233541447976996E-2</v>
      </c>
      <c r="BH109" s="5">
        <f t="shared" ca="1" si="54"/>
        <v>-2.7035569140458675E-2</v>
      </c>
      <c r="BI109" s="5">
        <f t="shared" ca="1" si="54"/>
        <v>-3.1634922597509788E-2</v>
      </c>
      <c r="BJ109" s="5">
        <f t="shared" ca="1" si="54"/>
        <v>4.9823111596264597E-2</v>
      </c>
      <c r="BK109" s="5">
        <f t="shared" ca="1" si="54"/>
        <v>5.9590072123855004E-2</v>
      </c>
      <c r="BL109" s="5">
        <f t="shared" ca="1" si="54"/>
        <v>-4.2116584159370606E-2</v>
      </c>
      <c r="BM109" s="5">
        <f t="shared" ca="1" si="54"/>
        <v>-1.0738632174770841E-3</v>
      </c>
      <c r="BN109" s="5">
        <f t="shared" ca="1" si="54"/>
        <v>-4.888378504652708E-2</v>
      </c>
      <c r="BO109" s="5">
        <f t="shared" ca="1" si="54"/>
        <v>-1.9318277244088577E-3</v>
      </c>
      <c r="BP109" s="5">
        <f t="shared" ca="1" si="54"/>
        <v>-1.696280062921356E-2</v>
      </c>
      <c r="BQ109" s="5">
        <f t="shared" ca="1" si="53"/>
        <v>5.9473788678306203E-2</v>
      </c>
      <c r="BR109" s="5">
        <f t="shared" ca="1" si="53"/>
        <v>3.2157329070368224E-2</v>
      </c>
      <c r="BS109" s="5">
        <f t="shared" ca="1" si="53"/>
        <v>-5.4769457871981619E-2</v>
      </c>
      <c r="BT109" s="5">
        <f t="shared" ca="1" si="53"/>
        <v>-3.0423694059346286E-2</v>
      </c>
      <c r="BU109" s="5">
        <f t="shared" ca="1" si="53"/>
        <v>-8.4808293372674523E-2</v>
      </c>
      <c r="BV109" s="5">
        <f t="shared" ca="1" si="53"/>
        <v>4.9933852712237527E-2</v>
      </c>
      <c r="BW109" s="5">
        <f t="shared" ca="1" si="53"/>
        <v>9.9427163210599138E-5</v>
      </c>
      <c r="BX109" s="5">
        <f t="shared" ca="1" si="53"/>
        <v>-6.6130325395787712E-2</v>
      </c>
      <c r="BY109" s="5">
        <f t="shared" ca="1" si="53"/>
        <v>-1.574417482112412E-2</v>
      </c>
      <c r="BZ109" s="5">
        <f t="shared" ca="1" si="53"/>
        <v>1.3102826941579254E-2</v>
      </c>
      <c r="CA109" s="5">
        <f t="shared" ca="1" si="53"/>
        <v>6.9167245443122319E-2</v>
      </c>
      <c r="CB109" s="5">
        <f t="shared" ca="1" si="53"/>
        <v>-3.5729964774515737E-3</v>
      </c>
      <c r="CC109" s="5">
        <f t="shared" ca="1" si="53"/>
        <v>2.5605919555239304E-2</v>
      </c>
      <c r="CD109" s="5">
        <f t="shared" ca="1" si="53"/>
        <v>-5.6775632847269185E-2</v>
      </c>
      <c r="CE109" s="5">
        <f t="shared" ca="1" si="53"/>
        <v>-1.0342546405853793E-2</v>
      </c>
      <c r="CF109" s="5">
        <f t="shared" ca="1" si="53"/>
        <v>5.2630093774107788E-2</v>
      </c>
      <c r="CG109" s="5">
        <f t="shared" ca="1" si="53"/>
        <v>-2.6901212160543165E-3</v>
      </c>
      <c r="CH109" s="5">
        <f t="shared" ca="1" si="53"/>
        <v>4.7323617055757099E-2</v>
      </c>
      <c r="CI109" s="5">
        <f t="shared" ca="1" si="53"/>
        <v>2.0120948142216898E-2</v>
      </c>
      <c r="CJ109" s="5">
        <f t="shared" ca="1" si="53"/>
        <v>6.667031908559164E-3</v>
      </c>
      <c r="CK109" s="5">
        <f t="shared" ca="1" si="53"/>
        <v>7.9888914532022723E-2</v>
      </c>
      <c r="CL109" s="5">
        <f t="shared" ca="1" si="53"/>
        <v>1.1009788392283984E-2</v>
      </c>
      <c r="CM109" s="5">
        <f t="shared" ca="1" si="53"/>
        <v>-4.7375290277755819E-2</v>
      </c>
      <c r="CN109" s="5">
        <f t="shared" ca="1" si="53"/>
        <v>-2.1641804623957878E-3</v>
      </c>
      <c r="CO109" s="5">
        <f t="shared" ca="1" si="53"/>
        <v>-4.8827068333825212E-2</v>
      </c>
      <c r="CP109" s="5">
        <f t="shared" ca="1" si="53"/>
        <v>2.0841067262357557E-2</v>
      </c>
      <c r="CQ109" s="5">
        <f t="shared" ca="1" si="53"/>
        <v>-5.6263454940211823E-2</v>
      </c>
      <c r="CR109" s="5">
        <f t="shared" ca="1" si="53"/>
        <v>-3.196342686120443E-2</v>
      </c>
      <c r="CS109" s="5">
        <f t="shared" ca="1" si="53"/>
        <v>1.3692075444316922E-2</v>
      </c>
      <c r="CT109" s="5">
        <f t="shared" ca="1" si="53"/>
        <v>-1.8064247951783099E-2</v>
      </c>
      <c r="CU109" s="5">
        <f t="shared" ca="1" si="53"/>
        <v>0.10089404136058837</v>
      </c>
      <c r="CV109" s="5">
        <f t="shared" ca="1" si="53"/>
        <v>1.3629569829813601E-2</v>
      </c>
      <c r="CW109" s="5">
        <f t="shared" ca="1" si="53"/>
        <v>-3.1724613484048196E-2</v>
      </c>
      <c r="CX109" s="5">
        <f t="shared" ca="1" si="53"/>
        <v>3.4286195286362231E-2</v>
      </c>
      <c r="CY109" s="5">
        <f t="shared" ca="1" si="53"/>
        <v>-1.272649633081567E-2</v>
      </c>
    </row>
    <row r="110" spans="2:103" x14ac:dyDescent="0.25">
      <c r="B110" s="1">
        <v>48122</v>
      </c>
      <c r="C110">
        <v>105</v>
      </c>
      <c r="D110" s="5">
        <f t="shared" ca="1" si="34"/>
        <v>-6.2931745733320943E-2</v>
      </c>
      <c r="E110" s="5">
        <f t="shared" ca="1" si="54"/>
        <v>-9.2199874504663958E-3</v>
      </c>
      <c r="F110" s="5">
        <f t="shared" ca="1" si="54"/>
        <v>-1.888094739460023E-2</v>
      </c>
      <c r="G110" s="5">
        <f t="shared" ca="1" si="54"/>
        <v>-2.0802735708116197E-2</v>
      </c>
      <c r="H110" s="5">
        <f t="shared" ca="1" si="54"/>
        <v>5.0847987541275376E-2</v>
      </c>
      <c r="I110" s="5">
        <f t="shared" ca="1" si="54"/>
        <v>5.1464487046818788E-2</v>
      </c>
      <c r="J110" s="5">
        <f t="shared" ca="1" si="54"/>
        <v>1.8428599965456663E-2</v>
      </c>
      <c r="K110" s="5">
        <f t="shared" ca="1" si="54"/>
        <v>-3.5374733007068934E-2</v>
      </c>
      <c r="L110" s="5">
        <f t="shared" ca="1" si="54"/>
        <v>-7.4921910507082124E-3</v>
      </c>
      <c r="M110" s="5">
        <f t="shared" ca="1" si="54"/>
        <v>-2.6630641182780839E-2</v>
      </c>
      <c r="N110" s="5">
        <f t="shared" ca="1" si="54"/>
        <v>-8.1408016014900587E-3</v>
      </c>
      <c r="O110" s="5">
        <f t="shared" ca="1" si="54"/>
        <v>8.7096110348303821E-2</v>
      </c>
      <c r="P110" s="5">
        <f t="shared" ca="1" si="54"/>
        <v>-2.0194044471350766E-3</v>
      </c>
      <c r="Q110" s="5">
        <f t="shared" ca="1" si="54"/>
        <v>-3.226935080376573E-2</v>
      </c>
      <c r="R110" s="5">
        <f t="shared" ca="1" si="54"/>
        <v>-3.8760550578849089E-3</v>
      </c>
      <c r="S110" s="5">
        <f t="shared" ca="1" si="54"/>
        <v>1.4086126406306416E-2</v>
      </c>
      <c r="T110" s="5">
        <f t="shared" ca="1" si="54"/>
        <v>-3.0276570890322839E-2</v>
      </c>
      <c r="U110" s="5">
        <f t="shared" ca="1" si="54"/>
        <v>7.9029399862113534E-2</v>
      </c>
      <c r="V110" s="5">
        <f t="shared" ca="1" si="54"/>
        <v>-9.191806669690622E-2</v>
      </c>
      <c r="W110" s="5">
        <f t="shared" ca="1" si="54"/>
        <v>4.5965896245209373E-2</v>
      </c>
      <c r="X110" s="5">
        <f t="shared" ca="1" si="54"/>
        <v>1.5967146025921194E-4</v>
      </c>
      <c r="Y110" s="5">
        <f t="shared" ca="1" si="54"/>
        <v>-7.4590707586361646E-2</v>
      </c>
      <c r="Z110" s="5">
        <f t="shared" ca="1" si="54"/>
        <v>6.7833787146941785E-3</v>
      </c>
      <c r="AA110" s="5">
        <f t="shared" ca="1" si="54"/>
        <v>8.5828161159699684E-2</v>
      </c>
      <c r="AB110" s="5">
        <f t="shared" ca="1" si="54"/>
        <v>4.608252678206811E-2</v>
      </c>
      <c r="AC110" s="5">
        <f t="shared" ca="1" si="54"/>
        <v>-5.4037139823050279E-2</v>
      </c>
      <c r="AD110" s="5">
        <f t="shared" ca="1" si="54"/>
        <v>3.0900638052369152E-2</v>
      </c>
      <c r="AE110" s="5">
        <f t="shared" ca="1" si="54"/>
        <v>-2.4716907244106746E-3</v>
      </c>
      <c r="AF110" s="5">
        <f t="shared" ca="1" si="54"/>
        <v>-3.8901275200598252E-2</v>
      </c>
      <c r="AG110" s="5">
        <f t="shared" ca="1" si="54"/>
        <v>6.1633150900324951E-2</v>
      </c>
      <c r="AH110" s="5">
        <f t="shared" ca="1" si="54"/>
        <v>1.8091377459550587E-2</v>
      </c>
      <c r="AI110" s="5">
        <f t="shared" ca="1" si="54"/>
        <v>9.5052942957479403E-2</v>
      </c>
      <c r="AJ110" s="5">
        <f t="shared" ca="1" si="54"/>
        <v>-0.12083523035828156</v>
      </c>
      <c r="AK110" s="5">
        <f t="shared" ca="1" si="54"/>
        <v>5.5968719289781116E-2</v>
      </c>
      <c r="AL110" s="5">
        <f t="shared" ca="1" si="54"/>
        <v>3.127472446595967E-2</v>
      </c>
      <c r="AM110" s="5">
        <f t="shared" ca="1" si="54"/>
        <v>-6.8832736887269125E-2</v>
      </c>
      <c r="AN110" s="5">
        <f t="shared" ca="1" si="54"/>
        <v>-7.0136429613340753E-2</v>
      </c>
      <c r="AO110" s="5">
        <f t="shared" ca="1" si="54"/>
        <v>2.5868334794744353E-2</v>
      </c>
      <c r="AP110" s="5">
        <f t="shared" ca="1" si="54"/>
        <v>4.482313126508377E-2</v>
      </c>
      <c r="AQ110" s="5">
        <f t="shared" ca="1" si="54"/>
        <v>-0.14674322703234516</v>
      </c>
      <c r="AR110" s="5">
        <f t="shared" ca="1" si="54"/>
        <v>1.8952482445678199E-2</v>
      </c>
      <c r="AS110" s="5">
        <f t="shared" ca="1" si="54"/>
        <v>4.2556883304424638E-3</v>
      </c>
      <c r="AT110" s="5">
        <f t="shared" ca="1" si="54"/>
        <v>-4.6150190079810693E-2</v>
      </c>
      <c r="AU110" s="5">
        <f t="shared" ca="1" si="54"/>
        <v>3.5396578754186385E-2</v>
      </c>
      <c r="AV110" s="5">
        <f t="shared" ca="1" si="54"/>
        <v>-4.4180302919467118E-2</v>
      </c>
      <c r="AW110" s="5">
        <f t="shared" ca="1" si="54"/>
        <v>5.0428045005089316E-2</v>
      </c>
      <c r="AX110" s="5">
        <f t="shared" ca="1" si="54"/>
        <v>-3.7468416237585803E-2</v>
      </c>
      <c r="AY110" s="5">
        <f t="shared" ca="1" si="54"/>
        <v>-7.0790639928901928E-4</v>
      </c>
      <c r="AZ110" s="5">
        <f t="shared" ca="1" si="54"/>
        <v>1.0435111672061188E-2</v>
      </c>
      <c r="BA110" s="5">
        <f t="shared" ca="1" si="54"/>
        <v>-4.9330391525921224E-2</v>
      </c>
      <c r="BB110" s="5">
        <f t="shared" ca="1" si="54"/>
        <v>-6.8016346252894114E-2</v>
      </c>
      <c r="BC110" s="5">
        <f t="shared" ca="1" si="54"/>
        <v>-4.5274513569791043E-3</v>
      </c>
      <c r="BD110" s="5">
        <f t="shared" ca="1" si="54"/>
        <v>-2.9165753328180222E-2</v>
      </c>
      <c r="BE110" s="5">
        <f t="shared" ca="1" si="54"/>
        <v>7.1138782874720724E-2</v>
      </c>
      <c r="BF110" s="5">
        <f t="shared" ca="1" si="54"/>
        <v>-0.16321600355637839</v>
      </c>
      <c r="BG110" s="5">
        <f t="shared" ca="1" si="54"/>
        <v>-2.499588844423116E-2</v>
      </c>
      <c r="BH110" s="5">
        <f t="shared" ca="1" si="54"/>
        <v>-6.5992606548259766E-2</v>
      </c>
      <c r="BI110" s="5">
        <f t="shared" ca="1" si="54"/>
        <v>3.3972560638673668E-2</v>
      </c>
      <c r="BJ110" s="5">
        <f t="shared" ca="1" si="54"/>
        <v>-1.9401184341086026E-2</v>
      </c>
      <c r="BK110" s="5">
        <f t="shared" ca="1" si="54"/>
        <v>-6.4094091465965231E-2</v>
      </c>
      <c r="BL110" s="5">
        <f t="shared" ca="1" si="54"/>
        <v>-7.6011461769580818E-2</v>
      </c>
      <c r="BM110" s="5">
        <f t="shared" ca="1" si="54"/>
        <v>3.2058409338786405E-2</v>
      </c>
      <c r="BN110" s="5">
        <f t="shared" ca="1" si="54"/>
        <v>-7.3137575099846992E-3</v>
      </c>
      <c r="BO110" s="5">
        <f t="shared" ca="1" si="54"/>
        <v>-5.2351887804386966E-2</v>
      </c>
      <c r="BP110" s="5">
        <f t="shared" ca="1" si="54"/>
        <v>2.2366973763721057E-2</v>
      </c>
      <c r="BQ110" s="5">
        <f t="shared" ca="1" si="53"/>
        <v>7.6651293010596422E-2</v>
      </c>
      <c r="BR110" s="5">
        <f t="shared" ca="1" si="53"/>
        <v>1.2253209855904236E-2</v>
      </c>
      <c r="BS110" s="5">
        <f t="shared" ca="1" si="53"/>
        <v>6.1979375481146307E-3</v>
      </c>
      <c r="BT110" s="5">
        <f t="shared" ca="1" si="53"/>
        <v>4.885642196500159E-2</v>
      </c>
      <c r="BU110" s="5">
        <f t="shared" ca="1" si="53"/>
        <v>-5.1083680122722276E-2</v>
      </c>
      <c r="BV110" s="5">
        <f t="shared" ca="1" si="53"/>
        <v>3.269682926051256E-2</v>
      </c>
      <c r="BW110" s="5">
        <f t="shared" ca="1" si="53"/>
        <v>1.8844130370597244E-2</v>
      </c>
      <c r="BX110" s="5">
        <f t="shared" ca="1" si="53"/>
        <v>2.1455233893182751E-2</v>
      </c>
      <c r="BY110" s="5">
        <f t="shared" ca="1" si="53"/>
        <v>4.7691044428153605E-2</v>
      </c>
      <c r="BZ110" s="5">
        <f t="shared" ca="1" si="53"/>
        <v>7.0674358309189139E-3</v>
      </c>
      <c r="CA110" s="5">
        <f t="shared" ca="1" si="53"/>
        <v>7.1324604617925669E-2</v>
      </c>
      <c r="CB110" s="5">
        <f t="shared" ca="1" si="53"/>
        <v>-7.013853719065466E-2</v>
      </c>
      <c r="CC110" s="5">
        <f t="shared" ca="1" si="53"/>
        <v>4.410629953717695E-2</v>
      </c>
      <c r="CD110" s="5">
        <f t="shared" ca="1" si="53"/>
        <v>1.9353108826637343E-2</v>
      </c>
      <c r="CE110" s="5">
        <f t="shared" ca="1" si="53"/>
        <v>-6.2535925335906753E-2</v>
      </c>
      <c r="CF110" s="5">
        <f t="shared" ca="1" si="53"/>
        <v>-6.9282999444761836E-2</v>
      </c>
      <c r="CG110" s="5">
        <f t="shared" ca="1" si="53"/>
        <v>2.1644455876193597E-2</v>
      </c>
      <c r="CH110" s="5">
        <f t="shared" ca="1" si="53"/>
        <v>0.12054263231350681</v>
      </c>
      <c r="CI110" s="5">
        <f t="shared" ca="1" si="53"/>
        <v>4.3672866716777649E-2</v>
      </c>
      <c r="CJ110" s="5">
        <f t="shared" ca="1" si="53"/>
        <v>1.7694200307846956E-2</v>
      </c>
      <c r="CK110" s="5">
        <f t="shared" ca="1" si="53"/>
        <v>2.3626140342891181E-2</v>
      </c>
      <c r="CL110" s="5">
        <f t="shared" ca="1" si="53"/>
        <v>2.1601463497747279E-2</v>
      </c>
      <c r="CM110" s="5">
        <f t="shared" ca="1" si="53"/>
        <v>-1.7545871781243724E-2</v>
      </c>
      <c r="CN110" s="5">
        <f t="shared" ca="1" si="53"/>
        <v>-5.0282402973970526E-2</v>
      </c>
      <c r="CO110" s="5">
        <f t="shared" ca="1" si="53"/>
        <v>-1.9036737590500497E-2</v>
      </c>
      <c r="CP110" s="5">
        <f t="shared" ca="1" si="53"/>
        <v>-4.6376011618100677E-2</v>
      </c>
      <c r="CQ110" s="5">
        <f t="shared" ca="1" si="53"/>
        <v>0.11495514929810728</v>
      </c>
      <c r="CR110" s="5">
        <f t="shared" ca="1" si="53"/>
        <v>1.6975795468395543E-2</v>
      </c>
      <c r="CS110" s="5">
        <f t="shared" ca="1" si="53"/>
        <v>2.0373201308096507E-2</v>
      </c>
      <c r="CT110" s="5">
        <f t="shared" ca="1" si="53"/>
        <v>-7.1501830426030685E-2</v>
      </c>
      <c r="CU110" s="5">
        <f t="shared" ca="1" si="53"/>
        <v>2.4632939867369572E-2</v>
      </c>
      <c r="CV110" s="5">
        <f t="shared" ca="1" si="53"/>
        <v>7.186351202107949E-2</v>
      </c>
      <c r="CW110" s="5">
        <f t="shared" ca="1" si="53"/>
        <v>-2.6180009080163263E-3</v>
      </c>
      <c r="CX110" s="5">
        <f t="shared" ca="1" si="53"/>
        <v>6.0173245618335962E-3</v>
      </c>
      <c r="CY110" s="5">
        <f t="shared" ca="1" si="53"/>
        <v>-6.1360233180165674E-2</v>
      </c>
    </row>
    <row r="111" spans="2:103" x14ac:dyDescent="0.25">
      <c r="B111" s="1">
        <v>48153</v>
      </c>
      <c r="C111">
        <v>106</v>
      </c>
      <c r="D111" s="5">
        <f t="shared" ca="1" si="34"/>
        <v>-5.3893266506484787E-2</v>
      </c>
      <c r="E111" s="5">
        <f t="shared" ca="1" si="54"/>
        <v>-7.7717885008092444E-2</v>
      </c>
      <c r="F111" s="5">
        <f t="shared" ca="1" si="54"/>
        <v>-9.0389963551558622E-2</v>
      </c>
      <c r="G111" s="5">
        <f t="shared" ca="1" si="54"/>
        <v>3.9843291833903359E-2</v>
      </c>
      <c r="H111" s="5">
        <f t="shared" ca="1" si="54"/>
        <v>-7.0216289039487789E-2</v>
      </c>
      <c r="I111" s="5">
        <f t="shared" ca="1" si="54"/>
        <v>-6.1076692958600687E-3</v>
      </c>
      <c r="J111" s="5">
        <f t="shared" ca="1" si="54"/>
        <v>-5.583403386966114E-2</v>
      </c>
      <c r="K111" s="5">
        <f t="shared" ca="1" si="54"/>
        <v>-2.7042549521349397E-2</v>
      </c>
      <c r="L111" s="5">
        <f t="shared" ca="1" si="54"/>
        <v>1.5076229671928999E-2</v>
      </c>
      <c r="M111" s="5">
        <f t="shared" ca="1" si="54"/>
        <v>4.5421908029933657E-2</v>
      </c>
      <c r="N111" s="5">
        <f t="shared" ca="1" si="54"/>
        <v>3.0326820884357068E-2</v>
      </c>
      <c r="O111" s="5">
        <f t="shared" ca="1" si="54"/>
        <v>1.1891956501413864E-2</v>
      </c>
      <c r="P111" s="5">
        <f t="shared" ca="1" si="54"/>
        <v>1.0909673764587353E-2</v>
      </c>
      <c r="Q111" s="5">
        <f t="shared" ca="1" si="54"/>
        <v>6.355888066021427E-2</v>
      </c>
      <c r="R111" s="5">
        <f t="shared" ca="1" si="54"/>
        <v>0.11830413819004497</v>
      </c>
      <c r="S111" s="5">
        <f t="shared" ca="1" si="54"/>
        <v>-2.5558154150886552E-3</v>
      </c>
      <c r="T111" s="5">
        <f t="shared" ca="1" si="54"/>
        <v>8.1256806532999035E-2</v>
      </c>
      <c r="U111" s="5">
        <f t="shared" ca="1" si="54"/>
        <v>3.0040714525623582E-2</v>
      </c>
      <c r="V111" s="5">
        <f t="shared" ca="1" si="54"/>
        <v>0.11566931157997967</v>
      </c>
      <c r="W111" s="5">
        <f t="shared" ca="1" si="54"/>
        <v>-3.9736256492252382E-2</v>
      </c>
      <c r="X111" s="5">
        <f t="shared" ca="1" si="54"/>
        <v>3.3733034331583062E-2</v>
      </c>
      <c r="Y111" s="5">
        <f t="shared" ca="1" si="54"/>
        <v>3.2165916786498536E-2</v>
      </c>
      <c r="Z111" s="5">
        <f t="shared" ca="1" si="54"/>
        <v>5.7442409174937896E-3</v>
      </c>
      <c r="AA111" s="5">
        <f t="shared" ca="1" si="54"/>
        <v>1.7396979616821642E-2</v>
      </c>
      <c r="AB111" s="5">
        <f t="shared" ca="1" si="54"/>
        <v>-6.4818872801797156E-2</v>
      </c>
      <c r="AC111" s="5">
        <f t="shared" ca="1" si="54"/>
        <v>7.5305952890554986E-2</v>
      </c>
      <c r="AD111" s="5">
        <f t="shared" ca="1" si="54"/>
        <v>-6.6552513881542406E-3</v>
      </c>
      <c r="AE111" s="5">
        <f t="shared" ca="1" si="54"/>
        <v>2.4183918661220081E-3</v>
      </c>
      <c r="AF111" s="5">
        <f t="shared" ca="1" si="54"/>
        <v>3.0211974309037864E-2</v>
      </c>
      <c r="AG111" s="5">
        <f t="shared" ca="1" si="54"/>
        <v>-6.8278076885145242E-2</v>
      </c>
      <c r="AH111" s="5">
        <f t="shared" ca="1" si="54"/>
        <v>-1.9782762299505062E-2</v>
      </c>
      <c r="AI111" s="5">
        <f t="shared" ca="1" si="54"/>
        <v>-9.2067625669266712E-2</v>
      </c>
      <c r="AJ111" s="5">
        <f t="shared" ca="1" si="54"/>
        <v>-4.2271043863772909E-2</v>
      </c>
      <c r="AK111" s="5">
        <f t="shared" ca="1" si="54"/>
        <v>-4.9038840844001421E-3</v>
      </c>
      <c r="AL111" s="5">
        <f t="shared" ca="1" si="54"/>
        <v>-5.7376110711437611E-2</v>
      </c>
      <c r="AM111" s="5">
        <f t="shared" ca="1" si="54"/>
        <v>1.5814594428649433E-2</v>
      </c>
      <c r="AN111" s="5">
        <f t="shared" ca="1" si="54"/>
        <v>1.2521636950175107E-3</v>
      </c>
      <c r="AO111" s="5">
        <f t="shared" ca="1" si="54"/>
        <v>-4.7417812337811019E-2</v>
      </c>
      <c r="AP111" s="5">
        <f t="shared" ca="1" si="54"/>
        <v>-0.12160558349300182</v>
      </c>
      <c r="AQ111" s="5">
        <f t="shared" ca="1" si="54"/>
        <v>-3.1423432945593778E-2</v>
      </c>
      <c r="AR111" s="5">
        <f t="shared" ca="1" si="54"/>
        <v>2.5743421268795293E-3</v>
      </c>
      <c r="AS111" s="5">
        <f t="shared" ca="1" si="54"/>
        <v>1.88474818732976E-2</v>
      </c>
      <c r="AT111" s="5">
        <f t="shared" ca="1" si="54"/>
        <v>-5.4847828461316757E-2</v>
      </c>
      <c r="AU111" s="5">
        <f t="shared" ca="1" si="54"/>
        <v>9.6319372082427114E-3</v>
      </c>
      <c r="AV111" s="5">
        <f t="shared" ca="1" si="54"/>
        <v>0.12451074389024476</v>
      </c>
      <c r="AW111" s="5">
        <f t="shared" ca="1" si="54"/>
        <v>3.1323635931258406E-2</v>
      </c>
      <c r="AX111" s="5">
        <f t="shared" ca="1" si="54"/>
        <v>7.8604970027644355E-2</v>
      </c>
      <c r="AY111" s="5">
        <f t="shared" ca="1" si="54"/>
        <v>1.8620455802969751E-2</v>
      </c>
      <c r="AZ111" s="5">
        <f t="shared" ca="1" si="54"/>
        <v>0.11634835167585092</v>
      </c>
      <c r="BA111" s="5">
        <f t="shared" ca="1" si="54"/>
        <v>-1.9641540040122199E-3</v>
      </c>
      <c r="BB111" s="5">
        <f t="shared" ca="1" si="54"/>
        <v>-9.7894330508323506E-3</v>
      </c>
      <c r="BC111" s="5">
        <f t="shared" ca="1" si="54"/>
        <v>-1.2051687823138927E-2</v>
      </c>
      <c r="BD111" s="5">
        <f t="shared" ca="1" si="54"/>
        <v>1.6338811063455798E-2</v>
      </c>
      <c r="BE111" s="5">
        <f t="shared" ca="1" si="54"/>
        <v>-1.1822065359131554E-2</v>
      </c>
      <c r="BF111" s="5">
        <f t="shared" ca="1" si="54"/>
        <v>-4.5862349407839884E-2</v>
      </c>
      <c r="BG111" s="5">
        <f t="shared" ca="1" si="54"/>
        <v>-3.8369435997847874E-2</v>
      </c>
      <c r="BH111" s="5">
        <f t="shared" ca="1" si="54"/>
        <v>5.5511723549325973E-3</v>
      </c>
      <c r="BI111" s="5">
        <f t="shared" ca="1" si="54"/>
        <v>-2.4343405230430566E-2</v>
      </c>
      <c r="BJ111" s="5">
        <f t="shared" ca="1" si="54"/>
        <v>8.9750257338312475E-2</v>
      </c>
      <c r="BK111" s="5">
        <f t="shared" ca="1" si="54"/>
        <v>-8.7504050814403767E-2</v>
      </c>
      <c r="BL111" s="5">
        <f t="shared" ca="1" si="54"/>
        <v>-2.4622244548916424E-2</v>
      </c>
      <c r="BM111" s="5">
        <f t="shared" ca="1" si="54"/>
        <v>2.1765945094315807E-3</v>
      </c>
      <c r="BN111" s="5">
        <f t="shared" ca="1" si="54"/>
        <v>3.8510227276443612E-2</v>
      </c>
      <c r="BO111" s="5">
        <f t="shared" ca="1" si="54"/>
        <v>6.5029051283038028E-2</v>
      </c>
      <c r="BP111" s="5">
        <f t="shared" ref="BP111:CY114" ca="1" si="55">_xlfn.NORM.INV(RAND(), $B$3, $C$3)</f>
        <v>-3.4305676999732998E-2</v>
      </c>
      <c r="BQ111" s="5">
        <f t="shared" ca="1" si="55"/>
        <v>-4.8443353024851858E-2</v>
      </c>
      <c r="BR111" s="5">
        <f t="shared" ca="1" si="55"/>
        <v>-6.0993149892649562E-2</v>
      </c>
      <c r="BS111" s="5">
        <f t="shared" ca="1" si="55"/>
        <v>8.4605805154280636E-2</v>
      </c>
      <c r="BT111" s="5">
        <f t="shared" ca="1" si="55"/>
        <v>-1.4051535677237739E-2</v>
      </c>
      <c r="BU111" s="5">
        <f t="shared" ca="1" si="55"/>
        <v>-4.1149089614240623E-3</v>
      </c>
      <c r="BV111" s="5">
        <f t="shared" ca="1" si="55"/>
        <v>-1.4229486108321372E-2</v>
      </c>
      <c r="BW111" s="5">
        <f t="shared" ca="1" si="55"/>
        <v>1.390893370594011E-2</v>
      </c>
      <c r="BX111" s="5">
        <f t="shared" ca="1" si="55"/>
        <v>8.0691417197195928E-2</v>
      </c>
      <c r="BY111" s="5">
        <f t="shared" ca="1" si="55"/>
        <v>-2.9409469830911555E-2</v>
      </c>
      <c r="BZ111" s="5">
        <f t="shared" ca="1" si="55"/>
        <v>8.1165111664125364E-2</v>
      </c>
      <c r="CA111" s="5">
        <f t="shared" ca="1" si="55"/>
        <v>-3.9477326382169754E-2</v>
      </c>
      <c r="CB111" s="5">
        <f t="shared" ca="1" si="55"/>
        <v>-1.5825459077184228E-2</v>
      </c>
      <c r="CC111" s="5">
        <f t="shared" ca="1" si="55"/>
        <v>6.8137322295737268E-2</v>
      </c>
      <c r="CD111" s="5">
        <f t="shared" ca="1" si="55"/>
        <v>-1.0488643784404035E-2</v>
      </c>
      <c r="CE111" s="5">
        <f t="shared" ca="1" si="55"/>
        <v>6.6617878374349723E-2</v>
      </c>
      <c r="CF111" s="5">
        <f t="shared" ca="1" si="55"/>
        <v>0.10529991251615113</v>
      </c>
      <c r="CG111" s="5">
        <f t="shared" ca="1" si="55"/>
        <v>6.1645910870539765E-3</v>
      </c>
      <c r="CH111" s="5">
        <f t="shared" ca="1" si="55"/>
        <v>3.2062272144127352E-2</v>
      </c>
      <c r="CI111" s="5">
        <f t="shared" ca="1" si="55"/>
        <v>3.7664077100240129E-3</v>
      </c>
      <c r="CJ111" s="5">
        <f t="shared" ca="1" si="55"/>
        <v>-7.0159217547790392E-3</v>
      </c>
      <c r="CK111" s="5">
        <f t="shared" ca="1" si="55"/>
        <v>5.3853956644826062E-2</v>
      </c>
      <c r="CL111" s="5">
        <f t="shared" ca="1" si="55"/>
        <v>6.1561735855793207E-2</v>
      </c>
      <c r="CM111" s="5">
        <f t="shared" ca="1" si="55"/>
        <v>-0.11900392811243668</v>
      </c>
      <c r="CN111" s="5">
        <f t="shared" ca="1" si="55"/>
        <v>1.8722511422726868E-2</v>
      </c>
      <c r="CO111" s="5">
        <f t="shared" ca="1" si="55"/>
        <v>2.9409430252576776E-2</v>
      </c>
      <c r="CP111" s="5">
        <f t="shared" ca="1" si="55"/>
        <v>-4.0620127956191368E-2</v>
      </c>
      <c r="CQ111" s="5">
        <f t="shared" ca="1" si="55"/>
        <v>7.687259304824938E-2</v>
      </c>
      <c r="CR111" s="5">
        <f t="shared" ca="1" si="55"/>
        <v>-0.11662118835963187</v>
      </c>
      <c r="CS111" s="5">
        <f t="shared" ca="1" si="55"/>
        <v>-4.660969136494976E-2</v>
      </c>
      <c r="CT111" s="5">
        <f t="shared" ca="1" si="55"/>
        <v>-1.6096635791108847E-2</v>
      </c>
      <c r="CU111" s="5">
        <f t="shared" ca="1" si="55"/>
        <v>2.2861447547221924E-2</v>
      </c>
      <c r="CV111" s="5">
        <f t="shared" ca="1" si="55"/>
        <v>3.3021901976034329E-2</v>
      </c>
      <c r="CW111" s="5">
        <f t="shared" ca="1" si="55"/>
        <v>-5.0341640833684274E-2</v>
      </c>
      <c r="CX111" s="5">
        <f t="shared" ca="1" si="55"/>
        <v>-3.3813507717040815E-2</v>
      </c>
      <c r="CY111" s="5">
        <f t="shared" ca="1" si="55"/>
        <v>2.0194442720193485E-2</v>
      </c>
    </row>
    <row r="112" spans="2:103" x14ac:dyDescent="0.25">
      <c r="B112" s="1">
        <v>48183</v>
      </c>
      <c r="C112">
        <v>107</v>
      </c>
      <c r="D112" s="5">
        <f t="shared" ca="1" si="34"/>
        <v>1.3987652781071117E-2</v>
      </c>
      <c r="E112" s="5">
        <f t="shared" ref="E112:BP115" ca="1" si="56">_xlfn.NORM.INV(RAND(), $B$3, $C$3)</f>
        <v>-2.8155426859196003E-2</v>
      </c>
      <c r="F112" s="5">
        <f t="shared" ca="1" si="56"/>
        <v>5.744699890020092E-2</v>
      </c>
      <c r="G112" s="5">
        <f t="shared" ca="1" si="56"/>
        <v>4.9534458885920507E-2</v>
      </c>
      <c r="H112" s="5">
        <f t="shared" ca="1" si="56"/>
        <v>3.4933021555657626E-2</v>
      </c>
      <c r="I112" s="5">
        <f t="shared" ca="1" si="56"/>
        <v>-2.214242092581128E-3</v>
      </c>
      <c r="J112" s="5">
        <f t="shared" ca="1" si="56"/>
        <v>3.1939609897115036E-2</v>
      </c>
      <c r="K112" s="5">
        <f t="shared" ca="1" si="56"/>
        <v>-3.4060108534394229E-2</v>
      </c>
      <c r="L112" s="5">
        <f t="shared" ca="1" si="56"/>
        <v>-1.843744853069235E-2</v>
      </c>
      <c r="M112" s="5">
        <f t="shared" ca="1" si="56"/>
        <v>-4.9519763546353318E-2</v>
      </c>
      <c r="N112" s="5">
        <f t="shared" ca="1" si="56"/>
        <v>7.6395044387205409E-3</v>
      </c>
      <c r="O112" s="5">
        <f t="shared" ca="1" si="56"/>
        <v>3.1084662448054079E-2</v>
      </c>
      <c r="P112" s="5">
        <f t="shared" ca="1" si="56"/>
        <v>5.8334190698742093E-2</v>
      </c>
      <c r="Q112" s="5">
        <f t="shared" ca="1" si="56"/>
        <v>-3.0340013684243869E-2</v>
      </c>
      <c r="R112" s="5">
        <f t="shared" ca="1" si="56"/>
        <v>2.3346589218581062E-3</v>
      </c>
      <c r="S112" s="5">
        <f t="shared" ca="1" si="56"/>
        <v>8.1976876080395528E-2</v>
      </c>
      <c r="T112" s="5">
        <f t="shared" ca="1" si="56"/>
        <v>2.776558889931317E-2</v>
      </c>
      <c r="U112" s="5">
        <f t="shared" ca="1" si="56"/>
        <v>6.777486458126937E-2</v>
      </c>
      <c r="V112" s="5">
        <f t="shared" ca="1" si="56"/>
        <v>1.8026804640857031E-2</v>
      </c>
      <c r="W112" s="5">
        <f t="shared" ca="1" si="56"/>
        <v>8.55146440522776E-2</v>
      </c>
      <c r="X112" s="5">
        <f t="shared" ca="1" si="56"/>
        <v>5.4018501749430195E-2</v>
      </c>
      <c r="Y112" s="5">
        <f t="shared" ca="1" si="56"/>
        <v>-7.2714772423399313E-5</v>
      </c>
      <c r="Z112" s="5">
        <f t="shared" ca="1" si="56"/>
        <v>-3.077283484364142E-2</v>
      </c>
      <c r="AA112" s="5">
        <f t="shared" ca="1" si="56"/>
        <v>-1.7299630211218095E-2</v>
      </c>
      <c r="AB112" s="5">
        <f t="shared" ca="1" si="56"/>
        <v>-4.7010909379252799E-2</v>
      </c>
      <c r="AC112" s="5">
        <f t="shared" ca="1" si="56"/>
        <v>2.0377846792234585E-2</v>
      </c>
      <c r="AD112" s="5">
        <f t="shared" ca="1" si="56"/>
        <v>3.756539821883554E-2</v>
      </c>
      <c r="AE112" s="5">
        <f t="shared" ca="1" si="56"/>
        <v>-8.0070444397533996E-2</v>
      </c>
      <c r="AF112" s="5">
        <f t="shared" ca="1" si="56"/>
        <v>5.8107504558489306E-3</v>
      </c>
      <c r="AG112" s="5">
        <f t="shared" ca="1" si="56"/>
        <v>9.6738220939055458E-2</v>
      </c>
      <c r="AH112" s="5">
        <f t="shared" ca="1" si="56"/>
        <v>4.2019692825888244E-2</v>
      </c>
      <c r="AI112" s="5">
        <f t="shared" ca="1" si="56"/>
        <v>6.2370591993515939E-2</v>
      </c>
      <c r="AJ112" s="5">
        <f t="shared" ca="1" si="56"/>
        <v>-4.6781305821754708E-2</v>
      </c>
      <c r="AK112" s="5">
        <f t="shared" ca="1" si="56"/>
        <v>-2.2926451530164149E-2</v>
      </c>
      <c r="AL112" s="5">
        <f t="shared" ca="1" si="56"/>
        <v>7.8111177431872958E-2</v>
      </c>
      <c r="AM112" s="5">
        <f t="shared" ca="1" si="56"/>
        <v>-3.8988750227266264E-2</v>
      </c>
      <c r="AN112" s="5">
        <f t="shared" ca="1" si="56"/>
        <v>4.7319911027862094E-2</v>
      </c>
      <c r="AO112" s="5">
        <f t="shared" ca="1" si="56"/>
        <v>-3.0306240359818386E-3</v>
      </c>
      <c r="AP112" s="5">
        <f t="shared" ca="1" si="56"/>
        <v>-5.9107785928937867E-2</v>
      </c>
      <c r="AQ112" s="5">
        <f t="shared" ca="1" si="56"/>
        <v>4.4821180714355272E-2</v>
      </c>
      <c r="AR112" s="5">
        <f t="shared" ca="1" si="56"/>
        <v>1.1706233789820308E-2</v>
      </c>
      <c r="AS112" s="5">
        <f t="shared" ca="1" si="56"/>
        <v>2.2803649147593481E-3</v>
      </c>
      <c r="AT112" s="5">
        <f t="shared" ca="1" si="56"/>
        <v>1.56087886971617E-2</v>
      </c>
      <c r="AU112" s="5">
        <f t="shared" ca="1" si="56"/>
        <v>-3.4465204055459442E-2</v>
      </c>
      <c r="AV112" s="5">
        <f t="shared" ca="1" si="56"/>
        <v>8.8671187188050591E-3</v>
      </c>
      <c r="AW112" s="5">
        <f t="shared" ca="1" si="56"/>
        <v>-4.3614838110338727E-2</v>
      </c>
      <c r="AX112" s="5">
        <f t="shared" ca="1" si="56"/>
        <v>1.7365771092473829E-2</v>
      </c>
      <c r="AY112" s="5">
        <f t="shared" ca="1" si="56"/>
        <v>-1.7162537209628754E-2</v>
      </c>
      <c r="AZ112" s="5">
        <f t="shared" ca="1" si="56"/>
        <v>1.7066190200927443E-2</v>
      </c>
      <c r="BA112" s="5">
        <f t="shared" ca="1" si="56"/>
        <v>5.3581619731927405E-2</v>
      </c>
      <c r="BB112" s="5">
        <f t="shared" ca="1" si="56"/>
        <v>4.2722913456766438E-2</v>
      </c>
      <c r="BC112" s="5">
        <f t="shared" ca="1" si="56"/>
        <v>2.7518137042807669E-2</v>
      </c>
      <c r="BD112" s="5">
        <f t="shared" ca="1" si="56"/>
        <v>0.11370540675043063</v>
      </c>
      <c r="BE112" s="5">
        <f t="shared" ca="1" si="56"/>
        <v>3.753276495056293E-2</v>
      </c>
      <c r="BF112" s="5">
        <f t="shared" ca="1" si="56"/>
        <v>9.9795184657441235E-3</v>
      </c>
      <c r="BG112" s="5">
        <f t="shared" ca="1" si="56"/>
        <v>4.9133225747183519E-2</v>
      </c>
      <c r="BH112" s="5">
        <f t="shared" ca="1" si="56"/>
        <v>-8.9532566072919109E-3</v>
      </c>
      <c r="BI112" s="5">
        <f t="shared" ca="1" si="56"/>
        <v>-2.4038656335908338E-2</v>
      </c>
      <c r="BJ112" s="5">
        <f t="shared" ca="1" si="56"/>
        <v>9.4699492821377004E-2</v>
      </c>
      <c r="BK112" s="5">
        <f t="shared" ca="1" si="56"/>
        <v>-6.1809693747441233E-2</v>
      </c>
      <c r="BL112" s="5">
        <f t="shared" ca="1" si="56"/>
        <v>2.6577380251172879E-2</v>
      </c>
      <c r="BM112" s="5">
        <f t="shared" ca="1" si="56"/>
        <v>9.0261828819192563E-2</v>
      </c>
      <c r="BN112" s="5">
        <f t="shared" ca="1" si="56"/>
        <v>1.6163975909526066E-2</v>
      </c>
      <c r="BO112" s="5">
        <f t="shared" ca="1" si="56"/>
        <v>9.5249269321244001E-2</v>
      </c>
      <c r="BP112" s="5">
        <f t="shared" ca="1" si="56"/>
        <v>-3.7798867179583286E-2</v>
      </c>
      <c r="BQ112" s="5">
        <f t="shared" ca="1" si="55"/>
        <v>-3.0504531369462046E-2</v>
      </c>
      <c r="BR112" s="5">
        <f t="shared" ca="1" si="55"/>
        <v>-9.2201904041283575E-2</v>
      </c>
      <c r="BS112" s="5">
        <f t="shared" ca="1" si="55"/>
        <v>2.6929506541592128E-2</v>
      </c>
      <c r="BT112" s="5">
        <f t="shared" ca="1" si="55"/>
        <v>6.5527752510285073E-2</v>
      </c>
      <c r="BU112" s="5">
        <f t="shared" ca="1" si="55"/>
        <v>-6.5772780935645384E-2</v>
      </c>
      <c r="BV112" s="5">
        <f t="shared" ca="1" si="55"/>
        <v>-6.7407513350126222E-2</v>
      </c>
      <c r="BW112" s="5">
        <f t="shared" ca="1" si="55"/>
        <v>6.0101280523575371E-2</v>
      </c>
      <c r="BX112" s="5">
        <f t="shared" ca="1" si="55"/>
        <v>-3.8678558920540444E-2</v>
      </c>
      <c r="BY112" s="5">
        <f t="shared" ca="1" si="55"/>
        <v>3.2286538561056954E-2</v>
      </c>
      <c r="BZ112" s="5">
        <f t="shared" ca="1" si="55"/>
        <v>2.6121478899531706E-2</v>
      </c>
      <c r="CA112" s="5">
        <f t="shared" ca="1" si="55"/>
        <v>3.3675793020188596E-2</v>
      </c>
      <c r="CB112" s="5">
        <f t="shared" ca="1" si="55"/>
        <v>-9.7357198899336569E-2</v>
      </c>
      <c r="CC112" s="5">
        <f t="shared" ca="1" si="55"/>
        <v>-2.2066100041311817E-2</v>
      </c>
      <c r="CD112" s="5">
        <f t="shared" ca="1" si="55"/>
        <v>-6.3465562301329381E-2</v>
      </c>
      <c r="CE112" s="5">
        <f t="shared" ca="1" si="55"/>
        <v>-7.0048948088548391E-2</v>
      </c>
      <c r="CF112" s="5">
        <f t="shared" ca="1" si="55"/>
        <v>-1.7993381265854494E-2</v>
      </c>
      <c r="CG112" s="5">
        <f t="shared" ca="1" si="55"/>
        <v>4.2681400594728608E-2</v>
      </c>
      <c r="CH112" s="5">
        <f t="shared" ca="1" si="55"/>
        <v>7.3627092164879851E-2</v>
      </c>
      <c r="CI112" s="5">
        <f t="shared" ca="1" si="55"/>
        <v>0.10823328285086072</v>
      </c>
      <c r="CJ112" s="5">
        <f t="shared" ca="1" si="55"/>
        <v>-2.3112453251952689E-2</v>
      </c>
      <c r="CK112" s="5">
        <f t="shared" ca="1" si="55"/>
        <v>6.49635326047278E-2</v>
      </c>
      <c r="CL112" s="5">
        <f t="shared" ca="1" si="55"/>
        <v>2.2424629608104266E-2</v>
      </c>
      <c r="CM112" s="5">
        <f t="shared" ca="1" si="55"/>
        <v>9.9850722915757473E-2</v>
      </c>
      <c r="CN112" s="5">
        <f t="shared" ca="1" si="55"/>
        <v>2.7501430851799704E-2</v>
      </c>
      <c r="CO112" s="5">
        <f t="shared" ca="1" si="55"/>
        <v>6.1764449534262453E-2</v>
      </c>
      <c r="CP112" s="5">
        <f t="shared" ca="1" si="55"/>
        <v>3.4565085537559069E-2</v>
      </c>
      <c r="CQ112" s="5">
        <f t="shared" ca="1" si="55"/>
        <v>-3.2760053127036413E-2</v>
      </c>
      <c r="CR112" s="5">
        <f t="shared" ca="1" si="55"/>
        <v>-6.8079509519813106E-2</v>
      </c>
      <c r="CS112" s="5">
        <f t="shared" ca="1" si="55"/>
        <v>-0.10307590130490225</v>
      </c>
      <c r="CT112" s="5">
        <f t="shared" ca="1" si="55"/>
        <v>-1.4835515623848696E-3</v>
      </c>
      <c r="CU112" s="5">
        <f t="shared" ca="1" si="55"/>
        <v>3.8109466078832491E-2</v>
      </c>
      <c r="CV112" s="5">
        <f t="shared" ca="1" si="55"/>
        <v>-1.0610766429183748E-2</v>
      </c>
      <c r="CW112" s="5">
        <f t="shared" ca="1" si="55"/>
        <v>-0.10926739358690966</v>
      </c>
      <c r="CX112" s="5">
        <f t="shared" ca="1" si="55"/>
        <v>4.3828973448652581E-2</v>
      </c>
      <c r="CY112" s="5">
        <f t="shared" ca="1" si="55"/>
        <v>-4.0695930969252274E-2</v>
      </c>
    </row>
    <row r="113" spans="2:103" x14ac:dyDescent="0.25">
      <c r="B113" s="1">
        <v>48214</v>
      </c>
      <c r="C113">
        <v>108</v>
      </c>
      <c r="D113" s="5">
        <f t="shared" ca="1" si="34"/>
        <v>-5.3532864092228849E-2</v>
      </c>
      <c r="E113" s="5">
        <f t="shared" ca="1" si="56"/>
        <v>-6.4338043107316695E-2</v>
      </c>
      <c r="F113" s="5">
        <f t="shared" ca="1" si="56"/>
        <v>-3.9232287327442238E-2</v>
      </c>
      <c r="G113" s="5">
        <f t="shared" ca="1" si="56"/>
        <v>-3.0930820575142008E-2</v>
      </c>
      <c r="H113" s="5">
        <f t="shared" ca="1" si="56"/>
        <v>2.466945957968391E-2</v>
      </c>
      <c r="I113" s="5">
        <f t="shared" ca="1" si="56"/>
        <v>-5.2045806368599276E-2</v>
      </c>
      <c r="J113" s="5">
        <f t="shared" ca="1" si="56"/>
        <v>-5.7949856223622649E-2</v>
      </c>
      <c r="K113" s="5">
        <f t="shared" ca="1" si="56"/>
        <v>-1.1776072082061962E-2</v>
      </c>
      <c r="L113" s="5">
        <f t="shared" ca="1" si="56"/>
        <v>-3.3475289640099909E-2</v>
      </c>
      <c r="M113" s="5">
        <f t="shared" ca="1" si="56"/>
        <v>2.7290883961968427E-2</v>
      </c>
      <c r="N113" s="5">
        <f t="shared" ca="1" si="56"/>
        <v>4.4454772052212571E-2</v>
      </c>
      <c r="O113" s="5">
        <f t="shared" ca="1" si="56"/>
        <v>-2.6313505373499056E-3</v>
      </c>
      <c r="P113" s="5">
        <f t="shared" ca="1" si="56"/>
        <v>2.0948937068658312E-2</v>
      </c>
      <c r="Q113" s="5">
        <f t="shared" ca="1" si="56"/>
        <v>-7.3511486726578566E-3</v>
      </c>
      <c r="R113" s="5">
        <f t="shared" ca="1" si="56"/>
        <v>-3.6239551142915098E-2</v>
      </c>
      <c r="S113" s="5">
        <f t="shared" ca="1" si="56"/>
        <v>-1.3113049026989697E-2</v>
      </c>
      <c r="T113" s="5">
        <f t="shared" ca="1" si="56"/>
        <v>-9.4361231047697027E-3</v>
      </c>
      <c r="U113" s="5">
        <f t="shared" ca="1" si="56"/>
        <v>2.4992782085379764E-2</v>
      </c>
      <c r="V113" s="5">
        <f t="shared" ca="1" si="56"/>
        <v>4.7299452476722535E-2</v>
      </c>
      <c r="W113" s="5">
        <f t="shared" ca="1" si="56"/>
        <v>7.7230061726232244E-2</v>
      </c>
      <c r="X113" s="5">
        <f t="shared" ca="1" si="56"/>
        <v>-2.0683754487204307E-2</v>
      </c>
      <c r="Y113" s="5">
        <f t="shared" ca="1" si="56"/>
        <v>-1.4697788281565576E-2</v>
      </c>
      <c r="Z113" s="5">
        <f t="shared" ca="1" si="56"/>
        <v>7.7189313725231565E-3</v>
      </c>
      <c r="AA113" s="5">
        <f t="shared" ca="1" si="56"/>
        <v>2.1104465732757226E-2</v>
      </c>
      <c r="AB113" s="5">
        <f t="shared" ca="1" si="56"/>
        <v>-3.0885725176158468E-3</v>
      </c>
      <c r="AC113" s="5">
        <f t="shared" ca="1" si="56"/>
        <v>-4.6077295709434328E-3</v>
      </c>
      <c r="AD113" s="5">
        <f t="shared" ca="1" si="56"/>
        <v>-7.3122453984310373E-2</v>
      </c>
      <c r="AE113" s="5">
        <f t="shared" ca="1" si="56"/>
        <v>4.2146889621361115E-2</v>
      </c>
      <c r="AF113" s="5">
        <f t="shared" ca="1" si="56"/>
        <v>-1.5995005419275229E-2</v>
      </c>
      <c r="AG113" s="5">
        <f t="shared" ca="1" si="56"/>
        <v>5.3144077569656029E-2</v>
      </c>
      <c r="AH113" s="5">
        <f t="shared" ca="1" si="56"/>
        <v>1.2047252396705864E-2</v>
      </c>
      <c r="AI113" s="5">
        <f t="shared" ca="1" si="56"/>
        <v>5.7069739720820491E-3</v>
      </c>
      <c r="AJ113" s="5">
        <f t="shared" ca="1" si="56"/>
        <v>2.1630747363658331E-2</v>
      </c>
      <c r="AK113" s="5">
        <f t="shared" ca="1" si="56"/>
        <v>-3.2425665942938976E-2</v>
      </c>
      <c r="AL113" s="5">
        <f t="shared" ca="1" si="56"/>
        <v>3.7050073659370471E-2</v>
      </c>
      <c r="AM113" s="5">
        <f t="shared" ca="1" si="56"/>
        <v>8.1188834977272376E-2</v>
      </c>
      <c r="AN113" s="5">
        <f t="shared" ca="1" si="56"/>
        <v>9.2379432318846783E-3</v>
      </c>
      <c r="AO113" s="5">
        <f t="shared" ca="1" si="56"/>
        <v>-3.6193392873872965E-2</v>
      </c>
      <c r="AP113" s="5">
        <f t="shared" ca="1" si="56"/>
        <v>1.6050879504827789E-3</v>
      </c>
      <c r="AQ113" s="5">
        <f t="shared" ca="1" si="56"/>
        <v>4.5949551565197054E-2</v>
      </c>
      <c r="AR113" s="5">
        <f t="shared" ca="1" si="56"/>
        <v>8.1951692401056476E-3</v>
      </c>
      <c r="AS113" s="5">
        <f t="shared" ca="1" si="56"/>
        <v>4.6394175446314908E-3</v>
      </c>
      <c r="AT113" s="5">
        <f t="shared" ca="1" si="56"/>
        <v>3.5517704686504656E-2</v>
      </c>
      <c r="AU113" s="5">
        <f t="shared" ca="1" si="56"/>
        <v>-1.6894754455065816E-2</v>
      </c>
      <c r="AV113" s="5">
        <f t="shared" ca="1" si="56"/>
        <v>-6.4827913749336399E-2</v>
      </c>
      <c r="AW113" s="5">
        <f t="shared" ca="1" si="56"/>
        <v>-2.6973266205653989E-3</v>
      </c>
      <c r="AX113" s="5">
        <f t="shared" ca="1" si="56"/>
        <v>-4.2250631435659082E-2</v>
      </c>
      <c r="AY113" s="5">
        <f t="shared" ca="1" si="56"/>
        <v>3.0037386291286154E-2</v>
      </c>
      <c r="AZ113" s="5">
        <f t="shared" ca="1" si="56"/>
        <v>8.1511847018487071E-2</v>
      </c>
      <c r="BA113" s="5">
        <f t="shared" ca="1" si="56"/>
        <v>1.9759233238848845E-2</v>
      </c>
      <c r="BB113" s="5">
        <f t="shared" ca="1" si="56"/>
        <v>-2.6006890960512036E-2</v>
      </c>
      <c r="BC113" s="5">
        <f t="shared" ca="1" si="56"/>
        <v>-3.0579385472995949E-2</v>
      </c>
      <c r="BD113" s="5">
        <f t="shared" ca="1" si="56"/>
        <v>-2.6883125384526817E-2</v>
      </c>
      <c r="BE113" s="5">
        <f t="shared" ca="1" si="56"/>
        <v>-1.1900084877331747E-2</v>
      </c>
      <c r="BF113" s="5">
        <f t="shared" ca="1" si="56"/>
        <v>6.6145701584715513E-2</v>
      </c>
      <c r="BG113" s="5">
        <f t="shared" ca="1" si="56"/>
        <v>1.0684348334456823E-2</v>
      </c>
      <c r="BH113" s="5">
        <f t="shared" ca="1" si="56"/>
        <v>3.8707134146252944E-2</v>
      </c>
      <c r="BI113" s="5">
        <f t="shared" ca="1" si="56"/>
        <v>-6.575695489886188E-2</v>
      </c>
      <c r="BJ113" s="5">
        <f t="shared" ca="1" si="56"/>
        <v>-5.8058650477713865E-2</v>
      </c>
      <c r="BK113" s="5">
        <f t="shared" ca="1" si="56"/>
        <v>5.9976525467641026E-2</v>
      </c>
      <c r="BL113" s="5">
        <f t="shared" ca="1" si="56"/>
        <v>1.0353799073049163E-2</v>
      </c>
      <c r="BM113" s="5">
        <f t="shared" ca="1" si="56"/>
        <v>-3.1973302068899305E-2</v>
      </c>
      <c r="BN113" s="5">
        <f t="shared" ca="1" si="56"/>
        <v>7.7386453638618929E-2</v>
      </c>
      <c r="BO113" s="5">
        <f t="shared" ca="1" si="56"/>
        <v>-3.9953611061406373E-2</v>
      </c>
      <c r="BP113" s="5">
        <f t="shared" ca="1" si="56"/>
        <v>2.8902487038088325E-2</v>
      </c>
      <c r="BQ113" s="5">
        <f t="shared" ca="1" si="55"/>
        <v>2.3398023585538372E-2</v>
      </c>
      <c r="BR113" s="5">
        <f t="shared" ca="1" si="55"/>
        <v>1.5334582163334772E-2</v>
      </c>
      <c r="BS113" s="5">
        <f t="shared" ca="1" si="55"/>
        <v>9.2199749550385762E-2</v>
      </c>
      <c r="BT113" s="5">
        <f t="shared" ca="1" si="55"/>
        <v>6.5717760807110406E-2</v>
      </c>
      <c r="BU113" s="5">
        <f t="shared" ca="1" si="55"/>
        <v>1.0914623151670732E-2</v>
      </c>
      <c r="BV113" s="5">
        <f t="shared" ca="1" si="55"/>
        <v>-2.0895675037908238E-2</v>
      </c>
      <c r="BW113" s="5">
        <f t="shared" ca="1" si="55"/>
        <v>-5.647886316094488E-2</v>
      </c>
      <c r="BX113" s="5">
        <f t="shared" ca="1" si="55"/>
        <v>2.9758704170289359E-2</v>
      </c>
      <c r="BY113" s="5">
        <f t="shared" ca="1" si="55"/>
        <v>1.1500062418463588E-3</v>
      </c>
      <c r="BZ113" s="5">
        <f t="shared" ca="1" si="55"/>
        <v>7.6269458637157367E-2</v>
      </c>
      <c r="CA113" s="5">
        <f t="shared" ca="1" si="55"/>
        <v>1.114281705715846E-2</v>
      </c>
      <c r="CB113" s="5">
        <f t="shared" ca="1" si="55"/>
        <v>5.267177236349016E-2</v>
      </c>
      <c r="CC113" s="5">
        <f t="shared" ca="1" si="55"/>
        <v>-4.8703898777827249E-2</v>
      </c>
      <c r="CD113" s="5">
        <f t="shared" ca="1" si="55"/>
        <v>5.2511620795369272E-2</v>
      </c>
      <c r="CE113" s="5">
        <f t="shared" ca="1" si="55"/>
        <v>-6.7757174665725554E-3</v>
      </c>
      <c r="CF113" s="5">
        <f t="shared" ca="1" si="55"/>
        <v>-3.1254720947601247E-2</v>
      </c>
      <c r="CG113" s="5">
        <f t="shared" ca="1" si="55"/>
        <v>-8.7954629609962032E-2</v>
      </c>
      <c r="CH113" s="5">
        <f t="shared" ca="1" si="55"/>
        <v>-4.3805342568905455E-2</v>
      </c>
      <c r="CI113" s="5">
        <f t="shared" ca="1" si="55"/>
        <v>1.4193325150167351E-3</v>
      </c>
      <c r="CJ113" s="5">
        <f t="shared" ca="1" si="55"/>
        <v>7.2017467839644612E-3</v>
      </c>
      <c r="CK113" s="5">
        <f t="shared" ca="1" si="55"/>
        <v>1.3797102855348941E-2</v>
      </c>
      <c r="CL113" s="5">
        <f t="shared" ca="1" si="55"/>
        <v>3.0006098329329385E-2</v>
      </c>
      <c r="CM113" s="5">
        <f t="shared" ca="1" si="55"/>
        <v>-6.1255943725531489E-2</v>
      </c>
      <c r="CN113" s="5">
        <f t="shared" ca="1" si="55"/>
        <v>-1.1264625833992049E-2</v>
      </c>
      <c r="CO113" s="5">
        <f t="shared" ca="1" si="55"/>
        <v>-5.1937620739301707E-2</v>
      </c>
      <c r="CP113" s="5">
        <f t="shared" ca="1" si="55"/>
        <v>3.9209963198324586E-2</v>
      </c>
      <c r="CQ113" s="5">
        <f t="shared" ca="1" si="55"/>
        <v>1.6962714866836422E-2</v>
      </c>
      <c r="CR113" s="5">
        <f t="shared" ca="1" si="55"/>
        <v>9.418670912548463E-2</v>
      </c>
      <c r="CS113" s="5">
        <f t="shared" ca="1" si="55"/>
        <v>5.2639248171769945E-2</v>
      </c>
      <c r="CT113" s="5">
        <f t="shared" ca="1" si="55"/>
        <v>-4.9909984279344267E-2</v>
      </c>
      <c r="CU113" s="5">
        <f t="shared" ca="1" si="55"/>
        <v>3.9223295680188897E-2</v>
      </c>
      <c r="CV113" s="5">
        <f t="shared" ca="1" si="55"/>
        <v>-5.1493602641969692E-2</v>
      </c>
      <c r="CW113" s="5">
        <f t="shared" ca="1" si="55"/>
        <v>-3.5682407598871618E-2</v>
      </c>
      <c r="CX113" s="5">
        <f t="shared" ca="1" si="55"/>
        <v>-6.4393924319943507E-2</v>
      </c>
      <c r="CY113" s="5">
        <f t="shared" ca="1" si="55"/>
        <v>5.9962831301505717E-2</v>
      </c>
    </row>
    <row r="114" spans="2:103" x14ac:dyDescent="0.25">
      <c r="B114" s="1">
        <v>48245</v>
      </c>
      <c r="C114">
        <v>109</v>
      </c>
      <c r="D114" s="5">
        <f t="shared" ca="1" si="34"/>
        <v>-1.8736374530176705E-2</v>
      </c>
      <c r="E114" s="5">
        <f t="shared" ca="1" si="56"/>
        <v>7.099765045459433E-2</v>
      </c>
      <c r="F114" s="5">
        <f t="shared" ca="1" si="56"/>
        <v>2.3091280645997025E-2</v>
      </c>
      <c r="G114" s="5">
        <f t="shared" ca="1" si="56"/>
        <v>6.433104760097777E-2</v>
      </c>
      <c r="H114" s="5">
        <f t="shared" ca="1" si="56"/>
        <v>-9.4263799340707707E-2</v>
      </c>
      <c r="I114" s="5">
        <f t="shared" ca="1" si="56"/>
        <v>2.7440095601818891E-3</v>
      </c>
      <c r="J114" s="5">
        <f t="shared" ca="1" si="56"/>
        <v>-2.8032786764872149E-2</v>
      </c>
      <c r="K114" s="5">
        <f t="shared" ca="1" si="56"/>
        <v>1.4643205628955209E-2</v>
      </c>
      <c r="L114" s="5">
        <f t="shared" ca="1" si="56"/>
        <v>2.635127081949782E-2</v>
      </c>
      <c r="M114" s="5">
        <f t="shared" ca="1" si="56"/>
        <v>3.669660317605606E-2</v>
      </c>
      <c r="N114" s="5">
        <f t="shared" ca="1" si="56"/>
        <v>9.7383556781174871E-2</v>
      </c>
      <c r="O114" s="5">
        <f t="shared" ca="1" si="56"/>
        <v>0.10800282904615306</v>
      </c>
      <c r="P114" s="5">
        <f t="shared" ca="1" si="56"/>
        <v>8.6404579239179172E-2</v>
      </c>
      <c r="Q114" s="5">
        <f t="shared" ca="1" si="56"/>
        <v>-1.8377951417308747E-2</v>
      </c>
      <c r="R114" s="5">
        <f t="shared" ca="1" si="56"/>
        <v>8.7630367103233159E-2</v>
      </c>
      <c r="S114" s="5">
        <f t="shared" ca="1" si="56"/>
        <v>4.5689346017070406E-2</v>
      </c>
      <c r="T114" s="5">
        <f t="shared" ca="1" si="56"/>
        <v>-6.4689023742465213E-3</v>
      </c>
      <c r="U114" s="5">
        <f t="shared" ca="1" si="56"/>
        <v>6.9608268630956371E-2</v>
      </c>
      <c r="V114" s="5">
        <f t="shared" ca="1" si="56"/>
        <v>-7.2547453223482689E-2</v>
      </c>
      <c r="W114" s="5">
        <f t="shared" ca="1" si="56"/>
        <v>3.9894643617716628E-2</v>
      </c>
      <c r="X114" s="5">
        <f t="shared" ca="1" si="56"/>
        <v>1.8799330209967081E-2</v>
      </c>
      <c r="Y114" s="5">
        <f t="shared" ca="1" si="56"/>
        <v>-1.9812143630205621E-2</v>
      </c>
      <c r="Z114" s="5">
        <f t="shared" ca="1" si="56"/>
        <v>1.3995992572526766E-2</v>
      </c>
      <c r="AA114" s="5">
        <f t="shared" ca="1" si="56"/>
        <v>-2.621664426222315E-2</v>
      </c>
      <c r="AB114" s="5">
        <f t="shared" ca="1" si="56"/>
        <v>0.12275664279708913</v>
      </c>
      <c r="AC114" s="5">
        <f t="shared" ca="1" si="56"/>
        <v>6.8303484042060825E-2</v>
      </c>
      <c r="AD114" s="5">
        <f t="shared" ca="1" si="56"/>
        <v>-1.5205671730817119E-2</v>
      </c>
      <c r="AE114" s="5">
        <f t="shared" ca="1" si="56"/>
        <v>-8.598275253257584E-3</v>
      </c>
      <c r="AF114" s="5">
        <f t="shared" ca="1" si="56"/>
        <v>-5.7455858954053356E-2</v>
      </c>
      <c r="AG114" s="5">
        <f t="shared" ca="1" si="56"/>
        <v>8.3568885283840239E-2</v>
      </c>
      <c r="AH114" s="5">
        <f t="shared" ca="1" si="56"/>
        <v>-1.6999799787285594E-2</v>
      </c>
      <c r="AI114" s="5">
        <f t="shared" ca="1" si="56"/>
        <v>5.4479190244674451E-2</v>
      </c>
      <c r="AJ114" s="5">
        <f t="shared" ca="1" si="56"/>
        <v>-2.3535833784051292E-2</v>
      </c>
      <c r="AK114" s="5">
        <f t="shared" ca="1" si="56"/>
        <v>1.9698403741496558E-2</v>
      </c>
      <c r="AL114" s="5">
        <f t="shared" ca="1" si="56"/>
        <v>-1.4719408285916082E-2</v>
      </c>
      <c r="AM114" s="5">
        <f t="shared" ca="1" si="56"/>
        <v>-4.3897894903495931E-2</v>
      </c>
      <c r="AN114" s="5">
        <f t="shared" ca="1" si="56"/>
        <v>-7.1529008684151532E-2</v>
      </c>
      <c r="AO114" s="5">
        <f t="shared" ca="1" si="56"/>
        <v>-2.1134322480734234E-2</v>
      </c>
      <c r="AP114" s="5">
        <f t="shared" ca="1" si="56"/>
        <v>-0.10898859020162407</v>
      </c>
      <c r="AQ114" s="5">
        <f t="shared" ca="1" si="56"/>
        <v>7.246710195403642E-3</v>
      </c>
      <c r="AR114" s="5">
        <f t="shared" ca="1" si="56"/>
        <v>-1.4052823237924259E-2</v>
      </c>
      <c r="AS114" s="5">
        <f t="shared" ca="1" si="56"/>
        <v>5.52034977814084E-2</v>
      </c>
      <c r="AT114" s="5">
        <f t="shared" ca="1" si="56"/>
        <v>5.9186268714468776E-2</v>
      </c>
      <c r="AU114" s="5">
        <f t="shared" ca="1" si="56"/>
        <v>1.0352730677438377E-2</v>
      </c>
      <c r="AV114" s="5">
        <f t="shared" ca="1" si="56"/>
        <v>-4.9247047491188245E-2</v>
      </c>
      <c r="AW114" s="5">
        <f t="shared" ca="1" si="56"/>
        <v>1.0661092725166044E-2</v>
      </c>
      <c r="AX114" s="5">
        <f t="shared" ca="1" si="56"/>
        <v>3.281134342343707E-2</v>
      </c>
      <c r="AY114" s="5">
        <f t="shared" ca="1" si="56"/>
        <v>-3.6409420204875316E-2</v>
      </c>
      <c r="AZ114" s="5">
        <f t="shared" ca="1" si="56"/>
        <v>-4.4679783325305082E-2</v>
      </c>
      <c r="BA114" s="5">
        <f t="shared" ca="1" si="56"/>
        <v>-1.8256946061611698E-2</v>
      </c>
      <c r="BB114" s="5">
        <f t="shared" ca="1" si="56"/>
        <v>0.11266086172985594</v>
      </c>
      <c r="BC114" s="5">
        <f t="shared" ca="1" si="56"/>
        <v>0.1517842267853616</v>
      </c>
      <c r="BD114" s="5">
        <f t="shared" ca="1" si="56"/>
        <v>-0.10119032221426773</v>
      </c>
      <c r="BE114" s="5">
        <f t="shared" ca="1" si="56"/>
        <v>-1.7392084364612707E-2</v>
      </c>
      <c r="BF114" s="5">
        <f t="shared" ca="1" si="56"/>
        <v>4.9478003870186478E-2</v>
      </c>
      <c r="BG114" s="5">
        <f t="shared" ca="1" si="56"/>
        <v>7.895887921970017E-2</v>
      </c>
      <c r="BH114" s="5">
        <f t="shared" ca="1" si="56"/>
        <v>-4.406113346079004E-2</v>
      </c>
      <c r="BI114" s="5">
        <f t="shared" ca="1" si="56"/>
        <v>1.7060042595799591E-2</v>
      </c>
      <c r="BJ114" s="5">
        <f t="shared" ca="1" si="56"/>
        <v>-9.6622585158141275E-3</v>
      </c>
      <c r="BK114" s="5">
        <f t="shared" ca="1" si="56"/>
        <v>-3.8697558426097386E-2</v>
      </c>
      <c r="BL114" s="5">
        <f t="shared" ca="1" si="56"/>
        <v>9.3922685181169543E-2</v>
      </c>
      <c r="BM114" s="5">
        <f t="shared" ca="1" si="56"/>
        <v>-3.6216965670797595E-2</v>
      </c>
      <c r="BN114" s="5">
        <f t="shared" ca="1" si="56"/>
        <v>-6.3656142413257601E-3</v>
      </c>
      <c r="BO114" s="5">
        <f t="shared" ca="1" si="56"/>
        <v>-3.2762740298683396E-2</v>
      </c>
      <c r="BP114" s="5">
        <f t="shared" ca="1" si="56"/>
        <v>4.8714719874121898E-3</v>
      </c>
      <c r="BQ114" s="5">
        <f t="shared" ca="1" si="55"/>
        <v>1.2194285679561084E-2</v>
      </c>
      <c r="BR114" s="5">
        <f t="shared" ca="1" si="55"/>
        <v>-7.3578812151053274E-2</v>
      </c>
      <c r="BS114" s="5">
        <f t="shared" ca="1" si="55"/>
        <v>-9.0247000662501582E-3</v>
      </c>
      <c r="BT114" s="5">
        <f t="shared" ca="1" si="55"/>
        <v>7.7571060256309776E-2</v>
      </c>
      <c r="BU114" s="5">
        <f t="shared" ca="1" si="55"/>
        <v>2.8063502825719792E-2</v>
      </c>
      <c r="BV114" s="5">
        <f t="shared" ca="1" si="55"/>
        <v>-1.3409723510962191E-2</v>
      </c>
      <c r="BW114" s="5">
        <f t="shared" ca="1" si="55"/>
        <v>-1.6488018769481739E-2</v>
      </c>
      <c r="BX114" s="5">
        <f t="shared" ca="1" si="55"/>
        <v>2.1554543364248148E-2</v>
      </c>
      <c r="BY114" s="5">
        <f t="shared" ca="1" si="55"/>
        <v>4.4348424721645421E-2</v>
      </c>
      <c r="BZ114" s="5">
        <f t="shared" ca="1" si="55"/>
        <v>-2.1192075792536364E-2</v>
      </c>
      <c r="CA114" s="5">
        <f t="shared" ca="1" si="55"/>
        <v>-1.9323080450692116E-3</v>
      </c>
      <c r="CB114" s="5">
        <f t="shared" ca="1" si="55"/>
        <v>-3.2604832455695051E-2</v>
      </c>
      <c r="CC114" s="5">
        <f t="shared" ca="1" si="55"/>
        <v>-3.8119940088995434E-2</v>
      </c>
      <c r="CD114" s="5">
        <f t="shared" ca="1" si="55"/>
        <v>2.4143415344668049E-2</v>
      </c>
      <c r="CE114" s="5">
        <f t="shared" ca="1" si="55"/>
        <v>-7.9317513561549494E-2</v>
      </c>
      <c r="CF114" s="5">
        <f t="shared" ca="1" si="55"/>
        <v>1.3689355889847349E-2</v>
      </c>
      <c r="CG114" s="5">
        <f t="shared" ca="1" si="55"/>
        <v>-6.3998478251883276E-2</v>
      </c>
      <c r="CH114" s="5">
        <f t="shared" ca="1" si="55"/>
        <v>-6.4456937829809505E-2</v>
      </c>
      <c r="CI114" s="5">
        <f t="shared" ca="1" si="55"/>
        <v>2.878760982665689E-3</v>
      </c>
      <c r="CJ114" s="5">
        <f t="shared" ca="1" si="55"/>
        <v>-3.6247127864139306E-2</v>
      </c>
      <c r="CK114" s="5">
        <f t="shared" ca="1" si="55"/>
        <v>-5.1456720403441666E-2</v>
      </c>
      <c r="CL114" s="5">
        <f t="shared" ca="1" si="55"/>
        <v>-6.0181144886793575E-2</v>
      </c>
      <c r="CM114" s="5">
        <f t="shared" ca="1" si="55"/>
        <v>0.10132218866630449</v>
      </c>
      <c r="CN114" s="5">
        <f t="shared" ca="1" si="55"/>
        <v>-5.1814421141279189E-2</v>
      </c>
      <c r="CO114" s="5">
        <f t="shared" ca="1" si="55"/>
        <v>1.7584559765254918E-2</v>
      </c>
      <c r="CP114" s="5">
        <f t="shared" ca="1" si="55"/>
        <v>-7.1759689282285457E-3</v>
      </c>
      <c r="CQ114" s="5">
        <f t="shared" ca="1" si="55"/>
        <v>9.8246797415224726E-2</v>
      </c>
      <c r="CR114" s="5">
        <f t="shared" ca="1" si="55"/>
        <v>-9.2693563029307164E-3</v>
      </c>
      <c r="CS114" s="5">
        <f t="shared" ca="1" si="55"/>
        <v>-4.8268494916199438E-2</v>
      </c>
      <c r="CT114" s="5">
        <f t="shared" ca="1" si="55"/>
        <v>4.2018934720217352E-2</v>
      </c>
      <c r="CU114" s="5">
        <f t="shared" ca="1" si="55"/>
        <v>5.310265785793112E-2</v>
      </c>
      <c r="CV114" s="5">
        <f t="shared" ca="1" si="55"/>
        <v>-2.7739013308580042E-3</v>
      </c>
      <c r="CW114" s="5">
        <f t="shared" ca="1" si="55"/>
        <v>-9.9769135628826069E-2</v>
      </c>
      <c r="CX114" s="5">
        <f t="shared" ca="1" si="55"/>
        <v>-1.6288832131313882E-3</v>
      </c>
      <c r="CY114" s="5">
        <f t="shared" ca="1" si="55"/>
        <v>2.0555939702208903E-3</v>
      </c>
    </row>
    <row r="115" spans="2:103" x14ac:dyDescent="0.25">
      <c r="B115" s="1">
        <v>48274</v>
      </c>
      <c r="C115">
        <v>110</v>
      </c>
      <c r="D115" s="5">
        <f t="shared" ca="1" si="34"/>
        <v>9.7278401844842682E-2</v>
      </c>
      <c r="E115" s="5">
        <f t="shared" ca="1" si="56"/>
        <v>-8.6736501658146066E-3</v>
      </c>
      <c r="F115" s="5">
        <f t="shared" ca="1" si="56"/>
        <v>4.3908063377052171E-2</v>
      </c>
      <c r="G115" s="5">
        <f t="shared" ca="1" si="56"/>
        <v>5.0749582869044657E-2</v>
      </c>
      <c r="H115" s="5">
        <f t="shared" ca="1" si="56"/>
        <v>2.6698534528387455E-2</v>
      </c>
      <c r="I115" s="5">
        <f t="shared" ca="1" si="56"/>
        <v>4.4185906346205749E-2</v>
      </c>
      <c r="J115" s="5">
        <f t="shared" ca="1" si="56"/>
        <v>-5.4855241466669775E-3</v>
      </c>
      <c r="K115" s="5">
        <f t="shared" ca="1" si="56"/>
        <v>8.3990397849441102E-3</v>
      </c>
      <c r="L115" s="5">
        <f t="shared" ca="1" si="56"/>
        <v>7.6791072384146133E-2</v>
      </c>
      <c r="M115" s="5">
        <f t="shared" ca="1" si="56"/>
        <v>5.8176182436238774E-2</v>
      </c>
      <c r="N115" s="5">
        <f t="shared" ca="1" si="56"/>
        <v>1.2746027244603901E-2</v>
      </c>
      <c r="O115" s="5">
        <f t="shared" ca="1" si="56"/>
        <v>1.1016967045896128E-2</v>
      </c>
      <c r="P115" s="5">
        <f t="shared" ca="1" si="56"/>
        <v>2.6568089671972399E-3</v>
      </c>
      <c r="Q115" s="5">
        <f t="shared" ca="1" si="56"/>
        <v>1.7328126052160504E-2</v>
      </c>
      <c r="R115" s="5">
        <f t="shared" ca="1" si="56"/>
        <v>-1.5541641975955672E-2</v>
      </c>
      <c r="S115" s="5">
        <f t="shared" ca="1" si="56"/>
        <v>-2.6111730524680139E-2</v>
      </c>
      <c r="T115" s="5">
        <f t="shared" ca="1" si="56"/>
        <v>2.5317278798274476E-3</v>
      </c>
      <c r="U115" s="5">
        <f t="shared" ca="1" si="56"/>
        <v>-1.5726406773583189E-2</v>
      </c>
      <c r="V115" s="5">
        <f t="shared" ca="1" si="56"/>
        <v>3.6363496612258864E-2</v>
      </c>
      <c r="W115" s="5">
        <f t="shared" ca="1" si="56"/>
        <v>-3.7908841629918397E-3</v>
      </c>
      <c r="X115" s="5">
        <f t="shared" ca="1" si="56"/>
        <v>7.2198104167389837E-2</v>
      </c>
      <c r="Y115" s="5">
        <f t="shared" ca="1" si="56"/>
        <v>-1.9661727299867423E-2</v>
      </c>
      <c r="Z115" s="5">
        <f t="shared" ca="1" si="56"/>
        <v>5.4063330397593673E-2</v>
      </c>
      <c r="AA115" s="5">
        <f t="shared" ca="1" si="56"/>
        <v>-8.5477784711804911E-3</v>
      </c>
      <c r="AB115" s="5">
        <f t="shared" ca="1" si="56"/>
        <v>2.3353111210337247E-2</v>
      </c>
      <c r="AC115" s="5">
        <f t="shared" ca="1" si="56"/>
        <v>0.10392802809121843</v>
      </c>
      <c r="AD115" s="5">
        <f t="shared" ca="1" si="56"/>
        <v>1.320164983065809E-2</v>
      </c>
      <c r="AE115" s="5">
        <f t="shared" ca="1" si="56"/>
        <v>-5.6613858585354483E-2</v>
      </c>
      <c r="AF115" s="5">
        <f t="shared" ca="1" si="56"/>
        <v>4.0008952368560495E-2</v>
      </c>
      <c r="AG115" s="5">
        <f t="shared" ca="1" si="56"/>
        <v>7.3583088426317812E-5</v>
      </c>
      <c r="AH115" s="5">
        <f t="shared" ca="1" si="56"/>
        <v>4.4468461884812606E-2</v>
      </c>
      <c r="AI115" s="5">
        <f t="shared" ca="1" si="56"/>
        <v>1.1626257602408435E-2</v>
      </c>
      <c r="AJ115" s="5">
        <f t="shared" ca="1" si="56"/>
        <v>3.1622481022941171E-2</v>
      </c>
      <c r="AK115" s="5">
        <f t="shared" ca="1" si="56"/>
        <v>5.8793936535170191E-2</v>
      </c>
      <c r="AL115" s="5">
        <f t="shared" ca="1" si="56"/>
        <v>1.0135426711485244E-3</v>
      </c>
      <c r="AM115" s="5">
        <f t="shared" ca="1" si="56"/>
        <v>4.9579784115596267E-3</v>
      </c>
      <c r="AN115" s="5">
        <f t="shared" ca="1" si="56"/>
        <v>-3.883691766303262E-2</v>
      </c>
      <c r="AO115" s="5">
        <f t="shared" ca="1" si="56"/>
        <v>-9.3797629406526389E-3</v>
      </c>
      <c r="AP115" s="5">
        <f t="shared" ca="1" si="56"/>
        <v>-1.3003887715247745E-2</v>
      </c>
      <c r="AQ115" s="5">
        <f t="shared" ca="1" si="56"/>
        <v>4.1893024592968856E-2</v>
      </c>
      <c r="AR115" s="5">
        <f t="shared" ca="1" si="56"/>
        <v>-4.760898488799549E-3</v>
      </c>
      <c r="AS115" s="5">
        <f t="shared" ca="1" si="56"/>
        <v>2.6901872126782092E-2</v>
      </c>
      <c r="AT115" s="5">
        <f t="shared" ca="1" si="56"/>
        <v>2.7879664715234178E-3</v>
      </c>
      <c r="AU115" s="5">
        <f t="shared" ca="1" si="56"/>
        <v>-5.5590129875561708E-2</v>
      </c>
      <c r="AV115" s="5">
        <f t="shared" ca="1" si="56"/>
        <v>-0.1290416201501533</v>
      </c>
      <c r="AW115" s="5">
        <f t="shared" ca="1" si="56"/>
        <v>3.7487412143161571E-2</v>
      </c>
      <c r="AX115" s="5">
        <f t="shared" ca="1" si="56"/>
        <v>3.1606013067134474E-2</v>
      </c>
      <c r="AY115" s="5">
        <f t="shared" ca="1" si="56"/>
        <v>0.11381373922623512</v>
      </c>
      <c r="AZ115" s="5">
        <f t="shared" ca="1" si="56"/>
        <v>4.8527387567516907E-2</v>
      </c>
      <c r="BA115" s="5">
        <f t="shared" ca="1" si="56"/>
        <v>1.0279045775336077E-2</v>
      </c>
      <c r="BB115" s="5">
        <f t="shared" ca="1" si="56"/>
        <v>-3.4640401679148211E-2</v>
      </c>
      <c r="BC115" s="5">
        <f t="shared" ca="1" si="56"/>
        <v>7.431246853059352E-2</v>
      </c>
      <c r="BD115" s="5">
        <f t="shared" ca="1" si="56"/>
        <v>5.0139947944794717E-3</v>
      </c>
      <c r="BE115" s="5">
        <f t="shared" ca="1" si="56"/>
        <v>7.4223816490387756E-2</v>
      </c>
      <c r="BF115" s="5">
        <f t="shared" ca="1" si="56"/>
        <v>-8.7246088561588782E-3</v>
      </c>
      <c r="BG115" s="5">
        <f t="shared" ca="1" si="56"/>
        <v>-3.3271429443357647E-2</v>
      </c>
      <c r="BH115" s="5">
        <f t="shared" ca="1" si="56"/>
        <v>5.2955605554186748E-2</v>
      </c>
      <c r="BI115" s="5">
        <f t="shared" ca="1" si="56"/>
        <v>-4.1786405301059967E-2</v>
      </c>
      <c r="BJ115" s="5">
        <f t="shared" ca="1" si="56"/>
        <v>-5.5203577898555678E-2</v>
      </c>
      <c r="BK115" s="5">
        <f t="shared" ca="1" si="56"/>
        <v>1.73087297631014E-2</v>
      </c>
      <c r="BL115" s="5">
        <f t="shared" ca="1" si="56"/>
        <v>-2.8280977302909148E-2</v>
      </c>
      <c r="BM115" s="5">
        <f t="shared" ca="1" si="56"/>
        <v>-1.5739004787065469E-2</v>
      </c>
      <c r="BN115" s="5">
        <f t="shared" ca="1" si="56"/>
        <v>-2.4884742544068286E-3</v>
      </c>
      <c r="BO115" s="5">
        <f t="shared" ca="1" si="56"/>
        <v>-5.1914831822526576E-3</v>
      </c>
      <c r="BP115" s="5">
        <f t="shared" ref="BP115:CY118" ca="1" si="57">_xlfn.NORM.INV(RAND(), $B$3, $C$3)</f>
        <v>3.5507905613325508E-2</v>
      </c>
      <c r="BQ115" s="5">
        <f t="shared" ca="1" si="57"/>
        <v>0.10391067132153028</v>
      </c>
      <c r="BR115" s="5">
        <f t="shared" ca="1" si="57"/>
        <v>-9.4214687851017595E-2</v>
      </c>
      <c r="BS115" s="5">
        <f t="shared" ca="1" si="57"/>
        <v>1.7188340868639022E-2</v>
      </c>
      <c r="BT115" s="5">
        <f t="shared" ca="1" si="57"/>
        <v>-9.1077218934704721E-3</v>
      </c>
      <c r="BU115" s="5">
        <f t="shared" ca="1" si="57"/>
        <v>-1.063080918791696E-2</v>
      </c>
      <c r="BV115" s="5">
        <f t="shared" ca="1" si="57"/>
        <v>-2.9935159367697944E-2</v>
      </c>
      <c r="BW115" s="5">
        <f t="shared" ca="1" si="57"/>
        <v>-9.7069265633489832E-2</v>
      </c>
      <c r="BX115" s="5">
        <f t="shared" ca="1" si="57"/>
        <v>2.7213916591279252E-2</v>
      </c>
      <c r="BY115" s="5">
        <f t="shared" ca="1" si="57"/>
        <v>-5.189617403998275E-2</v>
      </c>
      <c r="BZ115" s="5">
        <f t="shared" ca="1" si="57"/>
        <v>1.9963962411070783E-2</v>
      </c>
      <c r="CA115" s="5">
        <f t="shared" ca="1" si="57"/>
        <v>-3.9352423187406824E-2</v>
      </c>
      <c r="CB115" s="5">
        <f t="shared" ca="1" si="57"/>
        <v>4.5245803957054635E-3</v>
      </c>
      <c r="CC115" s="5">
        <f t="shared" ca="1" si="57"/>
        <v>8.0240228150475906E-2</v>
      </c>
      <c r="CD115" s="5">
        <f t="shared" ca="1" si="57"/>
        <v>-1.7769704707763075E-2</v>
      </c>
      <c r="CE115" s="5">
        <f t="shared" ca="1" si="57"/>
        <v>-7.7144139520066865E-2</v>
      </c>
      <c r="CF115" s="5">
        <f t="shared" ca="1" si="57"/>
        <v>-7.6383171445501719E-2</v>
      </c>
      <c r="CG115" s="5">
        <f t="shared" ca="1" si="57"/>
        <v>2.1696595678777287E-2</v>
      </c>
      <c r="CH115" s="5">
        <f t="shared" ca="1" si="57"/>
        <v>-1.5242795565539218E-4</v>
      </c>
      <c r="CI115" s="5">
        <f t="shared" ca="1" si="57"/>
        <v>3.8028116300063496E-2</v>
      </c>
      <c r="CJ115" s="5">
        <f t="shared" ca="1" si="57"/>
        <v>2.0229632522902372E-2</v>
      </c>
      <c r="CK115" s="5">
        <f t="shared" ca="1" si="57"/>
        <v>9.5231130708894243E-3</v>
      </c>
      <c r="CL115" s="5">
        <f t="shared" ca="1" si="57"/>
        <v>-1.1389406007311679E-2</v>
      </c>
      <c r="CM115" s="5">
        <f t="shared" ca="1" si="57"/>
        <v>-1.8414701930301019E-2</v>
      </c>
      <c r="CN115" s="5">
        <f t="shared" ca="1" si="57"/>
        <v>-7.4442198128766048E-3</v>
      </c>
      <c r="CO115" s="5">
        <f t="shared" ca="1" si="57"/>
        <v>-1.9749775702311276E-2</v>
      </c>
      <c r="CP115" s="5">
        <f t="shared" ca="1" si="57"/>
        <v>6.0262888809650625E-3</v>
      </c>
      <c r="CQ115" s="5">
        <f t="shared" ca="1" si="57"/>
        <v>-1.1697354076478202E-2</v>
      </c>
      <c r="CR115" s="5">
        <f t="shared" ca="1" si="57"/>
        <v>-7.2626360154011152E-2</v>
      </c>
      <c r="CS115" s="5">
        <f t="shared" ca="1" si="57"/>
        <v>-4.9262630506431843E-2</v>
      </c>
      <c r="CT115" s="5">
        <f t="shared" ca="1" si="57"/>
        <v>-9.7113044499371096E-2</v>
      </c>
      <c r="CU115" s="5">
        <f t="shared" ca="1" si="57"/>
        <v>5.6680114685851409E-4</v>
      </c>
      <c r="CV115" s="5">
        <f t="shared" ca="1" si="57"/>
        <v>8.1590788879593035E-2</v>
      </c>
      <c r="CW115" s="5">
        <f t="shared" ca="1" si="57"/>
        <v>5.8507214038974194E-2</v>
      </c>
      <c r="CX115" s="5">
        <f t="shared" ca="1" si="57"/>
        <v>-4.6393116372356276E-2</v>
      </c>
      <c r="CY115" s="5">
        <f t="shared" ca="1" si="57"/>
        <v>2.7984318079283071E-2</v>
      </c>
    </row>
    <row r="116" spans="2:103" x14ac:dyDescent="0.25">
      <c r="B116" s="1">
        <v>48305</v>
      </c>
      <c r="C116">
        <v>111</v>
      </c>
      <c r="D116" s="5">
        <f t="shared" ca="1" si="34"/>
        <v>-3.8871596076268521E-2</v>
      </c>
      <c r="E116" s="5">
        <f t="shared" ref="E116:BP119" ca="1" si="58">_xlfn.NORM.INV(RAND(), $B$3, $C$3)</f>
        <v>-6.2136362022664246E-2</v>
      </c>
      <c r="F116" s="5">
        <f t="shared" ca="1" si="58"/>
        <v>-3.3821351206137371E-2</v>
      </c>
      <c r="G116" s="5">
        <f t="shared" ca="1" si="58"/>
        <v>3.8603216667130014E-2</v>
      </c>
      <c r="H116" s="5">
        <f t="shared" ca="1" si="58"/>
        <v>0.11972705959158707</v>
      </c>
      <c r="I116" s="5">
        <f t="shared" ca="1" si="58"/>
        <v>1.8444802032632122E-2</v>
      </c>
      <c r="J116" s="5">
        <f t="shared" ca="1" si="58"/>
        <v>-0.12339801193251293</v>
      </c>
      <c r="K116" s="5">
        <f t="shared" ca="1" si="58"/>
        <v>6.2028785174165157E-2</v>
      </c>
      <c r="L116" s="5">
        <f t="shared" ca="1" si="58"/>
        <v>-1.8122106079386868E-2</v>
      </c>
      <c r="M116" s="5">
        <f t="shared" ca="1" si="58"/>
        <v>-1.8613606883222351E-2</v>
      </c>
      <c r="N116" s="5">
        <f t="shared" ca="1" si="58"/>
        <v>-2.6054451733033284E-3</v>
      </c>
      <c r="O116" s="5">
        <f t="shared" ca="1" si="58"/>
        <v>9.2704206273055076E-3</v>
      </c>
      <c r="P116" s="5">
        <f t="shared" ca="1" si="58"/>
        <v>8.2066017223356349E-3</v>
      </c>
      <c r="Q116" s="5">
        <f t="shared" ca="1" si="58"/>
        <v>-5.6234119338245778E-2</v>
      </c>
      <c r="R116" s="5">
        <f t="shared" ca="1" si="58"/>
        <v>-7.4659192713983108E-2</v>
      </c>
      <c r="S116" s="5">
        <f t="shared" ca="1" si="58"/>
        <v>4.3054795596034409E-3</v>
      </c>
      <c r="T116" s="5">
        <f t="shared" ca="1" si="58"/>
        <v>-2.3497906638222665E-2</v>
      </c>
      <c r="U116" s="5">
        <f t="shared" ca="1" si="58"/>
        <v>-1.4984195929713329E-2</v>
      </c>
      <c r="V116" s="5">
        <f t="shared" ca="1" si="58"/>
        <v>7.6631292811912347E-3</v>
      </c>
      <c r="W116" s="5">
        <f t="shared" ca="1" si="58"/>
        <v>2.2874433327411462E-2</v>
      </c>
      <c r="X116" s="5">
        <f t="shared" ca="1" si="58"/>
        <v>-6.0974579014252128E-3</v>
      </c>
      <c r="Y116" s="5">
        <f t="shared" ca="1" si="58"/>
        <v>-7.1867862130847483E-3</v>
      </c>
      <c r="Z116" s="5">
        <f t="shared" ca="1" si="58"/>
        <v>0.10788891997839059</v>
      </c>
      <c r="AA116" s="5">
        <f t="shared" ca="1" si="58"/>
        <v>3.3360160518031576E-2</v>
      </c>
      <c r="AB116" s="5">
        <f t="shared" ca="1" si="58"/>
        <v>4.0652009423544952E-2</v>
      </c>
      <c r="AC116" s="5">
        <f t="shared" ca="1" si="58"/>
        <v>6.7140444832123031E-2</v>
      </c>
      <c r="AD116" s="5">
        <f t="shared" ca="1" si="58"/>
        <v>3.546332371179424E-2</v>
      </c>
      <c r="AE116" s="5">
        <f t="shared" ca="1" si="58"/>
        <v>3.1684145032931252E-2</v>
      </c>
      <c r="AF116" s="5">
        <f t="shared" ca="1" si="58"/>
        <v>5.3595352800830776E-2</v>
      </c>
      <c r="AG116" s="5">
        <f t="shared" ca="1" si="58"/>
        <v>-6.9015381574412726E-2</v>
      </c>
      <c r="AH116" s="5">
        <f t="shared" ca="1" si="58"/>
        <v>1.8061650129863573E-2</v>
      </c>
      <c r="AI116" s="5">
        <f t="shared" ca="1" si="58"/>
        <v>-2.7948226544350918E-2</v>
      </c>
      <c r="AJ116" s="5">
        <f t="shared" ca="1" si="58"/>
        <v>-4.1557156480047291E-2</v>
      </c>
      <c r="AK116" s="5">
        <f t="shared" ca="1" si="58"/>
        <v>8.5931664190832174E-2</v>
      </c>
      <c r="AL116" s="5">
        <f t="shared" ca="1" si="58"/>
        <v>-2.1942690230049428E-2</v>
      </c>
      <c r="AM116" s="5">
        <f t="shared" ca="1" si="58"/>
        <v>-6.7858435045842908E-2</v>
      </c>
      <c r="AN116" s="5">
        <f t="shared" ca="1" si="58"/>
        <v>-2.5819429802807398E-2</v>
      </c>
      <c r="AO116" s="5">
        <f t="shared" ca="1" si="58"/>
        <v>-5.8179994242179171E-2</v>
      </c>
      <c r="AP116" s="5">
        <f t="shared" ca="1" si="58"/>
        <v>1.0383266035217562E-2</v>
      </c>
      <c r="AQ116" s="5">
        <f t="shared" ca="1" si="58"/>
        <v>1.3275246090129478E-2</v>
      </c>
      <c r="AR116" s="5">
        <f t="shared" ca="1" si="58"/>
        <v>2.6203432420365901E-2</v>
      </c>
      <c r="AS116" s="5">
        <f t="shared" ca="1" si="58"/>
        <v>-7.3102534278026224E-2</v>
      </c>
      <c r="AT116" s="5">
        <f t="shared" ca="1" si="58"/>
        <v>6.8822477014369249E-2</v>
      </c>
      <c r="AU116" s="5">
        <f t="shared" ca="1" si="58"/>
        <v>0.10941721673731156</v>
      </c>
      <c r="AV116" s="5">
        <f t="shared" ca="1" si="58"/>
        <v>5.6360160797560614E-2</v>
      </c>
      <c r="AW116" s="5">
        <f t="shared" ca="1" si="58"/>
        <v>2.7792304286251433E-2</v>
      </c>
      <c r="AX116" s="5">
        <f t="shared" ca="1" si="58"/>
        <v>9.245159180434806E-2</v>
      </c>
      <c r="AY116" s="5">
        <f t="shared" ca="1" si="58"/>
        <v>4.7531357259936301E-3</v>
      </c>
      <c r="AZ116" s="5">
        <f t="shared" ca="1" si="58"/>
        <v>-0.10901901181893266</v>
      </c>
      <c r="BA116" s="5">
        <f t="shared" ca="1" si="58"/>
        <v>9.6817088312294033E-2</v>
      </c>
      <c r="BB116" s="5">
        <f t="shared" ca="1" si="58"/>
        <v>4.0557472785175484E-2</v>
      </c>
      <c r="BC116" s="5">
        <f t="shared" ca="1" si="58"/>
        <v>-8.8107158576374342E-2</v>
      </c>
      <c r="BD116" s="5">
        <f t="shared" ca="1" si="58"/>
        <v>-6.9116092953839608E-2</v>
      </c>
      <c r="BE116" s="5">
        <f t="shared" ca="1" si="58"/>
        <v>-2.5682393414310303E-2</v>
      </c>
      <c r="BF116" s="5">
        <f t="shared" ca="1" si="58"/>
        <v>-3.1772631640726717E-2</v>
      </c>
      <c r="BG116" s="5">
        <f t="shared" ca="1" si="58"/>
        <v>-6.9802070098844912E-3</v>
      </c>
      <c r="BH116" s="5">
        <f t="shared" ca="1" si="58"/>
        <v>4.1693324183916421E-2</v>
      </c>
      <c r="BI116" s="5">
        <f t="shared" ca="1" si="58"/>
        <v>6.4801719045310929E-2</v>
      </c>
      <c r="BJ116" s="5">
        <f t="shared" ca="1" si="58"/>
        <v>4.7059859972096989E-2</v>
      </c>
      <c r="BK116" s="5">
        <f t="shared" ca="1" si="58"/>
        <v>5.9777613378014169E-2</v>
      </c>
      <c r="BL116" s="5">
        <f t="shared" ca="1" si="58"/>
        <v>4.8495626400472468E-2</v>
      </c>
      <c r="BM116" s="5">
        <f t="shared" ca="1" si="58"/>
        <v>6.1473816482680861E-2</v>
      </c>
      <c r="BN116" s="5">
        <f t="shared" ca="1" si="58"/>
        <v>-0.13048854953471711</v>
      </c>
      <c r="BO116" s="5">
        <f t="shared" ca="1" si="58"/>
        <v>-0.12329103464651786</v>
      </c>
      <c r="BP116" s="5">
        <f t="shared" ca="1" si="58"/>
        <v>4.5142676754072499E-2</v>
      </c>
      <c r="BQ116" s="5">
        <f t="shared" ca="1" si="57"/>
        <v>2.4557524161923278E-2</v>
      </c>
      <c r="BR116" s="5">
        <f t="shared" ca="1" si="57"/>
        <v>4.1043500640999906E-3</v>
      </c>
      <c r="BS116" s="5">
        <f t="shared" ca="1" si="57"/>
        <v>-1.6183826035998407E-2</v>
      </c>
      <c r="BT116" s="5">
        <f t="shared" ca="1" si="57"/>
        <v>-3.390285635176606E-3</v>
      </c>
      <c r="BU116" s="5">
        <f t="shared" ca="1" si="57"/>
        <v>9.135564357900177E-3</v>
      </c>
      <c r="BV116" s="5">
        <f t="shared" ca="1" si="57"/>
        <v>-3.1318404324310462E-2</v>
      </c>
      <c r="BW116" s="5">
        <f t="shared" ca="1" si="57"/>
        <v>7.5373027868069362E-2</v>
      </c>
      <c r="BX116" s="5">
        <f t="shared" ca="1" si="57"/>
        <v>1.7954247199459171E-2</v>
      </c>
      <c r="BY116" s="5">
        <f t="shared" ca="1" si="57"/>
        <v>4.1835239213996629E-2</v>
      </c>
      <c r="BZ116" s="5">
        <f t="shared" ca="1" si="57"/>
        <v>-7.1359833860733593E-2</v>
      </c>
      <c r="CA116" s="5">
        <f t="shared" ca="1" si="57"/>
        <v>-2.3357039869456822E-2</v>
      </c>
      <c r="CB116" s="5">
        <f t="shared" ca="1" si="57"/>
        <v>-4.4082547501068589E-2</v>
      </c>
      <c r="CC116" s="5">
        <f t="shared" ca="1" si="57"/>
        <v>6.1582554489692087E-3</v>
      </c>
      <c r="CD116" s="5">
        <f t="shared" ca="1" si="57"/>
        <v>-5.0713279495457564E-2</v>
      </c>
      <c r="CE116" s="5">
        <f t="shared" ca="1" si="57"/>
        <v>-2.661139524238957E-2</v>
      </c>
      <c r="CF116" s="5">
        <f t="shared" ca="1" si="57"/>
        <v>1.4690205070603264E-2</v>
      </c>
      <c r="CG116" s="5">
        <f t="shared" ca="1" si="57"/>
        <v>7.6110611644835249E-2</v>
      </c>
      <c r="CH116" s="5">
        <f t="shared" ca="1" si="57"/>
        <v>-1.1521571935459531E-3</v>
      </c>
      <c r="CI116" s="5">
        <f t="shared" ca="1" si="57"/>
        <v>-8.6525795623639198E-3</v>
      </c>
      <c r="CJ116" s="5">
        <f t="shared" ca="1" si="57"/>
        <v>1.0924174813411389E-2</v>
      </c>
      <c r="CK116" s="5">
        <f t="shared" ca="1" si="57"/>
        <v>7.9921512058230199E-2</v>
      </c>
      <c r="CL116" s="5">
        <f t="shared" ca="1" si="57"/>
        <v>-5.4858047412121663E-2</v>
      </c>
      <c r="CM116" s="5">
        <f t="shared" ca="1" si="57"/>
        <v>7.2623006201493451E-2</v>
      </c>
      <c r="CN116" s="5">
        <f t="shared" ca="1" si="57"/>
        <v>-7.9433262476977309E-2</v>
      </c>
      <c r="CO116" s="5">
        <f t="shared" ca="1" si="57"/>
        <v>3.4962611604837338E-2</v>
      </c>
      <c r="CP116" s="5">
        <f t="shared" ca="1" si="57"/>
        <v>-6.932718837027424E-2</v>
      </c>
      <c r="CQ116" s="5">
        <f t="shared" ca="1" si="57"/>
        <v>3.0217542480549697E-2</v>
      </c>
      <c r="CR116" s="5">
        <f t="shared" ca="1" si="57"/>
        <v>4.5692713334074486E-2</v>
      </c>
      <c r="CS116" s="5">
        <f t="shared" ca="1" si="57"/>
        <v>-1.4308350369252768E-2</v>
      </c>
      <c r="CT116" s="5">
        <f t="shared" ca="1" si="57"/>
        <v>-4.5077711277077562E-2</v>
      </c>
      <c r="CU116" s="5">
        <f t="shared" ca="1" si="57"/>
        <v>-8.2727762636896664E-3</v>
      </c>
      <c r="CV116" s="5">
        <f t="shared" ca="1" si="57"/>
        <v>-0.10959779501291264</v>
      </c>
      <c r="CW116" s="5">
        <f t="shared" ca="1" si="57"/>
        <v>-3.1520498869911817E-2</v>
      </c>
      <c r="CX116" s="5">
        <f t="shared" ca="1" si="57"/>
        <v>3.6482010886011759E-2</v>
      </c>
      <c r="CY116" s="5">
        <f t="shared" ca="1" si="57"/>
        <v>-9.3210514200019259E-2</v>
      </c>
    </row>
    <row r="117" spans="2:103" x14ac:dyDescent="0.25">
      <c r="B117" s="1">
        <v>48335</v>
      </c>
      <c r="C117">
        <v>112</v>
      </c>
      <c r="D117" s="5">
        <f t="shared" ca="1" si="34"/>
        <v>4.1378542927307943E-2</v>
      </c>
      <c r="E117" s="5">
        <f t="shared" ca="1" si="58"/>
        <v>-2.0014177955945466E-2</v>
      </c>
      <c r="F117" s="5">
        <f t="shared" ca="1" si="58"/>
        <v>4.0256500267730172E-2</v>
      </c>
      <c r="G117" s="5">
        <f t="shared" ca="1" si="58"/>
        <v>6.1475992757259335E-3</v>
      </c>
      <c r="H117" s="5">
        <f t="shared" ca="1" si="58"/>
        <v>6.7188157503254992E-2</v>
      </c>
      <c r="I117" s="5">
        <f t="shared" ca="1" si="58"/>
        <v>-3.8045357074700574E-2</v>
      </c>
      <c r="J117" s="5">
        <f t="shared" ca="1" si="58"/>
        <v>-5.1593070139396586E-3</v>
      </c>
      <c r="K117" s="5">
        <f t="shared" ca="1" si="58"/>
        <v>-5.5626886974498135E-2</v>
      </c>
      <c r="L117" s="5">
        <f t="shared" ca="1" si="58"/>
        <v>-5.1649077263529103E-2</v>
      </c>
      <c r="M117" s="5">
        <f t="shared" ca="1" si="58"/>
        <v>-3.1951964946046545E-3</v>
      </c>
      <c r="N117" s="5">
        <f t="shared" ca="1" si="58"/>
        <v>-3.9362438155996153E-2</v>
      </c>
      <c r="O117" s="5">
        <f t="shared" ca="1" si="58"/>
        <v>6.6279029297077269E-2</v>
      </c>
      <c r="P117" s="5">
        <f t="shared" ca="1" si="58"/>
        <v>8.7813682387272371E-2</v>
      </c>
      <c r="Q117" s="5">
        <f t="shared" ca="1" si="58"/>
        <v>5.245725809329789E-2</v>
      </c>
      <c r="R117" s="5">
        <f t="shared" ca="1" si="58"/>
        <v>-1.221105312512745E-2</v>
      </c>
      <c r="S117" s="5">
        <f t="shared" ca="1" si="58"/>
        <v>-4.145150082696851E-2</v>
      </c>
      <c r="T117" s="5">
        <f t="shared" ca="1" si="58"/>
        <v>3.7183930988775003E-2</v>
      </c>
      <c r="U117" s="5">
        <f t="shared" ca="1" si="58"/>
        <v>3.2783171654856252E-2</v>
      </c>
      <c r="V117" s="5">
        <f t="shared" ca="1" si="58"/>
        <v>-7.13215108783357E-3</v>
      </c>
      <c r="W117" s="5">
        <f t="shared" ca="1" si="58"/>
        <v>6.2235092342367453E-2</v>
      </c>
      <c r="X117" s="5">
        <f t="shared" ca="1" si="58"/>
        <v>-1.0555073484886691E-2</v>
      </c>
      <c r="Y117" s="5">
        <f t="shared" ca="1" si="58"/>
        <v>3.022739457255505E-2</v>
      </c>
      <c r="Z117" s="5">
        <f t="shared" ca="1" si="58"/>
        <v>-5.2602777282887959E-2</v>
      </c>
      <c r="AA117" s="5">
        <f t="shared" ca="1" si="58"/>
        <v>4.639112087927201E-2</v>
      </c>
      <c r="AB117" s="5">
        <f t="shared" ca="1" si="58"/>
        <v>-8.2655127105041179E-2</v>
      </c>
      <c r="AC117" s="5">
        <f t="shared" ca="1" si="58"/>
        <v>-3.2918297781897921E-2</v>
      </c>
      <c r="AD117" s="5">
        <f t="shared" ca="1" si="58"/>
        <v>2.7777937114806334E-2</v>
      </c>
      <c r="AE117" s="5">
        <f t="shared" ca="1" si="58"/>
        <v>8.908264571353729E-4</v>
      </c>
      <c r="AF117" s="5">
        <f t="shared" ca="1" si="58"/>
        <v>-3.8685822897806157E-2</v>
      </c>
      <c r="AG117" s="5">
        <f t="shared" ca="1" si="58"/>
        <v>4.2905925204095967E-2</v>
      </c>
      <c r="AH117" s="5">
        <f t="shared" ca="1" si="58"/>
        <v>-8.9165831821939448E-2</v>
      </c>
      <c r="AI117" s="5">
        <f t="shared" ca="1" si="58"/>
        <v>3.2621767207009357E-2</v>
      </c>
      <c r="AJ117" s="5">
        <f t="shared" ca="1" si="58"/>
        <v>8.0556693253052869E-2</v>
      </c>
      <c r="AK117" s="5">
        <f t="shared" ca="1" si="58"/>
        <v>-4.4187354431201517E-3</v>
      </c>
      <c r="AL117" s="5">
        <f t="shared" ca="1" si="58"/>
        <v>5.6602714690044416E-2</v>
      </c>
      <c r="AM117" s="5">
        <f t="shared" ca="1" si="58"/>
        <v>-3.3521416701570765E-2</v>
      </c>
      <c r="AN117" s="5">
        <f t="shared" ca="1" si="58"/>
        <v>2.9364727807698856E-2</v>
      </c>
      <c r="AO117" s="5">
        <f t="shared" ca="1" si="58"/>
        <v>7.5943267635244296E-2</v>
      </c>
      <c r="AP117" s="5">
        <f t="shared" ca="1" si="58"/>
        <v>-8.881472594959107E-2</v>
      </c>
      <c r="AQ117" s="5">
        <f t="shared" ca="1" si="58"/>
        <v>-2.4607519202936971E-2</v>
      </c>
      <c r="AR117" s="5">
        <f t="shared" ca="1" si="58"/>
        <v>-4.7136190300179383E-2</v>
      </c>
      <c r="AS117" s="5">
        <f t="shared" ca="1" si="58"/>
        <v>6.897697424064933E-2</v>
      </c>
      <c r="AT117" s="5">
        <f t="shared" ca="1" si="58"/>
        <v>4.3075576656231344E-2</v>
      </c>
      <c r="AU117" s="5">
        <f t="shared" ca="1" si="58"/>
        <v>-5.9221790427091539E-2</v>
      </c>
      <c r="AV117" s="5">
        <f t="shared" ca="1" si="58"/>
        <v>3.6389809409315289E-3</v>
      </c>
      <c r="AW117" s="5">
        <f t="shared" ca="1" si="58"/>
        <v>3.9594613133765756E-2</v>
      </c>
      <c r="AX117" s="5">
        <f t="shared" ca="1" si="58"/>
        <v>-4.9422037458596364E-2</v>
      </c>
      <c r="AY117" s="5">
        <f t="shared" ca="1" si="58"/>
        <v>-2.6766074967152057E-2</v>
      </c>
      <c r="AZ117" s="5">
        <f t="shared" ca="1" si="58"/>
        <v>5.7554913594087057E-2</v>
      </c>
      <c r="BA117" s="5">
        <f t="shared" ca="1" si="58"/>
        <v>-3.2361733950024223E-2</v>
      </c>
      <c r="BB117" s="5">
        <f t="shared" ca="1" si="58"/>
        <v>2.1309168955081486E-2</v>
      </c>
      <c r="BC117" s="5">
        <f t="shared" ca="1" si="58"/>
        <v>5.1144895287858629E-2</v>
      </c>
      <c r="BD117" s="5">
        <f t="shared" ca="1" si="58"/>
        <v>7.5060257054831214E-2</v>
      </c>
      <c r="BE117" s="5">
        <f t="shared" ca="1" si="58"/>
        <v>-4.2457698638610562E-2</v>
      </c>
      <c r="BF117" s="5">
        <f t="shared" ca="1" si="58"/>
        <v>5.7176515905279276E-3</v>
      </c>
      <c r="BG117" s="5">
        <f t="shared" ca="1" si="58"/>
        <v>5.9802255042269124E-3</v>
      </c>
      <c r="BH117" s="5">
        <f t="shared" ca="1" si="58"/>
        <v>2.118398260403275E-3</v>
      </c>
      <c r="BI117" s="5">
        <f t="shared" ca="1" si="58"/>
        <v>-2.8723930379267536E-2</v>
      </c>
      <c r="BJ117" s="5">
        <f t="shared" ca="1" si="58"/>
        <v>-2.1600413832750919E-2</v>
      </c>
      <c r="BK117" s="5">
        <f t="shared" ca="1" si="58"/>
        <v>-5.6779454991403491E-3</v>
      </c>
      <c r="BL117" s="5">
        <f t="shared" ca="1" si="58"/>
        <v>3.4797124618244746E-2</v>
      </c>
      <c r="BM117" s="5">
        <f t="shared" ca="1" si="58"/>
        <v>8.1637433442645735E-2</v>
      </c>
      <c r="BN117" s="5">
        <f t="shared" ca="1" si="58"/>
        <v>-2.1468623393293571E-2</v>
      </c>
      <c r="BO117" s="5">
        <f t="shared" ca="1" si="58"/>
        <v>3.2634854881208014E-2</v>
      </c>
      <c r="BP117" s="5">
        <f t="shared" ca="1" si="58"/>
        <v>-1.3843920462591662E-2</v>
      </c>
      <c r="BQ117" s="5">
        <f t="shared" ca="1" si="57"/>
        <v>-5.0862181298200741E-2</v>
      </c>
      <c r="BR117" s="5">
        <f t="shared" ca="1" si="57"/>
        <v>5.9312362760228256E-2</v>
      </c>
      <c r="BS117" s="5">
        <f t="shared" ca="1" si="57"/>
        <v>-7.3097473672686392E-3</v>
      </c>
      <c r="BT117" s="5">
        <f t="shared" ca="1" si="57"/>
        <v>4.6737174314312964E-2</v>
      </c>
      <c r="BU117" s="5">
        <f t="shared" ca="1" si="57"/>
        <v>-3.8676688898560484E-2</v>
      </c>
      <c r="BV117" s="5">
        <f t="shared" ca="1" si="57"/>
        <v>-4.1799454454261448E-2</v>
      </c>
      <c r="BW117" s="5">
        <f t="shared" ca="1" si="57"/>
        <v>5.8908577230856143E-2</v>
      </c>
      <c r="BX117" s="5">
        <f t="shared" ca="1" si="57"/>
        <v>0.12780510674613013</v>
      </c>
      <c r="BY117" s="5">
        <f t="shared" ca="1" si="57"/>
        <v>2.6999979333173958E-2</v>
      </c>
      <c r="BZ117" s="5">
        <f t="shared" ca="1" si="57"/>
        <v>-0.10702257381813698</v>
      </c>
      <c r="CA117" s="5">
        <f t="shared" ca="1" si="57"/>
        <v>9.6312793272638961E-2</v>
      </c>
      <c r="CB117" s="5">
        <f t="shared" ca="1" si="57"/>
        <v>7.795015402938428E-2</v>
      </c>
      <c r="CC117" s="5">
        <f t="shared" ca="1" si="57"/>
        <v>2.1193505381875061E-2</v>
      </c>
      <c r="CD117" s="5">
        <f t="shared" ca="1" si="57"/>
        <v>-2.3968715564839267E-2</v>
      </c>
      <c r="CE117" s="5">
        <f t="shared" ca="1" si="57"/>
        <v>2.6159918882788711E-2</v>
      </c>
      <c r="CF117" s="5">
        <f t="shared" ca="1" si="57"/>
        <v>1.0581385557379336E-2</v>
      </c>
      <c r="CG117" s="5">
        <f t="shared" ca="1" si="57"/>
        <v>3.0232990080257757E-2</v>
      </c>
      <c r="CH117" s="5">
        <f t="shared" ca="1" si="57"/>
        <v>3.2836612284098669E-2</v>
      </c>
      <c r="CI117" s="5">
        <f t="shared" ca="1" si="57"/>
        <v>-7.0392908407750587E-2</v>
      </c>
      <c r="CJ117" s="5">
        <f t="shared" ca="1" si="57"/>
        <v>-9.5405184926769821E-3</v>
      </c>
      <c r="CK117" s="5">
        <f t="shared" ca="1" si="57"/>
        <v>8.7581456329647672E-2</v>
      </c>
      <c r="CL117" s="5">
        <f t="shared" ca="1" si="57"/>
        <v>-3.8077548093023959E-2</v>
      </c>
      <c r="CM117" s="5">
        <f t="shared" ca="1" si="57"/>
        <v>-1.3920862822454236E-2</v>
      </c>
      <c r="CN117" s="5">
        <f t="shared" ca="1" si="57"/>
        <v>-4.8753876560440425E-2</v>
      </c>
      <c r="CO117" s="5">
        <f t="shared" ca="1" si="57"/>
        <v>-5.7989332724511865E-2</v>
      </c>
      <c r="CP117" s="5">
        <f t="shared" ca="1" si="57"/>
        <v>3.0548931999579407E-2</v>
      </c>
      <c r="CQ117" s="5">
        <f t="shared" ca="1" si="57"/>
        <v>1.4675389000643468E-2</v>
      </c>
      <c r="CR117" s="5">
        <f t="shared" ca="1" si="57"/>
        <v>1.2851298188921265E-2</v>
      </c>
      <c r="CS117" s="5">
        <f t="shared" ca="1" si="57"/>
        <v>1.685872799336699E-2</v>
      </c>
      <c r="CT117" s="5">
        <f t="shared" ca="1" si="57"/>
        <v>-8.1948208479788107E-2</v>
      </c>
      <c r="CU117" s="5">
        <f t="shared" ca="1" si="57"/>
        <v>-2.2259486680351024E-2</v>
      </c>
      <c r="CV117" s="5">
        <f t="shared" ca="1" si="57"/>
        <v>4.9913187097652315E-2</v>
      </c>
      <c r="CW117" s="5">
        <f t="shared" ca="1" si="57"/>
        <v>-2.0590756520839869E-2</v>
      </c>
      <c r="CX117" s="5">
        <f t="shared" ca="1" si="57"/>
        <v>-2.1734208992044843E-2</v>
      </c>
      <c r="CY117" s="5">
        <f t="shared" ca="1" si="57"/>
        <v>-0.12419163174468578</v>
      </c>
    </row>
    <row r="118" spans="2:103" x14ac:dyDescent="0.25">
      <c r="B118" s="1">
        <v>48366</v>
      </c>
      <c r="C118">
        <v>113</v>
      </c>
      <c r="D118" s="5">
        <f t="shared" ca="1" si="34"/>
        <v>4.2134361969692821E-2</v>
      </c>
      <c r="E118" s="5">
        <f t="shared" ca="1" si="58"/>
        <v>-5.583352169950713E-3</v>
      </c>
      <c r="F118" s="5">
        <f t="shared" ca="1" si="58"/>
        <v>7.1830419816320351E-2</v>
      </c>
      <c r="G118" s="5">
        <f t="shared" ca="1" si="58"/>
        <v>5.66070629837232E-2</v>
      </c>
      <c r="H118" s="5">
        <f t="shared" ca="1" si="58"/>
        <v>-7.6911230100885297E-2</v>
      </c>
      <c r="I118" s="5">
        <f t="shared" ca="1" si="58"/>
        <v>-5.3875014018768003E-3</v>
      </c>
      <c r="J118" s="5">
        <f t="shared" ca="1" si="58"/>
        <v>1.1263677693618857E-2</v>
      </c>
      <c r="K118" s="5">
        <f t="shared" ca="1" si="58"/>
        <v>6.5321978234513314E-2</v>
      </c>
      <c r="L118" s="5">
        <f t="shared" ca="1" si="58"/>
        <v>-3.9739890837895857E-2</v>
      </c>
      <c r="M118" s="5">
        <f t="shared" ca="1" si="58"/>
        <v>-4.67158307027081E-3</v>
      </c>
      <c r="N118" s="5">
        <f t="shared" ca="1" si="58"/>
        <v>3.5806088332327464E-2</v>
      </c>
      <c r="O118" s="5">
        <f t="shared" ca="1" si="58"/>
        <v>7.6022395720970512E-2</v>
      </c>
      <c r="P118" s="5">
        <f t="shared" ca="1" si="58"/>
        <v>-2.3060367678634602E-2</v>
      </c>
      <c r="Q118" s="5">
        <f t="shared" ca="1" si="58"/>
        <v>-1.2257630779841894E-2</v>
      </c>
      <c r="R118" s="5">
        <f t="shared" ca="1" si="58"/>
        <v>-6.1966709312781698E-2</v>
      </c>
      <c r="S118" s="5">
        <f t="shared" ca="1" si="58"/>
        <v>-3.8855227269030249E-2</v>
      </c>
      <c r="T118" s="5">
        <f t="shared" ca="1" si="58"/>
        <v>-2.7438739876374575E-3</v>
      </c>
      <c r="U118" s="5">
        <f t="shared" ca="1" si="58"/>
        <v>-3.0377030254731198E-3</v>
      </c>
      <c r="V118" s="5">
        <f t="shared" ca="1" si="58"/>
        <v>-6.3676252462796876E-3</v>
      </c>
      <c r="W118" s="5">
        <f t="shared" ca="1" si="58"/>
        <v>-3.8949021438837529E-2</v>
      </c>
      <c r="X118" s="5">
        <f t="shared" ca="1" si="58"/>
        <v>3.9526487344268585E-2</v>
      </c>
      <c r="Y118" s="5">
        <f t="shared" ca="1" si="58"/>
        <v>-7.7372646306226311E-2</v>
      </c>
      <c r="Z118" s="5">
        <f t="shared" ca="1" si="58"/>
        <v>2.9747291749344568E-2</v>
      </c>
      <c r="AA118" s="5">
        <f t="shared" ca="1" si="58"/>
        <v>-3.4339815950221418E-2</v>
      </c>
      <c r="AB118" s="5">
        <f t="shared" ca="1" si="58"/>
        <v>-5.2398412056730966E-2</v>
      </c>
      <c r="AC118" s="5">
        <f t="shared" ca="1" si="58"/>
        <v>-4.0665473091201582E-2</v>
      </c>
      <c r="AD118" s="5">
        <f t="shared" ca="1" si="58"/>
        <v>2.3018096762941413E-2</v>
      </c>
      <c r="AE118" s="5">
        <f t="shared" ca="1" si="58"/>
        <v>7.4414279212772827E-2</v>
      </c>
      <c r="AF118" s="5">
        <f t="shared" ca="1" si="58"/>
        <v>6.6771627584943354E-3</v>
      </c>
      <c r="AG118" s="5">
        <f t="shared" ca="1" si="58"/>
        <v>0.10156220918717782</v>
      </c>
      <c r="AH118" s="5">
        <f t="shared" ca="1" si="58"/>
        <v>6.1441095643212741E-2</v>
      </c>
      <c r="AI118" s="5">
        <f t="shared" ca="1" si="58"/>
        <v>1.8534777487563311E-2</v>
      </c>
      <c r="AJ118" s="5">
        <f t="shared" ca="1" si="58"/>
        <v>-0.10695154526442147</v>
      </c>
      <c r="AK118" s="5">
        <f t="shared" ca="1" si="58"/>
        <v>7.4689558490014393E-2</v>
      </c>
      <c r="AL118" s="5">
        <f t="shared" ca="1" si="58"/>
        <v>-2.3274804083620704E-2</v>
      </c>
      <c r="AM118" s="5">
        <f t="shared" ca="1" si="58"/>
        <v>2.8380629900358025E-2</v>
      </c>
      <c r="AN118" s="5">
        <f t="shared" ca="1" si="58"/>
        <v>6.1350707218172651E-2</v>
      </c>
      <c r="AO118" s="5">
        <f t="shared" ca="1" si="58"/>
        <v>9.9038002783259638E-2</v>
      </c>
      <c r="AP118" s="5">
        <f t="shared" ca="1" si="58"/>
        <v>1.1687861589428139E-2</v>
      </c>
      <c r="AQ118" s="5">
        <f t="shared" ca="1" si="58"/>
        <v>1.1059928542351237E-2</v>
      </c>
      <c r="AR118" s="5">
        <f t="shared" ca="1" si="58"/>
        <v>-6.4891575615815648E-3</v>
      </c>
      <c r="AS118" s="5">
        <f t="shared" ca="1" si="58"/>
        <v>3.3142101556648276E-2</v>
      </c>
      <c r="AT118" s="5">
        <f t="shared" ca="1" si="58"/>
        <v>2.5737071220918097E-2</v>
      </c>
      <c r="AU118" s="5">
        <f t="shared" ca="1" si="58"/>
        <v>-3.1464508097257766E-2</v>
      </c>
      <c r="AV118" s="5">
        <f t="shared" ca="1" si="58"/>
        <v>1.3886420799071283E-2</v>
      </c>
      <c r="AW118" s="5">
        <f t="shared" ca="1" si="58"/>
        <v>2.1444108910954995E-2</v>
      </c>
      <c r="AX118" s="5">
        <f t="shared" ca="1" si="58"/>
        <v>3.5044902573809242E-3</v>
      </c>
      <c r="AY118" s="5">
        <f t="shared" ca="1" si="58"/>
        <v>-5.8791513694535502E-3</v>
      </c>
      <c r="AZ118" s="5">
        <f t="shared" ca="1" si="58"/>
        <v>-6.648234437909975E-2</v>
      </c>
      <c r="BA118" s="5">
        <f t="shared" ca="1" si="58"/>
        <v>-7.4327708971141895E-2</v>
      </c>
      <c r="BB118" s="5">
        <f t="shared" ca="1" si="58"/>
        <v>5.9247624868930347E-3</v>
      </c>
      <c r="BC118" s="5">
        <f t="shared" ca="1" si="58"/>
        <v>-9.9367033486934143E-3</v>
      </c>
      <c r="BD118" s="5">
        <f t="shared" ca="1" si="58"/>
        <v>6.1183747073283411E-3</v>
      </c>
      <c r="BE118" s="5">
        <f t="shared" ca="1" si="58"/>
        <v>-5.2662902193839518E-2</v>
      </c>
      <c r="BF118" s="5">
        <f t="shared" ca="1" si="58"/>
        <v>-9.5482862946762143E-2</v>
      </c>
      <c r="BG118" s="5">
        <f t="shared" ca="1" si="58"/>
        <v>5.7144522137687101E-2</v>
      </c>
      <c r="BH118" s="5">
        <f t="shared" ca="1" si="58"/>
        <v>8.3110101944952705E-2</v>
      </c>
      <c r="BI118" s="5">
        <f t="shared" ca="1" si="58"/>
        <v>8.0492380753650755E-2</v>
      </c>
      <c r="BJ118" s="5">
        <f t="shared" ca="1" si="58"/>
        <v>-5.6103468811440356E-2</v>
      </c>
      <c r="BK118" s="5">
        <f t="shared" ca="1" si="58"/>
        <v>-2.5055208646623094E-2</v>
      </c>
      <c r="BL118" s="5">
        <f t="shared" ca="1" si="58"/>
        <v>5.748430866593951E-2</v>
      </c>
      <c r="BM118" s="5">
        <f t="shared" ca="1" si="58"/>
        <v>-4.079368109175735E-2</v>
      </c>
      <c r="BN118" s="5">
        <f t="shared" ca="1" si="58"/>
        <v>6.5578636315469285E-2</v>
      </c>
      <c r="BO118" s="5">
        <f t="shared" ca="1" si="58"/>
        <v>7.2868672048637728E-2</v>
      </c>
      <c r="BP118" s="5">
        <f t="shared" ca="1" si="58"/>
        <v>1.9439543660759343E-2</v>
      </c>
      <c r="BQ118" s="5">
        <f t="shared" ca="1" si="57"/>
        <v>-9.1414381589345048E-2</v>
      </c>
      <c r="BR118" s="5">
        <f t="shared" ca="1" si="57"/>
        <v>-1.5836224620994488E-2</v>
      </c>
      <c r="BS118" s="5">
        <f t="shared" ca="1" si="57"/>
        <v>1.4283340552038708E-2</v>
      </c>
      <c r="BT118" s="5">
        <f t="shared" ca="1" si="57"/>
        <v>5.5935274665866921E-3</v>
      </c>
      <c r="BU118" s="5">
        <f t="shared" ca="1" si="57"/>
        <v>2.2206257683516282E-2</v>
      </c>
      <c r="BV118" s="5">
        <f t="shared" ca="1" si="57"/>
        <v>-2.0764164854456713E-3</v>
      </c>
      <c r="BW118" s="5">
        <f t="shared" ca="1" si="57"/>
        <v>-7.9337588922876151E-2</v>
      </c>
      <c r="BX118" s="5">
        <f t="shared" ca="1" si="57"/>
        <v>-6.6376027199983506E-2</v>
      </c>
      <c r="BY118" s="5">
        <f t="shared" ca="1" si="57"/>
        <v>-3.4124547156633378E-2</v>
      </c>
      <c r="BZ118" s="5">
        <f t="shared" ca="1" si="57"/>
        <v>-2.580756736832502E-2</v>
      </c>
      <c r="CA118" s="5">
        <f t="shared" ca="1" si="57"/>
        <v>2.2721049577381851E-2</v>
      </c>
      <c r="CB118" s="5">
        <f t="shared" ca="1" si="57"/>
        <v>-3.1733925397908057E-2</v>
      </c>
      <c r="CC118" s="5">
        <f t="shared" ca="1" si="57"/>
        <v>-2.9762346757836504E-2</v>
      </c>
      <c r="CD118" s="5">
        <f t="shared" ca="1" si="57"/>
        <v>-4.8030299107332201E-3</v>
      </c>
      <c r="CE118" s="5">
        <f t="shared" ca="1" si="57"/>
        <v>5.2836207109464524E-2</v>
      </c>
      <c r="CF118" s="5">
        <f t="shared" ca="1" si="57"/>
        <v>9.2999552060961679E-2</v>
      </c>
      <c r="CG118" s="5">
        <f t="shared" ca="1" si="57"/>
        <v>-1.0846598149312906E-2</v>
      </c>
      <c r="CH118" s="5">
        <f t="shared" ca="1" si="57"/>
        <v>-6.9222157624554817E-2</v>
      </c>
      <c r="CI118" s="5">
        <f t="shared" ca="1" si="57"/>
        <v>9.4784877166538814E-2</v>
      </c>
      <c r="CJ118" s="5">
        <f t="shared" ca="1" si="57"/>
        <v>2.9616518099194182E-2</v>
      </c>
      <c r="CK118" s="5">
        <f t="shared" ca="1" si="57"/>
        <v>4.5264488832733804E-3</v>
      </c>
      <c r="CL118" s="5">
        <f t="shared" ca="1" si="57"/>
        <v>-1.0479493058914483E-3</v>
      </c>
      <c r="CM118" s="5">
        <f t="shared" ca="1" si="57"/>
        <v>6.4680732683487126E-3</v>
      </c>
      <c r="CN118" s="5">
        <f t="shared" ca="1" si="57"/>
        <v>3.8747478622152921E-2</v>
      </c>
      <c r="CO118" s="5">
        <f t="shared" ca="1" si="57"/>
        <v>5.4589159901034238E-2</v>
      </c>
      <c r="CP118" s="5">
        <f t="shared" ca="1" si="57"/>
        <v>2.6918784504163421E-2</v>
      </c>
      <c r="CQ118" s="5">
        <f t="shared" ca="1" si="57"/>
        <v>-2.8537477192045785E-3</v>
      </c>
      <c r="CR118" s="5">
        <f t="shared" ca="1" si="57"/>
        <v>-2.0733610368172633E-3</v>
      </c>
      <c r="CS118" s="5">
        <f t="shared" ca="1" si="57"/>
        <v>1.3796642374929025E-2</v>
      </c>
      <c r="CT118" s="5">
        <f t="shared" ca="1" si="57"/>
        <v>-1.7811677073075575E-2</v>
      </c>
      <c r="CU118" s="5">
        <f t="shared" ca="1" si="57"/>
        <v>6.9529044928210867E-2</v>
      </c>
      <c r="CV118" s="5">
        <f t="shared" ca="1" si="57"/>
        <v>-2.7276083721574466E-2</v>
      </c>
      <c r="CW118" s="5">
        <f t="shared" ca="1" si="57"/>
        <v>-6.0795329149036528E-2</v>
      </c>
      <c r="CX118" s="5">
        <f t="shared" ca="1" si="57"/>
        <v>3.5596220354942275E-2</v>
      </c>
      <c r="CY118" s="5">
        <f t="shared" ca="1" si="57"/>
        <v>-7.1784965256788943E-2</v>
      </c>
    </row>
    <row r="119" spans="2:103" x14ac:dyDescent="0.25">
      <c r="B119" s="1">
        <v>48396</v>
      </c>
      <c r="C119">
        <v>114</v>
      </c>
      <c r="D119" s="5">
        <f t="shared" ca="1" si="34"/>
        <v>-3.9747083047044343E-2</v>
      </c>
      <c r="E119" s="5">
        <f t="shared" ca="1" si="58"/>
        <v>-2.4122495608696365E-2</v>
      </c>
      <c r="F119" s="5">
        <f t="shared" ca="1" si="58"/>
        <v>-7.9406381668933407E-2</v>
      </c>
      <c r="G119" s="5">
        <f t="shared" ca="1" si="58"/>
        <v>9.3593529448149179E-2</v>
      </c>
      <c r="H119" s="5">
        <f t="shared" ca="1" si="58"/>
        <v>5.7985713262645955E-2</v>
      </c>
      <c r="I119" s="5">
        <f t="shared" ca="1" si="58"/>
        <v>-3.4158158860822262E-2</v>
      </c>
      <c r="J119" s="5">
        <f t="shared" ca="1" si="58"/>
        <v>3.2691185815694225E-2</v>
      </c>
      <c r="K119" s="5">
        <f t="shared" ca="1" si="58"/>
        <v>3.4356171573766386E-2</v>
      </c>
      <c r="L119" s="5">
        <f t="shared" ca="1" si="58"/>
        <v>3.0456398710853504E-2</v>
      </c>
      <c r="M119" s="5">
        <f t="shared" ca="1" si="58"/>
        <v>-4.750315955557078E-2</v>
      </c>
      <c r="N119" s="5">
        <f t="shared" ca="1" si="58"/>
        <v>-5.2124592219043031E-2</v>
      </c>
      <c r="O119" s="5">
        <f t="shared" ca="1" si="58"/>
        <v>6.0876098967035136E-2</v>
      </c>
      <c r="P119" s="5">
        <f t="shared" ca="1" si="58"/>
        <v>-3.4163328836467423E-2</v>
      </c>
      <c r="Q119" s="5">
        <f t="shared" ca="1" si="58"/>
        <v>2.2768129049188467E-2</v>
      </c>
      <c r="R119" s="5">
        <f t="shared" ca="1" si="58"/>
        <v>-4.1292689105002625E-2</v>
      </c>
      <c r="S119" s="5">
        <f t="shared" ca="1" si="58"/>
        <v>-4.5643528078011017E-2</v>
      </c>
      <c r="T119" s="5">
        <f t="shared" ca="1" si="58"/>
        <v>-6.1286688059092015E-2</v>
      </c>
      <c r="U119" s="5">
        <f t="shared" ca="1" si="58"/>
        <v>-0.11084034175265108</v>
      </c>
      <c r="V119" s="5">
        <f t="shared" ca="1" si="58"/>
        <v>4.2787642982793514E-2</v>
      </c>
      <c r="W119" s="5">
        <f t="shared" ca="1" si="58"/>
        <v>0.10798992335614398</v>
      </c>
      <c r="X119" s="5">
        <f t="shared" ca="1" si="58"/>
        <v>2.576260415917233E-2</v>
      </c>
      <c r="Y119" s="5">
        <f t="shared" ca="1" si="58"/>
        <v>-3.1577863308040945E-2</v>
      </c>
      <c r="Z119" s="5">
        <f t="shared" ca="1" si="58"/>
        <v>1.8133675514781764E-2</v>
      </c>
      <c r="AA119" s="5">
        <f t="shared" ca="1" si="58"/>
        <v>1.9022402793967649E-2</v>
      </c>
      <c r="AB119" s="5">
        <f t="shared" ca="1" si="58"/>
        <v>-1.8304226678684789E-2</v>
      </c>
      <c r="AC119" s="5">
        <f t="shared" ca="1" si="58"/>
        <v>-4.0340726822857768E-2</v>
      </c>
      <c r="AD119" s="5">
        <f t="shared" ca="1" si="58"/>
        <v>-2.0823126438444639E-2</v>
      </c>
      <c r="AE119" s="5">
        <f t="shared" ca="1" si="58"/>
        <v>5.7860607150657918E-2</v>
      </c>
      <c r="AF119" s="5">
        <f t="shared" ca="1" si="58"/>
        <v>-9.2324647695121095E-3</v>
      </c>
      <c r="AG119" s="5">
        <f t="shared" ca="1" si="58"/>
        <v>4.6690797196090865E-2</v>
      </c>
      <c r="AH119" s="5">
        <f t="shared" ca="1" si="58"/>
        <v>-1.7041584316415271E-2</v>
      </c>
      <c r="AI119" s="5">
        <f t="shared" ca="1" si="58"/>
        <v>1.0574698049250804E-2</v>
      </c>
      <c r="AJ119" s="5">
        <f t="shared" ca="1" si="58"/>
        <v>-3.5864902415873839E-2</v>
      </c>
      <c r="AK119" s="5">
        <f t="shared" ca="1" si="58"/>
        <v>7.2114213233956906E-2</v>
      </c>
      <c r="AL119" s="5">
        <f t="shared" ca="1" si="58"/>
        <v>2.3993728195025057E-2</v>
      </c>
      <c r="AM119" s="5">
        <f t="shared" ca="1" si="58"/>
        <v>7.6873577366397078E-2</v>
      </c>
      <c r="AN119" s="5">
        <f t="shared" ca="1" si="58"/>
        <v>-2.2492740855503769E-2</v>
      </c>
      <c r="AO119" s="5">
        <f t="shared" ca="1" si="58"/>
        <v>5.9311263674043928E-2</v>
      </c>
      <c r="AP119" s="5">
        <f t="shared" ca="1" si="58"/>
        <v>-5.3026963646695492E-2</v>
      </c>
      <c r="AQ119" s="5">
        <f t="shared" ca="1" si="58"/>
        <v>-1.7162908656587823E-2</v>
      </c>
      <c r="AR119" s="5">
        <f t="shared" ca="1" si="58"/>
        <v>5.6469131943963642E-2</v>
      </c>
      <c r="AS119" s="5">
        <f t="shared" ca="1" si="58"/>
        <v>1.7905042629222215E-2</v>
      </c>
      <c r="AT119" s="5">
        <f t="shared" ca="1" si="58"/>
        <v>-1.0691072623169505E-2</v>
      </c>
      <c r="AU119" s="5">
        <f t="shared" ca="1" si="58"/>
        <v>3.0216199529989718E-2</v>
      </c>
      <c r="AV119" s="5">
        <f t="shared" ca="1" si="58"/>
        <v>-5.4042528859098417E-2</v>
      </c>
      <c r="AW119" s="5">
        <f t="shared" ca="1" si="58"/>
        <v>-0.10385931290256664</v>
      </c>
      <c r="AX119" s="5">
        <f t="shared" ca="1" si="58"/>
        <v>-1.3481398302979286E-2</v>
      </c>
      <c r="AY119" s="5">
        <f t="shared" ca="1" si="58"/>
        <v>5.1109752823045203E-3</v>
      </c>
      <c r="AZ119" s="5">
        <f t="shared" ca="1" si="58"/>
        <v>0.13009286631087005</v>
      </c>
      <c r="BA119" s="5">
        <f t="shared" ca="1" si="58"/>
        <v>-3.312138497030595E-2</v>
      </c>
      <c r="BB119" s="5">
        <f t="shared" ca="1" si="58"/>
        <v>-0.10832811819210683</v>
      </c>
      <c r="BC119" s="5">
        <f t="shared" ca="1" si="58"/>
        <v>-0.10831129924355121</v>
      </c>
      <c r="BD119" s="5">
        <f t="shared" ca="1" si="58"/>
        <v>-9.3132105125921238E-2</v>
      </c>
      <c r="BE119" s="5">
        <f t="shared" ca="1" si="58"/>
        <v>2.9927138321899065E-4</v>
      </c>
      <c r="BF119" s="5">
        <f t="shared" ca="1" si="58"/>
        <v>-2.7172926307890231E-2</v>
      </c>
      <c r="BG119" s="5">
        <f t="shared" ca="1" si="58"/>
        <v>-4.9829899364233654E-2</v>
      </c>
      <c r="BH119" s="5">
        <f t="shared" ca="1" si="58"/>
        <v>-7.472994025493512E-3</v>
      </c>
      <c r="BI119" s="5">
        <f t="shared" ca="1" si="58"/>
        <v>-5.1559102566442638E-2</v>
      </c>
      <c r="BJ119" s="5">
        <f t="shared" ca="1" si="58"/>
        <v>-8.101445624002325E-2</v>
      </c>
      <c r="BK119" s="5">
        <f t="shared" ca="1" si="58"/>
        <v>4.8520453962845678E-3</v>
      </c>
      <c r="BL119" s="5">
        <f t="shared" ca="1" si="58"/>
        <v>-2.8815859364605907E-2</v>
      </c>
      <c r="BM119" s="5">
        <f t="shared" ca="1" si="58"/>
        <v>2.5004035088579873E-2</v>
      </c>
      <c r="BN119" s="5">
        <f t="shared" ca="1" si="58"/>
        <v>7.1257504032543162E-2</v>
      </c>
      <c r="BO119" s="5">
        <f t="shared" ca="1" si="58"/>
        <v>1.5774883303802854E-2</v>
      </c>
      <c r="BP119" s="5">
        <f t="shared" ref="BP119:CY122" ca="1" si="59">_xlfn.NORM.INV(RAND(), $B$3, $C$3)</f>
        <v>-9.5627708179957527E-2</v>
      </c>
      <c r="BQ119" s="5">
        <f t="shared" ca="1" si="59"/>
        <v>2.9257565543745499E-2</v>
      </c>
      <c r="BR119" s="5">
        <f t="shared" ca="1" si="59"/>
        <v>3.3331760758259707E-2</v>
      </c>
      <c r="BS119" s="5">
        <f t="shared" ca="1" si="59"/>
        <v>1.8221075165084765E-2</v>
      </c>
      <c r="BT119" s="5">
        <f t="shared" ca="1" si="59"/>
        <v>-2.7942697621143049E-2</v>
      </c>
      <c r="BU119" s="5">
        <f t="shared" ca="1" si="59"/>
        <v>-4.353014987342281E-2</v>
      </c>
      <c r="BV119" s="5">
        <f t="shared" ca="1" si="59"/>
        <v>0.10438508193672943</v>
      </c>
      <c r="BW119" s="5">
        <f t="shared" ca="1" si="59"/>
        <v>6.4928766992734283E-2</v>
      </c>
      <c r="BX119" s="5">
        <f t="shared" ca="1" si="59"/>
        <v>4.9666661761072706E-2</v>
      </c>
      <c r="BY119" s="5">
        <f t="shared" ca="1" si="59"/>
        <v>0.10137545661260804</v>
      </c>
      <c r="BZ119" s="5">
        <f t="shared" ca="1" si="59"/>
        <v>-5.0949825450726495E-2</v>
      </c>
      <c r="CA119" s="5">
        <f t="shared" ca="1" si="59"/>
        <v>0.11914749649663463</v>
      </c>
      <c r="CB119" s="5">
        <f t="shared" ca="1" si="59"/>
        <v>3.551778266890037E-2</v>
      </c>
      <c r="CC119" s="5">
        <f t="shared" ca="1" si="59"/>
        <v>-5.391721612663089E-2</v>
      </c>
      <c r="CD119" s="5">
        <f t="shared" ca="1" si="59"/>
        <v>8.960699099135111E-2</v>
      </c>
      <c r="CE119" s="5">
        <f t="shared" ca="1" si="59"/>
        <v>7.4633506763363069E-2</v>
      </c>
      <c r="CF119" s="5">
        <f t="shared" ca="1" si="59"/>
        <v>-2.836283136904707E-3</v>
      </c>
      <c r="CG119" s="5">
        <f t="shared" ca="1" si="59"/>
        <v>-6.4755066940149986E-2</v>
      </c>
      <c r="CH119" s="5">
        <f t="shared" ca="1" si="59"/>
        <v>-0.1396105273456939</v>
      </c>
      <c r="CI119" s="5">
        <f t="shared" ca="1" si="59"/>
        <v>-0.10307437134261016</v>
      </c>
      <c r="CJ119" s="5">
        <f t="shared" ca="1" si="59"/>
        <v>1.7728170430746107E-2</v>
      </c>
      <c r="CK119" s="5">
        <f t="shared" ca="1" si="59"/>
        <v>-5.2250146488956456E-3</v>
      </c>
      <c r="CL119" s="5">
        <f t="shared" ca="1" si="59"/>
        <v>-3.2517613223703709E-2</v>
      </c>
      <c r="CM119" s="5">
        <f t="shared" ca="1" si="59"/>
        <v>2.0696458452530292E-3</v>
      </c>
      <c r="CN119" s="5">
        <f t="shared" ca="1" si="59"/>
        <v>-4.950262261918182E-3</v>
      </c>
      <c r="CO119" s="5">
        <f t="shared" ca="1" si="59"/>
        <v>-3.4660364073751913E-2</v>
      </c>
      <c r="CP119" s="5">
        <f t="shared" ca="1" si="59"/>
        <v>4.0252533657519983E-2</v>
      </c>
      <c r="CQ119" s="5">
        <f t="shared" ca="1" si="59"/>
        <v>3.3534035731586871E-2</v>
      </c>
      <c r="CR119" s="5">
        <f t="shared" ca="1" si="59"/>
        <v>3.0882736334657032E-2</v>
      </c>
      <c r="CS119" s="5">
        <f t="shared" ca="1" si="59"/>
        <v>-8.024600377751627E-2</v>
      </c>
      <c r="CT119" s="5">
        <f t="shared" ca="1" si="59"/>
        <v>-4.5114070264211069E-3</v>
      </c>
      <c r="CU119" s="5">
        <f t="shared" ca="1" si="59"/>
        <v>-3.5175366760556992E-2</v>
      </c>
      <c r="CV119" s="5">
        <f t="shared" ca="1" si="59"/>
        <v>-4.6531817983483652E-2</v>
      </c>
      <c r="CW119" s="5">
        <f t="shared" ca="1" si="59"/>
        <v>-1.7687977028938297E-2</v>
      </c>
      <c r="CX119" s="5">
        <f t="shared" ca="1" si="59"/>
        <v>-5.7520742270229824E-2</v>
      </c>
      <c r="CY119" s="5">
        <f t="shared" ca="1" si="59"/>
        <v>6.5924566526660192E-2</v>
      </c>
    </row>
    <row r="120" spans="2:103" x14ac:dyDescent="0.25">
      <c r="B120" s="1">
        <v>48427</v>
      </c>
      <c r="C120">
        <v>115</v>
      </c>
      <c r="D120" s="5">
        <f t="shared" ca="1" si="34"/>
        <v>-1.7777582942607208E-2</v>
      </c>
      <c r="E120" s="5">
        <f t="shared" ref="E120:BP123" ca="1" si="60">_xlfn.NORM.INV(RAND(), $B$3, $C$3)</f>
        <v>2.5685376951374895E-2</v>
      </c>
      <c r="F120" s="5">
        <f t="shared" ca="1" si="60"/>
        <v>-8.2092056981339385E-3</v>
      </c>
      <c r="G120" s="5">
        <f t="shared" ca="1" si="60"/>
        <v>-1.7091006832489916E-2</v>
      </c>
      <c r="H120" s="5">
        <f t="shared" ca="1" si="60"/>
        <v>7.4352632808966743E-2</v>
      </c>
      <c r="I120" s="5">
        <f t="shared" ca="1" si="60"/>
        <v>-4.7022649073956556E-2</v>
      </c>
      <c r="J120" s="5">
        <f t="shared" ca="1" si="60"/>
        <v>-1.7002600473281271E-2</v>
      </c>
      <c r="K120" s="5">
        <f t="shared" ca="1" si="60"/>
        <v>2.2524472540887217E-4</v>
      </c>
      <c r="L120" s="5">
        <f t="shared" ca="1" si="60"/>
        <v>-1.6989488760899472E-3</v>
      </c>
      <c r="M120" s="5">
        <f t="shared" ca="1" si="60"/>
        <v>2.4233679873024789E-2</v>
      </c>
      <c r="N120" s="5">
        <f t="shared" ca="1" si="60"/>
        <v>-3.4233617644014745E-2</v>
      </c>
      <c r="O120" s="5">
        <f t="shared" ca="1" si="60"/>
        <v>2.0713149686263792E-2</v>
      </c>
      <c r="P120" s="5">
        <f t="shared" ca="1" si="60"/>
        <v>-3.0316441854510673E-3</v>
      </c>
      <c r="Q120" s="5">
        <f t="shared" ca="1" si="60"/>
        <v>-1.7377881344181483E-2</v>
      </c>
      <c r="R120" s="5">
        <f t="shared" ca="1" si="60"/>
        <v>1.5896457305157333E-2</v>
      </c>
      <c r="S120" s="5">
        <f t="shared" ca="1" si="60"/>
        <v>2.011409839994625E-2</v>
      </c>
      <c r="T120" s="5">
        <f t="shared" ca="1" si="60"/>
        <v>-0.19144346370735638</v>
      </c>
      <c r="U120" s="5">
        <f t="shared" ca="1" si="60"/>
        <v>2.2480583558567302E-2</v>
      </c>
      <c r="V120" s="5">
        <f t="shared" ca="1" si="60"/>
        <v>-1.9964182632275358E-2</v>
      </c>
      <c r="W120" s="5">
        <f t="shared" ca="1" si="60"/>
        <v>2.0187054497865536E-2</v>
      </c>
      <c r="X120" s="5">
        <f t="shared" ca="1" si="60"/>
        <v>7.3550635229677863E-2</v>
      </c>
      <c r="Y120" s="5">
        <f t="shared" ca="1" si="60"/>
        <v>-1.8899159928669675E-2</v>
      </c>
      <c r="Z120" s="5">
        <f t="shared" ca="1" si="60"/>
        <v>0.14544873902013861</v>
      </c>
      <c r="AA120" s="5">
        <f t="shared" ca="1" si="60"/>
        <v>-8.9946200525740316E-2</v>
      </c>
      <c r="AB120" s="5">
        <f t="shared" ca="1" si="60"/>
        <v>4.0398586889691994E-2</v>
      </c>
      <c r="AC120" s="5">
        <f t="shared" ca="1" si="60"/>
        <v>6.7410985144307087E-2</v>
      </c>
      <c r="AD120" s="5">
        <f t="shared" ca="1" si="60"/>
        <v>-4.0546068192929847E-4</v>
      </c>
      <c r="AE120" s="5">
        <f t="shared" ca="1" si="60"/>
        <v>5.3831822657340975E-2</v>
      </c>
      <c r="AF120" s="5">
        <f t="shared" ca="1" si="60"/>
        <v>4.9670605875878722E-3</v>
      </c>
      <c r="AG120" s="5">
        <f t="shared" ca="1" si="60"/>
        <v>8.3448195437580738E-2</v>
      </c>
      <c r="AH120" s="5">
        <f t="shared" ca="1" si="60"/>
        <v>6.6152007384537748E-2</v>
      </c>
      <c r="AI120" s="5">
        <f t="shared" ca="1" si="60"/>
        <v>2.3152156511363774E-2</v>
      </c>
      <c r="AJ120" s="5">
        <f t="shared" ca="1" si="60"/>
        <v>5.3803805793582231E-2</v>
      </c>
      <c r="AK120" s="5">
        <f t="shared" ca="1" si="60"/>
        <v>-6.0878908401081067E-2</v>
      </c>
      <c r="AL120" s="5">
        <f t="shared" ca="1" si="60"/>
        <v>-4.5718683571644131E-2</v>
      </c>
      <c r="AM120" s="5">
        <f t="shared" ca="1" si="60"/>
        <v>-2.3965345341936269E-3</v>
      </c>
      <c r="AN120" s="5">
        <f t="shared" ca="1" si="60"/>
        <v>3.5083845108383284E-2</v>
      </c>
      <c r="AO120" s="5">
        <f t="shared" ca="1" si="60"/>
        <v>1.8396589802303395E-2</v>
      </c>
      <c r="AP120" s="5">
        <f t="shared" ca="1" si="60"/>
        <v>6.2045541029468576E-2</v>
      </c>
      <c r="AQ120" s="5">
        <f t="shared" ca="1" si="60"/>
        <v>9.9755766419839745E-3</v>
      </c>
      <c r="AR120" s="5">
        <f t="shared" ca="1" si="60"/>
        <v>2.4653010002174758E-3</v>
      </c>
      <c r="AS120" s="5">
        <f t="shared" ca="1" si="60"/>
        <v>1.5583604605745481E-2</v>
      </c>
      <c r="AT120" s="5">
        <f t="shared" ca="1" si="60"/>
        <v>9.8123469658215074E-3</v>
      </c>
      <c r="AU120" s="5">
        <f t="shared" ca="1" si="60"/>
        <v>-3.926532085490464E-2</v>
      </c>
      <c r="AV120" s="5">
        <f t="shared" ca="1" si="60"/>
        <v>7.8182206817681538E-2</v>
      </c>
      <c r="AW120" s="5">
        <f t="shared" ca="1" si="60"/>
        <v>8.4361855087797949E-2</v>
      </c>
      <c r="AX120" s="5">
        <f t="shared" ca="1" si="60"/>
        <v>0.1116208052356388</v>
      </c>
      <c r="AY120" s="5">
        <f t="shared" ca="1" si="60"/>
        <v>4.0569838212751723E-2</v>
      </c>
      <c r="AZ120" s="5">
        <f t="shared" ca="1" si="60"/>
        <v>4.8964669774911831E-2</v>
      </c>
      <c r="BA120" s="5">
        <f t="shared" ca="1" si="60"/>
        <v>-3.0194319527543353E-2</v>
      </c>
      <c r="BB120" s="5">
        <f t="shared" ca="1" si="60"/>
        <v>5.1431429662227732E-2</v>
      </c>
      <c r="BC120" s="5">
        <f t="shared" ca="1" si="60"/>
        <v>8.9670231200667375E-2</v>
      </c>
      <c r="BD120" s="5">
        <f t="shared" ca="1" si="60"/>
        <v>-7.574688477487896E-3</v>
      </c>
      <c r="BE120" s="5">
        <f t="shared" ca="1" si="60"/>
        <v>1.095587875216397E-2</v>
      </c>
      <c r="BF120" s="5">
        <f t="shared" ca="1" si="60"/>
        <v>-9.4235554190700968E-2</v>
      </c>
      <c r="BG120" s="5">
        <f t="shared" ca="1" si="60"/>
        <v>-8.3579228412274623E-2</v>
      </c>
      <c r="BH120" s="5">
        <f t="shared" ca="1" si="60"/>
        <v>-4.2474200312918237E-2</v>
      </c>
      <c r="BI120" s="5">
        <f t="shared" ca="1" si="60"/>
        <v>-8.443282758462177E-2</v>
      </c>
      <c r="BJ120" s="5">
        <f t="shared" ca="1" si="60"/>
        <v>-7.2424424818651328E-2</v>
      </c>
      <c r="BK120" s="5">
        <f t="shared" ca="1" si="60"/>
        <v>-2.7713893662513676E-2</v>
      </c>
      <c r="BL120" s="5">
        <f t="shared" ca="1" si="60"/>
        <v>2.1232018397953693E-2</v>
      </c>
      <c r="BM120" s="5">
        <f t="shared" ca="1" si="60"/>
        <v>3.2467087030242908E-3</v>
      </c>
      <c r="BN120" s="5">
        <f t="shared" ca="1" si="60"/>
        <v>-1.943703784108337E-2</v>
      </c>
      <c r="BO120" s="5">
        <f t="shared" ca="1" si="60"/>
        <v>6.3284846920388063E-2</v>
      </c>
      <c r="BP120" s="5">
        <f t="shared" ca="1" si="60"/>
        <v>-3.9827156117274956E-2</v>
      </c>
      <c r="BQ120" s="5">
        <f t="shared" ca="1" si="59"/>
        <v>1.2869942064841825E-2</v>
      </c>
      <c r="BR120" s="5">
        <f t="shared" ca="1" si="59"/>
        <v>-4.0983915281382156E-2</v>
      </c>
      <c r="BS120" s="5">
        <f t="shared" ca="1" si="59"/>
        <v>3.6754414331304594E-2</v>
      </c>
      <c r="BT120" s="5">
        <f t="shared" ca="1" si="59"/>
        <v>3.9198602787428261E-2</v>
      </c>
      <c r="BU120" s="5">
        <f t="shared" ca="1" si="59"/>
        <v>-6.105163314970638E-2</v>
      </c>
      <c r="BV120" s="5">
        <f t="shared" ca="1" si="59"/>
        <v>6.9012363139864183E-3</v>
      </c>
      <c r="BW120" s="5">
        <f t="shared" ca="1" si="59"/>
        <v>5.6066419889795022E-2</v>
      </c>
      <c r="BX120" s="5">
        <f t="shared" ca="1" si="59"/>
        <v>3.397683816295953E-2</v>
      </c>
      <c r="BY120" s="5">
        <f t="shared" ca="1" si="59"/>
        <v>-1.9124580284543065E-2</v>
      </c>
      <c r="BZ120" s="5">
        <f t="shared" ca="1" si="59"/>
        <v>-6.9127947347886895E-2</v>
      </c>
      <c r="CA120" s="5">
        <f t="shared" ca="1" si="59"/>
        <v>9.8757933061553019E-2</v>
      </c>
      <c r="CB120" s="5">
        <f t="shared" ca="1" si="59"/>
        <v>2.5643664548452183E-2</v>
      </c>
      <c r="CC120" s="5">
        <f t="shared" ca="1" si="59"/>
        <v>-2.9590138493207123E-2</v>
      </c>
      <c r="CD120" s="5">
        <f t="shared" ca="1" si="59"/>
        <v>-7.0243992639935027E-2</v>
      </c>
      <c r="CE120" s="5">
        <f t="shared" ca="1" si="59"/>
        <v>1.7136945400560169E-2</v>
      </c>
      <c r="CF120" s="5">
        <f t="shared" ca="1" si="59"/>
        <v>-4.377746649682239E-2</v>
      </c>
      <c r="CG120" s="5">
        <f t="shared" ca="1" si="59"/>
        <v>1.3333254868933329E-2</v>
      </c>
      <c r="CH120" s="5">
        <f t="shared" ca="1" si="59"/>
        <v>-3.6539732129273972E-2</v>
      </c>
      <c r="CI120" s="5">
        <f t="shared" ca="1" si="59"/>
        <v>-3.1748400624039518E-2</v>
      </c>
      <c r="CJ120" s="5">
        <f t="shared" ca="1" si="59"/>
        <v>5.0889754058703468E-2</v>
      </c>
      <c r="CK120" s="5">
        <f t="shared" ca="1" si="59"/>
        <v>-8.453096366913404E-2</v>
      </c>
      <c r="CL120" s="5">
        <f t="shared" ca="1" si="59"/>
        <v>1.7976865873123648E-2</v>
      </c>
      <c r="CM120" s="5">
        <f t="shared" ca="1" si="59"/>
        <v>-6.6342716128053716E-2</v>
      </c>
      <c r="CN120" s="5">
        <f t="shared" ca="1" si="59"/>
        <v>-2.5232485314222616E-2</v>
      </c>
      <c r="CO120" s="5">
        <f t="shared" ca="1" si="59"/>
        <v>-7.4333099344213199E-2</v>
      </c>
      <c r="CP120" s="5">
        <f t="shared" ca="1" si="59"/>
        <v>3.2871033616423663E-2</v>
      </c>
      <c r="CQ120" s="5">
        <f t="shared" ca="1" si="59"/>
        <v>5.2671423047630388E-2</v>
      </c>
      <c r="CR120" s="5">
        <f t="shared" ca="1" si="59"/>
        <v>3.593332350849756E-2</v>
      </c>
      <c r="CS120" s="5">
        <f t="shared" ca="1" si="59"/>
        <v>3.0162808210186937E-2</v>
      </c>
      <c r="CT120" s="5">
        <f t="shared" ca="1" si="59"/>
        <v>-1.3680891930670441E-2</v>
      </c>
      <c r="CU120" s="5">
        <f t="shared" ca="1" si="59"/>
        <v>5.240832115598797E-3</v>
      </c>
      <c r="CV120" s="5">
        <f t="shared" ca="1" si="59"/>
        <v>9.8436542679379388E-2</v>
      </c>
      <c r="CW120" s="5">
        <f t="shared" ca="1" si="59"/>
        <v>9.0711433282393943E-3</v>
      </c>
      <c r="CX120" s="5">
        <f t="shared" ca="1" si="59"/>
        <v>-6.2843849793406098E-2</v>
      </c>
      <c r="CY120" s="5">
        <f t="shared" ca="1" si="59"/>
        <v>5.1395213626402363E-2</v>
      </c>
    </row>
    <row r="121" spans="2:103" x14ac:dyDescent="0.25">
      <c r="B121" s="1">
        <v>48458</v>
      </c>
      <c r="C121">
        <v>116</v>
      </c>
      <c r="D121" s="5">
        <f t="shared" ca="1" si="34"/>
        <v>-2.7620790133710472E-2</v>
      </c>
      <c r="E121" s="5">
        <f t="shared" ca="1" si="60"/>
        <v>6.3085187918523147E-2</v>
      </c>
      <c r="F121" s="5">
        <f t="shared" ca="1" si="60"/>
        <v>-6.1944994508044346E-2</v>
      </c>
      <c r="G121" s="5">
        <f t="shared" ca="1" si="60"/>
        <v>3.7850406011824621E-2</v>
      </c>
      <c r="H121" s="5">
        <f t="shared" ca="1" si="60"/>
        <v>-3.4178831081730777E-3</v>
      </c>
      <c r="I121" s="5">
        <f t="shared" ca="1" si="60"/>
        <v>-6.4036816257563842E-2</v>
      </c>
      <c r="J121" s="5">
        <f t="shared" ca="1" si="60"/>
        <v>1.0570327786966453E-2</v>
      </c>
      <c r="K121" s="5">
        <f t="shared" ca="1" si="60"/>
        <v>-1.7578900980327394E-2</v>
      </c>
      <c r="L121" s="5">
        <f t="shared" ca="1" si="60"/>
        <v>-1.9524704853419124E-2</v>
      </c>
      <c r="M121" s="5">
        <f t="shared" ca="1" si="60"/>
        <v>-3.4555171124061368E-2</v>
      </c>
      <c r="N121" s="5">
        <f t="shared" ca="1" si="60"/>
        <v>-0.13220844538071136</v>
      </c>
      <c r="O121" s="5">
        <f t="shared" ca="1" si="60"/>
        <v>4.8021500984288291E-3</v>
      </c>
      <c r="P121" s="5">
        <f t="shared" ca="1" si="60"/>
        <v>-4.5077717958736802E-2</v>
      </c>
      <c r="Q121" s="5">
        <f t="shared" ca="1" si="60"/>
        <v>6.2436028282049014E-2</v>
      </c>
      <c r="R121" s="5">
        <f t="shared" ca="1" si="60"/>
        <v>-3.0768207538600753E-2</v>
      </c>
      <c r="S121" s="5">
        <f t="shared" ca="1" si="60"/>
        <v>-2.3302219982871693E-2</v>
      </c>
      <c r="T121" s="5">
        <f t="shared" ca="1" si="60"/>
        <v>2.9682261084139544E-2</v>
      </c>
      <c r="U121" s="5">
        <f t="shared" ca="1" si="60"/>
        <v>-3.6410863091107019E-2</v>
      </c>
      <c r="V121" s="5">
        <f t="shared" ca="1" si="60"/>
        <v>0.12225362076721326</v>
      </c>
      <c r="W121" s="5">
        <f t="shared" ca="1" si="60"/>
        <v>-3.6292449146593998E-2</v>
      </c>
      <c r="X121" s="5">
        <f t="shared" ca="1" si="60"/>
        <v>4.1436270949094765E-2</v>
      </c>
      <c r="Y121" s="5">
        <f t="shared" ca="1" si="60"/>
        <v>1.4882884581600571E-2</v>
      </c>
      <c r="Z121" s="5">
        <f t="shared" ca="1" si="60"/>
        <v>3.6835566010598904E-2</v>
      </c>
      <c r="AA121" s="5">
        <f t="shared" ca="1" si="60"/>
        <v>-4.568491986260248E-2</v>
      </c>
      <c r="AB121" s="5">
        <f t="shared" ca="1" si="60"/>
        <v>-4.1811266239968788E-2</v>
      </c>
      <c r="AC121" s="5">
        <f t="shared" ca="1" si="60"/>
        <v>-5.267394367043611E-2</v>
      </c>
      <c r="AD121" s="5">
        <f t="shared" ca="1" si="60"/>
        <v>4.9547324843615945E-2</v>
      </c>
      <c r="AE121" s="5">
        <f t="shared" ca="1" si="60"/>
        <v>4.9524131234454587E-2</v>
      </c>
      <c r="AF121" s="5">
        <f t="shared" ca="1" si="60"/>
        <v>8.9494063970746149E-2</v>
      </c>
      <c r="AG121" s="5">
        <f t="shared" ca="1" si="60"/>
        <v>-1.3834463595514906E-2</v>
      </c>
      <c r="AH121" s="5">
        <f t="shared" ca="1" si="60"/>
        <v>-1.4518984717178777E-2</v>
      </c>
      <c r="AI121" s="5">
        <f t="shared" ca="1" si="60"/>
        <v>-5.6097815343948261E-2</v>
      </c>
      <c r="AJ121" s="5">
        <f t="shared" ca="1" si="60"/>
        <v>-3.0338728397175572E-3</v>
      </c>
      <c r="AK121" s="5">
        <f t="shared" ca="1" si="60"/>
        <v>-1.5380010507104611E-2</v>
      </c>
      <c r="AL121" s="5">
        <f t="shared" ca="1" si="60"/>
        <v>7.4279965521074215E-4</v>
      </c>
      <c r="AM121" s="5">
        <f t="shared" ca="1" si="60"/>
        <v>3.8408787231128214E-2</v>
      </c>
      <c r="AN121" s="5">
        <f t="shared" ca="1" si="60"/>
        <v>4.7224948458709497E-2</v>
      </c>
      <c r="AO121" s="5">
        <f t="shared" ca="1" si="60"/>
        <v>9.9501124891652019E-3</v>
      </c>
      <c r="AP121" s="5">
        <f t="shared" ca="1" si="60"/>
        <v>6.2884611678055688E-2</v>
      </c>
      <c r="AQ121" s="5">
        <f t="shared" ca="1" si="60"/>
        <v>-4.9227452797669276E-2</v>
      </c>
      <c r="AR121" s="5">
        <f t="shared" ca="1" si="60"/>
        <v>1.1949415997519489E-2</v>
      </c>
      <c r="AS121" s="5">
        <f t="shared" ca="1" si="60"/>
        <v>-2.7174820104703762E-2</v>
      </c>
      <c r="AT121" s="5">
        <f t="shared" ca="1" si="60"/>
        <v>-4.2499782302688593E-3</v>
      </c>
      <c r="AU121" s="5">
        <f t="shared" ca="1" si="60"/>
        <v>2.128809450127038E-2</v>
      </c>
      <c r="AV121" s="5">
        <f t="shared" ca="1" si="60"/>
        <v>5.5818563545638494E-2</v>
      </c>
      <c r="AW121" s="5">
        <f t="shared" ca="1" si="60"/>
        <v>-3.5264390193458652E-2</v>
      </c>
      <c r="AX121" s="5">
        <f t="shared" ca="1" si="60"/>
        <v>-1.5092584283958172E-2</v>
      </c>
      <c r="AY121" s="5">
        <f t="shared" ca="1" si="60"/>
        <v>-3.9205861858971069E-2</v>
      </c>
      <c r="AZ121" s="5">
        <f t="shared" ca="1" si="60"/>
        <v>-1.0511190480312346E-2</v>
      </c>
      <c r="BA121" s="5">
        <f t="shared" ca="1" si="60"/>
        <v>6.5966775047751836E-2</v>
      </c>
      <c r="BB121" s="5">
        <f t="shared" ca="1" si="60"/>
        <v>-6.9983817224056194E-2</v>
      </c>
      <c r="BC121" s="5">
        <f t="shared" ca="1" si="60"/>
        <v>1.6087445195401028E-2</v>
      </c>
      <c r="BD121" s="5">
        <f t="shared" ca="1" si="60"/>
        <v>-2.359264127481378E-2</v>
      </c>
      <c r="BE121" s="5">
        <f t="shared" ca="1" si="60"/>
        <v>2.3242556963210755E-2</v>
      </c>
      <c r="BF121" s="5">
        <f t="shared" ca="1" si="60"/>
        <v>3.684158465520173E-2</v>
      </c>
      <c r="BG121" s="5">
        <f t="shared" ca="1" si="60"/>
        <v>-3.1216520097990037E-2</v>
      </c>
      <c r="BH121" s="5">
        <f t="shared" ca="1" si="60"/>
        <v>5.4101344096815357E-2</v>
      </c>
      <c r="BI121" s="5">
        <f t="shared" ca="1" si="60"/>
        <v>1.1110524228898194E-2</v>
      </c>
      <c r="BJ121" s="5">
        <f t="shared" ca="1" si="60"/>
        <v>4.1814111684729309E-2</v>
      </c>
      <c r="BK121" s="5">
        <f t="shared" ca="1" si="60"/>
        <v>-2.2853921975750674E-2</v>
      </c>
      <c r="BL121" s="5">
        <f t="shared" ca="1" si="60"/>
        <v>-6.3366812780968149E-3</v>
      </c>
      <c r="BM121" s="5">
        <f t="shared" ca="1" si="60"/>
        <v>-7.0846796469193382E-2</v>
      </c>
      <c r="BN121" s="5">
        <f t="shared" ca="1" si="60"/>
        <v>5.8206327408942132E-2</v>
      </c>
      <c r="BO121" s="5">
        <f t="shared" ca="1" si="60"/>
        <v>0.10279359247084037</v>
      </c>
      <c r="BP121" s="5">
        <f t="shared" ca="1" si="60"/>
        <v>-6.3913782357372537E-2</v>
      </c>
      <c r="BQ121" s="5">
        <f t="shared" ca="1" si="59"/>
        <v>-1.2677893227997353E-2</v>
      </c>
      <c r="BR121" s="5">
        <f t="shared" ca="1" si="59"/>
        <v>-8.4460350347739424E-2</v>
      </c>
      <c r="BS121" s="5">
        <f t="shared" ca="1" si="59"/>
        <v>1.7040544236599037E-2</v>
      </c>
      <c r="BT121" s="5">
        <f t="shared" ca="1" si="59"/>
        <v>8.177970929922021E-3</v>
      </c>
      <c r="BU121" s="5">
        <f t="shared" ca="1" si="59"/>
        <v>-1.8600892779024363E-2</v>
      </c>
      <c r="BV121" s="5">
        <f t="shared" ca="1" si="59"/>
        <v>-3.2542872032117275E-2</v>
      </c>
      <c r="BW121" s="5">
        <f t="shared" ca="1" si="59"/>
        <v>-8.0417500373980849E-2</v>
      </c>
      <c r="BX121" s="5">
        <f t="shared" ca="1" si="59"/>
        <v>-2.1190280506448219E-2</v>
      </c>
      <c r="BY121" s="5">
        <f t="shared" ca="1" si="59"/>
        <v>-1.645488328574873E-2</v>
      </c>
      <c r="BZ121" s="5">
        <f t="shared" ca="1" si="59"/>
        <v>1.094234735071851E-3</v>
      </c>
      <c r="CA121" s="5">
        <f t="shared" ca="1" si="59"/>
        <v>-5.385748938838357E-3</v>
      </c>
      <c r="CB121" s="5">
        <f t="shared" ca="1" si="59"/>
        <v>-3.3976692614606972E-2</v>
      </c>
      <c r="CC121" s="5">
        <f t="shared" ca="1" si="59"/>
        <v>2.9597902802478416E-2</v>
      </c>
      <c r="CD121" s="5">
        <f t="shared" ca="1" si="59"/>
        <v>-5.3396146350914872E-2</v>
      </c>
      <c r="CE121" s="5">
        <f t="shared" ca="1" si="59"/>
        <v>-3.211996833188871E-2</v>
      </c>
      <c r="CF121" s="5">
        <f t="shared" ca="1" si="59"/>
        <v>4.9563770601417256E-2</v>
      </c>
      <c r="CG121" s="5">
        <f t="shared" ca="1" si="59"/>
        <v>5.6462947621100205E-2</v>
      </c>
      <c r="CH121" s="5">
        <f t="shared" ca="1" si="59"/>
        <v>2.7252333859556901E-2</v>
      </c>
      <c r="CI121" s="5">
        <f t="shared" ca="1" si="59"/>
        <v>-2.6470503167035878E-2</v>
      </c>
      <c r="CJ121" s="5">
        <f t="shared" ca="1" si="59"/>
        <v>-5.9746745924427636E-2</v>
      </c>
      <c r="CK121" s="5">
        <f t="shared" ca="1" si="59"/>
        <v>6.5942640021068588E-2</v>
      </c>
      <c r="CL121" s="5">
        <f t="shared" ca="1" si="59"/>
        <v>6.2014564818192258E-2</v>
      </c>
      <c r="CM121" s="5">
        <f t="shared" ca="1" si="59"/>
        <v>3.6651849697822744E-2</v>
      </c>
      <c r="CN121" s="5">
        <f t="shared" ca="1" si="59"/>
        <v>-5.0569101996989198E-2</v>
      </c>
      <c r="CO121" s="5">
        <f t="shared" ca="1" si="59"/>
        <v>1.9315525681766522E-2</v>
      </c>
      <c r="CP121" s="5">
        <f t="shared" ca="1" si="59"/>
        <v>6.3464525107750094E-2</v>
      </c>
      <c r="CQ121" s="5">
        <f t="shared" ca="1" si="59"/>
        <v>-3.8519793121446322E-2</v>
      </c>
      <c r="CR121" s="5">
        <f t="shared" ca="1" si="59"/>
        <v>-7.959783102522754E-3</v>
      </c>
      <c r="CS121" s="5">
        <f t="shared" ca="1" si="59"/>
        <v>-1.0497100280662728E-2</v>
      </c>
      <c r="CT121" s="5">
        <f t="shared" ca="1" si="59"/>
        <v>1.1890615934166057E-2</v>
      </c>
      <c r="CU121" s="5">
        <f t="shared" ca="1" si="59"/>
        <v>2.9357470720863341E-3</v>
      </c>
      <c r="CV121" s="5">
        <f t="shared" ca="1" si="59"/>
        <v>6.5003159965802845E-2</v>
      </c>
      <c r="CW121" s="5">
        <f t="shared" ca="1" si="59"/>
        <v>-4.1469205352588669E-2</v>
      </c>
      <c r="CX121" s="5">
        <f t="shared" ca="1" si="59"/>
        <v>3.7693526268828936E-2</v>
      </c>
      <c r="CY121" s="5">
        <f t="shared" ca="1" si="59"/>
        <v>-4.1913483413063612E-2</v>
      </c>
    </row>
    <row r="122" spans="2:103" x14ac:dyDescent="0.25">
      <c r="B122" s="1">
        <v>48488</v>
      </c>
      <c r="C122">
        <v>117</v>
      </c>
      <c r="D122" s="5">
        <f t="shared" ca="1" si="34"/>
        <v>-2.1534567694798289E-2</v>
      </c>
      <c r="E122" s="5">
        <f t="shared" ca="1" si="60"/>
        <v>-6.4439314633394876E-2</v>
      </c>
      <c r="F122" s="5">
        <f t="shared" ca="1" si="60"/>
        <v>-4.4959761937186919E-2</v>
      </c>
      <c r="G122" s="5">
        <f t="shared" ca="1" si="60"/>
        <v>3.4621467706323426E-2</v>
      </c>
      <c r="H122" s="5">
        <f t="shared" ca="1" si="60"/>
        <v>9.5676428431655872E-2</v>
      </c>
      <c r="I122" s="5">
        <f t="shared" ca="1" si="60"/>
        <v>-0.11133408334500304</v>
      </c>
      <c r="J122" s="5">
        <f t="shared" ca="1" si="60"/>
        <v>-8.9559211094248983E-2</v>
      </c>
      <c r="K122" s="5">
        <f t="shared" ca="1" si="60"/>
        <v>2.1549163120120673E-2</v>
      </c>
      <c r="L122" s="5">
        <f t="shared" ca="1" si="60"/>
        <v>-5.5177017758820883E-2</v>
      </c>
      <c r="M122" s="5">
        <f t="shared" ca="1" si="60"/>
        <v>3.7437178419984951E-2</v>
      </c>
      <c r="N122" s="5">
        <f t="shared" ca="1" si="60"/>
        <v>-1.3412885124655945E-2</v>
      </c>
      <c r="O122" s="5">
        <f t="shared" ca="1" si="60"/>
        <v>2.8723238452639337E-2</v>
      </c>
      <c r="P122" s="5">
        <f t="shared" ca="1" si="60"/>
        <v>-1.3848873633126108E-2</v>
      </c>
      <c r="Q122" s="5">
        <f t="shared" ca="1" si="60"/>
        <v>-3.1634097472781832E-3</v>
      </c>
      <c r="R122" s="5">
        <f t="shared" ca="1" si="60"/>
        <v>3.3998966611638995E-2</v>
      </c>
      <c r="S122" s="5">
        <f t="shared" ca="1" si="60"/>
        <v>-9.4417767067252155E-3</v>
      </c>
      <c r="T122" s="5">
        <f t="shared" ca="1" si="60"/>
        <v>-9.0818366450769433E-2</v>
      </c>
      <c r="U122" s="5">
        <f t="shared" ca="1" si="60"/>
        <v>-3.4782983242799153E-3</v>
      </c>
      <c r="V122" s="5">
        <f t="shared" ca="1" si="60"/>
        <v>9.4909042231210466E-2</v>
      </c>
      <c r="W122" s="5">
        <f t="shared" ca="1" si="60"/>
        <v>2.1343253780729481E-2</v>
      </c>
      <c r="X122" s="5">
        <f t="shared" ca="1" si="60"/>
        <v>4.3311689951844576E-2</v>
      </c>
      <c r="Y122" s="5">
        <f t="shared" ca="1" si="60"/>
        <v>0.11756864082101154</v>
      </c>
      <c r="Z122" s="5">
        <f t="shared" ca="1" si="60"/>
        <v>-2.016864705559137E-2</v>
      </c>
      <c r="AA122" s="5">
        <f t="shared" ca="1" si="60"/>
        <v>-4.6605963152649872E-3</v>
      </c>
      <c r="AB122" s="5">
        <f t="shared" ca="1" si="60"/>
        <v>-5.0388676382543782E-2</v>
      </c>
      <c r="AC122" s="5">
        <f t="shared" ca="1" si="60"/>
        <v>-6.767229962875615E-2</v>
      </c>
      <c r="AD122" s="5">
        <f t="shared" ca="1" si="60"/>
        <v>4.4970933803244731E-3</v>
      </c>
      <c r="AE122" s="5">
        <f t="shared" ca="1" si="60"/>
        <v>4.5496814660812342E-3</v>
      </c>
      <c r="AF122" s="5">
        <f t="shared" ca="1" si="60"/>
        <v>2.3100664388673409E-2</v>
      </c>
      <c r="AG122" s="5">
        <f t="shared" ca="1" si="60"/>
        <v>8.3701985493022907E-2</v>
      </c>
      <c r="AH122" s="5">
        <f t="shared" ca="1" si="60"/>
        <v>-1.9302254585369317E-2</v>
      </c>
      <c r="AI122" s="5">
        <f t="shared" ca="1" si="60"/>
        <v>-1.0285185184773844E-2</v>
      </c>
      <c r="AJ122" s="5">
        <f t="shared" ca="1" si="60"/>
        <v>-2.4843248138573967E-2</v>
      </c>
      <c r="AK122" s="5">
        <f t="shared" ca="1" si="60"/>
        <v>-5.9335578795727942E-2</v>
      </c>
      <c r="AL122" s="5">
        <f t="shared" ca="1" si="60"/>
        <v>3.5392010640509557E-2</v>
      </c>
      <c r="AM122" s="5">
        <f t="shared" ca="1" si="60"/>
        <v>-2.3147928007593688E-2</v>
      </c>
      <c r="AN122" s="5">
        <f t="shared" ca="1" si="60"/>
        <v>2.3257936640800645E-2</v>
      </c>
      <c r="AO122" s="5">
        <f t="shared" ca="1" si="60"/>
        <v>3.8236344950292996E-2</v>
      </c>
      <c r="AP122" s="5">
        <f t="shared" ca="1" si="60"/>
        <v>3.5939483800843078E-3</v>
      </c>
      <c r="AQ122" s="5">
        <f t="shared" ca="1" si="60"/>
        <v>-8.749106555807018E-3</v>
      </c>
      <c r="AR122" s="5">
        <f t="shared" ca="1" si="60"/>
        <v>-7.513060708876107E-2</v>
      </c>
      <c r="AS122" s="5">
        <f t="shared" ca="1" si="60"/>
        <v>2.6966458176872533E-2</v>
      </c>
      <c r="AT122" s="5">
        <f t="shared" ca="1" si="60"/>
        <v>6.5832893857918753E-2</v>
      </c>
      <c r="AU122" s="5">
        <f t="shared" ca="1" si="60"/>
        <v>-4.7173342347200338E-2</v>
      </c>
      <c r="AV122" s="5">
        <f t="shared" ca="1" si="60"/>
        <v>-3.9755851263300029E-2</v>
      </c>
      <c r="AW122" s="5">
        <f t="shared" ca="1" si="60"/>
        <v>-5.5624449022703144E-2</v>
      </c>
      <c r="AX122" s="5">
        <f t="shared" ca="1" si="60"/>
        <v>6.0570919095533644E-2</v>
      </c>
      <c r="AY122" s="5">
        <f t="shared" ca="1" si="60"/>
        <v>3.0658666337772089E-2</v>
      </c>
      <c r="AZ122" s="5">
        <f t="shared" ca="1" si="60"/>
        <v>2.4349112398681285E-2</v>
      </c>
      <c r="BA122" s="5">
        <f t="shared" ca="1" si="60"/>
        <v>2.895307534518371E-2</v>
      </c>
      <c r="BB122" s="5">
        <f t="shared" ca="1" si="60"/>
        <v>-5.5309510532090024E-2</v>
      </c>
      <c r="BC122" s="5">
        <f t="shared" ca="1" si="60"/>
        <v>-3.2732436573729796E-2</v>
      </c>
      <c r="BD122" s="5">
        <f t="shared" ca="1" si="60"/>
        <v>6.4609265276426048E-2</v>
      </c>
      <c r="BE122" s="5">
        <f t="shared" ca="1" si="60"/>
        <v>6.085215570373366E-2</v>
      </c>
      <c r="BF122" s="5">
        <f t="shared" ca="1" si="60"/>
        <v>5.7760781295226896E-2</v>
      </c>
      <c r="BG122" s="5">
        <f t="shared" ca="1" si="60"/>
        <v>-3.6837259871066244E-2</v>
      </c>
      <c r="BH122" s="5">
        <f t="shared" ca="1" si="60"/>
        <v>-2.1162274458980133E-2</v>
      </c>
      <c r="BI122" s="5">
        <f t="shared" ca="1" si="60"/>
        <v>1.2976488734436306E-3</v>
      </c>
      <c r="BJ122" s="5">
        <f t="shared" ca="1" si="60"/>
        <v>-1.0256608606281246E-2</v>
      </c>
      <c r="BK122" s="5">
        <f t="shared" ca="1" si="60"/>
        <v>1.2258637418233281E-2</v>
      </c>
      <c r="BL122" s="5">
        <f t="shared" ca="1" si="60"/>
        <v>0.11487902221806734</v>
      </c>
      <c r="BM122" s="5">
        <f t="shared" ca="1" si="60"/>
        <v>2.7590297569912884E-2</v>
      </c>
      <c r="BN122" s="5">
        <f t="shared" ca="1" si="60"/>
        <v>6.3596468610400747E-2</v>
      </c>
      <c r="BO122" s="5">
        <f t="shared" ca="1" si="60"/>
        <v>-1.9733223449936631E-2</v>
      </c>
      <c r="BP122" s="5">
        <f t="shared" ca="1" si="60"/>
        <v>6.1199130790048309E-2</v>
      </c>
      <c r="BQ122" s="5">
        <f t="shared" ca="1" si="59"/>
        <v>-6.7359611452721777E-2</v>
      </c>
      <c r="BR122" s="5">
        <f t="shared" ca="1" si="59"/>
        <v>9.417979554345067E-2</v>
      </c>
      <c r="BS122" s="5">
        <f t="shared" ca="1" si="59"/>
        <v>3.0612422374889058E-2</v>
      </c>
      <c r="BT122" s="5">
        <f t="shared" ca="1" si="59"/>
        <v>9.7895072646881198E-3</v>
      </c>
      <c r="BU122" s="5">
        <f t="shared" ca="1" si="59"/>
        <v>-2.9789721147103869E-2</v>
      </c>
      <c r="BV122" s="5">
        <f t="shared" ca="1" si="59"/>
        <v>5.8781709710663266E-2</v>
      </c>
      <c r="BW122" s="5">
        <f t="shared" ca="1" si="59"/>
        <v>-0.11796591779392331</v>
      </c>
      <c r="BX122" s="5">
        <f t="shared" ca="1" si="59"/>
        <v>-6.36842434755482E-2</v>
      </c>
      <c r="BY122" s="5">
        <f t="shared" ca="1" si="59"/>
        <v>-4.0970037455432991E-2</v>
      </c>
      <c r="BZ122" s="5">
        <f t="shared" ca="1" si="59"/>
        <v>-8.3247969766959584E-2</v>
      </c>
      <c r="CA122" s="5">
        <f t="shared" ca="1" si="59"/>
        <v>0.10166190284286745</v>
      </c>
      <c r="CB122" s="5">
        <f t="shared" ca="1" si="59"/>
        <v>-1.1836620323122025E-2</v>
      </c>
      <c r="CC122" s="5">
        <f t="shared" ca="1" si="59"/>
        <v>4.0699959857931699E-2</v>
      </c>
      <c r="CD122" s="5">
        <f t="shared" ca="1" si="59"/>
        <v>1.9936333522146091E-2</v>
      </c>
      <c r="CE122" s="5">
        <f t="shared" ca="1" si="59"/>
        <v>-5.2624136821943501E-2</v>
      </c>
      <c r="CF122" s="5">
        <f t="shared" ca="1" si="59"/>
        <v>-4.4511941035676385E-2</v>
      </c>
      <c r="CG122" s="5">
        <f t="shared" ca="1" si="59"/>
        <v>-2.8922808485007556E-2</v>
      </c>
      <c r="CH122" s="5">
        <f t="shared" ca="1" si="59"/>
        <v>-9.2679716620610812E-3</v>
      </c>
      <c r="CI122" s="5">
        <f t="shared" ca="1" si="59"/>
        <v>-5.6066888209809443E-2</v>
      </c>
      <c r="CJ122" s="5">
        <f t="shared" ca="1" si="59"/>
        <v>2.4324494393080084E-2</v>
      </c>
      <c r="CK122" s="5">
        <f t="shared" ca="1" si="59"/>
        <v>-6.1447803287211583E-2</v>
      </c>
      <c r="CL122" s="5">
        <f t="shared" ca="1" si="59"/>
        <v>-3.19456379387092E-2</v>
      </c>
      <c r="CM122" s="5">
        <f t="shared" ca="1" si="59"/>
        <v>-1.266062274487554E-2</v>
      </c>
      <c r="CN122" s="5">
        <f t="shared" ca="1" si="59"/>
        <v>0.1157065434460903</v>
      </c>
      <c r="CO122" s="5">
        <f t="shared" ca="1" si="59"/>
        <v>-3.0046080846309262E-2</v>
      </c>
      <c r="CP122" s="5">
        <f t="shared" ca="1" si="59"/>
        <v>5.4308750755400603E-3</v>
      </c>
      <c r="CQ122" s="5">
        <f t="shared" ca="1" si="59"/>
        <v>1.7750141619660605E-2</v>
      </c>
      <c r="CR122" s="5">
        <f t="shared" ca="1" si="59"/>
        <v>2.5606487433670045E-2</v>
      </c>
      <c r="CS122" s="5">
        <f t="shared" ca="1" si="59"/>
        <v>-1.0496116534706872E-2</v>
      </c>
      <c r="CT122" s="5">
        <f t="shared" ca="1" si="59"/>
        <v>1.0381070343601273E-2</v>
      </c>
      <c r="CU122" s="5">
        <f t="shared" ca="1" si="59"/>
        <v>2.5706908914871165E-2</v>
      </c>
      <c r="CV122" s="5">
        <f t="shared" ca="1" si="59"/>
        <v>1.9817610303036883E-2</v>
      </c>
      <c r="CW122" s="5">
        <f t="shared" ca="1" si="59"/>
        <v>2.0913117175821207E-3</v>
      </c>
      <c r="CX122" s="5">
        <f t="shared" ca="1" si="59"/>
        <v>6.4333893025614056E-2</v>
      </c>
      <c r="CY122" s="5">
        <f t="shared" ca="1" si="59"/>
        <v>-1.0700699470683245E-2</v>
      </c>
    </row>
    <row r="123" spans="2:103" x14ac:dyDescent="0.25">
      <c r="B123" s="1">
        <v>48519</v>
      </c>
      <c r="C123">
        <v>118</v>
      </c>
      <c r="D123" s="5">
        <f t="shared" ca="1" si="34"/>
        <v>-7.8166992974436814E-2</v>
      </c>
      <c r="E123" s="5">
        <f t="shared" ca="1" si="60"/>
        <v>-3.1080832333190464E-2</v>
      </c>
      <c r="F123" s="5">
        <f t="shared" ca="1" si="60"/>
        <v>-3.5384267014741213E-3</v>
      </c>
      <c r="G123" s="5">
        <f t="shared" ca="1" si="60"/>
        <v>-0.1066714378303622</v>
      </c>
      <c r="H123" s="5">
        <f t="shared" ca="1" si="60"/>
        <v>9.1274005860770877E-2</v>
      </c>
      <c r="I123" s="5">
        <f t="shared" ca="1" si="60"/>
        <v>2.8928281773401315E-2</v>
      </c>
      <c r="J123" s="5">
        <f t="shared" ca="1" si="60"/>
        <v>7.449269944041377E-2</v>
      </c>
      <c r="K123" s="5">
        <f t="shared" ca="1" si="60"/>
        <v>-4.4964191864141932E-2</v>
      </c>
      <c r="L123" s="5">
        <f t="shared" ca="1" si="60"/>
        <v>1.140434972156718E-2</v>
      </c>
      <c r="M123" s="5">
        <f t="shared" ca="1" si="60"/>
        <v>-6.1470010980668635E-2</v>
      </c>
      <c r="N123" s="5">
        <f t="shared" ca="1" si="60"/>
        <v>-3.178478235342088E-2</v>
      </c>
      <c r="O123" s="5">
        <f t="shared" ca="1" si="60"/>
        <v>-3.1212319103892147E-2</v>
      </c>
      <c r="P123" s="5">
        <f t="shared" ca="1" si="60"/>
        <v>-4.5189559472376281E-2</v>
      </c>
      <c r="Q123" s="5">
        <f t="shared" ca="1" si="60"/>
        <v>-5.2393343331729722E-2</v>
      </c>
      <c r="R123" s="5">
        <f t="shared" ca="1" si="60"/>
        <v>4.856028320258951E-2</v>
      </c>
      <c r="S123" s="5">
        <f t="shared" ca="1" si="60"/>
        <v>-6.8699055606878223E-2</v>
      </c>
      <c r="T123" s="5">
        <f t="shared" ca="1" si="60"/>
        <v>3.097313877605674E-2</v>
      </c>
      <c r="U123" s="5">
        <f t="shared" ca="1" si="60"/>
        <v>3.2904029746662546E-2</v>
      </c>
      <c r="V123" s="5">
        <f t="shared" ca="1" si="60"/>
        <v>7.7057271098171218E-2</v>
      </c>
      <c r="W123" s="5">
        <f t="shared" ca="1" si="60"/>
        <v>3.7009526352023016E-2</v>
      </c>
      <c r="X123" s="5">
        <f t="shared" ca="1" si="60"/>
        <v>4.4452685583677633E-2</v>
      </c>
      <c r="Y123" s="5">
        <f t="shared" ca="1" si="60"/>
        <v>-9.6821957957029664E-2</v>
      </c>
      <c r="Z123" s="5">
        <f t="shared" ca="1" si="60"/>
        <v>-6.5417431995467221E-2</v>
      </c>
      <c r="AA123" s="5">
        <f t="shared" ca="1" si="60"/>
        <v>-5.1398682603678303E-2</v>
      </c>
      <c r="AB123" s="5">
        <f t="shared" ca="1" si="60"/>
        <v>3.0896370494195073E-2</v>
      </c>
      <c r="AC123" s="5">
        <f t="shared" ca="1" si="60"/>
        <v>-4.2497343745878859E-2</v>
      </c>
      <c r="AD123" s="5">
        <f t="shared" ca="1" si="60"/>
        <v>-7.8040718561277173E-2</v>
      </c>
      <c r="AE123" s="5">
        <f t="shared" ca="1" si="60"/>
        <v>3.2471615913436225E-2</v>
      </c>
      <c r="AF123" s="5">
        <f t="shared" ca="1" si="60"/>
        <v>-1.9275113774196447E-2</v>
      </c>
      <c r="AG123" s="5">
        <f t="shared" ca="1" si="60"/>
        <v>7.2696568108281928E-2</v>
      </c>
      <c r="AH123" s="5">
        <f t="shared" ca="1" si="60"/>
        <v>-7.0359258954907328E-2</v>
      </c>
      <c r="AI123" s="5">
        <f t="shared" ca="1" si="60"/>
        <v>5.1848026387774984E-2</v>
      </c>
      <c r="AJ123" s="5">
        <f t="shared" ca="1" si="60"/>
        <v>4.4720114540703106E-2</v>
      </c>
      <c r="AK123" s="5">
        <f t="shared" ca="1" si="60"/>
        <v>1.8577428374169182E-2</v>
      </c>
      <c r="AL123" s="5">
        <f t="shared" ca="1" si="60"/>
        <v>-1.1869352431337842E-2</v>
      </c>
      <c r="AM123" s="5">
        <f t="shared" ca="1" si="60"/>
        <v>7.5411940671729974E-2</v>
      </c>
      <c r="AN123" s="5">
        <f t="shared" ca="1" si="60"/>
        <v>-1.1693295786266529E-2</v>
      </c>
      <c r="AO123" s="5">
        <f t="shared" ca="1" si="60"/>
        <v>-4.2872031019572585E-2</v>
      </c>
      <c r="AP123" s="5">
        <f t="shared" ca="1" si="60"/>
        <v>2.5476971375493769E-2</v>
      </c>
      <c r="AQ123" s="5">
        <f t="shared" ca="1" si="60"/>
        <v>-4.0590309212912165E-2</v>
      </c>
      <c r="AR123" s="5">
        <f t="shared" ca="1" si="60"/>
        <v>-4.1099695320182393E-2</v>
      </c>
      <c r="AS123" s="5">
        <f t="shared" ca="1" si="60"/>
        <v>5.544615972499288E-2</v>
      </c>
      <c r="AT123" s="5">
        <f t="shared" ca="1" si="60"/>
        <v>5.5018529311440224E-2</v>
      </c>
      <c r="AU123" s="5">
        <f t="shared" ca="1" si="60"/>
        <v>4.0922344285136664E-2</v>
      </c>
      <c r="AV123" s="5">
        <f t="shared" ca="1" si="60"/>
        <v>2.8808067487891029E-2</v>
      </c>
      <c r="AW123" s="5">
        <f t="shared" ca="1" si="60"/>
        <v>7.5352888321193981E-2</v>
      </c>
      <c r="AX123" s="5">
        <f t="shared" ca="1" si="60"/>
        <v>2.9623838109676962E-2</v>
      </c>
      <c r="AY123" s="5">
        <f t="shared" ca="1" si="60"/>
        <v>6.1817451315596371E-3</v>
      </c>
      <c r="AZ123" s="5">
        <f t="shared" ca="1" si="60"/>
        <v>-8.7564650759162477E-2</v>
      </c>
      <c r="BA123" s="5">
        <f t="shared" ca="1" si="60"/>
        <v>4.6322208387198076E-2</v>
      </c>
      <c r="BB123" s="5">
        <f t="shared" ca="1" si="60"/>
        <v>4.1203643095665834E-2</v>
      </c>
      <c r="BC123" s="5">
        <f t="shared" ca="1" si="60"/>
        <v>8.6186131385397186E-2</v>
      </c>
      <c r="BD123" s="5">
        <f t="shared" ca="1" si="60"/>
        <v>-6.8286135119289729E-2</v>
      </c>
      <c r="BE123" s="5">
        <f t="shared" ca="1" si="60"/>
        <v>-3.5752776834795864E-2</v>
      </c>
      <c r="BF123" s="5">
        <f t="shared" ca="1" si="60"/>
        <v>4.3241468419681059E-2</v>
      </c>
      <c r="BG123" s="5">
        <f t="shared" ca="1" si="60"/>
        <v>3.4537065382651957E-2</v>
      </c>
      <c r="BH123" s="5">
        <f t="shared" ca="1" si="60"/>
        <v>-3.942021825772956E-2</v>
      </c>
      <c r="BI123" s="5">
        <f t="shared" ca="1" si="60"/>
        <v>8.3511895929361854E-2</v>
      </c>
      <c r="BJ123" s="5">
        <f t="shared" ca="1" si="60"/>
        <v>0.11052552619610273</v>
      </c>
      <c r="BK123" s="5">
        <f t="shared" ca="1" si="60"/>
        <v>-1.9025913303056693E-2</v>
      </c>
      <c r="BL123" s="5">
        <f t="shared" ca="1" si="60"/>
        <v>-4.0032339213817367E-2</v>
      </c>
      <c r="BM123" s="5">
        <f t="shared" ca="1" si="60"/>
        <v>3.0247693315220897E-2</v>
      </c>
      <c r="BN123" s="5">
        <f t="shared" ca="1" si="60"/>
        <v>7.3896029143455139E-2</v>
      </c>
      <c r="BO123" s="5">
        <f t="shared" ca="1" si="60"/>
        <v>-8.0381039941164287E-2</v>
      </c>
      <c r="BP123" s="5">
        <f t="shared" ref="BP123:CY125" ca="1" si="61">_xlfn.NORM.INV(RAND(), $B$3, $C$3)</f>
        <v>-6.9719168703694462E-2</v>
      </c>
      <c r="BQ123" s="5">
        <f t="shared" ca="1" si="61"/>
        <v>1.7856657441807214E-2</v>
      </c>
      <c r="BR123" s="5">
        <f t="shared" ca="1" si="61"/>
        <v>-2.0284424303056815E-2</v>
      </c>
      <c r="BS123" s="5">
        <f t="shared" ca="1" si="61"/>
        <v>1.2310723281611593E-2</v>
      </c>
      <c r="BT123" s="5">
        <f t="shared" ca="1" si="61"/>
        <v>-2.3679178960916293E-2</v>
      </c>
      <c r="BU123" s="5">
        <f t="shared" ca="1" si="61"/>
        <v>-4.2885112760186701E-2</v>
      </c>
      <c r="BV123" s="5">
        <f t="shared" ca="1" si="61"/>
        <v>-8.1191486835276327E-2</v>
      </c>
      <c r="BW123" s="5">
        <f t="shared" ca="1" si="61"/>
        <v>-2.5972751496640804E-2</v>
      </c>
      <c r="BX123" s="5">
        <f t="shared" ca="1" si="61"/>
        <v>-6.6479920061730938E-2</v>
      </c>
      <c r="BY123" s="5">
        <f t="shared" ca="1" si="61"/>
        <v>2.9631688786234629E-2</v>
      </c>
      <c r="BZ123" s="5">
        <f t="shared" ca="1" si="61"/>
        <v>-1.1347432969523941E-2</v>
      </c>
      <c r="CA123" s="5">
        <f t="shared" ca="1" si="61"/>
        <v>7.2473630275206508E-2</v>
      </c>
      <c r="CB123" s="5">
        <f t="shared" ca="1" si="61"/>
        <v>4.9877720763169008E-2</v>
      </c>
      <c r="CC123" s="5">
        <f t="shared" ca="1" si="61"/>
        <v>-1.6846463262906178E-2</v>
      </c>
      <c r="CD123" s="5">
        <f t="shared" ca="1" si="61"/>
        <v>1.6623458439248538E-2</v>
      </c>
      <c r="CE123" s="5">
        <f t="shared" ca="1" si="61"/>
        <v>-1.5969431518218356E-2</v>
      </c>
      <c r="CF123" s="5">
        <f t="shared" ca="1" si="61"/>
        <v>3.3323642621302489E-2</v>
      </c>
      <c r="CG123" s="5">
        <f t="shared" ca="1" si="61"/>
        <v>3.6111022333999598E-2</v>
      </c>
      <c r="CH123" s="5">
        <f t="shared" ca="1" si="61"/>
        <v>-3.0188212430542001E-3</v>
      </c>
      <c r="CI123" s="5">
        <f t="shared" ca="1" si="61"/>
        <v>-3.2460815885529945E-2</v>
      </c>
      <c r="CJ123" s="5">
        <f t="shared" ca="1" si="61"/>
        <v>4.5568825042378476E-3</v>
      </c>
      <c r="CK123" s="5">
        <f t="shared" ca="1" si="61"/>
        <v>-1.6344082688784397E-2</v>
      </c>
      <c r="CL123" s="5">
        <f t="shared" ca="1" si="61"/>
        <v>4.1240428944977307E-3</v>
      </c>
      <c r="CM123" s="5">
        <f t="shared" ca="1" si="61"/>
        <v>-7.7803583252777753E-2</v>
      </c>
      <c r="CN123" s="5">
        <f t="shared" ca="1" si="61"/>
        <v>4.9137390280598561E-2</v>
      </c>
      <c r="CO123" s="5">
        <f t="shared" ca="1" si="61"/>
        <v>-7.8749948272487352E-2</v>
      </c>
      <c r="CP123" s="5">
        <f t="shared" ca="1" si="61"/>
        <v>-5.2542408809677296E-2</v>
      </c>
      <c r="CQ123" s="5">
        <f t="shared" ca="1" si="61"/>
        <v>5.1449523386181729E-3</v>
      </c>
      <c r="CR123" s="5">
        <f t="shared" ca="1" si="61"/>
        <v>-1.6577731628535333E-2</v>
      </c>
      <c r="CS123" s="5">
        <f t="shared" ca="1" si="61"/>
        <v>-2.4342075157740835E-2</v>
      </c>
      <c r="CT123" s="5">
        <f t="shared" ca="1" si="61"/>
        <v>-8.2042495855779177E-2</v>
      </c>
      <c r="CU123" s="5">
        <f t="shared" ca="1" si="61"/>
        <v>-1.860441313093043E-2</v>
      </c>
      <c r="CV123" s="5">
        <f t="shared" ca="1" si="61"/>
        <v>-7.5481628140156937E-2</v>
      </c>
      <c r="CW123" s="5">
        <f t="shared" ca="1" si="61"/>
        <v>4.3109860064012408E-3</v>
      </c>
      <c r="CX123" s="5">
        <f t="shared" ca="1" si="61"/>
        <v>3.2598024454092045E-2</v>
      </c>
      <c r="CY123" s="5">
        <f t="shared" ca="1" si="61"/>
        <v>4.9303901460613926E-2</v>
      </c>
    </row>
    <row r="124" spans="2:103" x14ac:dyDescent="0.25">
      <c r="B124" s="1">
        <v>48549</v>
      </c>
      <c r="C124">
        <v>119</v>
      </c>
      <c r="D124" s="5">
        <f t="shared" ca="1" si="34"/>
        <v>-5.9394547356196925E-2</v>
      </c>
      <c r="E124" s="5">
        <f t="shared" ref="E124:BP125" ca="1" si="62">_xlfn.NORM.INV(RAND(), $B$3, $C$3)</f>
        <v>-0.10202335601845956</v>
      </c>
      <c r="F124" s="5">
        <f t="shared" ca="1" si="62"/>
        <v>9.1663683177787461E-2</v>
      </c>
      <c r="G124" s="5">
        <f t="shared" ca="1" si="62"/>
        <v>-3.8202724292070965E-2</v>
      </c>
      <c r="H124" s="5">
        <f t="shared" ca="1" si="62"/>
        <v>5.4842240121571406E-2</v>
      </c>
      <c r="I124" s="5">
        <f t="shared" ca="1" si="62"/>
        <v>1.5303461493859014E-2</v>
      </c>
      <c r="J124" s="5">
        <f t="shared" ca="1" si="62"/>
        <v>-7.1565220729226456E-2</v>
      </c>
      <c r="K124" s="5">
        <f t="shared" ca="1" si="62"/>
        <v>-2.9802879009701751E-2</v>
      </c>
      <c r="L124" s="5">
        <f t="shared" ca="1" si="62"/>
        <v>-1.472926206388878E-2</v>
      </c>
      <c r="M124" s="5">
        <f t="shared" ca="1" si="62"/>
        <v>1.810601670594908E-2</v>
      </c>
      <c r="N124" s="5">
        <f t="shared" ca="1" si="62"/>
        <v>7.2869000342975374E-2</v>
      </c>
      <c r="O124" s="5">
        <f t="shared" ca="1" si="62"/>
        <v>7.3160676046809078E-2</v>
      </c>
      <c r="P124" s="5">
        <f t="shared" ca="1" si="62"/>
        <v>0.10965868982173306</v>
      </c>
      <c r="Q124" s="5">
        <f t="shared" ca="1" si="62"/>
        <v>-8.9961230662371564E-3</v>
      </c>
      <c r="R124" s="5">
        <f t="shared" ca="1" si="62"/>
        <v>-1.5111825885755065E-2</v>
      </c>
      <c r="S124" s="5">
        <f t="shared" ca="1" si="62"/>
        <v>6.9779197685012589E-2</v>
      </c>
      <c r="T124" s="5">
        <f t="shared" ca="1" si="62"/>
        <v>-3.8783843101008707E-2</v>
      </c>
      <c r="U124" s="5">
        <f t="shared" ca="1" si="62"/>
        <v>-2.7223494645595404E-2</v>
      </c>
      <c r="V124" s="5">
        <f t="shared" ca="1" si="62"/>
        <v>-4.0238611903324832E-2</v>
      </c>
      <c r="W124" s="5">
        <f t="shared" ca="1" si="62"/>
        <v>5.9903834221907225E-2</v>
      </c>
      <c r="X124" s="5">
        <f t="shared" ca="1" si="62"/>
        <v>-2.971959221206863E-2</v>
      </c>
      <c r="Y124" s="5">
        <f t="shared" ca="1" si="62"/>
        <v>0.11054053422939795</v>
      </c>
      <c r="Z124" s="5">
        <f t="shared" ca="1" si="62"/>
        <v>-9.9643617452544311E-2</v>
      </c>
      <c r="AA124" s="5">
        <f t="shared" ca="1" si="62"/>
        <v>1.0260827967171015E-2</v>
      </c>
      <c r="AB124" s="5">
        <f t="shared" ca="1" si="62"/>
        <v>-4.9800832625818164E-2</v>
      </c>
      <c r="AC124" s="5">
        <f t="shared" ca="1" si="62"/>
        <v>-2.7920902052176344E-2</v>
      </c>
      <c r="AD124" s="5">
        <f t="shared" ca="1" si="62"/>
        <v>-5.6295520021310372E-2</v>
      </c>
      <c r="AE124" s="5">
        <f t="shared" ca="1" si="62"/>
        <v>5.1603135326379362E-2</v>
      </c>
      <c r="AF124" s="5">
        <f t="shared" ca="1" si="62"/>
        <v>-1.9298562817677813E-2</v>
      </c>
      <c r="AG124" s="5">
        <f t="shared" ca="1" si="62"/>
        <v>-1.5114754869485238E-2</v>
      </c>
      <c r="AH124" s="5">
        <f t="shared" ca="1" si="62"/>
        <v>-3.3277256624179387E-2</v>
      </c>
      <c r="AI124" s="5">
        <f t="shared" ca="1" si="62"/>
        <v>3.4625322435691115E-2</v>
      </c>
      <c r="AJ124" s="5">
        <f t="shared" ca="1" si="62"/>
        <v>-2.8338319463639024E-2</v>
      </c>
      <c r="AK124" s="5">
        <f t="shared" ca="1" si="62"/>
        <v>-2.3838879453807381E-2</v>
      </c>
      <c r="AL124" s="5">
        <f t="shared" ca="1" si="62"/>
        <v>6.5023767309548616E-3</v>
      </c>
      <c r="AM124" s="5">
        <f t="shared" ca="1" si="62"/>
        <v>-7.2173546854962259E-2</v>
      </c>
      <c r="AN124" s="5">
        <f t="shared" ca="1" si="62"/>
        <v>-4.0029613977962258E-3</v>
      </c>
      <c r="AO124" s="5">
        <f t="shared" ca="1" si="62"/>
        <v>4.8015588738116281E-2</v>
      </c>
      <c r="AP124" s="5">
        <f t="shared" ca="1" si="62"/>
        <v>5.0464522166413561E-2</v>
      </c>
      <c r="AQ124" s="5">
        <f t="shared" ca="1" si="62"/>
        <v>5.5977265413273795E-2</v>
      </c>
      <c r="AR124" s="5">
        <f t="shared" ca="1" si="62"/>
        <v>-8.376593883871946E-3</v>
      </c>
      <c r="AS124" s="5">
        <f t="shared" ca="1" si="62"/>
        <v>1.8690895623932436E-2</v>
      </c>
      <c r="AT124" s="5">
        <f t="shared" ca="1" si="62"/>
        <v>4.408925021710753E-2</v>
      </c>
      <c r="AU124" s="5">
        <f t="shared" ca="1" si="62"/>
        <v>-4.7722339739994808E-3</v>
      </c>
      <c r="AV124" s="5">
        <f t="shared" ca="1" si="62"/>
        <v>-2.5251855495936223E-2</v>
      </c>
      <c r="AW124" s="5">
        <f t="shared" ca="1" si="62"/>
        <v>9.3698847240087674E-2</v>
      </c>
      <c r="AX124" s="5">
        <f t="shared" ca="1" si="62"/>
        <v>2.3875968003453818E-2</v>
      </c>
      <c r="AY124" s="5">
        <f t="shared" ca="1" si="62"/>
        <v>4.0206653287791348E-2</v>
      </c>
      <c r="AZ124" s="5">
        <f t="shared" ca="1" si="62"/>
        <v>-3.2487266271987822E-2</v>
      </c>
      <c r="BA124" s="5">
        <f t="shared" ca="1" si="62"/>
        <v>-3.9309170666836181E-2</v>
      </c>
      <c r="BB124" s="5">
        <f t="shared" ca="1" si="62"/>
        <v>-7.0798090618726644E-3</v>
      </c>
      <c r="BC124" s="5">
        <f t="shared" ca="1" si="62"/>
        <v>6.2027282636457771E-2</v>
      </c>
      <c r="BD124" s="5">
        <f t="shared" ca="1" si="62"/>
        <v>-1.2731363000538568E-2</v>
      </c>
      <c r="BE124" s="5">
        <f t="shared" ca="1" si="62"/>
        <v>-8.7444705798591593E-2</v>
      </c>
      <c r="BF124" s="5">
        <f t="shared" ca="1" si="62"/>
        <v>3.1215376239960579E-2</v>
      </c>
      <c r="BG124" s="5">
        <f t="shared" ca="1" si="62"/>
        <v>-3.8204360420205134E-2</v>
      </c>
      <c r="BH124" s="5">
        <f t="shared" ca="1" si="62"/>
        <v>5.5989992828419467E-2</v>
      </c>
      <c r="BI124" s="5">
        <f t="shared" ca="1" si="62"/>
        <v>4.7429363537157695E-2</v>
      </c>
      <c r="BJ124" s="5">
        <f t="shared" ca="1" si="62"/>
        <v>1.1849479335825417E-2</v>
      </c>
      <c r="BK124" s="5">
        <f t="shared" ca="1" si="62"/>
        <v>1.2952766629190735E-2</v>
      </c>
      <c r="BL124" s="5">
        <f t="shared" ca="1" si="62"/>
        <v>6.2251403404103338E-2</v>
      </c>
      <c r="BM124" s="5">
        <f t="shared" ca="1" si="62"/>
        <v>2.6432206675797775E-2</v>
      </c>
      <c r="BN124" s="5">
        <f t="shared" ca="1" si="62"/>
        <v>3.8043738408753682E-3</v>
      </c>
      <c r="BO124" s="5">
        <f t="shared" ca="1" si="62"/>
        <v>-2.6314509927285637E-2</v>
      </c>
      <c r="BP124" s="5">
        <f t="shared" ca="1" si="62"/>
        <v>3.0154557330035889E-2</v>
      </c>
      <c r="BQ124" s="5">
        <f t="shared" ca="1" si="61"/>
        <v>-1.6317597794879278E-3</v>
      </c>
      <c r="BR124" s="5">
        <f t="shared" ca="1" si="61"/>
        <v>9.6414706377675005E-2</v>
      </c>
      <c r="BS124" s="5">
        <f t="shared" ca="1" si="61"/>
        <v>7.137629143671026E-2</v>
      </c>
      <c r="BT124" s="5">
        <f t="shared" ca="1" si="61"/>
        <v>8.2259981027179817E-3</v>
      </c>
      <c r="BU124" s="5">
        <f t="shared" ca="1" si="61"/>
        <v>9.5497245288391139E-3</v>
      </c>
      <c r="BV124" s="5">
        <f t="shared" ca="1" si="61"/>
        <v>-1.5977524633206622E-2</v>
      </c>
      <c r="BW124" s="5">
        <f t="shared" ca="1" si="61"/>
        <v>-2.9234163899285971E-4</v>
      </c>
      <c r="BX124" s="5">
        <f t="shared" ca="1" si="61"/>
        <v>-3.6113875716821134E-2</v>
      </c>
      <c r="BY124" s="5">
        <f t="shared" ca="1" si="61"/>
        <v>2.034697466063768E-2</v>
      </c>
      <c r="BZ124" s="5">
        <f t="shared" ca="1" si="61"/>
        <v>1.387524967530292E-2</v>
      </c>
      <c r="CA124" s="5">
        <f t="shared" ca="1" si="61"/>
        <v>-5.1723074276434224E-2</v>
      </c>
      <c r="CB124" s="5">
        <f t="shared" ca="1" si="61"/>
        <v>9.5509462281882021E-3</v>
      </c>
      <c r="CC124" s="5">
        <f t="shared" ca="1" si="61"/>
        <v>-7.4389614665978904E-2</v>
      </c>
      <c r="CD124" s="5">
        <f t="shared" ca="1" si="61"/>
        <v>-4.8179221277222899E-2</v>
      </c>
      <c r="CE124" s="5">
        <f t="shared" ca="1" si="61"/>
        <v>-1.0790121101063027E-2</v>
      </c>
      <c r="CF124" s="5">
        <f t="shared" ca="1" si="61"/>
        <v>-5.7958372122769004E-2</v>
      </c>
      <c r="CG124" s="5">
        <f t="shared" ca="1" si="61"/>
        <v>-5.0312012138277219E-2</v>
      </c>
      <c r="CH124" s="5">
        <f t="shared" ca="1" si="61"/>
        <v>4.3184598704020825E-2</v>
      </c>
      <c r="CI124" s="5">
        <f t="shared" ca="1" si="61"/>
        <v>-2.5614051136869001E-2</v>
      </c>
      <c r="CJ124" s="5">
        <f t="shared" ca="1" si="61"/>
        <v>4.8274780117183906E-3</v>
      </c>
      <c r="CK124" s="5">
        <f t="shared" ca="1" si="61"/>
        <v>3.3914648518006782E-2</v>
      </c>
      <c r="CL124" s="5">
        <f t="shared" ca="1" si="61"/>
        <v>4.0960045571882382E-2</v>
      </c>
      <c r="CM124" s="5">
        <f t="shared" ca="1" si="61"/>
        <v>-4.3403693406606825E-2</v>
      </c>
      <c r="CN124" s="5">
        <f t="shared" ca="1" si="61"/>
        <v>3.6676381869842963E-2</v>
      </c>
      <c r="CO124" s="5">
        <f t="shared" ca="1" si="61"/>
        <v>5.8155803218080733E-2</v>
      </c>
      <c r="CP124" s="5">
        <f t="shared" ca="1" si="61"/>
        <v>4.8397715398953836E-2</v>
      </c>
      <c r="CQ124" s="5">
        <f t="shared" ca="1" si="61"/>
        <v>3.6136100380849683E-2</v>
      </c>
      <c r="CR124" s="5">
        <f t="shared" ca="1" si="61"/>
        <v>2.6201240041285188E-2</v>
      </c>
      <c r="CS124" s="5">
        <f t="shared" ca="1" si="61"/>
        <v>-4.2561742452445046E-2</v>
      </c>
      <c r="CT124" s="5">
        <f t="shared" ca="1" si="61"/>
        <v>3.2713280650752255E-2</v>
      </c>
      <c r="CU124" s="5">
        <f t="shared" ca="1" si="61"/>
        <v>8.2391925791511111E-2</v>
      </c>
      <c r="CV124" s="5">
        <f t="shared" ca="1" si="61"/>
        <v>1.1561457951126928E-2</v>
      </c>
      <c r="CW124" s="5">
        <f t="shared" ca="1" si="61"/>
        <v>6.2159125942249038E-2</v>
      </c>
      <c r="CX124" s="5">
        <f t="shared" ca="1" si="61"/>
        <v>-1.7401205095485681E-2</v>
      </c>
      <c r="CY124" s="5">
        <f t="shared" ca="1" si="61"/>
        <v>0.16506371076499912</v>
      </c>
    </row>
    <row r="125" spans="2:103" x14ac:dyDescent="0.25">
      <c r="B125" s="1">
        <v>48579</v>
      </c>
      <c r="C125">
        <v>120</v>
      </c>
      <c r="D125" s="5">
        <f t="shared" ca="1" si="34"/>
        <v>1.5537819448453961E-2</v>
      </c>
      <c r="E125" s="5">
        <f t="shared" ca="1" si="62"/>
        <v>-4.6362664142430711E-2</v>
      </c>
      <c r="F125" s="5">
        <f t="shared" ca="1" si="62"/>
        <v>1.3436327761096191E-2</v>
      </c>
      <c r="G125" s="5">
        <f t="shared" ca="1" si="62"/>
        <v>-4.0629303776913692E-2</v>
      </c>
      <c r="H125" s="5">
        <f t="shared" ca="1" si="62"/>
        <v>-7.519525829949688E-3</v>
      </c>
      <c r="I125" s="5">
        <f t="shared" ca="1" si="62"/>
        <v>-3.4955206725357832E-2</v>
      </c>
      <c r="J125" s="5">
        <f t="shared" ca="1" si="62"/>
        <v>-5.5068601498651101E-2</v>
      </c>
      <c r="K125" s="5">
        <f t="shared" ca="1" si="62"/>
        <v>2.0636323006996998E-2</v>
      </c>
      <c r="L125" s="5">
        <f t="shared" ca="1" si="62"/>
        <v>-7.8548168935284185E-2</v>
      </c>
      <c r="M125" s="5">
        <f t="shared" ca="1" si="62"/>
        <v>7.7126213465724194E-2</v>
      </c>
      <c r="N125" s="5">
        <f t="shared" ca="1" si="62"/>
        <v>4.2065917956406532E-2</v>
      </c>
      <c r="O125" s="5">
        <f t="shared" ca="1" si="62"/>
        <v>-6.3377136070465204E-2</v>
      </c>
      <c r="P125" s="5">
        <f t="shared" ca="1" si="62"/>
        <v>-3.7986852327865354E-2</v>
      </c>
      <c r="Q125" s="5">
        <f t="shared" ca="1" si="62"/>
        <v>7.517018248964305E-2</v>
      </c>
      <c r="R125" s="5">
        <f t="shared" ca="1" si="62"/>
        <v>5.2429501511355708E-3</v>
      </c>
      <c r="S125" s="5">
        <f t="shared" ca="1" si="62"/>
        <v>8.3449705899352855E-2</v>
      </c>
      <c r="T125" s="5">
        <f t="shared" ca="1" si="62"/>
        <v>5.2724541585523178E-2</v>
      </c>
      <c r="U125" s="5">
        <f t="shared" ca="1" si="62"/>
        <v>0.1028832268350829</v>
      </c>
      <c r="V125" s="5">
        <f t="shared" ca="1" si="62"/>
        <v>-9.7610615554558799E-2</v>
      </c>
      <c r="W125" s="5">
        <f t="shared" ca="1" si="62"/>
        <v>2.1498413156642644E-2</v>
      </c>
      <c r="X125" s="5">
        <f t="shared" ca="1" si="62"/>
        <v>-4.1790763127976284E-2</v>
      </c>
      <c r="Y125" s="5">
        <f t="shared" ca="1" si="62"/>
        <v>5.1546292081505428E-3</v>
      </c>
      <c r="Z125" s="5">
        <f t="shared" ca="1" si="62"/>
        <v>-4.2654415306393058E-2</v>
      </c>
      <c r="AA125" s="5">
        <f t="shared" ca="1" si="62"/>
        <v>5.3040001436384904E-2</v>
      </c>
      <c r="AB125" s="5">
        <f t="shared" ca="1" si="62"/>
        <v>-1.8146071076062784E-2</v>
      </c>
      <c r="AC125" s="5">
        <f t="shared" ca="1" si="62"/>
        <v>8.2274286818051573E-2</v>
      </c>
      <c r="AD125" s="5">
        <f t="shared" ca="1" si="62"/>
        <v>-1.9389301030464458E-2</v>
      </c>
      <c r="AE125" s="5">
        <f t="shared" ca="1" si="62"/>
        <v>-1.8056683534320623E-2</v>
      </c>
      <c r="AF125" s="5">
        <f t="shared" ca="1" si="62"/>
        <v>3.0599342023818137E-2</v>
      </c>
      <c r="AG125" s="5">
        <f t="shared" ca="1" si="62"/>
        <v>4.2652366330572428E-2</v>
      </c>
      <c r="AH125" s="5">
        <f t="shared" ca="1" si="62"/>
        <v>-1.3361705416026486E-2</v>
      </c>
      <c r="AI125" s="5">
        <f t="shared" ca="1" si="62"/>
        <v>-4.8260510420516795E-3</v>
      </c>
      <c r="AJ125" s="5">
        <f t="shared" ca="1" si="62"/>
        <v>-1.9029113766266814E-2</v>
      </c>
      <c r="AK125" s="5">
        <f t="shared" ca="1" si="62"/>
        <v>-4.1932707975386955E-3</v>
      </c>
      <c r="AL125" s="5">
        <f t="shared" ca="1" si="62"/>
        <v>6.4204200715777468E-2</v>
      </c>
      <c r="AM125" s="5">
        <f t="shared" ca="1" si="62"/>
        <v>-8.5083236816418259E-2</v>
      </c>
      <c r="AN125" s="5">
        <f t="shared" ca="1" si="62"/>
        <v>-4.1577766620883763E-2</v>
      </c>
      <c r="AO125" s="5">
        <f t="shared" ca="1" si="62"/>
        <v>6.4127771655532642E-2</v>
      </c>
      <c r="AP125" s="5">
        <f t="shared" ca="1" si="62"/>
        <v>2.4494049437255704E-2</v>
      </c>
      <c r="AQ125" s="5">
        <f t="shared" ca="1" si="62"/>
        <v>0.12817434855326645</v>
      </c>
      <c r="AR125" s="5">
        <f t="shared" ca="1" si="62"/>
        <v>2.6861500691890222E-2</v>
      </c>
      <c r="AS125" s="5">
        <f t="shared" ca="1" si="62"/>
        <v>-4.0807995410805875E-2</v>
      </c>
      <c r="AT125" s="5">
        <f t="shared" ca="1" si="62"/>
        <v>6.3433247532653475E-2</v>
      </c>
      <c r="AU125" s="5">
        <f t="shared" ca="1" si="62"/>
        <v>5.0918847772220756E-2</v>
      </c>
      <c r="AV125" s="5">
        <f t="shared" ca="1" si="62"/>
        <v>-5.2503950929602056E-2</v>
      </c>
      <c r="AW125" s="5">
        <f t="shared" ca="1" si="62"/>
        <v>3.9691135769066958E-3</v>
      </c>
      <c r="AX125" s="5">
        <f t="shared" ca="1" si="62"/>
        <v>3.540047157349089E-2</v>
      </c>
      <c r="AY125" s="5">
        <f t="shared" ca="1" si="62"/>
        <v>-5.3263271150324476E-2</v>
      </c>
      <c r="AZ125" s="5">
        <f t="shared" ca="1" si="62"/>
        <v>-3.4111124948316959E-2</v>
      </c>
      <c r="BA125" s="5">
        <f t="shared" ca="1" si="62"/>
        <v>2.4017639515512709E-2</v>
      </c>
      <c r="BB125" s="5">
        <f t="shared" ca="1" si="62"/>
        <v>-3.6976915131109143E-2</v>
      </c>
      <c r="BC125" s="5">
        <f t="shared" ca="1" si="62"/>
        <v>9.3609564515276411E-2</v>
      </c>
      <c r="BD125" s="5">
        <f t="shared" ca="1" si="62"/>
        <v>5.50084303223747E-2</v>
      </c>
      <c r="BE125" s="5">
        <f t="shared" ca="1" si="62"/>
        <v>5.4104290274230117E-2</v>
      </c>
      <c r="BF125" s="5">
        <f t="shared" ca="1" si="62"/>
        <v>1.9273254664443816E-2</v>
      </c>
      <c r="BG125" s="5">
        <f t="shared" ca="1" si="62"/>
        <v>1.1902831741672209E-2</v>
      </c>
      <c r="BH125" s="5">
        <f t="shared" ca="1" si="62"/>
        <v>-2.9881691810236512E-2</v>
      </c>
      <c r="BI125" s="5">
        <f t="shared" ca="1" si="62"/>
        <v>-6.6379581857058667E-2</v>
      </c>
      <c r="BJ125" s="5">
        <f t="shared" ca="1" si="62"/>
        <v>9.4208792210131731E-3</v>
      </c>
      <c r="BK125" s="5">
        <f t="shared" ca="1" si="62"/>
        <v>1.5689527355048295E-3</v>
      </c>
      <c r="BL125" s="5">
        <f t="shared" ca="1" si="62"/>
        <v>-1.8449205359312004E-2</v>
      </c>
      <c r="BM125" s="5">
        <f t="shared" ca="1" si="62"/>
        <v>2.4578815143789026E-3</v>
      </c>
      <c r="BN125" s="5">
        <f t="shared" ca="1" si="62"/>
        <v>1.5357282276517416E-2</v>
      </c>
      <c r="BO125" s="5">
        <f t="shared" ca="1" si="62"/>
        <v>7.4051232369788514E-2</v>
      </c>
      <c r="BP125" s="5">
        <f t="shared" ca="1" si="62"/>
        <v>-0.11559283372191073</v>
      </c>
      <c r="BQ125" s="5">
        <f t="shared" ca="1" si="61"/>
        <v>9.6903611816443205E-2</v>
      </c>
      <c r="BR125" s="5">
        <f t="shared" ca="1" si="61"/>
        <v>1.5453773950170602E-2</v>
      </c>
      <c r="BS125" s="5">
        <f t="shared" ca="1" si="61"/>
        <v>9.5396246127281301E-2</v>
      </c>
      <c r="BT125" s="5">
        <f t="shared" ca="1" si="61"/>
        <v>9.7170472401546609E-2</v>
      </c>
      <c r="BU125" s="5">
        <f t="shared" ca="1" si="61"/>
        <v>-3.4244141922073632E-2</v>
      </c>
      <c r="BV125" s="5">
        <f t="shared" ca="1" si="61"/>
        <v>-1.8899196733607602E-2</v>
      </c>
      <c r="BW125" s="5">
        <f t="shared" ca="1" si="61"/>
        <v>-2.9614241052878867E-2</v>
      </c>
      <c r="BX125" s="5">
        <f t="shared" ca="1" si="61"/>
        <v>-6.1604236802777532E-2</v>
      </c>
      <c r="BY125" s="5">
        <f t="shared" ca="1" si="61"/>
        <v>6.6058509449594946E-2</v>
      </c>
      <c r="BZ125" s="5">
        <f t="shared" ca="1" si="61"/>
        <v>-4.6442200152481204E-2</v>
      </c>
      <c r="CA125" s="5">
        <f t="shared" ca="1" si="61"/>
        <v>1.6967429247075231E-2</v>
      </c>
      <c r="CB125" s="5">
        <f t="shared" ca="1" si="61"/>
        <v>3.1216174012517098E-2</v>
      </c>
      <c r="CC125" s="5">
        <f t="shared" ca="1" si="61"/>
        <v>-4.0179713621282746E-2</v>
      </c>
      <c r="CD125" s="5">
        <f t="shared" ca="1" si="61"/>
        <v>6.9692926366313537E-2</v>
      </c>
      <c r="CE125" s="5">
        <f t="shared" ca="1" si="61"/>
        <v>-1.0847722522253527E-2</v>
      </c>
      <c r="CF125" s="5">
        <f t="shared" ca="1" si="61"/>
        <v>-2.9892096307027757E-2</v>
      </c>
      <c r="CG125" s="5">
        <f t="shared" ca="1" si="61"/>
        <v>-2.3833364841250714E-2</v>
      </c>
      <c r="CH125" s="5">
        <f t="shared" ca="1" si="61"/>
        <v>5.4598863122545103E-2</v>
      </c>
      <c r="CI125" s="5">
        <f t="shared" ca="1" si="61"/>
        <v>-7.7631774698980791E-2</v>
      </c>
      <c r="CJ125" s="5">
        <f t="shared" ca="1" si="61"/>
        <v>4.5002917377469E-3</v>
      </c>
      <c r="CK125" s="5">
        <f t="shared" ca="1" si="61"/>
        <v>2.2115766629118284E-2</v>
      </c>
      <c r="CL125" s="5">
        <f t="shared" ca="1" si="61"/>
        <v>-8.179992522376138E-2</v>
      </c>
      <c r="CM125" s="5">
        <f t="shared" ca="1" si="61"/>
        <v>4.5560910290089809E-2</v>
      </c>
      <c r="CN125" s="5">
        <f t="shared" ca="1" si="61"/>
        <v>-5.2428397792732832E-2</v>
      </c>
      <c r="CO125" s="5">
        <f t="shared" ca="1" si="61"/>
        <v>2.8184659641946972E-3</v>
      </c>
      <c r="CP125" s="5">
        <f t="shared" ca="1" si="61"/>
        <v>-6.4979721850842859E-2</v>
      </c>
      <c r="CQ125" s="5">
        <f t="shared" ca="1" si="61"/>
        <v>-1.2914704280478792E-2</v>
      </c>
      <c r="CR125" s="5">
        <f t="shared" ca="1" si="61"/>
        <v>-4.3342610676995873E-2</v>
      </c>
      <c r="CS125" s="5">
        <f t="shared" ca="1" si="61"/>
        <v>2.0135725708533683E-2</v>
      </c>
      <c r="CT125" s="5">
        <f t="shared" ca="1" si="61"/>
        <v>-9.0877628745076863E-2</v>
      </c>
      <c r="CU125" s="5">
        <f t="shared" ca="1" si="61"/>
        <v>3.3531563579566868E-3</v>
      </c>
      <c r="CV125" s="5">
        <f t="shared" ca="1" si="61"/>
        <v>-1.9232189579699095E-2</v>
      </c>
      <c r="CW125" s="5">
        <f t="shared" ca="1" si="61"/>
        <v>2.7180113190896065E-4</v>
      </c>
      <c r="CX125" s="5">
        <f t="shared" ca="1" si="61"/>
        <v>-2.3025421471386615E-2</v>
      </c>
      <c r="CY125" s="5">
        <f t="shared" ca="1" si="61"/>
        <v>-5.5892068180676657E-2</v>
      </c>
    </row>
    <row r="126" spans="2:103" x14ac:dyDescent="0.25">
      <c r="B126" s="1"/>
    </row>
    <row r="127" spans="2:103" x14ac:dyDescent="0.25">
      <c r="B127" s="1"/>
    </row>
    <row r="128" spans="2:103" x14ac:dyDescent="0.25">
      <c r="B128" s="1"/>
    </row>
    <row r="129" spans="2:2" x14ac:dyDescent="0.25">
      <c r="B129" s="1"/>
    </row>
    <row r="130" spans="2:2" x14ac:dyDescent="0.25">
      <c r="B130" s="1"/>
    </row>
    <row r="131" spans="2:2" x14ac:dyDescent="0.25">
      <c r="B131" s="1"/>
    </row>
    <row r="132" spans="2:2" x14ac:dyDescent="0.25">
      <c r="B132" s="1"/>
    </row>
    <row r="133" spans="2:2" x14ac:dyDescent="0.25">
      <c r="B133" s="1"/>
    </row>
    <row r="134" spans="2:2" x14ac:dyDescent="0.25">
      <c r="B134" s="1"/>
    </row>
    <row r="135" spans="2:2" x14ac:dyDescent="0.25">
      <c r="B135" s="1"/>
    </row>
    <row r="136" spans="2:2" x14ac:dyDescent="0.25">
      <c r="B136" s="1"/>
    </row>
    <row r="137" spans="2:2" x14ac:dyDescent="0.25">
      <c r="B137" s="1"/>
    </row>
    <row r="138" spans="2:2" x14ac:dyDescent="0.25">
      <c r="B138" s="1"/>
    </row>
    <row r="139" spans="2:2" x14ac:dyDescent="0.25">
      <c r="B139" s="1"/>
    </row>
    <row r="140" spans="2:2" x14ac:dyDescent="0.25">
      <c r="B140" s="1"/>
    </row>
    <row r="141" spans="2:2" x14ac:dyDescent="0.25">
      <c r="B141" s="1"/>
    </row>
    <row r="142" spans="2:2" x14ac:dyDescent="0.25">
      <c r="B142" s="1"/>
    </row>
    <row r="143" spans="2:2" x14ac:dyDescent="0.25">
      <c r="B143" s="1"/>
    </row>
    <row r="144" spans="2:2" x14ac:dyDescent="0.25">
      <c r="B144" s="1"/>
    </row>
    <row r="145" spans="2:2" x14ac:dyDescent="0.25">
      <c r="B145" s="1"/>
    </row>
    <row r="146" spans="2:2" x14ac:dyDescent="0.25">
      <c r="B146" s="1"/>
    </row>
    <row r="147" spans="2:2" x14ac:dyDescent="0.25">
      <c r="B147" s="1"/>
    </row>
    <row r="148" spans="2:2" x14ac:dyDescent="0.25">
      <c r="B148" s="1"/>
    </row>
    <row r="149" spans="2:2" x14ac:dyDescent="0.25">
      <c r="B149" s="1"/>
    </row>
    <row r="150" spans="2:2" x14ac:dyDescent="0.25">
      <c r="B150" s="1"/>
    </row>
    <row r="151" spans="2:2" x14ac:dyDescent="0.25">
      <c r="B151" s="1"/>
    </row>
    <row r="152" spans="2:2" x14ac:dyDescent="0.25">
      <c r="B152" s="1"/>
    </row>
    <row r="153" spans="2:2" x14ac:dyDescent="0.25">
      <c r="B153" s="1"/>
    </row>
    <row r="154" spans="2:2" x14ac:dyDescent="0.25">
      <c r="B154" s="1"/>
    </row>
    <row r="155" spans="2:2" x14ac:dyDescent="0.25">
      <c r="B155" s="1"/>
    </row>
    <row r="156" spans="2:2" x14ac:dyDescent="0.25">
      <c r="B156" s="1"/>
    </row>
    <row r="157" spans="2:2" x14ac:dyDescent="0.25">
      <c r="B157" s="1"/>
    </row>
    <row r="158" spans="2:2" x14ac:dyDescent="0.25">
      <c r="B158" s="1"/>
    </row>
    <row r="159" spans="2:2" x14ac:dyDescent="0.25">
      <c r="B159" s="1"/>
    </row>
    <row r="160" spans="2:2" x14ac:dyDescent="0.25">
      <c r="B160" s="1"/>
    </row>
    <row r="161" spans="2:2" x14ac:dyDescent="0.25">
      <c r="B161" s="1"/>
    </row>
    <row r="162" spans="2:2" x14ac:dyDescent="0.25">
      <c r="B162" s="1"/>
    </row>
    <row r="163" spans="2:2" x14ac:dyDescent="0.25">
      <c r="B163" s="1"/>
    </row>
    <row r="164" spans="2:2" x14ac:dyDescent="0.25">
      <c r="B164" s="1"/>
    </row>
    <row r="165" spans="2:2" x14ac:dyDescent="0.25">
      <c r="B165" s="1"/>
    </row>
    <row r="166" spans="2:2" x14ac:dyDescent="0.25">
      <c r="B166" s="1"/>
    </row>
    <row r="167" spans="2:2" x14ac:dyDescent="0.25">
      <c r="B167" s="1"/>
    </row>
    <row r="168" spans="2:2" x14ac:dyDescent="0.25">
      <c r="B168" s="1"/>
    </row>
    <row r="169" spans="2:2" x14ac:dyDescent="0.25">
      <c r="B169" s="1"/>
    </row>
    <row r="170" spans="2:2" x14ac:dyDescent="0.25">
      <c r="B170" s="1"/>
    </row>
    <row r="171" spans="2:2" x14ac:dyDescent="0.25">
      <c r="B171" s="1"/>
    </row>
    <row r="172" spans="2:2" x14ac:dyDescent="0.25">
      <c r="B172" s="1"/>
    </row>
    <row r="173" spans="2:2" x14ac:dyDescent="0.25">
      <c r="B173" s="1"/>
    </row>
    <row r="174" spans="2:2" x14ac:dyDescent="0.25">
      <c r="B174" s="1"/>
    </row>
    <row r="175" spans="2:2" x14ac:dyDescent="0.25">
      <c r="B175" s="1"/>
    </row>
    <row r="176" spans="2:2" x14ac:dyDescent="0.25">
      <c r="B176" s="1"/>
    </row>
    <row r="177" spans="2:2" x14ac:dyDescent="0.25">
      <c r="B177" s="1"/>
    </row>
    <row r="178" spans="2:2" x14ac:dyDescent="0.25">
      <c r="B178" s="1"/>
    </row>
    <row r="179" spans="2:2" x14ac:dyDescent="0.25">
      <c r="B179" s="1"/>
    </row>
    <row r="180" spans="2:2" x14ac:dyDescent="0.25">
      <c r="B180" s="1"/>
    </row>
    <row r="181" spans="2:2" x14ac:dyDescent="0.25">
      <c r="B181" s="1"/>
    </row>
    <row r="182" spans="2:2" x14ac:dyDescent="0.25">
      <c r="B182" s="1"/>
    </row>
    <row r="183" spans="2:2" x14ac:dyDescent="0.25">
      <c r="B183" s="1"/>
    </row>
    <row r="184" spans="2:2" x14ac:dyDescent="0.25">
      <c r="B184" s="1"/>
    </row>
    <row r="185" spans="2:2" x14ac:dyDescent="0.25">
      <c r="B185" s="1"/>
    </row>
    <row r="186" spans="2:2" x14ac:dyDescent="0.25">
      <c r="B186" s="1"/>
    </row>
    <row r="187" spans="2:2" x14ac:dyDescent="0.25">
      <c r="B187" s="1"/>
    </row>
    <row r="188" spans="2:2" x14ac:dyDescent="0.25">
      <c r="B188" s="1"/>
    </row>
    <row r="189" spans="2:2" x14ac:dyDescent="0.25">
      <c r="B189" s="1"/>
    </row>
    <row r="190" spans="2:2" x14ac:dyDescent="0.25">
      <c r="B190" s="1"/>
    </row>
    <row r="191" spans="2:2" x14ac:dyDescent="0.25">
      <c r="B191" s="1"/>
    </row>
    <row r="192" spans="2:2"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1"/>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sheetData>
  <pageMargins left="0.7" right="0.7" top="0.75" bottom="0.75" header="0.3" footer="0.3"/>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DFC4B-374F-426B-A712-E31726FA0AA1}">
  <sheetPr codeName="Sheet6"/>
  <dimension ref="B2:E248"/>
  <sheetViews>
    <sheetView zoomScale="190" zoomScaleNormal="190" workbookViewId="0">
      <selection activeCell="E4" sqref="E4"/>
    </sheetView>
  </sheetViews>
  <sheetFormatPr defaultRowHeight="15" x14ac:dyDescent="0.25"/>
  <cols>
    <col min="2" max="2" width="11.140625" bestFit="1" customWidth="1"/>
    <col min="3" max="3" width="19.140625" bestFit="1" customWidth="1"/>
    <col min="4" max="4" width="33.42578125" bestFit="1" customWidth="1"/>
    <col min="5" max="5" width="9.85546875" bestFit="1" customWidth="1"/>
  </cols>
  <sheetData>
    <row r="2" spans="2:5" x14ac:dyDescent="0.25">
      <c r="B2" t="s">
        <v>18</v>
      </c>
      <c r="C2" t="s">
        <v>147</v>
      </c>
      <c r="D2" t="s">
        <v>467</v>
      </c>
      <c r="E2" t="s">
        <v>145</v>
      </c>
    </row>
    <row r="3" spans="2:5" x14ac:dyDescent="0.25">
      <c r="B3" s="1">
        <f>Table1[[#This Row],[Date]]</f>
        <v>44957</v>
      </c>
      <c r="C3" s="4">
        <f>Table1[[#This Row],[Monthly Income Invested ($)]]</f>
        <v>6250</v>
      </c>
      <c r="E3" s="4">
        <f>C3</f>
        <v>6250</v>
      </c>
    </row>
    <row r="4" spans="2:5" x14ac:dyDescent="0.25">
      <c r="B4" s="1">
        <f>Table1[[#This Row],[Date]]</f>
        <v>44985</v>
      </c>
      <c r="C4" s="4">
        <f>Table1[[#This Row],[Monthly Income Invested ($)]]</f>
        <v>1250</v>
      </c>
      <c r="D4" s="5">
        <f>Table6[[#This Row],[Forward Rate (Monthly Effective)]]</f>
        <v>2.0314875678668631E-3</v>
      </c>
      <c r="E4" s="4">
        <f>E3*(1+D5)+C4</f>
        <v>7512.3333596865978</v>
      </c>
    </row>
    <row r="5" spans="2:5" x14ac:dyDescent="0.25">
      <c r="B5" s="1">
        <f>Table1[[#This Row],[Date]]</f>
        <v>45016</v>
      </c>
      <c r="C5" s="4">
        <f>Table1[[#This Row],[Monthly Income Invested ($)]]</f>
        <v>1250</v>
      </c>
      <c r="D5" s="5">
        <f>Table6[[#This Row],[Forward Rate (Monthly Effective)]]</f>
        <v>1.9733375498556249E-3</v>
      </c>
      <c r="E5" s="4">
        <f t="shared" ref="E5:E68" si="0">E4*(1+D6)+C5</f>
        <v>8776.8473813498622</v>
      </c>
    </row>
    <row r="6" spans="2:5" x14ac:dyDescent="0.25">
      <c r="B6" s="1">
        <f>Table1[[#This Row],[Date]]</f>
        <v>45046</v>
      </c>
      <c r="C6" s="4">
        <f>Table1[[#This Row],[Monthly Income Invested ($)]]</f>
        <v>1250</v>
      </c>
      <c r="D6" s="5">
        <f>Table6[[#This Row],[Forward Rate (Monthly Effective)]]</f>
        <v>1.9320257725983225E-3</v>
      </c>
      <c r="E6" s="4">
        <f t="shared" si="0"/>
        <v>10043.573540418169</v>
      </c>
    </row>
    <row r="7" spans="2:5" x14ac:dyDescent="0.25">
      <c r="B7" s="1">
        <f>Table1[[#This Row],[Date]]</f>
        <v>45077</v>
      </c>
      <c r="C7" s="4">
        <f>Table1[[#This Row],[Monthly Income Invested ($)]]</f>
        <v>1250</v>
      </c>
      <c r="D7" s="5">
        <f>Table6[[#This Row],[Forward Rate (Monthly Effective)]]</f>
        <v>1.9057137878286667E-3</v>
      </c>
      <c r="E7" s="4">
        <f t="shared" si="0"/>
        <v>11312.583130742874</v>
      </c>
    </row>
    <row r="8" spans="2:5" x14ac:dyDescent="0.25">
      <c r="B8" s="1">
        <f>Table1[[#This Row],[Date]]</f>
        <v>45107</v>
      </c>
      <c r="C8" s="4">
        <f>Table1[[#This Row],[Monthly Income Invested ($)]]</f>
        <v>1250</v>
      </c>
      <c r="D8" s="5">
        <f>Table6[[#This Row],[Forward Rate (Monthly Effective)]]</f>
        <v>1.8927118169849155E-3</v>
      </c>
      <c r="E8" s="4">
        <f t="shared" si="0"/>
        <v>12583.980528186054</v>
      </c>
    </row>
    <row r="9" spans="2:5" x14ac:dyDescent="0.25">
      <c r="B9" s="1">
        <f>Table1[[#This Row],[Date]]</f>
        <v>45138</v>
      </c>
      <c r="C9" s="4">
        <f>Table1[[#This Row],[Monthly Income Invested ($)]]</f>
        <v>1250</v>
      </c>
      <c r="D9" s="5">
        <f>Table6[[#This Row],[Forward Rate (Monthly Effective)]]</f>
        <v>1.89146874731283E-3</v>
      </c>
      <c r="E9" s="4">
        <f t="shared" si="0"/>
        <v>13857.897172223438</v>
      </c>
    </row>
    <row r="10" spans="2:5" x14ac:dyDescent="0.25">
      <c r="B10" s="1">
        <f>Table1[[#This Row],[Date]]</f>
        <v>45169</v>
      </c>
      <c r="C10" s="4">
        <f>Table1[[#This Row],[Monthly Income Invested ($)]]</f>
        <v>1250</v>
      </c>
      <c r="D10" s="5">
        <f>Table6[[#This Row],[Forward Rate (Monthly Effective)]]</f>
        <v>1.9005627022241622E-3</v>
      </c>
      <c r="E10" s="4">
        <f t="shared" si="0"/>
        <v>15134.486210858977</v>
      </c>
    </row>
    <row r="11" spans="2:5" x14ac:dyDescent="0.25">
      <c r="B11" s="1">
        <f>Table1[[#This Row],[Date]]</f>
        <v>45199</v>
      </c>
      <c r="C11" s="4">
        <f>Table1[[#This Row],[Monthly Income Invested ($)]]</f>
        <v>1250</v>
      </c>
      <c r="D11" s="5">
        <f>Table6[[#This Row],[Forward Rate (Monthly Effective)]]</f>
        <v>1.9186921583480565E-3</v>
      </c>
      <c r="E11" s="4">
        <f t="shared" si="0"/>
        <v>16413.917755575363</v>
      </c>
    </row>
    <row r="12" spans="2:5" x14ac:dyDescent="0.25">
      <c r="B12" s="1">
        <f>Table1[[#This Row],[Date]]</f>
        <v>45230</v>
      </c>
      <c r="C12" s="4">
        <f>Table1[[#This Row],[Monthly Income Invested ($)]]</f>
        <v>1250</v>
      </c>
      <c r="D12" s="5">
        <f>Table6[[#This Row],[Forward Rate (Monthly Effective)]]</f>
        <v>1.9446675827865523E-3</v>
      </c>
      <c r="E12" s="4">
        <f t="shared" si="0"/>
        <v>17696.374695062095</v>
      </c>
    </row>
    <row r="13" spans="2:5" x14ac:dyDescent="0.25">
      <c r="B13" s="1">
        <f>Table1[[#This Row],[Date]]</f>
        <v>45260</v>
      </c>
      <c r="C13" s="4">
        <f>Table1[[#This Row],[Monthly Income Invested ($)]]</f>
        <v>1250</v>
      </c>
      <c r="D13" s="5">
        <f>Table6[[#This Row],[Forward Rate (Monthly Effective)]]</f>
        <v>1.9774035650754751E-3</v>
      </c>
      <c r="E13" s="4">
        <f t="shared" si="0"/>
        <v>18982.049018890604</v>
      </c>
    </row>
    <row r="14" spans="2:5" x14ac:dyDescent="0.25">
      <c r="B14" s="1">
        <f>Table1[[#This Row],[Date]]</f>
        <v>45291</v>
      </c>
      <c r="C14" s="4">
        <f>Table1[[#This Row],[Monthly Income Invested ($)]]</f>
        <v>5000</v>
      </c>
      <c r="D14" s="5">
        <f>Table6[[#This Row],[Forward Rate (Monthly Effective)]]</f>
        <v>2.0159114193294414E-3</v>
      </c>
      <c r="E14" s="4">
        <f t="shared" si="0"/>
        <v>24021.138605001783</v>
      </c>
    </row>
    <row r="15" spans="2:5" x14ac:dyDescent="0.25">
      <c r="B15" s="1">
        <f>Table1[[#This Row],[Date]]</f>
        <v>45322</v>
      </c>
      <c r="C15" s="4">
        <f>Table1[[#This Row],[Monthly Income Invested ($)]]</f>
        <v>1325</v>
      </c>
      <c r="D15" s="5">
        <f>Table6[[#This Row],[Forward Rate (Monthly Effective)]]</f>
        <v>2.0592922330080476E-3</v>
      </c>
      <c r="E15" s="4">
        <f t="shared" si="0"/>
        <v>25396.744666493323</v>
      </c>
    </row>
    <row r="16" spans="2:5" x14ac:dyDescent="0.25">
      <c r="B16" s="1">
        <f>Table1[[#This Row],[Date]]</f>
        <v>45351</v>
      </c>
      <c r="C16" s="4">
        <f>Table1[[#This Row],[Monthly Income Invested ($)]]</f>
        <v>1325</v>
      </c>
      <c r="D16" s="5">
        <f>Table6[[#This Row],[Forward Rate (Monthly Effective)]]</f>
        <v>2.1067303396269388E-3</v>
      </c>
      <c r="E16" s="4">
        <f t="shared" si="0"/>
        <v>26776.53781787317</v>
      </c>
    </row>
    <row r="17" spans="2:5" x14ac:dyDescent="0.25">
      <c r="B17" s="1">
        <f>Table1[[#This Row],[Date]]</f>
        <v>45382</v>
      </c>
      <c r="C17" s="4">
        <f>Table1[[#This Row],[Monthly Income Invested ($)]]</f>
        <v>1325</v>
      </c>
      <c r="D17" s="5">
        <f>Table6[[#This Row],[Forward Rate (Monthly Effective)]]</f>
        <v>2.1574871937086737E-3</v>
      </c>
      <c r="E17" s="4">
        <f t="shared" si="0"/>
        <v>28160.737948242207</v>
      </c>
    </row>
    <row r="18" spans="2:5" x14ac:dyDescent="0.25">
      <c r="B18" s="1">
        <f>Table1[[#This Row],[Date]]</f>
        <v>45412</v>
      </c>
      <c r="C18" s="4">
        <f>Table1[[#This Row],[Monthly Income Invested ($)]]</f>
        <v>1325</v>
      </c>
      <c r="D18" s="5">
        <f>Table6[[#This Row],[Forward Rate (Monthly Effective)]]</f>
        <v>2.2108956270485702E-3</v>
      </c>
      <c r="E18" s="4">
        <f t="shared" si="0"/>
        <v>29549.560162466572</v>
      </c>
    </row>
    <row r="19" spans="2:5" x14ac:dyDescent="0.25">
      <c r="B19" s="1">
        <f>Table1[[#This Row],[Date]]</f>
        <v>45443</v>
      </c>
      <c r="C19" s="4">
        <f>Table1[[#This Row],[Monthly Income Invested ($)]]</f>
        <v>1325</v>
      </c>
      <c r="D19" s="5">
        <f>Table6[[#This Row],[Forward Rate (Monthly Effective)]]</f>
        <v>2.2663544663377166E-3</v>
      </c>
      <c r="E19" s="4">
        <f t="shared" si="0"/>
        <v>30943.213349796541</v>
      </c>
    </row>
    <row r="20" spans="2:5" x14ac:dyDescent="0.25">
      <c r="B20" s="1">
        <f>Table1[[#This Row],[Date]]</f>
        <v>45473</v>
      </c>
      <c r="C20" s="4">
        <f>Table1[[#This Row],[Monthly Income Invested ($)]]</f>
        <v>1325</v>
      </c>
      <c r="D20" s="5">
        <f>Table6[[#This Row],[Forward Rate (Monthly Effective)]]</f>
        <v>2.3233234928881075E-3</v>
      </c>
      <c r="E20" s="4">
        <f t="shared" si="0"/>
        <v>32341.899003193106</v>
      </c>
    </row>
    <row r="21" spans="2:5" x14ac:dyDescent="0.25">
      <c r="B21" s="1">
        <f>Table1[[#This Row],[Date]]</f>
        <v>45504</v>
      </c>
      <c r="C21" s="4">
        <f>Table1[[#This Row],[Monthly Income Invested ($)]]</f>
        <v>1325</v>
      </c>
      <c r="D21" s="5">
        <f>Table6[[#This Row],[Forward Rate (Monthly Effective)]]</f>
        <v>2.381318726131898E-3</v>
      </c>
      <c r="E21" s="4">
        <f t="shared" si="0"/>
        <v>33745.810261736216</v>
      </c>
    </row>
    <row r="22" spans="2:5" x14ac:dyDescent="0.25">
      <c r="B22" s="1">
        <f>Table1[[#This Row],[Date]]</f>
        <v>45535</v>
      </c>
      <c r="C22" s="4">
        <f>Table1[[#This Row],[Monthly Income Invested ($)]]</f>
        <v>1325</v>
      </c>
      <c r="D22" s="5">
        <f>Table6[[#This Row],[Forward Rate (Monthly Effective)]]</f>
        <v>2.4399080132964102E-3</v>
      </c>
      <c r="E22" s="4">
        <f t="shared" si="0"/>
        <v>35155.131150965441</v>
      </c>
    </row>
    <row r="23" spans="2:5" x14ac:dyDescent="0.25">
      <c r="B23" s="1">
        <f>Table1[[#This Row],[Date]]</f>
        <v>45565</v>
      </c>
      <c r="C23" s="4">
        <f>Table1[[#This Row],[Monthly Income Invested ($)]]</f>
        <v>1325</v>
      </c>
      <c r="D23" s="5">
        <f>Table6[[#This Row],[Forward Rate (Monthly Effective)]]</f>
        <v>2.4987069083606261E-3</v>
      </c>
      <c r="E23" s="4">
        <f t="shared" si="0"/>
        <v>36570.035998316496</v>
      </c>
    </row>
    <row r="24" spans="2:5" x14ac:dyDescent="0.25">
      <c r="B24" s="1">
        <f>Table1[[#This Row],[Date]]</f>
        <v>45596</v>
      </c>
      <c r="C24" s="4">
        <f>Table1[[#This Row],[Monthly Income Invested ($)]]</f>
        <v>1325</v>
      </c>
      <c r="D24" s="5">
        <f>Table6[[#This Row],[Forward Rate (Monthly Effective)]]</f>
        <v>2.5573748243175043E-3</v>
      </c>
      <c r="E24" s="4">
        <f t="shared" si="0"/>
        <v>37990.689002955362</v>
      </c>
    </row>
    <row r="25" spans="2:5" x14ac:dyDescent="0.25">
      <c r="B25" s="1">
        <f>Table1[[#This Row],[Date]]</f>
        <v>45626</v>
      </c>
      <c r="C25" s="4">
        <f>Table1[[#This Row],[Monthly Income Invested ($)]]</f>
        <v>1325</v>
      </c>
      <c r="D25" s="5">
        <f>Table6[[#This Row],[Forward Rate (Monthly Effective)]]</f>
        <v>2.6156114432938082E-3</v>
      </c>
      <c r="E25" s="4">
        <f t="shared" si="0"/>
        <v>39417.243941287321</v>
      </c>
    </row>
    <row r="26" spans="2:5" x14ac:dyDescent="0.25">
      <c r="B26" s="1">
        <f>Table1[[#This Row],[Date]]</f>
        <v>45657</v>
      </c>
      <c r="C26" s="4">
        <f>Table1[[#This Row],[Monthly Income Invested ($)]]</f>
        <v>5075</v>
      </c>
      <c r="D26" s="5">
        <f>Table6[[#This Row],[Forward Rate (Monthly Effective)]]</f>
        <v>2.6731533698707288E-3</v>
      </c>
      <c r="E26" s="4">
        <f t="shared" si="0"/>
        <v>44599.843991235422</v>
      </c>
    </row>
    <row r="27" spans="2:5" x14ac:dyDescent="0.25">
      <c r="B27" s="1">
        <f>Table1[[#This Row],[Date]]</f>
        <v>45688</v>
      </c>
      <c r="C27" s="4">
        <f>Table1[[#This Row],[Monthly Income Invested ($)]]</f>
        <v>1404.5</v>
      </c>
      <c r="D27" s="5">
        <f>Table6[[#This Row],[Forward Rate (Monthly Effective)]]</f>
        <v>2.7297710136298114E-3</v>
      </c>
      <c r="E27" s="4">
        <f t="shared" si="0"/>
        <v>46128.566406378661</v>
      </c>
    </row>
    <row r="28" spans="2:5" x14ac:dyDescent="0.25">
      <c r="B28" s="1">
        <f>Table1[[#This Row],[Date]]</f>
        <v>45716</v>
      </c>
      <c r="C28" s="4">
        <f>Table1[[#This Row],[Monthly Income Invested ($)]]</f>
        <v>1404.5</v>
      </c>
      <c r="D28" s="5">
        <f>Table6[[#This Row],[Forward Rate (Monthly Effective)]]</f>
        <v>2.7852656876479198E-3</v>
      </c>
      <c r="E28" s="4">
        <f t="shared" si="0"/>
        <v>47664.046944301866</v>
      </c>
    </row>
    <row r="29" spans="2:5" x14ac:dyDescent="0.25">
      <c r="B29" s="1">
        <f>Table1[[#This Row],[Date]]</f>
        <v>45747</v>
      </c>
      <c r="C29" s="4">
        <f>Table1[[#This Row],[Monthly Income Invested ($)]]</f>
        <v>1404.5</v>
      </c>
      <c r="D29" s="5">
        <f>Table6[[#This Row],[Forward Rate (Monthly Effective)]]</f>
        <v>2.839466910142141E-3</v>
      </c>
      <c r="E29" s="4">
        <f t="shared" si="0"/>
        <v>49206.402325897936</v>
      </c>
    </row>
    <row r="30" spans="2:5" x14ac:dyDescent="0.25">
      <c r="B30" s="1">
        <f>Table1[[#This Row],[Date]]</f>
        <v>45777</v>
      </c>
      <c r="C30" s="4">
        <f>Table1[[#This Row],[Monthly Income Invested ($)]]</f>
        <v>1404.5</v>
      </c>
      <c r="D30" s="5">
        <f>Table6[[#This Row],[Forward Rate (Monthly Effective)]]</f>
        <v>2.8922298972464677E-3</v>
      </c>
      <c r="E30" s="4">
        <f t="shared" si="0"/>
        <v>50755.738085899851</v>
      </c>
    </row>
    <row r="31" spans="2:5" x14ac:dyDescent="0.25">
      <c r="B31" s="1">
        <f>Table1[[#This Row],[Date]]</f>
        <v>45808</v>
      </c>
      <c r="C31" s="4">
        <f>Table1[[#This Row],[Monthly Income Invested ($)]]</f>
        <v>1404.5</v>
      </c>
      <c r="D31" s="5">
        <f>Table6[[#This Row],[Forward Rate (Monthly Effective)]]</f>
        <v>2.9434332354285608E-3</v>
      </c>
      <c r="E31" s="4">
        <f t="shared" si="0"/>
        <v>52312.14882853083</v>
      </c>
    </row>
    <row r="32" spans="2:5" x14ac:dyDescent="0.25">
      <c r="B32" s="1">
        <f>Table1[[#This Row],[Date]]</f>
        <v>45838</v>
      </c>
      <c r="C32" s="4">
        <f>Table1[[#This Row],[Monthly Income Invested ($)]]</f>
        <v>1404.5</v>
      </c>
      <c r="D32" s="5">
        <f>Table6[[#This Row],[Forward Rate (Monthly Effective)]]</f>
        <v>2.9929767226295478E-3</v>
      </c>
      <c r="E32" s="4">
        <f t="shared" si="0"/>
        <v>53875.718531372338</v>
      </c>
    </row>
    <row r="33" spans="2:5" x14ac:dyDescent="0.25">
      <c r="B33" s="1">
        <f>Table1[[#This Row],[Date]]</f>
        <v>45869</v>
      </c>
      <c r="C33" s="4">
        <f>Table1[[#This Row],[Monthly Income Invested ($)]]</f>
        <v>1404.5</v>
      </c>
      <c r="D33" s="5">
        <f>Table6[[#This Row],[Forward Rate (Monthly Effective)]]</f>
        <v>3.0407793677700301E-3</v>
      </c>
      <c r="E33" s="4">
        <f t="shared" si="0"/>
        <v>55446.520889216707</v>
      </c>
    </row>
    <row r="34" spans="2:5" x14ac:dyDescent="0.25">
      <c r="B34" s="1">
        <f>Table1[[#This Row],[Date]]</f>
        <v>45900</v>
      </c>
      <c r="C34" s="4">
        <f>Table1[[#This Row],[Monthly Income Invested ($)]]</f>
        <v>1404.5</v>
      </c>
      <c r="D34" s="5">
        <f>Table6[[#This Row],[Forward Rate (Monthly Effective)]]</f>
        <v>3.0867775387075636E-3</v>
      </c>
      <c r="E34" s="4">
        <f t="shared" si="0"/>
        <v>57024.619690575571</v>
      </c>
    </row>
    <row r="35" spans="2:5" x14ac:dyDescent="0.25">
      <c r="B35" s="1">
        <f>Table1[[#This Row],[Date]]</f>
        <v>45930</v>
      </c>
      <c r="C35" s="4">
        <f>Table1[[#This Row],[Monthly Income Invested ($)]]</f>
        <v>1404.5</v>
      </c>
      <c r="D35" s="5">
        <f>Table6[[#This Row],[Forward Rate (Monthly Effective)]]</f>
        <v>3.130923249552886E-3</v>
      </c>
      <c r="E35" s="4">
        <f t="shared" si="0"/>
        <v>58610.069220302197</v>
      </c>
    </row>
    <row r="36" spans="2:5" x14ac:dyDescent="0.25">
      <c r="B36" s="1">
        <f>Table1[[#This Row],[Date]]</f>
        <v>45961</v>
      </c>
      <c r="C36" s="4">
        <f>Table1[[#This Row],[Monthly Income Invested ($)]]</f>
        <v>1404.5</v>
      </c>
      <c r="D36" s="5">
        <f>Table6[[#This Row],[Forward Rate (Monthly Effective)]]</f>
        <v>3.1731825781300405E-3</v>
      </c>
      <c r="E36" s="4">
        <f t="shared" si="0"/>
        <v>60202.91468253632</v>
      </c>
    </row>
    <row r="37" spans="2:5" x14ac:dyDescent="0.25">
      <c r="B37" s="1">
        <f>Table1[[#This Row],[Date]]</f>
        <v>45991</v>
      </c>
      <c r="C37" s="4">
        <f>Table1[[#This Row],[Monthly Income Invested ($)]]</f>
        <v>1404.5</v>
      </c>
      <c r="D37" s="5">
        <f>Table6[[#This Row],[Forward Rate (Monthly Effective)]]</f>
        <v>3.2135342056358596E-3</v>
      </c>
      <c r="E37" s="4">
        <f t="shared" si="0"/>
        <v>61803.192638826789</v>
      </c>
    </row>
    <row r="38" spans="2:5" x14ac:dyDescent="0.25">
      <c r="B38" s="1">
        <f>Table1[[#This Row],[Date]]</f>
        <v>46022</v>
      </c>
      <c r="C38" s="4">
        <f>Table1[[#This Row],[Monthly Income Invested ($)]]</f>
        <v>5154.5</v>
      </c>
      <c r="D38" s="5">
        <f>Table6[[#This Row],[Forward Rate (Monthly Effective)]]</f>
        <v>3.2519680703642084E-3</v>
      </c>
      <c r="E38" s="4">
        <f t="shared" si="0"/>
        <v>67160.931456874474</v>
      </c>
    </row>
    <row r="39" spans="2:5" x14ac:dyDescent="0.25">
      <c r="B39" s="1">
        <f>Table1[[#This Row],[Date]]</f>
        <v>46053</v>
      </c>
      <c r="C39" s="4">
        <f>Table1[[#This Row],[Monthly Income Invested ($)]]</f>
        <v>1488.77</v>
      </c>
      <c r="D39" s="5">
        <f>Table6[[#This Row],[Forward Rate (Monthly Effective)]]</f>
        <v>3.2884841279219312E-3</v>
      </c>
      <c r="E39" s="4">
        <f t="shared" si="0"/>
        <v>68872.883357937564</v>
      </c>
    </row>
    <row r="40" spans="2:5" x14ac:dyDescent="0.25">
      <c r="B40" s="1">
        <f>Table1[[#This Row],[Date]]</f>
        <v>46081</v>
      </c>
      <c r="C40" s="4">
        <f>Table1[[#This Row],[Monthly Income Invested ($)]]</f>
        <v>1488.77</v>
      </c>
      <c r="D40" s="5">
        <f>Table6[[#This Row],[Forward Rate (Monthly Effective)]]</f>
        <v>3.3230912112407474E-3</v>
      </c>
      <c r="E40" s="4">
        <f t="shared" si="0"/>
        <v>70592.777391993091</v>
      </c>
    </row>
    <row r="41" spans="2:5" x14ac:dyDescent="0.25">
      <c r="B41" s="1">
        <f>Table1[[#This Row],[Date]]</f>
        <v>46112</v>
      </c>
      <c r="C41" s="4">
        <f>Table1[[#This Row],[Monthly Income Invested ($)]]</f>
        <v>1488.77</v>
      </c>
      <c r="D41" s="5">
        <f>Table6[[#This Row],[Forward Rate (Monthly Effective)]]</f>
        <v>3.3558059832394793E-3</v>
      </c>
      <c r="E41" s="4">
        <f t="shared" si="0"/>
        <v>72320.620561063217</v>
      </c>
    </row>
    <row r="42" spans="2:5" x14ac:dyDescent="0.25">
      <c r="B42" s="1">
        <f>Table1[[#This Row],[Date]]</f>
        <v>46142</v>
      </c>
      <c r="C42" s="4">
        <f>Table1[[#This Row],[Monthly Income Invested ($)]]</f>
        <v>1488.77</v>
      </c>
      <c r="D42" s="5">
        <f>Table6[[#This Row],[Forward Rate (Monthly Effective)]]</f>
        <v>3.3866519763428027E-3</v>
      </c>
      <c r="E42" s="4">
        <f t="shared" si="0"/>
        <v>74056.413118775657</v>
      </c>
    </row>
    <row r="43" spans="2:5" x14ac:dyDescent="0.25">
      <c r="B43" s="1">
        <f>Table1[[#This Row],[Date]]</f>
        <v>46173</v>
      </c>
      <c r="C43" s="4">
        <f>Table1[[#This Row],[Monthly Income Invested ($)]]</f>
        <v>1488.77</v>
      </c>
      <c r="D43" s="5">
        <f>Table6[[#This Row],[Forward Rate (Monthly Effective)]]</f>
        <v>3.41565871249494E-3</v>
      </c>
      <c r="E43" s="4">
        <f t="shared" si="0"/>
        <v>75800.149047777944</v>
      </c>
    </row>
    <row r="44" spans="2:5" x14ac:dyDescent="0.25">
      <c r="B44" s="1">
        <f>Table1[[#This Row],[Date]]</f>
        <v>46203</v>
      </c>
      <c r="C44" s="4">
        <f>Table1[[#This Row],[Monthly Income Invested ($)]]</f>
        <v>1488.77</v>
      </c>
      <c r="D44" s="5">
        <f>Table6[[#This Row],[Forward Rate (Monthly Effective)]]</f>
        <v>3.4428608983985143E-3</v>
      </c>
      <c r="E44" s="4">
        <f t="shared" si="0"/>
        <v>77551.816529665652</v>
      </c>
    </row>
    <row r="45" spans="2:5" x14ac:dyDescent="0.25">
      <c r="B45" s="1">
        <f>Table1[[#This Row],[Date]]</f>
        <v>46234</v>
      </c>
      <c r="C45" s="4">
        <f>Table1[[#This Row],[Monthly Income Invested ($)]]</f>
        <v>1488.77</v>
      </c>
      <c r="D45" s="5">
        <f>Table6[[#This Row],[Forward Rate (Monthly Effective)]]</f>
        <v>3.4682976905757723E-3</v>
      </c>
      <c r="E45" s="4">
        <f t="shared" si="0"/>
        <v>79311.398405578249</v>
      </c>
    </row>
    <row r="46" spans="2:5" x14ac:dyDescent="0.25">
      <c r="B46" s="1">
        <f>Table1[[#This Row],[Date]]</f>
        <v>46265</v>
      </c>
      <c r="C46" s="4">
        <f>Table1[[#This Row],[Monthly Income Invested ($)]]</f>
        <v>1488.77</v>
      </c>
      <c r="D46" s="5">
        <f>Table6[[#This Row],[Forward Rate (Monthly Effective)]]</f>
        <v>3.4920120253920661E-3</v>
      </c>
      <c r="E46" s="4">
        <f t="shared" si="0"/>
        <v>81078.872625880482</v>
      </c>
    </row>
    <row r="47" spans="2:5" x14ac:dyDescent="0.25">
      <c r="B47" s="1">
        <f>Table1[[#This Row],[Date]]</f>
        <v>46295</v>
      </c>
      <c r="C47" s="4">
        <f>Table1[[#This Row],[Monthly Income Invested ($)]]</f>
        <v>1488.77</v>
      </c>
      <c r="D47" s="5">
        <f>Table6[[#This Row],[Forward Rate (Monthly Effective)]]</f>
        <v>3.5140500092685212E-3</v>
      </c>
      <c r="E47" s="4">
        <f t="shared" si="0"/>
        <v>82854.212687607229</v>
      </c>
    </row>
    <row r="48" spans="2:5" x14ac:dyDescent="0.25">
      <c r="B48" s="1">
        <f>Table1[[#This Row],[Date]]</f>
        <v>46326</v>
      </c>
      <c r="C48" s="4">
        <f>Table1[[#This Row],[Monthly Income Invested ($)]]</f>
        <v>1488.77</v>
      </c>
      <c r="D48" s="5">
        <f>Table6[[#This Row],[Forward Rate (Monthly Effective)]]</f>
        <v>3.5344603648974626E-3</v>
      </c>
      <c r="E48" s="4">
        <f t="shared" si="0"/>
        <v>84637.388058566314</v>
      </c>
    </row>
    <row r="49" spans="2:5" x14ac:dyDescent="0.25">
      <c r="B49" s="1">
        <f>Table1[[#This Row],[Date]]</f>
        <v>46356</v>
      </c>
      <c r="C49" s="4">
        <f>Table1[[#This Row],[Monthly Income Invested ($)]]</f>
        <v>1488.77</v>
      </c>
      <c r="D49" s="5">
        <f>Table6[[#This Row],[Forward Rate (Monthly Effective)]]</f>
        <v>3.553293929291268E-3</v>
      </c>
      <c r="E49" s="4">
        <f t="shared" si="0"/>
        <v>86428.364587187112</v>
      </c>
    </row>
    <row r="50" spans="2:5" x14ac:dyDescent="0.25">
      <c r="B50" s="1">
        <f>Table1[[#This Row],[Date]]</f>
        <v>46387</v>
      </c>
      <c r="C50" s="4">
        <f>Table1[[#This Row],[Monthly Income Invested ($)]]</f>
        <v>5238.7700000000004</v>
      </c>
      <c r="D50" s="5">
        <f>Table6[[#This Row],[Forward Rate (Monthly Effective)]]</f>
        <v>3.5706031997546628E-3</v>
      </c>
      <c r="E50" s="4">
        <f t="shared" si="0"/>
        <v>91977.104897393321</v>
      </c>
    </row>
    <row r="51" spans="2:5" x14ac:dyDescent="0.25">
      <c r="B51" s="1">
        <f>Table1[[#This Row],[Date]]</f>
        <v>46418</v>
      </c>
      <c r="C51" s="4">
        <f>Table1[[#This Row],[Monthly Income Invested ($)]]</f>
        <v>1578.0962</v>
      </c>
      <c r="D51" s="5">
        <f>Table6[[#This Row],[Forward Rate (Monthly Effective)]]</f>
        <v>3.5864419243234469E-3</v>
      </c>
      <c r="E51" s="4">
        <f t="shared" si="0"/>
        <v>93886.398210679195</v>
      </c>
    </row>
    <row r="52" spans="2:5" x14ac:dyDescent="0.25">
      <c r="B52" s="1">
        <f>Table1[[#This Row],[Date]]</f>
        <v>46446</v>
      </c>
      <c r="C52" s="4">
        <f>Table1[[#This Row],[Monthly Income Invested ($)]]</f>
        <v>1578.0962</v>
      </c>
      <c r="D52" s="5">
        <f>Table6[[#This Row],[Forward Rate (Monthly Effective)]]</f>
        <v>3.600864733189324E-3</v>
      </c>
      <c r="E52" s="4">
        <f t="shared" si="0"/>
        <v>95803.792982081723</v>
      </c>
    </row>
    <row r="53" spans="2:5" x14ac:dyDescent="0.25">
      <c r="B53" s="1">
        <f>Table1[[#This Row],[Date]]</f>
        <v>46477</v>
      </c>
      <c r="C53" s="4">
        <f>Table1[[#This Row],[Monthly Income Invested ($)]]</f>
        <v>1578.0962</v>
      </c>
      <c r="D53" s="5">
        <f>Table6[[#This Row],[Forward Rate (Monthly Effective)]]</f>
        <v>3.6139268080255249E-3</v>
      </c>
      <c r="E53" s="4">
        <f t="shared" si="0"/>
        <v>97729.243421799503</v>
      </c>
    </row>
    <row r="54" spans="2:5" x14ac:dyDescent="0.25">
      <c r="B54" s="1">
        <f>Table1[[#This Row],[Date]]</f>
        <v>46507</v>
      </c>
      <c r="C54" s="4">
        <f>Table1[[#This Row],[Monthly Income Invested ($)]]</f>
        <v>1578.0962</v>
      </c>
      <c r="D54" s="5">
        <f>Table6[[#This Row],[Forward Rate (Monthly Effective)]]</f>
        <v>3.6256835862724657E-3</v>
      </c>
      <c r="E54" s="4">
        <f t="shared" si="0"/>
        <v>99662.701768061204</v>
      </c>
    </row>
    <row r="55" spans="2:5" x14ac:dyDescent="0.25">
      <c r="B55" s="1">
        <f>Table1[[#This Row],[Date]]</f>
        <v>46538</v>
      </c>
      <c r="C55" s="4">
        <f>Table1[[#This Row],[Monthly Income Invested ($)]]</f>
        <v>1578.0962</v>
      </c>
      <c r="D55" s="5">
        <f>Table6[[#This Row],[Forward Rate (Monthly Effective)]]</f>
        <v>3.6361904975357184E-3</v>
      </c>
      <c r="E55" s="4">
        <f t="shared" si="0"/>
        <v>101604.11861939995</v>
      </c>
    </row>
    <row r="56" spans="2:5" x14ac:dyDescent="0.25">
      <c r="B56" s="1">
        <f>Table1[[#This Row],[Date]]</f>
        <v>46568</v>
      </c>
      <c r="C56" s="4">
        <f>Table1[[#This Row],[Monthly Income Invested ($)]]</f>
        <v>1578.0962</v>
      </c>
      <c r="D56" s="5">
        <f>Table6[[#This Row],[Forward Rate (Monthly Effective)]]</f>
        <v>3.6455027296398157E-3</v>
      </c>
      <c r="E56" s="4">
        <f t="shared" si="0"/>
        <v>103553.44324972227</v>
      </c>
    </row>
    <row r="57" spans="2:5" x14ac:dyDescent="0.25">
      <c r="B57" s="1">
        <f>Table1[[#This Row],[Date]]</f>
        <v>46599</v>
      </c>
      <c r="C57" s="4">
        <f>Table1[[#This Row],[Monthly Income Invested ($)]]</f>
        <v>1578.0962</v>
      </c>
      <c r="D57" s="5">
        <f>Table6[[#This Row],[Forward Rate (Monthly Effective)]]</f>
        <v>3.6536750219045011E-3</v>
      </c>
      <c r="E57" s="4">
        <f t="shared" si="0"/>
        <v>105510.62390624444</v>
      </c>
    </row>
    <row r="58" spans="2:5" x14ac:dyDescent="0.25">
      <c r="B58" s="1">
        <f>Table1[[#This Row],[Date]]</f>
        <v>46630</v>
      </c>
      <c r="C58" s="4">
        <f>Table1[[#This Row],[Monthly Income Invested ($)]]</f>
        <v>1578.0962</v>
      </c>
      <c r="D58" s="5">
        <f>Table6[[#This Row],[Forward Rate (Monthly Effective)]]</f>
        <v>3.6607614834012203E-3</v>
      </c>
      <c r="E58" s="4">
        <f t="shared" si="0"/>
        <v>107475.60809043393</v>
      </c>
    </row>
    <row r="59" spans="2:5" x14ac:dyDescent="0.25">
      <c r="B59" s="1">
        <f>Table1[[#This Row],[Date]]</f>
        <v>46660</v>
      </c>
      <c r="C59" s="4">
        <f>Table1[[#This Row],[Monthly Income Invested ($)]]</f>
        <v>1578.0962</v>
      </c>
      <c r="D59" s="5">
        <f>Table6[[#This Row],[Forward Rate (Monthly Effective)]]</f>
        <v>3.6668154339916104E-3</v>
      </c>
      <c r="E59" s="4">
        <f t="shared" si="0"/>
        <v>109448.34282219237</v>
      </c>
    </row>
    <row r="60" spans="2:5" x14ac:dyDescent="0.25">
      <c r="B60" s="1">
        <f>Table1[[#This Row],[Date]]</f>
        <v>46691</v>
      </c>
      <c r="C60" s="4">
        <f>Table1[[#This Row],[Monthly Income Invested ($)]]</f>
        <v>1578.0962</v>
      </c>
      <c r="D60" s="5">
        <f>Table6[[#This Row],[Forward Rate (Monthly Effective)]]</f>
        <v>3.6718892665057457E-3</v>
      </c>
      <c r="E60" s="4">
        <f t="shared" si="0"/>
        <v>111428.77488753988</v>
      </c>
    </row>
    <row r="61" spans="2:5" x14ac:dyDescent="0.25">
      <c r="B61" s="1">
        <f>Table1[[#This Row],[Date]]</f>
        <v>46721</v>
      </c>
      <c r="C61" s="4">
        <f>Table1[[#This Row],[Monthly Income Invested ($)]]</f>
        <v>1578.0962</v>
      </c>
      <c r="D61" s="5">
        <f>Table6[[#This Row],[Forward Rate (Monthly Effective)]]</f>
        <v>3.6760343279125252E-3</v>
      </c>
      <c r="E61" s="4">
        <f t="shared" si="0"/>
        <v>113416.85107013643</v>
      </c>
    </row>
    <row r="62" spans="2:5" x14ac:dyDescent="0.25">
      <c r="B62" s="1">
        <f>Table1[[#This Row],[Date]]</f>
        <v>46752</v>
      </c>
      <c r="C62" s="4">
        <f>Table1[[#This Row],[Monthly Income Invested ($)]]</f>
        <v>5328.0962</v>
      </c>
      <c r="D62" s="5">
        <f>Table6[[#This Row],[Forward Rate (Monthly Effective)]]</f>
        <v>3.6793008180366904E-3</v>
      </c>
      <c r="E62" s="4">
        <f t="shared" si="0"/>
        <v>119162.51836701301</v>
      </c>
    </row>
    <row r="63" spans="2:5" x14ac:dyDescent="0.25">
      <c r="B63" s="1">
        <f>Table1[[#This Row],[Date]]</f>
        <v>46783</v>
      </c>
      <c r="C63" s="4">
        <f>Table1[[#This Row],[Monthly Income Invested ($)]]</f>
        <v>1672.781972</v>
      </c>
      <c r="D63" s="5">
        <f>Table6[[#This Row],[Forward Rate (Monthly Effective)]]</f>
        <v>3.6817377042002164E-3</v>
      </c>
      <c r="E63" s="4">
        <f t="shared" si="0"/>
        <v>121274.22268335189</v>
      </c>
    </row>
    <row r="64" spans="2:5" x14ac:dyDescent="0.25">
      <c r="B64" s="1">
        <f>Table1[[#This Row],[Date]]</f>
        <v>46812</v>
      </c>
      <c r="C64" s="4">
        <f>Table1[[#This Row],[Monthly Income Invested ($)]]</f>
        <v>1672.781972</v>
      </c>
      <c r="D64" s="5">
        <f>Table6[[#This Row],[Forward Rate (Monthly Effective)]]</f>
        <v>3.6833926502546355E-3</v>
      </c>
      <c r="E64" s="4">
        <f t="shared" si="0"/>
        <v>123393.81672428697</v>
      </c>
    </row>
    <row r="65" spans="2:5" x14ac:dyDescent="0.25">
      <c r="B65" s="1">
        <f>Table1[[#This Row],[Date]]</f>
        <v>46843</v>
      </c>
      <c r="C65" s="4">
        <f>Table1[[#This Row],[Monthly Income Invested ($)]]</f>
        <v>1672.781972</v>
      </c>
      <c r="D65" s="5">
        <f>Table6[[#This Row],[Forward Rate (Monthly Effective)]]</f>
        <v>3.6843119588712003E-3</v>
      </c>
      <c r="E65" s="4">
        <f t="shared" si="0"/>
        <v>125521.24821461398</v>
      </c>
    </row>
    <row r="66" spans="2:5" x14ac:dyDescent="0.25">
      <c r="B66" s="1">
        <f>Table1[[#This Row],[Date]]</f>
        <v>46873</v>
      </c>
      <c r="C66" s="4">
        <f>Table1[[#This Row],[Monthly Income Invested ($)]]</f>
        <v>1672.781972</v>
      </c>
      <c r="D66" s="5">
        <f>Table6[[#This Row],[Forward Rate (Monthly Effective)]]</f>
        <v>3.684540525583202E-3</v>
      </c>
      <c r="E66" s="4">
        <f t="shared" si="0"/>
        <v>127656.46575398934</v>
      </c>
    </row>
    <row r="67" spans="2:5" x14ac:dyDescent="0.25">
      <c r="B67" s="1">
        <f>Table1[[#This Row],[Date]]</f>
        <v>46904</v>
      </c>
      <c r="C67" s="4">
        <f>Table1[[#This Row],[Monthly Income Invested ($)]]</f>
        <v>1672.781972</v>
      </c>
      <c r="D67" s="5">
        <f>Table6[[#This Row],[Forward Rate (Monthly Effective)]]</f>
        <v>3.684121803702034E-3</v>
      </c>
      <c r="E67" s="4">
        <f t="shared" si="0"/>
        <v>129799.41897145986</v>
      </c>
    </row>
    <row r="68" spans="2:5" x14ac:dyDescent="0.25">
      <c r="B68" s="1">
        <f>Table1[[#This Row],[Date]]</f>
        <v>46934</v>
      </c>
      <c r="C68" s="4">
        <f>Table1[[#This Row],[Monthly Income Invested ($)]]</f>
        <v>1672.781972</v>
      </c>
      <c r="D68" s="5">
        <f>Table6[[#This Row],[Forward Rate (Monthly Effective)]]</f>
        <v>3.6830977788200325E-3</v>
      </c>
      <c r="E68" s="4">
        <f t="shared" si="0"/>
        <v>131950.05866637541</v>
      </c>
    </row>
    <row r="69" spans="2:5" x14ac:dyDescent="0.25">
      <c r="B69" s="1">
        <f>Table1[[#This Row],[Date]]</f>
        <v>46965</v>
      </c>
      <c r="C69" s="4">
        <f>Table1[[#This Row],[Monthly Income Invested ($)]]</f>
        <v>1672.781972</v>
      </c>
      <c r="D69" s="5">
        <f>Table6[[#This Row],[Forward Rate (Monthly Effective)]]</f>
        <v>3.6815089520594313E-3</v>
      </c>
      <c r="E69" s="4">
        <f t="shared" ref="E69:E121" si="1">E68*(1+D70)+C69</f>
        <v>134108.33693623182</v>
      </c>
    </row>
    <row r="70" spans="2:5" x14ac:dyDescent="0.25">
      <c r="B70" s="1">
        <f>Table1[[#This Row],[Date]]</f>
        <v>46996</v>
      </c>
      <c r="C70" s="4">
        <f>Table1[[#This Row],[Monthly Income Invested ($)]]</f>
        <v>1672.781972</v>
      </c>
      <c r="D70" s="5">
        <f>Table6[[#This Row],[Forward Rate (Monthly Effective)]]</f>
        <v>3.6793943311836941E-3</v>
      </c>
      <c r="E70" s="4">
        <f t="shared" si="1"/>
        <v>136274.20729196788</v>
      </c>
    </row>
    <row r="71" spans="2:5" x14ac:dyDescent="0.25">
      <c r="B71" s="1">
        <f>Table1[[#This Row],[Date]]</f>
        <v>47026</v>
      </c>
      <c r="C71" s="4">
        <f>Table1[[#This Row],[Monthly Income Invested ($)]]</f>
        <v>1672.781972</v>
      </c>
      <c r="D71" s="5">
        <f>Table6[[#This Row],[Forward Rate (Monthly Effective)]]</f>
        <v>3.6767914284889791E-3</v>
      </c>
      <c r="E71" s="4">
        <f t="shared" si="1"/>
        <v>138447.62476129513</v>
      </c>
    </row>
    <row r="72" spans="2:5" x14ac:dyDescent="0.25">
      <c r="B72" s="1">
        <f>Table1[[#This Row],[Date]]</f>
        <v>47057</v>
      </c>
      <c r="C72" s="4">
        <f>Table1[[#This Row],[Monthly Income Invested ($)]]</f>
        <v>1672.781972</v>
      </c>
      <c r="D72" s="5">
        <f>Table6[[#This Row],[Forward Rate (Monthly Effective)]]</f>
        <v>3.6737362651073635E-3</v>
      </c>
      <c r="E72" s="4">
        <f t="shared" si="1"/>
        <v>140628.54598059558</v>
      </c>
    </row>
    <row r="73" spans="2:5" x14ac:dyDescent="0.25">
      <c r="B73" s="1">
        <f>Table1[[#This Row],[Date]]</f>
        <v>47087</v>
      </c>
      <c r="C73" s="4">
        <f>Table1[[#This Row],[Monthly Income Invested ($)]]</f>
        <v>1672.781972</v>
      </c>
      <c r="D73" s="5">
        <f>Table6[[#This Row],[Forward Rate (Monthly Effective)]]</f>
        <v>3.6702633806580121E-3</v>
      </c>
      <c r="E73" s="4">
        <f t="shared" si="1"/>
        <v>142816.92927595516</v>
      </c>
    </row>
    <row r="74" spans="2:5" x14ac:dyDescent="0.25">
      <c r="B74" s="1">
        <f>Table1[[#This Row],[Date]]</f>
        <v>47118</v>
      </c>
      <c r="C74" s="4">
        <f>Table1[[#This Row],[Monthly Income Invested ($)]]</f>
        <v>6672.7819719999998</v>
      </c>
      <c r="D74" s="5">
        <f>Table6[[#This Row],[Forward Rate (Monthly Effective)]]</f>
        <v>3.666405847861931E-3</v>
      </c>
      <c r="E74" s="4">
        <f t="shared" si="1"/>
        <v>150012.73473385919</v>
      </c>
    </row>
    <row r="75" spans="2:5" x14ac:dyDescent="0.25">
      <c r="B75" s="1">
        <f>Table1[[#This Row],[Date]]</f>
        <v>47149</v>
      </c>
      <c r="C75" s="4">
        <f>Table1[[#This Row],[Monthly Income Invested ($)]]</f>
        <v>1773.1488903200002</v>
      </c>
      <c r="D75" s="5">
        <f>Table6[[#This Row],[Forward Rate (Monthly Effective)]]</f>
        <v>3.6621952912418987E-3</v>
      </c>
      <c r="E75" s="4">
        <f t="shared" si="1"/>
        <v>152334.57948999212</v>
      </c>
    </row>
    <row r="76" spans="2:5" x14ac:dyDescent="0.25">
      <c r="B76" s="1">
        <f>Table1[[#This Row],[Date]]</f>
        <v>47177</v>
      </c>
      <c r="C76" s="4">
        <f>Table1[[#This Row],[Monthly Income Invested ($)]]</f>
        <v>1773.1488903200002</v>
      </c>
      <c r="D76" s="5">
        <f>Table6[[#This Row],[Forward Rate (Monthly Effective)]]</f>
        <v>3.6576619097463681E-3</v>
      </c>
      <c r="E76" s="4">
        <f t="shared" si="1"/>
        <v>154664.1813881798</v>
      </c>
    </row>
    <row r="77" spans="2:5" x14ac:dyDescent="0.25">
      <c r="B77" s="1">
        <f>Table1[[#This Row],[Date]]</f>
        <v>47208</v>
      </c>
      <c r="C77" s="4">
        <f>Table1[[#This Row],[Monthly Income Invested ($)]]</f>
        <v>1773.1488903200002</v>
      </c>
      <c r="D77" s="5">
        <f>Table6[[#This Row],[Forward Rate (Monthly Effective)]]</f>
        <v>3.6528345023871811E-3</v>
      </c>
      <c r="E77" s="4">
        <f t="shared" si="1"/>
        <v>157001.50507634156</v>
      </c>
    </row>
    <row r="78" spans="2:5" x14ac:dyDescent="0.25">
      <c r="B78" s="1">
        <f>Table1[[#This Row],[Date]]</f>
        <v>47238</v>
      </c>
      <c r="C78" s="4">
        <f>Table1[[#This Row],[Monthly Income Invested ($)]]</f>
        <v>1773.1488903200002</v>
      </c>
      <c r="D78" s="5">
        <f>Table6[[#This Row],[Forward Rate (Monthly Effective)]]</f>
        <v>3.647740496720342E-3</v>
      </c>
      <c r="E78" s="4">
        <f t="shared" si="1"/>
        <v>159346.51718756565</v>
      </c>
    </row>
    <row r="79" spans="2:5" x14ac:dyDescent="0.25">
      <c r="B79" s="1">
        <f>Table1[[#This Row],[Date]]</f>
        <v>47269</v>
      </c>
      <c r="C79" s="4">
        <f>Table1[[#This Row],[Monthly Income Invested ($)]]</f>
        <v>1773.1488903200002</v>
      </c>
      <c r="D79" s="5">
        <f>Table6[[#This Row],[Forward Rate (Monthly Effective)]]</f>
        <v>3.6424059796498209E-3</v>
      </c>
      <c r="E79" s="4">
        <f t="shared" si="1"/>
        <v>161699.18637202439</v>
      </c>
    </row>
    <row r="80" spans="2:5" x14ac:dyDescent="0.25">
      <c r="B80" s="1">
        <f>Table1[[#This Row],[Date]]</f>
        <v>47299</v>
      </c>
      <c r="C80" s="4">
        <f>Table1[[#This Row],[Monthly Income Invested ($)]]</f>
        <v>1773.1488903200002</v>
      </c>
      <c r="D80" s="5">
        <f>Table6[[#This Row],[Forward Rate (Monthly Effective)]]</f>
        <v>3.6368557303112503E-3</v>
      </c>
      <c r="E80" s="4">
        <f t="shared" si="1"/>
        <v>164059.48332118115</v>
      </c>
    </row>
    <row r="81" spans="2:5" x14ac:dyDescent="0.25">
      <c r="B81" s="1">
        <f>Table1[[#This Row],[Date]]</f>
        <v>47330</v>
      </c>
      <c r="C81" s="4">
        <f>Table1[[#This Row],[Monthly Income Invested ($)]]</f>
        <v>1773.1488903200002</v>
      </c>
      <c r="D81" s="5">
        <f>Table6[[#This Row],[Forward Rate (Monthly Effective)]]</f>
        <v>3.6311132542490299E-3</v>
      </c>
      <c r="E81" s="4">
        <f t="shared" si="1"/>
        <v>166427.38078485298</v>
      </c>
    </row>
    <row r="82" spans="2:5" x14ac:dyDescent="0.25">
      <c r="B82" s="1">
        <f>Table1[[#This Row],[Date]]</f>
        <v>47361</v>
      </c>
      <c r="C82" s="4">
        <f>Table1[[#This Row],[Monthly Income Invested ($)]]</f>
        <v>1773.1488903200002</v>
      </c>
      <c r="D82" s="5">
        <f>Table6[[#This Row],[Forward Rate (Monthly Effective)]]</f>
        <v>3.6252008193118357E-3</v>
      </c>
      <c r="E82" s="4">
        <f t="shared" si="1"/>
        <v>168802.85358157035</v>
      </c>
    </row>
    <row r="83" spans="2:5" x14ac:dyDescent="0.25">
      <c r="B83" s="1">
        <f>Table1[[#This Row],[Date]]</f>
        <v>47391</v>
      </c>
      <c r="C83" s="4">
        <f>Table1[[#This Row],[Monthly Income Invested ($)]]</f>
        <v>1773.1488903200002</v>
      </c>
      <c r="D83" s="5">
        <f>Table6[[#This Row],[Forward Rate (Monthly Effective)]]</f>
        <v>3.6191394922930886E-3</v>
      </c>
      <c r="E83" s="4">
        <f t="shared" si="1"/>
        <v>171185.87860271567</v>
      </c>
    </row>
    <row r="84" spans="2:5" x14ac:dyDescent="0.25">
      <c r="B84" s="1">
        <f>Table1[[#This Row],[Date]]</f>
        <v>47422</v>
      </c>
      <c r="C84" s="4">
        <f>Table1[[#This Row],[Monthly Income Invested ($)]]</f>
        <v>1773.1488903200002</v>
      </c>
      <c r="D84" s="5">
        <f>Table6[[#This Row],[Forward Rate (Monthly Effective)]]</f>
        <v>3.6129491764225197E-3</v>
      </c>
      <c r="E84" s="4">
        <f t="shared" si="1"/>
        <v>173576.43481088764</v>
      </c>
    </row>
    <row r="85" spans="2:5" x14ac:dyDescent="0.25">
      <c r="B85" s="1">
        <f>Table1[[#This Row],[Date]]</f>
        <v>47452</v>
      </c>
      <c r="C85" s="4">
        <f>Table1[[#This Row],[Monthly Income Invested ($)]]</f>
        <v>1773.1488903200002</v>
      </c>
      <c r="D85" s="5">
        <f>Table6[[#This Row],[Forward Rate (Monthly Effective)]]</f>
        <v>3.6066486493597782E-3</v>
      </c>
      <c r="E85" s="4">
        <f t="shared" si="1"/>
        <v>175974.50323296431</v>
      </c>
    </row>
    <row r="86" spans="2:5" x14ac:dyDescent="0.25">
      <c r="B86" s="1">
        <f>Table1[[#This Row],[Date]]</f>
        <v>47483</v>
      </c>
      <c r="C86" s="4">
        <f>Table1[[#This Row],[Monthly Income Invested ($)]]</f>
        <v>6773.1488903200006</v>
      </c>
      <c r="D86" s="5">
        <f>Table6[[#This Row],[Forward Rate (Monthly Effective)]]</f>
        <v>3.6002556017324938E-3</v>
      </c>
      <c r="E86" s="4">
        <f t="shared" si="1"/>
        <v>183380.06694821169</v>
      </c>
    </row>
    <row r="87" spans="2:5" x14ac:dyDescent="0.25">
      <c r="B87" s="1">
        <f>Table1[[#This Row],[Date]]</f>
        <v>47514</v>
      </c>
      <c r="C87" s="4">
        <f>Table1[[#This Row],[Monthly Income Invested ($)]]</f>
        <v>1879.5378237392003</v>
      </c>
      <c r="D87" s="5">
        <f>Table6[[#This Row],[Forward Rate (Monthly Effective)]]</f>
        <v>3.5937866753921188E-3</v>
      </c>
      <c r="E87" s="4">
        <f t="shared" si="1"/>
        <v>185917.43629286884</v>
      </c>
    </row>
    <row r="88" spans="2:5" x14ac:dyDescent="0.25">
      <c r="B88" s="1">
        <f>Table1[[#This Row],[Date]]</f>
        <v>47542</v>
      </c>
      <c r="C88" s="4">
        <f>Table1[[#This Row],[Monthly Income Invested ($)]]</f>
        <v>1879.5378237392003</v>
      </c>
      <c r="D88" s="5">
        <f>Table6[[#This Row],[Forward Rate (Monthly Effective)]]</f>
        <v>3.5872575022219966E-3</v>
      </c>
      <c r="E88" s="4">
        <f t="shared" si="1"/>
        <v>188462.68547222155</v>
      </c>
    </row>
    <row r="89" spans="2:5" x14ac:dyDescent="0.25">
      <c r="B89" s="1">
        <f>Table1[[#This Row],[Date]]</f>
        <v>47573</v>
      </c>
      <c r="C89" s="4">
        <f>Table1[[#This Row],[Monthly Income Invested ($)]]</f>
        <v>1879.5378237392003</v>
      </c>
      <c r="D89" s="5">
        <f>Table6[[#This Row],[Forward Rate (Monthly Effective)]]</f>
        <v>3.5806827422300014E-3</v>
      </c>
      <c r="E89" s="4">
        <f t="shared" si="1"/>
        <v>191015.80327995642</v>
      </c>
    </row>
    <row r="90" spans="2:5" x14ac:dyDescent="0.25">
      <c r="B90" s="1">
        <f>Table1[[#This Row],[Date]]</f>
        <v>47603</v>
      </c>
      <c r="C90" s="4">
        <f>Table1[[#This Row],[Monthly Income Invested ($)]]</f>
        <v>1879.5378237392003</v>
      </c>
      <c r="D90" s="5">
        <f>Table6[[#This Row],[Forward Rate (Monthly Effective)]]</f>
        <v>3.5740761217952777E-3</v>
      </c>
      <c r="E90" s="4">
        <f t="shared" si="1"/>
        <v>193576.78052110731</v>
      </c>
    </row>
    <row r="91" spans="2:5" x14ac:dyDescent="0.25">
      <c r="B91" s="1">
        <f>Table1[[#This Row],[Date]]</f>
        <v>47634</v>
      </c>
      <c r="C91" s="4">
        <f>Table1[[#This Row],[Monthly Income Invested ($)]]</f>
        <v>1879.5378237392003</v>
      </c>
      <c r="D91" s="5">
        <f>Table6[[#This Row],[Forward Rate (Monthly Effective)]]</f>
        <v>3.5674504711684651E-3</v>
      </c>
      <c r="E91" s="4">
        <f t="shared" si="1"/>
        <v>196145.60998320102</v>
      </c>
    </row>
    <row r="92" spans="2:5" x14ac:dyDescent="0.25">
      <c r="B92" s="1">
        <f>Table1[[#This Row],[Date]]</f>
        <v>47664</v>
      </c>
      <c r="C92" s="4">
        <f>Table1[[#This Row],[Monthly Income Invested ($)]]</f>
        <v>1879.5378237392003</v>
      </c>
      <c r="D92" s="5">
        <f>Table6[[#This Row],[Forward Rate (Monthly Effective)]]</f>
        <v>3.5608177618149384E-3</v>
      </c>
      <c r="E92" s="4">
        <f t="shared" si="1"/>
        <v>198722.28640435147</v>
      </c>
    </row>
    <row r="93" spans="2:5" x14ac:dyDescent="0.25">
      <c r="B93" s="1">
        <f>Table1[[#This Row],[Date]]</f>
        <v>47695</v>
      </c>
      <c r="C93" s="4">
        <f>Table1[[#This Row],[Monthly Income Invested ($)]]</f>
        <v>1879.5378237392003</v>
      </c>
      <c r="D93" s="5">
        <f>Table6[[#This Row],[Forward Rate (Monthly Effective)]]</f>
        <v>3.554189142805475E-3</v>
      </c>
      <c r="E93" s="4">
        <f t="shared" si="1"/>
        <v>201306.80643867471</v>
      </c>
    </row>
    <row r="94" spans="2:5" x14ac:dyDescent="0.25">
      <c r="B94" s="1">
        <f>Table1[[#This Row],[Date]]</f>
        <v>47726</v>
      </c>
      <c r="C94" s="4">
        <f>Table1[[#This Row],[Monthly Income Invested ($)]]</f>
        <v>1879.5378237392003</v>
      </c>
      <c r="D94" s="5">
        <f>Table6[[#This Row],[Forward Rate (Monthly Effective)]]</f>
        <v>3.547574976817458E-3</v>
      </c>
      <c r="E94" s="4">
        <f t="shared" si="1"/>
        <v>203899.16861930263</v>
      </c>
    </row>
    <row r="95" spans="2:5" x14ac:dyDescent="0.25">
      <c r="B95" s="1">
        <f>Table1[[#This Row],[Date]]</f>
        <v>47756</v>
      </c>
      <c r="C95" s="4">
        <f>Table1[[#This Row],[Monthly Income Invested ($)]]</f>
        <v>1879.5378237392003</v>
      </c>
      <c r="D95" s="5">
        <f>Table6[[#This Row],[Forward Rate (Monthly Effective)]]</f>
        <v>3.5409848752723239E-3</v>
      </c>
      <c r="E95" s="4">
        <f t="shared" si="1"/>
        <v>206499.37331929198</v>
      </c>
    </row>
    <row r="96" spans="2:5" x14ac:dyDescent="0.25">
      <c r="B96" s="1">
        <f>Table1[[#This Row],[Date]]</f>
        <v>47787</v>
      </c>
      <c r="C96" s="4">
        <f>Table1[[#This Row],[Monthly Income Invested ($)]]</f>
        <v>1879.5378237392003</v>
      </c>
      <c r="D96" s="5">
        <f>Table6[[#This Row],[Forward Rate (Monthly Effective)]]</f>
        <v>3.5344277327373774E-3</v>
      </c>
      <c r="E96" s="4">
        <f t="shared" si="1"/>
        <v>209107.42271069007</v>
      </c>
    </row>
    <row r="97" spans="2:5" x14ac:dyDescent="0.25">
      <c r="B97" s="1">
        <f>Table1[[#This Row],[Date]]</f>
        <v>47817</v>
      </c>
      <c r="C97" s="4">
        <f>Table1[[#This Row],[Monthly Income Invested ($)]]</f>
        <v>1879.5378237392003</v>
      </c>
      <c r="D97" s="5">
        <f>Table6[[#This Row],[Forward Rate (Monthly Effective)]]</f>
        <v>3.5279117604509747E-3</v>
      </c>
      <c r="E97" s="4">
        <f t="shared" si="1"/>
        <v>211723.32072203141</v>
      </c>
    </row>
    <row r="98" spans="2:5" x14ac:dyDescent="0.25">
      <c r="B98" s="1">
        <f>Table1[[#This Row],[Date]]</f>
        <v>47848</v>
      </c>
      <c r="C98" s="4">
        <f>Table1[[#This Row],[Monthly Income Invested ($)]]</f>
        <v>6879.5378237392006</v>
      </c>
      <c r="D98" s="5">
        <f>Table6[[#This Row],[Forward Rate (Monthly Effective)]]</f>
        <v>3.5214445190734356E-3</v>
      </c>
      <c r="E98" s="4">
        <f t="shared" si="1"/>
        <v>219347.07299447578</v>
      </c>
    </row>
    <row r="99" spans="2:5" x14ac:dyDescent="0.25">
      <c r="B99" s="1">
        <f>Table1[[#This Row],[Date]]</f>
        <v>47879</v>
      </c>
      <c r="C99" s="4">
        <f>Table1[[#This Row],[Monthly Income Invested ($)]]</f>
        <v>1992.3100931635524</v>
      </c>
      <c r="D99" s="5">
        <f>Table6[[#This Row],[Forward Rate (Monthly Effective)]]</f>
        <v>3.5150329503959021E-3</v>
      </c>
      <c r="E99" s="4">
        <f t="shared" si="1"/>
        <v>222109.00252329759</v>
      </c>
    </row>
    <row r="100" spans="2:5" x14ac:dyDescent="0.25">
      <c r="B100" s="1">
        <f>Table1[[#This Row],[Date]]</f>
        <v>47907</v>
      </c>
      <c r="C100" s="4">
        <f>Table1[[#This Row],[Monthly Income Invested ($)]]</f>
        <v>1992.3100931635524</v>
      </c>
      <c r="D100" s="5">
        <f>Table6[[#This Row],[Forward Rate (Monthly Effective)]]</f>
        <v>3.5086834082243001E-3</v>
      </c>
      <c r="E100" s="4">
        <f t="shared" si="1"/>
        <v>224879.22756192047</v>
      </c>
    </row>
    <row r="101" spans="2:5" x14ac:dyDescent="0.25">
      <c r="B101" s="1">
        <f>Table1[[#This Row],[Date]]</f>
        <v>47938</v>
      </c>
      <c r="C101" s="4">
        <f>Table1[[#This Row],[Monthly Income Invested ($)]]</f>
        <v>1992.3100931635524</v>
      </c>
      <c r="D101" s="5">
        <f>Table6[[#This Row],[Forward Rate (Monthly Effective)]]</f>
        <v>3.5024016884581677E-3</v>
      </c>
      <c r="E101" s="4">
        <f t="shared" si="1"/>
        <v>227657.75884932472</v>
      </c>
    </row>
    <row r="102" spans="2:5" x14ac:dyDescent="0.25">
      <c r="B102" s="1">
        <f>Table1[[#This Row],[Date]]</f>
        <v>47968</v>
      </c>
      <c r="C102" s="4">
        <f>Table1[[#This Row],[Monthly Income Invested ($)]]</f>
        <v>1992.3100931635524</v>
      </c>
      <c r="D102" s="5">
        <f>Table6[[#This Row],[Forward Rate (Monthly Effective)]]</f>
        <v>3.4961930577790401E-3</v>
      </c>
      <c r="E102" s="4">
        <f t="shared" si="1"/>
        <v>230444.60869983985</v>
      </c>
    </row>
    <row r="103" spans="2:5" x14ac:dyDescent="0.25">
      <c r="B103" s="1">
        <f>Table1[[#This Row],[Date]]</f>
        <v>47999</v>
      </c>
      <c r="C103" s="4">
        <f>Table1[[#This Row],[Monthly Income Invested ($)]]</f>
        <v>1992.3100931635524</v>
      </c>
      <c r="D103" s="5">
        <f>Table6[[#This Row],[Forward Rate (Monthly Effective)]]</f>
        <v>3.4900622819424854E-3</v>
      </c>
      <c r="E103" s="4">
        <f t="shared" si="1"/>
        <v>233239.7909559081</v>
      </c>
    </row>
    <row r="104" spans="2:5" x14ac:dyDescent="0.25">
      <c r="B104" s="1">
        <f>Table1[[#This Row],[Date]]</f>
        <v>48029</v>
      </c>
      <c r="C104" s="4">
        <f>Table1[[#This Row],[Monthly Income Invested ($)]]</f>
        <v>1992.3100931635524</v>
      </c>
      <c r="D104" s="5">
        <f>Table6[[#This Row],[Forward Rate (Monthly Effective)]]</f>
        <v>3.4840136527145571E-3</v>
      </c>
      <c r="E104" s="4">
        <f t="shared" si="1"/>
        <v>236043.32094048912</v>
      </c>
    </row>
    <row r="105" spans="2:5" x14ac:dyDescent="0.25">
      <c r="B105" s="1">
        <f>Table1[[#This Row],[Date]]</f>
        <v>48060</v>
      </c>
      <c r="C105" s="4">
        <f>Table1[[#This Row],[Monthly Income Invested ($)]]</f>
        <v>1992.3100931635524</v>
      </c>
      <c r="D105" s="5">
        <f>Table6[[#This Row],[Forward Rate (Monthly Effective)]]</f>
        <v>3.4780510139063026E-3</v>
      </c>
      <c r="E105" s="4">
        <f t="shared" si="1"/>
        <v>238855.21540932095</v>
      </c>
    </row>
    <row r="106" spans="2:5" x14ac:dyDescent="0.25">
      <c r="B106" s="1">
        <f>Table1[[#This Row],[Date]]</f>
        <v>48091</v>
      </c>
      <c r="C106" s="4">
        <f>Table1[[#This Row],[Monthly Income Invested ($)]]</f>
        <v>1992.3100931635524</v>
      </c>
      <c r="D106" s="5">
        <f>Table6[[#This Row],[Forward Rate (Monthly Effective)]]</f>
        <v>3.472177786699282E-3</v>
      </c>
      <c r="E106" s="4">
        <f t="shared" si="1"/>
        <v>241675.49250309856</v>
      </c>
    </row>
    <row r="107" spans="2:5" x14ac:dyDescent="0.25">
      <c r="B107" s="1">
        <f>Table1[[#This Row],[Date]]</f>
        <v>48121</v>
      </c>
      <c r="C107" s="4">
        <f>Table1[[#This Row],[Monthly Income Invested ($)]]</f>
        <v>1992.3100931635524</v>
      </c>
      <c r="D107" s="5">
        <f>Table6[[#This Row],[Forward Rate (Monthly Effective)]]</f>
        <v>3.4663969936565842E-3</v>
      </c>
      <c r="E107" s="4">
        <f t="shared" si="1"/>
        <v>244504.17169976185</v>
      </c>
    </row>
    <row r="108" spans="2:5" x14ac:dyDescent="0.25">
      <c r="B108" s="1">
        <f>Table1[[#This Row],[Date]]</f>
        <v>48152</v>
      </c>
      <c r="C108" s="4">
        <f>Table1[[#This Row],[Monthly Income Invested ($)]]</f>
        <v>1992.3100931635524</v>
      </c>
      <c r="D108" s="5">
        <f>Table6[[#This Row],[Forward Rate (Monthly Effective)]]</f>
        <v>3.4607112820470576E-3</v>
      </c>
      <c r="E108" s="4">
        <f t="shared" si="1"/>
        <v>247341.27376700097</v>
      </c>
    </row>
    <row r="109" spans="2:5" x14ac:dyDescent="0.25">
      <c r="B109" s="1">
        <f>Table1[[#This Row],[Date]]</f>
        <v>48182</v>
      </c>
      <c r="C109" s="4">
        <f>Table1[[#This Row],[Monthly Income Invested ($)]]</f>
        <v>1992.3100931635524</v>
      </c>
      <c r="D109" s="5">
        <f>Table6[[#This Row],[Forward Rate (Monthly Effective)]]</f>
        <v>3.4551229461758926E-3</v>
      </c>
      <c r="E109" s="4">
        <f t="shared" si="1"/>
        <v>250186.82071510507</v>
      </c>
    </row>
    <row r="110" spans="2:5" x14ac:dyDescent="0.25">
      <c r="B110" s="1">
        <f>Table1[[#This Row],[Date]]</f>
        <v>48213</v>
      </c>
      <c r="C110" s="4">
        <f>Table1[[#This Row],[Monthly Income Invested ($)]]</f>
        <v>6992.3100931635527</v>
      </c>
      <c r="D110" s="5">
        <f>Table6[[#This Row],[Forward Rate (Monthly Effective)]]</f>
        <v>3.4496339488585548E-3</v>
      </c>
      <c r="E110" s="4">
        <f t="shared" si="1"/>
        <v>258040.8357502188</v>
      </c>
    </row>
    <row r="111" spans="2:5" x14ac:dyDescent="0.25">
      <c r="B111" s="1">
        <f>Table1[[#This Row],[Date]]</f>
        <v>48244</v>
      </c>
      <c r="C111" s="4">
        <f>Table1[[#This Row],[Monthly Income Invested ($)]]</f>
        <v>2111.8486987533656</v>
      </c>
      <c r="D111" s="5">
        <f>Table6[[#This Row],[Forward Rate (Monthly Effective)]]</f>
        <v>3.4442459418413396E-3</v>
      </c>
      <c r="E111" s="4">
        <f t="shared" si="1"/>
        <v>261040.07663514244</v>
      </c>
    </row>
    <row r="112" spans="2:5" x14ac:dyDescent="0.25">
      <c r="B112" s="1">
        <f>Table1[[#This Row],[Date]]</f>
        <v>48273</v>
      </c>
      <c r="C112" s="4">
        <f>Table1[[#This Row],[Monthly Income Invested ($)]]</f>
        <v>2111.8486987533656</v>
      </c>
      <c r="D112" s="5">
        <f>Table6[[#This Row],[Forward Rate (Monthly Effective)]]</f>
        <v>3.4389602854536516E-3</v>
      </c>
      <c r="E112" s="4">
        <f t="shared" si="1"/>
        <v>264048.2790237969</v>
      </c>
    </row>
    <row r="113" spans="2:5" x14ac:dyDescent="0.25">
      <c r="B113" s="1">
        <f>Table1[[#This Row],[Date]]</f>
        <v>48304</v>
      </c>
      <c r="C113" s="4">
        <f>Table1[[#This Row],[Monthly Income Invested ($)]]</f>
        <v>2111.8486987533656</v>
      </c>
      <c r="D113" s="5">
        <f>Table6[[#This Row],[Forward Rate (Monthly Effective)]]</f>
        <v>3.4337780675490759E-3</v>
      </c>
      <c r="E113" s="4">
        <f t="shared" si="1"/>
        <v>267065.47008883517</v>
      </c>
    </row>
    <row r="114" spans="2:5" x14ac:dyDescent="0.25">
      <c r="B114" s="1">
        <f>Table1[[#This Row],[Date]]</f>
        <v>48334</v>
      </c>
      <c r="C114" s="4">
        <f>Table1[[#This Row],[Monthly Income Invested ($)]]</f>
        <v>2111.8486987533656</v>
      </c>
      <c r="D114" s="5">
        <f>Table6[[#This Row],[Forward Rate (Monthly Effective)]]</f>
        <v>3.4287001211750212E-3</v>
      </c>
      <c r="E114" s="4">
        <f t="shared" si="1"/>
        <v>270091.67805953568</v>
      </c>
    </row>
    <row r="115" spans="2:5" x14ac:dyDescent="0.25">
      <c r="B115" s="1">
        <f>Table1[[#This Row],[Date]]</f>
        <v>48365</v>
      </c>
      <c r="C115" s="4">
        <f>Table1[[#This Row],[Monthly Income Invested ($)]]</f>
        <v>2111.8486987533656</v>
      </c>
      <c r="D115" s="5">
        <f>Table6[[#This Row],[Forward Rate (Monthly Effective)]]</f>
        <v>3.4237270420733878E-3</v>
      </c>
      <c r="E115" s="4">
        <f t="shared" si="1"/>
        <v>273126.93217793148</v>
      </c>
    </row>
    <row r="116" spans="2:5" x14ac:dyDescent="0.25">
      <c r="B116" s="1">
        <f>Table1[[#This Row],[Date]]</f>
        <v>48395</v>
      </c>
      <c r="C116" s="4">
        <f>Table1[[#This Row],[Monthly Income Invested ($)]]</f>
        <v>2111.8486987533656</v>
      </c>
      <c r="D116" s="5">
        <f>Table6[[#This Row],[Forward Rate (Monthly Effective)]]</f>
        <v>3.4188592046842103E-3</v>
      </c>
      <c r="E116" s="4">
        <f t="shared" si="1"/>
        <v>276171.26265578787</v>
      </c>
    </row>
    <row r="117" spans="2:5" x14ac:dyDescent="0.25">
      <c r="B117" s="1">
        <f>Table1[[#This Row],[Date]]</f>
        <v>48426</v>
      </c>
      <c r="C117" s="4">
        <f>Table1[[#This Row],[Monthly Income Invested ($)]]</f>
        <v>2111.8486987533656</v>
      </c>
      <c r="D117" s="5">
        <f>Table6[[#This Row],[Forward Rate (Monthly Effective)]]</f>
        <v>3.4140967778877318E-3</v>
      </c>
      <c r="E117" s="4">
        <f t="shared" si="1"/>
        <v>279224.70063245314</v>
      </c>
    </row>
    <row r="118" spans="2:5" x14ac:dyDescent="0.25">
      <c r="B118" s="1">
        <f>Table1[[#This Row],[Date]]</f>
        <v>48457</v>
      </c>
      <c r="C118" s="4">
        <f>Table1[[#This Row],[Monthly Income Invested ($)]]</f>
        <v>2111.8486987533656</v>
      </c>
      <c r="D118" s="5">
        <f>Table6[[#This Row],[Forward Rate (Monthly Effective)]]</f>
        <v>3.4094397398816145E-3</v>
      </c>
      <c r="E118" s="4">
        <f t="shared" si="1"/>
        <v>282287.27813354082</v>
      </c>
    </row>
    <row r="119" spans="2:5" x14ac:dyDescent="0.25">
      <c r="B119" s="1">
        <f>Table1[[#This Row],[Date]]</f>
        <v>48487</v>
      </c>
      <c r="C119" s="4">
        <f>Table1[[#This Row],[Monthly Income Invested ($)]]</f>
        <v>2111.8486987533656</v>
      </c>
      <c r="D119" s="5">
        <f>Table6[[#This Row],[Forward Rate (Monthly Effective)]]</f>
        <v>3.4048878920127645E-3</v>
      </c>
      <c r="E119" s="4">
        <f t="shared" si="1"/>
        <v>285359.02803067793</v>
      </c>
    </row>
    <row r="120" spans="2:5" x14ac:dyDescent="0.25">
      <c r="B120" s="1">
        <f>Table1[[#This Row],[Date]]</f>
        <v>48518</v>
      </c>
      <c r="C120" s="4">
        <f>Table1[[#This Row],[Monthly Income Invested ($)]]</f>
        <v>2111.8486987533656</v>
      </c>
      <c r="D120" s="5">
        <f>Table6[[#This Row],[Forward Rate (Monthly Effective)]]</f>
        <v>3.4004408726122648E-3</v>
      </c>
      <c r="E120" s="4">
        <f t="shared" si="1"/>
        <v>288439.98400209867</v>
      </c>
    </row>
    <row r="121" spans="2:5" ht="15.75" thickBot="1" x14ac:dyDescent="0.3">
      <c r="B121" s="1">
        <f>Table1[[#This Row],[Date]]</f>
        <v>48548</v>
      </c>
      <c r="C121" s="4">
        <f>Table1[[#This Row],[Monthly Income Invested ($)]]</f>
        <v>2111.8486987533656</v>
      </c>
      <c r="D121" s="5">
        <f>Table6[[#This Row],[Forward Rate (Monthly Effective)]]</f>
        <v>3.3960981692271464E-3</v>
      </c>
      <c r="E121" s="4">
        <f t="shared" si="1"/>
        <v>291530.1804943328</v>
      </c>
    </row>
    <row r="122" spans="2:5" ht="15.75" thickBot="1" x14ac:dyDescent="0.3">
      <c r="B122" s="21">
        <f>Table1[[#This Row],[Date]]</f>
        <v>48579</v>
      </c>
      <c r="C122" s="22">
        <f>Table1[[#This Row],[Monthly Income Invested ($)]]</f>
        <v>7111.8486987533652</v>
      </c>
      <c r="D122" s="23">
        <f>Table6[[#This Row],[Forward Rate (Monthly Effective)]]</f>
        <v>3.3918591309922697E-3</v>
      </c>
      <c r="E122" s="24">
        <f>E121*(1+D123)+C122</f>
        <v>299629.65268492425</v>
      </c>
    </row>
    <row r="123" spans="2:5" x14ac:dyDescent="0.25">
      <c r="B123" s="1"/>
      <c r="C123" s="4"/>
      <c r="D123" s="5">
        <f>Table6[[#This Row],[Forward Rate (Monthly Effective)]]</f>
        <v>3.3877229800476361E-3</v>
      </c>
      <c r="E123" s="4"/>
    </row>
    <row r="124" spans="2:5" x14ac:dyDescent="0.25">
      <c r="B124" s="1"/>
      <c r="D124" s="3"/>
    </row>
    <row r="125" spans="2:5" x14ac:dyDescent="0.25">
      <c r="B125" s="1"/>
    </row>
    <row r="126" spans="2:5" x14ac:dyDescent="0.25">
      <c r="B126" s="1"/>
    </row>
    <row r="127" spans="2:5" x14ac:dyDescent="0.25">
      <c r="B127" s="1"/>
    </row>
    <row r="128" spans="2:5" x14ac:dyDescent="0.25">
      <c r="B128" s="1"/>
    </row>
    <row r="129" spans="2:2" x14ac:dyDescent="0.25">
      <c r="B129" s="1"/>
    </row>
    <row r="130" spans="2:2" x14ac:dyDescent="0.25">
      <c r="B130" s="1"/>
    </row>
    <row r="131" spans="2:2" x14ac:dyDescent="0.25">
      <c r="B131" s="1"/>
    </row>
    <row r="132" spans="2:2" x14ac:dyDescent="0.25">
      <c r="B132" s="1"/>
    </row>
    <row r="133" spans="2:2" x14ac:dyDescent="0.25">
      <c r="B133" s="1"/>
    </row>
    <row r="134" spans="2:2" x14ac:dyDescent="0.25">
      <c r="B134" s="1"/>
    </row>
    <row r="135" spans="2:2" x14ac:dyDescent="0.25">
      <c r="B135" s="1"/>
    </row>
    <row r="136" spans="2:2" x14ac:dyDescent="0.25">
      <c r="B136" s="1"/>
    </row>
    <row r="137" spans="2:2" x14ac:dyDescent="0.25">
      <c r="B137" s="1"/>
    </row>
    <row r="138" spans="2:2" x14ac:dyDescent="0.25">
      <c r="B138" s="1"/>
    </row>
    <row r="139" spans="2:2" x14ac:dyDescent="0.25">
      <c r="B139" s="1"/>
    </row>
    <row r="140" spans="2:2" x14ac:dyDescent="0.25">
      <c r="B140" s="1"/>
    </row>
    <row r="141" spans="2:2" x14ac:dyDescent="0.25">
      <c r="B141" s="1"/>
    </row>
    <row r="142" spans="2:2" x14ac:dyDescent="0.25">
      <c r="B142" s="1"/>
    </row>
    <row r="143" spans="2:2" x14ac:dyDescent="0.25">
      <c r="B143" s="1"/>
    </row>
    <row r="144" spans="2:2" x14ac:dyDescent="0.25">
      <c r="B144" s="1"/>
    </row>
    <row r="145" spans="2:2" x14ac:dyDescent="0.25">
      <c r="B145" s="1"/>
    </row>
    <row r="146" spans="2:2" x14ac:dyDescent="0.25">
      <c r="B146" s="1"/>
    </row>
    <row r="147" spans="2:2" x14ac:dyDescent="0.25">
      <c r="B147" s="1"/>
    </row>
    <row r="148" spans="2:2" x14ac:dyDescent="0.25">
      <c r="B148" s="1"/>
    </row>
    <row r="149" spans="2:2" x14ac:dyDescent="0.25">
      <c r="B149" s="1"/>
    </row>
    <row r="150" spans="2:2" x14ac:dyDescent="0.25">
      <c r="B150" s="1"/>
    </row>
    <row r="151" spans="2:2" x14ac:dyDescent="0.25">
      <c r="B151" s="1"/>
    </row>
    <row r="152" spans="2:2" x14ac:dyDescent="0.25">
      <c r="B152" s="1"/>
    </row>
    <row r="153" spans="2:2" x14ac:dyDescent="0.25">
      <c r="B153" s="1"/>
    </row>
    <row r="154" spans="2:2" x14ac:dyDescent="0.25">
      <c r="B154" s="1"/>
    </row>
    <row r="155" spans="2:2" x14ac:dyDescent="0.25">
      <c r="B155" s="1"/>
    </row>
    <row r="156" spans="2:2" x14ac:dyDescent="0.25">
      <c r="B156" s="1"/>
    </row>
    <row r="157" spans="2:2" x14ac:dyDescent="0.25">
      <c r="B157" s="1"/>
    </row>
    <row r="158" spans="2:2" x14ac:dyDescent="0.25">
      <c r="B158" s="1"/>
    </row>
    <row r="159" spans="2:2" x14ac:dyDescent="0.25">
      <c r="B159" s="1"/>
    </row>
    <row r="160" spans="2:2" x14ac:dyDescent="0.25">
      <c r="B160" s="1"/>
    </row>
    <row r="161" spans="2:2" x14ac:dyDescent="0.25">
      <c r="B161" s="1"/>
    </row>
    <row r="162" spans="2:2" x14ac:dyDescent="0.25">
      <c r="B162" s="1"/>
    </row>
    <row r="163" spans="2:2" x14ac:dyDescent="0.25">
      <c r="B163" s="1"/>
    </row>
    <row r="164" spans="2:2" x14ac:dyDescent="0.25">
      <c r="B164" s="1"/>
    </row>
    <row r="165" spans="2:2" x14ac:dyDescent="0.25">
      <c r="B165" s="1"/>
    </row>
    <row r="166" spans="2:2" x14ac:dyDescent="0.25">
      <c r="B166" s="1"/>
    </row>
    <row r="167" spans="2:2" x14ac:dyDescent="0.25">
      <c r="B167" s="1"/>
    </row>
    <row r="168" spans="2:2" x14ac:dyDescent="0.25">
      <c r="B168" s="1"/>
    </row>
    <row r="169" spans="2:2" x14ac:dyDescent="0.25">
      <c r="B169" s="1"/>
    </row>
    <row r="170" spans="2:2" x14ac:dyDescent="0.25">
      <c r="B170" s="1"/>
    </row>
    <row r="171" spans="2:2" x14ac:dyDescent="0.25">
      <c r="B171" s="1"/>
    </row>
    <row r="172" spans="2:2" x14ac:dyDescent="0.25">
      <c r="B172" s="1"/>
    </row>
    <row r="173" spans="2:2" x14ac:dyDescent="0.25">
      <c r="B173" s="1"/>
    </row>
    <row r="174" spans="2:2" x14ac:dyDescent="0.25">
      <c r="B174" s="1"/>
    </row>
    <row r="175" spans="2:2" x14ac:dyDescent="0.25">
      <c r="B175" s="1"/>
    </row>
    <row r="176" spans="2:2" x14ac:dyDescent="0.25">
      <c r="B176" s="1"/>
    </row>
    <row r="177" spans="2:2" x14ac:dyDescent="0.25">
      <c r="B177" s="1"/>
    </row>
    <row r="178" spans="2:2" x14ac:dyDescent="0.25">
      <c r="B178" s="1"/>
    </row>
    <row r="179" spans="2:2" x14ac:dyDescent="0.25">
      <c r="B179" s="1"/>
    </row>
    <row r="180" spans="2:2" x14ac:dyDescent="0.25">
      <c r="B180" s="1"/>
    </row>
    <row r="181" spans="2:2" x14ac:dyDescent="0.25">
      <c r="B181" s="1"/>
    </row>
    <row r="182" spans="2:2" x14ac:dyDescent="0.25">
      <c r="B182" s="1"/>
    </row>
    <row r="183" spans="2:2" x14ac:dyDescent="0.25">
      <c r="B183" s="1"/>
    </row>
    <row r="184" spans="2:2" x14ac:dyDescent="0.25">
      <c r="B184" s="1"/>
    </row>
    <row r="185" spans="2:2" x14ac:dyDescent="0.25">
      <c r="B185" s="1"/>
    </row>
    <row r="186" spans="2:2" x14ac:dyDescent="0.25">
      <c r="B186" s="1"/>
    </row>
    <row r="187" spans="2:2" x14ac:dyDescent="0.25">
      <c r="B187" s="1"/>
    </row>
    <row r="188" spans="2:2" x14ac:dyDescent="0.25">
      <c r="B188" s="1"/>
    </row>
    <row r="189" spans="2:2" x14ac:dyDescent="0.25">
      <c r="B189" s="1"/>
    </row>
    <row r="190" spans="2:2" x14ac:dyDescent="0.25">
      <c r="B190" s="1"/>
    </row>
    <row r="191" spans="2:2" x14ac:dyDescent="0.25">
      <c r="B191" s="1"/>
    </row>
    <row r="192" spans="2:2"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1"/>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sheetData>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23D8-C040-406C-B19F-1EAF9F9CC89B}">
  <sheetPr codeName="Sheet8"/>
  <dimension ref="A2:DB251"/>
  <sheetViews>
    <sheetView topLeftCell="BR8" zoomScale="115" zoomScaleNormal="115" workbookViewId="0">
      <selection activeCell="CJ8" sqref="CJ8"/>
    </sheetView>
  </sheetViews>
  <sheetFormatPr defaultColWidth="14.28515625" defaultRowHeight="15" x14ac:dyDescent="0.25"/>
  <cols>
    <col min="1" max="1" width="7.5703125" bestFit="1" customWidth="1"/>
    <col min="2" max="2" width="32.140625" bestFit="1" customWidth="1"/>
    <col min="3" max="3" width="31.28515625" bestFit="1" customWidth="1"/>
    <col min="4" max="4" width="15" bestFit="1" customWidth="1"/>
    <col min="5" max="5" width="11.7109375" bestFit="1" customWidth="1"/>
    <col min="6" max="6" width="25.140625" bestFit="1" customWidth="1"/>
    <col min="7" max="15" width="15" bestFit="1" customWidth="1"/>
    <col min="16" max="105" width="16.140625" bestFit="1" customWidth="1"/>
    <col min="106" max="106" width="17.140625" bestFit="1" customWidth="1"/>
  </cols>
  <sheetData>
    <row r="2" spans="1:106" x14ac:dyDescent="0.25">
      <c r="B2" t="s">
        <v>150</v>
      </c>
      <c r="C2" t="s">
        <v>151</v>
      </c>
    </row>
    <row r="3" spans="1:106" x14ac:dyDescent="0.25">
      <c r="B3">
        <v>0.3</v>
      </c>
      <c r="C3">
        <v>0.7</v>
      </c>
    </row>
    <row r="5" spans="1:106" x14ac:dyDescent="0.25">
      <c r="A5" t="s">
        <v>153</v>
      </c>
      <c r="B5" t="s">
        <v>18</v>
      </c>
      <c r="C5" t="s">
        <v>148</v>
      </c>
      <c r="D5" t="s">
        <v>146</v>
      </c>
      <c r="E5" t="s">
        <v>152</v>
      </c>
      <c r="F5" t="s">
        <v>149</v>
      </c>
      <c r="G5" t="s">
        <v>472</v>
      </c>
      <c r="H5" t="s">
        <v>473</v>
      </c>
      <c r="I5" t="s">
        <v>474</v>
      </c>
      <c r="J5" t="s">
        <v>475</v>
      </c>
      <c r="K5" t="s">
        <v>476</v>
      </c>
      <c r="L5" t="s">
        <v>477</v>
      </c>
      <c r="M5" t="s">
        <v>478</v>
      </c>
      <c r="N5" t="s">
        <v>479</v>
      </c>
      <c r="O5" t="s">
        <v>480</v>
      </c>
      <c r="P5" t="s">
        <v>481</v>
      </c>
      <c r="Q5" t="s">
        <v>482</v>
      </c>
      <c r="R5" t="s">
        <v>483</v>
      </c>
      <c r="S5" t="s">
        <v>484</v>
      </c>
      <c r="T5" t="s">
        <v>485</v>
      </c>
      <c r="U5" t="s">
        <v>486</v>
      </c>
      <c r="V5" t="s">
        <v>487</v>
      </c>
      <c r="W5" t="s">
        <v>488</v>
      </c>
      <c r="X5" t="s">
        <v>489</v>
      </c>
      <c r="Y5" t="s">
        <v>490</v>
      </c>
      <c r="Z5" t="s">
        <v>491</v>
      </c>
      <c r="AA5" t="s">
        <v>492</v>
      </c>
      <c r="AB5" t="s">
        <v>493</v>
      </c>
      <c r="AC5" t="s">
        <v>494</v>
      </c>
      <c r="AD5" t="s">
        <v>495</v>
      </c>
      <c r="AE5" t="s">
        <v>496</v>
      </c>
      <c r="AF5" t="s">
        <v>497</v>
      </c>
      <c r="AG5" t="s">
        <v>498</v>
      </c>
      <c r="AH5" t="s">
        <v>499</v>
      </c>
      <c r="AI5" t="s">
        <v>500</v>
      </c>
      <c r="AJ5" t="s">
        <v>501</v>
      </c>
      <c r="AK5" t="s">
        <v>502</v>
      </c>
      <c r="AL5" t="s">
        <v>503</v>
      </c>
      <c r="AM5" t="s">
        <v>504</v>
      </c>
      <c r="AN5" t="s">
        <v>505</v>
      </c>
      <c r="AO5" t="s">
        <v>506</v>
      </c>
      <c r="AP5" t="s">
        <v>507</v>
      </c>
      <c r="AQ5" t="s">
        <v>508</v>
      </c>
      <c r="AR5" t="s">
        <v>509</v>
      </c>
      <c r="AS5" t="s">
        <v>510</v>
      </c>
      <c r="AT5" t="s">
        <v>511</v>
      </c>
      <c r="AU5" t="s">
        <v>512</v>
      </c>
      <c r="AV5" t="s">
        <v>513</v>
      </c>
      <c r="AW5" t="s">
        <v>514</v>
      </c>
      <c r="AX5" t="s">
        <v>515</v>
      </c>
      <c r="AY5" t="s">
        <v>516</v>
      </c>
      <c r="AZ5" t="s">
        <v>517</v>
      </c>
      <c r="BA5" t="s">
        <v>518</v>
      </c>
      <c r="BB5" t="s">
        <v>519</v>
      </c>
      <c r="BC5" t="s">
        <v>520</v>
      </c>
      <c r="BD5" t="s">
        <v>521</v>
      </c>
      <c r="BE5" t="s">
        <v>522</v>
      </c>
      <c r="BF5" t="s">
        <v>523</v>
      </c>
      <c r="BG5" t="s">
        <v>524</v>
      </c>
      <c r="BH5" t="s">
        <v>525</v>
      </c>
      <c r="BI5" t="s">
        <v>526</v>
      </c>
      <c r="BJ5" t="s">
        <v>527</v>
      </c>
      <c r="BK5" t="s">
        <v>528</v>
      </c>
      <c r="BL5" t="s">
        <v>529</v>
      </c>
      <c r="BM5" t="s">
        <v>530</v>
      </c>
      <c r="BN5" t="s">
        <v>531</v>
      </c>
      <c r="BO5" t="s">
        <v>532</v>
      </c>
      <c r="BP5" t="s">
        <v>533</v>
      </c>
      <c r="BQ5" t="s">
        <v>534</v>
      </c>
      <c r="BR5" t="s">
        <v>535</v>
      </c>
      <c r="BS5" t="s">
        <v>536</v>
      </c>
      <c r="BT5" t="s">
        <v>537</v>
      </c>
      <c r="BU5" t="s">
        <v>538</v>
      </c>
      <c r="BV5" t="s">
        <v>539</v>
      </c>
      <c r="BW5" t="s">
        <v>540</v>
      </c>
      <c r="BX5" t="s">
        <v>541</v>
      </c>
      <c r="BY5" t="s">
        <v>542</v>
      </c>
      <c r="BZ5" t="s">
        <v>543</v>
      </c>
      <c r="CA5" t="s">
        <v>544</v>
      </c>
      <c r="CB5" t="s">
        <v>545</v>
      </c>
      <c r="CC5" t="s">
        <v>546</v>
      </c>
      <c r="CD5" t="s">
        <v>547</v>
      </c>
      <c r="CE5" t="s">
        <v>548</v>
      </c>
      <c r="CF5" t="s">
        <v>549</v>
      </c>
      <c r="CG5" t="s">
        <v>550</v>
      </c>
      <c r="CH5" t="s">
        <v>551</v>
      </c>
      <c r="CI5" t="s">
        <v>552</v>
      </c>
      <c r="CJ5" t="s">
        <v>553</v>
      </c>
      <c r="CK5" t="s">
        <v>554</v>
      </c>
      <c r="CL5" t="s">
        <v>555</v>
      </c>
      <c r="CM5" t="s">
        <v>556</v>
      </c>
      <c r="CN5" t="s">
        <v>557</v>
      </c>
      <c r="CO5" t="s">
        <v>558</v>
      </c>
      <c r="CP5" t="s">
        <v>559</v>
      </c>
      <c r="CQ5" t="s">
        <v>560</v>
      </c>
      <c r="CR5" t="s">
        <v>561</v>
      </c>
      <c r="CS5" t="s">
        <v>562</v>
      </c>
      <c r="CT5" t="s">
        <v>563</v>
      </c>
      <c r="CU5" t="s">
        <v>564</v>
      </c>
      <c r="CV5" t="s">
        <v>565</v>
      </c>
      <c r="CW5" t="s">
        <v>566</v>
      </c>
      <c r="CX5" t="s">
        <v>567</v>
      </c>
      <c r="CY5" t="s">
        <v>568</v>
      </c>
      <c r="CZ5" t="s">
        <v>569</v>
      </c>
      <c r="DA5" t="s">
        <v>570</v>
      </c>
      <c r="DB5" t="s">
        <v>571</v>
      </c>
    </row>
    <row r="6" spans="1:106" x14ac:dyDescent="0.25">
      <c r="A6">
        <v>0</v>
      </c>
      <c r="B6" s="1">
        <f>'Task 2'!B3</f>
        <v>44957</v>
      </c>
      <c r="C6" s="4">
        <f>$B$3*'Task 2'!G3</f>
        <v>1875</v>
      </c>
      <c r="D6" s="5"/>
      <c r="E6" s="4">
        <f>C6</f>
        <v>1875</v>
      </c>
      <c r="F6" s="4">
        <f>$C$3*'Task 2'!G3</f>
        <v>4375</v>
      </c>
      <c r="G6" s="4">
        <f>F6</f>
        <v>4375</v>
      </c>
      <c r="H6" s="4">
        <f t="shared" ref="H6:BS6" si="0">G6</f>
        <v>4375</v>
      </c>
      <c r="I6" s="4">
        <f t="shared" si="0"/>
        <v>4375</v>
      </c>
      <c r="J6" s="4">
        <f t="shared" si="0"/>
        <v>4375</v>
      </c>
      <c r="K6" s="4">
        <f t="shared" si="0"/>
        <v>4375</v>
      </c>
      <c r="L6" s="4">
        <f t="shared" si="0"/>
        <v>4375</v>
      </c>
      <c r="M6" s="4">
        <f t="shared" si="0"/>
        <v>4375</v>
      </c>
      <c r="N6" s="4">
        <f t="shared" si="0"/>
        <v>4375</v>
      </c>
      <c r="O6" s="4">
        <f t="shared" si="0"/>
        <v>4375</v>
      </c>
      <c r="P6" s="4">
        <f t="shared" si="0"/>
        <v>4375</v>
      </c>
      <c r="Q6" s="4">
        <f t="shared" si="0"/>
        <v>4375</v>
      </c>
      <c r="R6" s="4">
        <f t="shared" si="0"/>
        <v>4375</v>
      </c>
      <c r="S6" s="4">
        <f t="shared" si="0"/>
        <v>4375</v>
      </c>
      <c r="T6" s="4">
        <f t="shared" si="0"/>
        <v>4375</v>
      </c>
      <c r="U6" s="4">
        <f t="shared" si="0"/>
        <v>4375</v>
      </c>
      <c r="V6" s="4">
        <f t="shared" si="0"/>
        <v>4375</v>
      </c>
      <c r="W6" s="4">
        <f t="shared" si="0"/>
        <v>4375</v>
      </c>
      <c r="X6" s="4">
        <f t="shared" si="0"/>
        <v>4375</v>
      </c>
      <c r="Y6" s="4">
        <f t="shared" si="0"/>
        <v>4375</v>
      </c>
      <c r="Z6" s="4">
        <f t="shared" si="0"/>
        <v>4375</v>
      </c>
      <c r="AA6" s="4">
        <f t="shared" si="0"/>
        <v>4375</v>
      </c>
      <c r="AB6" s="4">
        <f t="shared" si="0"/>
        <v>4375</v>
      </c>
      <c r="AC6" s="4">
        <f t="shared" si="0"/>
        <v>4375</v>
      </c>
      <c r="AD6" s="4">
        <f t="shared" si="0"/>
        <v>4375</v>
      </c>
      <c r="AE6" s="4">
        <f t="shared" si="0"/>
        <v>4375</v>
      </c>
      <c r="AF6" s="4">
        <f t="shared" si="0"/>
        <v>4375</v>
      </c>
      <c r="AG6" s="4">
        <f t="shared" si="0"/>
        <v>4375</v>
      </c>
      <c r="AH6" s="4">
        <f t="shared" si="0"/>
        <v>4375</v>
      </c>
      <c r="AI6" s="4">
        <f t="shared" si="0"/>
        <v>4375</v>
      </c>
      <c r="AJ6" s="4">
        <f t="shared" si="0"/>
        <v>4375</v>
      </c>
      <c r="AK6" s="4">
        <f t="shared" si="0"/>
        <v>4375</v>
      </c>
      <c r="AL6" s="4">
        <f t="shared" si="0"/>
        <v>4375</v>
      </c>
      <c r="AM6" s="4">
        <f t="shared" si="0"/>
        <v>4375</v>
      </c>
      <c r="AN6" s="4">
        <f t="shared" si="0"/>
        <v>4375</v>
      </c>
      <c r="AO6" s="4">
        <f t="shared" si="0"/>
        <v>4375</v>
      </c>
      <c r="AP6" s="4">
        <f t="shared" si="0"/>
        <v>4375</v>
      </c>
      <c r="AQ6" s="4">
        <f t="shared" si="0"/>
        <v>4375</v>
      </c>
      <c r="AR6" s="4">
        <f t="shared" si="0"/>
        <v>4375</v>
      </c>
      <c r="AS6" s="4">
        <f t="shared" si="0"/>
        <v>4375</v>
      </c>
      <c r="AT6" s="4">
        <f t="shared" si="0"/>
        <v>4375</v>
      </c>
      <c r="AU6" s="4">
        <f t="shared" si="0"/>
        <v>4375</v>
      </c>
      <c r="AV6" s="4">
        <f t="shared" si="0"/>
        <v>4375</v>
      </c>
      <c r="AW6" s="4">
        <f t="shared" si="0"/>
        <v>4375</v>
      </c>
      <c r="AX6" s="4">
        <f t="shared" si="0"/>
        <v>4375</v>
      </c>
      <c r="AY6" s="4">
        <f t="shared" si="0"/>
        <v>4375</v>
      </c>
      <c r="AZ6" s="4">
        <f t="shared" si="0"/>
        <v>4375</v>
      </c>
      <c r="BA6" s="4">
        <f t="shared" si="0"/>
        <v>4375</v>
      </c>
      <c r="BB6" s="4">
        <f t="shared" si="0"/>
        <v>4375</v>
      </c>
      <c r="BC6" s="4">
        <f t="shared" si="0"/>
        <v>4375</v>
      </c>
      <c r="BD6" s="4">
        <f t="shared" si="0"/>
        <v>4375</v>
      </c>
      <c r="BE6" s="4">
        <f t="shared" si="0"/>
        <v>4375</v>
      </c>
      <c r="BF6" s="4">
        <f t="shared" si="0"/>
        <v>4375</v>
      </c>
      <c r="BG6" s="4">
        <f t="shared" si="0"/>
        <v>4375</v>
      </c>
      <c r="BH6" s="4">
        <f t="shared" si="0"/>
        <v>4375</v>
      </c>
      <c r="BI6" s="4">
        <f t="shared" si="0"/>
        <v>4375</v>
      </c>
      <c r="BJ6" s="4">
        <f t="shared" si="0"/>
        <v>4375</v>
      </c>
      <c r="BK6" s="4">
        <f t="shared" si="0"/>
        <v>4375</v>
      </c>
      <c r="BL6" s="4">
        <f t="shared" si="0"/>
        <v>4375</v>
      </c>
      <c r="BM6" s="4">
        <f t="shared" si="0"/>
        <v>4375</v>
      </c>
      <c r="BN6" s="4">
        <f t="shared" si="0"/>
        <v>4375</v>
      </c>
      <c r="BO6" s="4">
        <f t="shared" si="0"/>
        <v>4375</v>
      </c>
      <c r="BP6" s="4">
        <f t="shared" si="0"/>
        <v>4375</v>
      </c>
      <c r="BQ6" s="4">
        <f t="shared" si="0"/>
        <v>4375</v>
      </c>
      <c r="BR6" s="4">
        <f t="shared" si="0"/>
        <v>4375</v>
      </c>
      <c r="BS6" s="4">
        <f t="shared" si="0"/>
        <v>4375</v>
      </c>
      <c r="BT6" s="4">
        <f t="shared" ref="BT6:DB6" si="1">BS6</f>
        <v>4375</v>
      </c>
      <c r="BU6" s="4">
        <f t="shared" si="1"/>
        <v>4375</v>
      </c>
      <c r="BV6" s="4">
        <f t="shared" si="1"/>
        <v>4375</v>
      </c>
      <c r="BW6" s="4">
        <f t="shared" si="1"/>
        <v>4375</v>
      </c>
      <c r="BX6" s="4">
        <f t="shared" si="1"/>
        <v>4375</v>
      </c>
      <c r="BY6" s="4">
        <f t="shared" si="1"/>
        <v>4375</v>
      </c>
      <c r="BZ6" s="4">
        <f t="shared" si="1"/>
        <v>4375</v>
      </c>
      <c r="CA6" s="4">
        <f t="shared" si="1"/>
        <v>4375</v>
      </c>
      <c r="CB6" s="4">
        <f t="shared" si="1"/>
        <v>4375</v>
      </c>
      <c r="CC6" s="4">
        <f t="shared" si="1"/>
        <v>4375</v>
      </c>
      <c r="CD6" s="4">
        <f t="shared" si="1"/>
        <v>4375</v>
      </c>
      <c r="CE6" s="4">
        <f t="shared" si="1"/>
        <v>4375</v>
      </c>
      <c r="CF6" s="4">
        <f t="shared" si="1"/>
        <v>4375</v>
      </c>
      <c r="CG6" s="4">
        <f t="shared" si="1"/>
        <v>4375</v>
      </c>
      <c r="CH6" s="4">
        <f t="shared" si="1"/>
        <v>4375</v>
      </c>
      <c r="CI6" s="4">
        <f t="shared" si="1"/>
        <v>4375</v>
      </c>
      <c r="CJ6" s="4">
        <f t="shared" si="1"/>
        <v>4375</v>
      </c>
      <c r="CK6" s="4">
        <f t="shared" si="1"/>
        <v>4375</v>
      </c>
      <c r="CL6" s="4">
        <f t="shared" si="1"/>
        <v>4375</v>
      </c>
      <c r="CM6" s="4">
        <f t="shared" si="1"/>
        <v>4375</v>
      </c>
      <c r="CN6" s="4">
        <f t="shared" si="1"/>
        <v>4375</v>
      </c>
      <c r="CO6" s="4">
        <f t="shared" si="1"/>
        <v>4375</v>
      </c>
      <c r="CP6" s="4">
        <f t="shared" si="1"/>
        <v>4375</v>
      </c>
      <c r="CQ6" s="4">
        <f t="shared" si="1"/>
        <v>4375</v>
      </c>
      <c r="CR6" s="4">
        <f t="shared" si="1"/>
        <v>4375</v>
      </c>
      <c r="CS6" s="4">
        <f t="shared" si="1"/>
        <v>4375</v>
      </c>
      <c r="CT6" s="4">
        <f t="shared" si="1"/>
        <v>4375</v>
      </c>
      <c r="CU6" s="4">
        <f t="shared" si="1"/>
        <v>4375</v>
      </c>
      <c r="CV6" s="4">
        <f t="shared" si="1"/>
        <v>4375</v>
      </c>
      <c r="CW6" s="4">
        <f t="shared" si="1"/>
        <v>4375</v>
      </c>
      <c r="CX6" s="4">
        <f t="shared" si="1"/>
        <v>4375</v>
      </c>
      <c r="CY6" s="4">
        <f t="shared" si="1"/>
        <v>4375</v>
      </c>
      <c r="CZ6" s="4">
        <f t="shared" si="1"/>
        <v>4375</v>
      </c>
      <c r="DA6" s="4">
        <f t="shared" si="1"/>
        <v>4375</v>
      </c>
      <c r="DB6" s="4">
        <f t="shared" si="1"/>
        <v>4375</v>
      </c>
    </row>
    <row r="7" spans="1:106" x14ac:dyDescent="0.25">
      <c r="A7">
        <v>1</v>
      </c>
      <c r="B7" s="1">
        <f>'Task 2'!B4</f>
        <v>44985</v>
      </c>
      <c r="C7" s="4">
        <f>$B$3*'Task 2'!G4</f>
        <v>375</v>
      </c>
      <c r="D7" s="5">
        <f>'Task 3'!F4</f>
        <v>2.0314875678668631E-3</v>
      </c>
      <c r="E7" s="4">
        <f>E6*(1+D8)+C7</f>
        <v>2253.700007905979</v>
      </c>
      <c r="F7" s="4">
        <f>$C$3*'Task 2'!G4</f>
        <v>875</v>
      </c>
      <c r="G7" s="4">
        <f ca="1">G6*EXP('Task 5'!D6)+$F7</f>
        <v>5371.0874480719731</v>
      </c>
      <c r="H7" s="4">
        <f ca="1">H6*EXP('Task 5'!E6)+$F7</f>
        <v>5329.013611669513</v>
      </c>
      <c r="I7" s="4">
        <f ca="1">I6*EXP('Task 5'!F6)+$F7</f>
        <v>5441.687585056713</v>
      </c>
      <c r="J7" s="4">
        <f ca="1">J6*EXP('Task 5'!G6)+$F7</f>
        <v>5497.2322440377047</v>
      </c>
      <c r="K7" s="4">
        <f ca="1">K6*EXP('Task 5'!H6)+$F7</f>
        <v>5358.524410578304</v>
      </c>
      <c r="L7" s="4">
        <f ca="1">L6*EXP('Task 5'!I6)+$F7</f>
        <v>5299.9334838755449</v>
      </c>
      <c r="M7" s="4">
        <f ca="1">M6*EXP('Task 5'!J6)+$F7</f>
        <v>5424.1788072312283</v>
      </c>
      <c r="N7" s="4">
        <f ca="1">N6*EXP('Task 5'!K6)+$F7</f>
        <v>5302.8830166069365</v>
      </c>
      <c r="O7" s="4">
        <f ca="1">O6*EXP('Task 5'!L6)+$F7</f>
        <v>5359.9770937276835</v>
      </c>
      <c r="P7" s="4">
        <f ca="1">P6*EXP('Task 5'!M6)+$F7</f>
        <v>5439.087622597599</v>
      </c>
      <c r="Q7" s="4">
        <f ca="1">Q6*EXP('Task 5'!N6)+$F7</f>
        <v>5199.5603454646034</v>
      </c>
      <c r="R7" s="4">
        <f ca="1">R6*EXP('Task 5'!O6)+$F7</f>
        <v>5488.6583445646438</v>
      </c>
      <c r="S7" s="4">
        <f ca="1">S6*EXP('Task 5'!P6)+$F7</f>
        <v>4972.4776703581128</v>
      </c>
      <c r="T7" s="4">
        <f ca="1">T6*EXP('Task 5'!Q6)+$F7</f>
        <v>4893.1546911716105</v>
      </c>
      <c r="U7" s="4">
        <f ca="1">U6*EXP('Task 5'!R6)+$F7</f>
        <v>4936.1223552326928</v>
      </c>
      <c r="V7" s="4">
        <f ca="1">V6*EXP('Task 5'!S6)+$F7</f>
        <v>4623.8723994407192</v>
      </c>
      <c r="W7" s="4">
        <f ca="1">W6*EXP('Task 5'!T6)+$F7</f>
        <v>5504.1265188088873</v>
      </c>
      <c r="X7" s="4">
        <f ca="1">X6*EXP('Task 5'!U6)+$F7</f>
        <v>5123.1638235529181</v>
      </c>
      <c r="Y7" s="4">
        <f ca="1">Y6*EXP('Task 5'!V6)+$F7</f>
        <v>5103.6599138508518</v>
      </c>
      <c r="Z7" s="4">
        <f ca="1">Z6*EXP('Task 5'!W6)+$F7</f>
        <v>5262.7859043490162</v>
      </c>
      <c r="AA7" s="4">
        <f ca="1">AA6*EXP('Task 5'!X6)+$F7</f>
        <v>5177.2612047109978</v>
      </c>
      <c r="AB7" s="4">
        <f ca="1">AB6*EXP('Task 5'!Y6)+$F7</f>
        <v>5116.273220249961</v>
      </c>
      <c r="AC7" s="4">
        <f ca="1">AC6*EXP('Task 5'!Z6)+$F7</f>
        <v>5320.1835496087115</v>
      </c>
      <c r="AD7" s="4">
        <f ca="1">AD6*EXP('Task 5'!AA6)+$F7</f>
        <v>5149.0752319036965</v>
      </c>
      <c r="AE7" s="4">
        <f ca="1">AE6*EXP('Task 5'!AB6)+$F7</f>
        <v>5070.2307378764253</v>
      </c>
      <c r="AF7" s="4">
        <f ca="1">AF6*EXP('Task 5'!AC6)+$F7</f>
        <v>5046.2742618230823</v>
      </c>
      <c r="AG7" s="4">
        <f ca="1">AG6*EXP('Task 5'!AD6)+$F7</f>
        <v>5483.4677819798408</v>
      </c>
      <c r="AH7" s="4">
        <f ca="1">AH6*EXP('Task 5'!AE6)+$F7</f>
        <v>5055.500612445072</v>
      </c>
      <c r="AI7" s="4">
        <f ca="1">AI6*EXP('Task 5'!AF6)+$F7</f>
        <v>5186.2129755567194</v>
      </c>
      <c r="AJ7" s="4">
        <f ca="1">AJ6*EXP('Task 5'!AG6)+$F7</f>
        <v>5240.1206726385881</v>
      </c>
      <c r="AK7" s="4">
        <f ca="1">AK6*EXP('Task 5'!AH6)+$F7</f>
        <v>5124.6285892209853</v>
      </c>
      <c r="AL7" s="4">
        <f ca="1">AL6*EXP('Task 5'!AI6)+$F7</f>
        <v>5211.5493341442161</v>
      </c>
      <c r="AM7" s="4">
        <f ca="1">AM6*EXP('Task 5'!AJ6)+$F7</f>
        <v>5419.8564301220486</v>
      </c>
      <c r="AN7" s="4">
        <f ca="1">AN6*EXP('Task 5'!AK6)+$F7</f>
        <v>5044.4238342782446</v>
      </c>
      <c r="AO7" s="4">
        <f ca="1">AO6*EXP('Task 5'!AL6)+$F7</f>
        <v>5240.4216602160841</v>
      </c>
      <c r="AP7" s="4">
        <f ca="1">AP6*EXP('Task 5'!AM6)+$F7</f>
        <v>5268.8800351682721</v>
      </c>
      <c r="AQ7" s="4">
        <f ca="1">AQ6*EXP('Task 5'!AN6)+$F7</f>
        <v>5265.6854117246075</v>
      </c>
      <c r="AR7" s="4">
        <f ca="1">AR6*EXP('Task 5'!AO6)+$F7</f>
        <v>5248.1766295147027</v>
      </c>
      <c r="AS7" s="4">
        <f ca="1">AS6*EXP('Task 5'!AP6)+$F7</f>
        <v>5377.7373527783848</v>
      </c>
      <c r="AT7" s="4">
        <f ca="1">AT6*EXP('Task 5'!AQ6)+$F7</f>
        <v>5330.9496514761795</v>
      </c>
      <c r="AU7" s="4">
        <f ca="1">AU6*EXP('Task 5'!AR6)+$F7</f>
        <v>5039.7091603105591</v>
      </c>
      <c r="AV7" s="4">
        <f ca="1">AV6*EXP('Task 5'!AS6)+$F7</f>
        <v>4796.5279779835109</v>
      </c>
      <c r="AW7" s="4">
        <f ca="1">AW6*EXP('Task 5'!AT6)+$F7</f>
        <v>5397.852122459195</v>
      </c>
      <c r="AX7" s="4">
        <f ca="1">AX6*EXP('Task 5'!AU6)+$F7</f>
        <v>5450.1307892723325</v>
      </c>
      <c r="AY7" s="4">
        <f ca="1">AY6*EXP('Task 5'!AV6)+$F7</f>
        <v>5478.549493472733</v>
      </c>
      <c r="AZ7" s="4">
        <f ca="1">AZ6*EXP('Task 5'!AW6)+$F7</f>
        <v>5318.7462291382626</v>
      </c>
      <c r="BA7" s="4">
        <f ca="1">BA6*EXP('Task 5'!AX6)+$F7</f>
        <v>5538.5388451286699</v>
      </c>
      <c r="BB7" s="4">
        <f ca="1">BB6*EXP('Task 5'!AY6)+$F7</f>
        <v>5103.6351600133867</v>
      </c>
      <c r="BC7" s="4">
        <f ca="1">BC6*EXP('Task 5'!AZ6)+$F7</f>
        <v>5100.5538699656709</v>
      </c>
      <c r="BD7" s="4">
        <f ca="1">BD6*EXP('Task 5'!BA6)+$F7</f>
        <v>5250.1558502354064</v>
      </c>
      <c r="BE7" s="4">
        <f ca="1">BE6*EXP('Task 5'!BB6)+$F7</f>
        <v>5099.7800983894367</v>
      </c>
      <c r="BF7" s="4">
        <f ca="1">BF6*EXP('Task 5'!BC6)+$F7</f>
        <v>5800.5730109577053</v>
      </c>
      <c r="BG7" s="4">
        <f ca="1">BG6*EXP('Task 5'!BD6)+$F7</f>
        <v>5726.0330601619889</v>
      </c>
      <c r="BH7" s="4">
        <f ca="1">BH6*EXP('Task 5'!BE6)+$F7</f>
        <v>4909.0118582522009</v>
      </c>
      <c r="BI7" s="4">
        <f ca="1">BI6*EXP('Task 5'!BF6)+$F7</f>
        <v>5349.0293847805306</v>
      </c>
      <c r="BJ7" s="4">
        <f ca="1">BJ6*EXP('Task 5'!BG6)+$F7</f>
        <v>5154.150759343177</v>
      </c>
      <c r="BK7" s="4">
        <f ca="1">BK6*EXP('Task 5'!BH6)+$F7</f>
        <v>5611.2801503717255</v>
      </c>
      <c r="BL7" s="4">
        <f ca="1">BL6*EXP('Task 5'!BI6)+$F7</f>
        <v>5746.5101479245986</v>
      </c>
      <c r="BM7" s="4">
        <f ca="1">BM6*EXP('Task 5'!BJ6)+$F7</f>
        <v>5483.5832754566045</v>
      </c>
      <c r="BN7" s="4">
        <f ca="1">BN6*EXP('Task 5'!BK6)+$F7</f>
        <v>4904.7140055746568</v>
      </c>
      <c r="BO7" s="4">
        <f ca="1">BO6*EXP('Task 5'!BL6)+$F7</f>
        <v>5479.477153312665</v>
      </c>
      <c r="BP7" s="4">
        <f ca="1">BP6*EXP('Task 5'!BM6)+$F7</f>
        <v>5030.6303440446936</v>
      </c>
      <c r="BQ7" s="4">
        <f ca="1">BQ6*EXP('Task 5'!BN6)+$F7</f>
        <v>5216.4907935613246</v>
      </c>
      <c r="BR7" s="4">
        <f ca="1">BR6*EXP('Task 5'!BO6)+$F7</f>
        <v>4851.8400640108839</v>
      </c>
      <c r="BS7" s="4">
        <f ca="1">BS6*EXP('Task 5'!BP6)+$F7</f>
        <v>5478.7437023266148</v>
      </c>
      <c r="BT7" s="4">
        <f ca="1">BT6*EXP('Task 5'!BQ6)+$F7</f>
        <v>5096.8799369352055</v>
      </c>
      <c r="BU7" s="4">
        <f ca="1">BU6*EXP('Task 5'!BR6)+$F7</f>
        <v>4998.2656721541744</v>
      </c>
      <c r="BV7" s="4">
        <f ca="1">BV6*EXP('Task 5'!BS6)+$F7</f>
        <v>5236.9312139704889</v>
      </c>
      <c r="BW7" s="4">
        <f ca="1">BW6*EXP('Task 5'!BT6)+$F7</f>
        <v>5478.3576504296852</v>
      </c>
      <c r="BX7" s="4">
        <f ca="1">BX6*EXP('Task 5'!BU6)+$F7</f>
        <v>5133.795113010744</v>
      </c>
      <c r="BY7" s="4">
        <f ca="1">BY6*EXP('Task 5'!BV6)+$F7</f>
        <v>5248.3489628995767</v>
      </c>
      <c r="BZ7" s="4">
        <f ca="1">BZ6*EXP('Task 5'!BW6)+$F7</f>
        <v>5124.0618254289284</v>
      </c>
      <c r="CA7" s="4">
        <f ca="1">CA6*EXP('Task 5'!BX6)+$F7</f>
        <v>5088.24165896866</v>
      </c>
      <c r="CB7" s="4">
        <f ca="1">CB6*EXP('Task 5'!BY6)+$F7</f>
        <v>5721.5284840524164</v>
      </c>
      <c r="CC7" s="4">
        <f ca="1">CC6*EXP('Task 5'!BZ6)+$F7</f>
        <v>5463.0485668227466</v>
      </c>
      <c r="CD7" s="4">
        <f ca="1">CD6*EXP('Task 5'!CA6)+$F7</f>
        <v>5573.8432955750013</v>
      </c>
      <c r="CE7" s="4">
        <f ca="1">CE6*EXP('Task 5'!CB6)+$F7</f>
        <v>4965.189022530858</v>
      </c>
      <c r="CF7" s="4">
        <f ca="1">CF6*EXP('Task 5'!CC6)+$F7</f>
        <v>5179.4504714734112</v>
      </c>
      <c r="CG7" s="4">
        <f ca="1">CG6*EXP('Task 5'!CD6)+$F7</f>
        <v>4974.397780118732</v>
      </c>
      <c r="CH7" s="4">
        <f ca="1">CH6*EXP('Task 5'!CE6)+$F7</f>
        <v>5425.8625295261963</v>
      </c>
      <c r="CI7" s="4">
        <f ca="1">CI6*EXP('Task 5'!CF6)+$F7</f>
        <v>5301.2417212212886</v>
      </c>
      <c r="CJ7" s="4">
        <f ca="1">CJ6*EXP('Task 5'!CG6)+$F7</f>
        <v>5255.8964540765874</v>
      </c>
      <c r="CK7" s="4">
        <f ca="1">CK6*EXP('Task 5'!CH6)+$F7</f>
        <v>5165.0024202903869</v>
      </c>
      <c r="CL7" s="4">
        <f ca="1">CL6*EXP('Task 5'!CI6)+$F7</f>
        <v>5749.7061254527162</v>
      </c>
      <c r="CM7" s="4">
        <f ca="1">CM6*EXP('Task 5'!CJ6)+$F7</f>
        <v>4717.4208507488347</v>
      </c>
      <c r="CN7" s="4">
        <f ca="1">CN6*EXP('Task 5'!CK6)+$F7</f>
        <v>5438.8028466889791</v>
      </c>
      <c r="CO7" s="4">
        <f ca="1">CO6*EXP('Task 5'!CL6)+$F7</f>
        <v>5046.9177641438118</v>
      </c>
      <c r="CP7" s="4">
        <f ca="1">CP6*EXP('Task 5'!CM6)+$F7</f>
        <v>5404.9190321058777</v>
      </c>
      <c r="CQ7" s="4">
        <f ca="1">CQ6*EXP('Task 5'!CN6)+$F7</f>
        <v>5188.1649550789052</v>
      </c>
      <c r="CR7" s="4">
        <f ca="1">CR6*EXP('Task 5'!CO6)+$F7</f>
        <v>5083.277939978012</v>
      </c>
      <c r="CS7" s="4">
        <f ca="1">CS6*EXP('Task 5'!CP6)+$F7</f>
        <v>5247.7548901724886</v>
      </c>
      <c r="CT7" s="4">
        <f ca="1">CT6*EXP('Task 5'!CQ6)+$F7</f>
        <v>5110.1817361566664</v>
      </c>
      <c r="CU7" s="4">
        <f ca="1">CU6*EXP('Task 5'!CR6)+$F7</f>
        <v>5209.8179866166429</v>
      </c>
      <c r="CV7" s="4">
        <f ca="1">CV6*EXP('Task 5'!CS6)+$F7</f>
        <v>5729.4572596947992</v>
      </c>
      <c r="CW7" s="4">
        <f ca="1">CW6*EXP('Task 5'!CT6)+$F7</f>
        <v>5013.0213419324182</v>
      </c>
      <c r="CX7" s="4">
        <f ca="1">CX6*EXP('Task 5'!CU6)+$F7</f>
        <v>5021.2584420770463</v>
      </c>
      <c r="CY7" s="4">
        <f ca="1">CY6*EXP('Task 5'!CV6)+$F7</f>
        <v>5292.1613057022496</v>
      </c>
      <c r="CZ7" s="4">
        <f ca="1">CZ6*EXP('Task 5'!CW6)+$F7</f>
        <v>5275.2263168462086</v>
      </c>
      <c r="DA7" s="4">
        <f ca="1">DA6*EXP('Task 5'!CX6)+$F7</f>
        <v>5466.0313718195448</v>
      </c>
      <c r="DB7" s="4">
        <f ca="1">DB6*EXP('Task 5'!CY6)+$F7</f>
        <v>5056.0541221857784</v>
      </c>
    </row>
    <row r="8" spans="1:106" x14ac:dyDescent="0.25">
      <c r="A8">
        <v>2</v>
      </c>
      <c r="B8" s="1">
        <f>'Task 2'!B5</f>
        <v>45016</v>
      </c>
      <c r="C8" s="4">
        <f>$B$3*'Task 2'!G5</f>
        <v>375</v>
      </c>
      <c r="D8" s="5">
        <f>'Task 3'!F5</f>
        <v>1.9733375498556249E-3</v>
      </c>
      <c r="E8" s="4">
        <f t="shared" ref="E8:E71" si="2">E7*(1+D9)+C8</f>
        <v>2633.0542144049582</v>
      </c>
      <c r="F8" s="4">
        <f>$C$3*'Task 2'!G5</f>
        <v>875</v>
      </c>
      <c r="G8" s="4">
        <f ca="1">G7*EXP('Task 5'!D7)+$F8</f>
        <v>6339.8254038329624</v>
      </c>
      <c r="H8" s="4">
        <f ca="1">H7*EXP('Task 5'!E7)+$F8</f>
        <v>6477.133127722499</v>
      </c>
      <c r="I8" s="4">
        <f ca="1">I7*EXP('Task 5'!F7)+$F8</f>
        <v>6176.0976144145916</v>
      </c>
      <c r="J8" s="4">
        <f ca="1">J7*EXP('Task 5'!G7)+$F8</f>
        <v>6025.7071687786647</v>
      </c>
      <c r="K8" s="4">
        <f ca="1">K7*EXP('Task 5'!H7)+$F8</f>
        <v>5895.1388908657591</v>
      </c>
      <c r="L8" s="4">
        <f ca="1">L7*EXP('Task 5'!I7)+$F8</f>
        <v>6220.4101978763565</v>
      </c>
      <c r="M8" s="4">
        <f ca="1">M7*EXP('Task 5'!J7)+$F8</f>
        <v>6520.1864735850886</v>
      </c>
      <c r="N8" s="4">
        <f ca="1">N7*EXP('Task 5'!K7)+$F8</f>
        <v>5852.6441111492295</v>
      </c>
      <c r="O8" s="4">
        <f ca="1">O7*EXP('Task 5'!L7)+$F8</f>
        <v>6315.2305903664719</v>
      </c>
      <c r="P8" s="4">
        <f ca="1">P7*EXP('Task 5'!M7)+$F8</f>
        <v>6727.6216730442848</v>
      </c>
      <c r="Q8" s="4">
        <f ca="1">Q7*EXP('Task 5'!N7)+$F8</f>
        <v>6002.9674024368542</v>
      </c>
      <c r="R8" s="4">
        <f ca="1">R7*EXP('Task 5'!O7)+$F8</f>
        <v>6598.3379214051465</v>
      </c>
      <c r="S8" s="4">
        <f ca="1">S7*EXP('Task 5'!P7)+$F8</f>
        <v>5876.9678039053788</v>
      </c>
      <c r="T8" s="4">
        <f ca="1">T7*EXP('Task 5'!Q7)+$F8</f>
        <v>5732.0434023690113</v>
      </c>
      <c r="U8" s="4">
        <f ca="1">U7*EXP('Task 5'!R7)+$F8</f>
        <v>5669.806945429199</v>
      </c>
      <c r="V8" s="4">
        <f ca="1">V7*EXP('Task 5'!S7)+$F8</f>
        <v>5153.2006989902911</v>
      </c>
      <c r="W8" s="4">
        <f ca="1">W7*EXP('Task 5'!T7)+$F8</f>
        <v>5998.6035981919658</v>
      </c>
      <c r="X8" s="4">
        <f ca="1">X7*EXP('Task 5'!U7)+$F8</f>
        <v>6431.0279448729198</v>
      </c>
      <c r="Y8" s="4">
        <f ca="1">Y7*EXP('Task 5'!V7)+$F8</f>
        <v>5870.0294420111495</v>
      </c>
      <c r="Z8" s="4">
        <f ca="1">Z7*EXP('Task 5'!W7)+$F8</f>
        <v>6753.7450616465303</v>
      </c>
      <c r="AA8" s="4">
        <f ca="1">AA7*EXP('Task 5'!X7)+$F8</f>
        <v>5840.5365872270313</v>
      </c>
      <c r="AB8" s="4">
        <f ca="1">AB7*EXP('Task 5'!Y7)+$F8</f>
        <v>6333.5148140687861</v>
      </c>
      <c r="AC8" s="4">
        <f ca="1">AC7*EXP('Task 5'!Z7)+$F8</f>
        <v>6698.0859820649557</v>
      </c>
      <c r="AD8" s="4">
        <f ca="1">AD7*EXP('Task 5'!AA7)+$F8</f>
        <v>6032.1847776301838</v>
      </c>
      <c r="AE8" s="4">
        <f ca="1">AE7*EXP('Task 5'!AB7)+$F8</f>
        <v>6263.2391890394292</v>
      </c>
      <c r="AF8" s="4">
        <f ca="1">AF7*EXP('Task 5'!AC7)+$F8</f>
        <v>6347.0134088205514</v>
      </c>
      <c r="AG8" s="4">
        <f ca="1">AG7*EXP('Task 5'!AD7)+$F8</f>
        <v>6668.3241809399296</v>
      </c>
      <c r="AH8" s="4">
        <f ca="1">AH7*EXP('Task 5'!AE7)+$F8</f>
        <v>5729.4433877175161</v>
      </c>
      <c r="AI8" s="4">
        <f ca="1">AI7*EXP('Task 5'!AF7)+$F8</f>
        <v>6237.0975541138623</v>
      </c>
      <c r="AJ8" s="4">
        <f ca="1">AJ7*EXP('Task 5'!AG7)+$F8</f>
        <v>5685.4800891949362</v>
      </c>
      <c r="AK8" s="4">
        <f ca="1">AK7*EXP('Task 5'!AH7)+$F8</f>
        <v>6084.0284400507453</v>
      </c>
      <c r="AL8" s="4">
        <f ca="1">AL7*EXP('Task 5'!AI7)+$F8</f>
        <v>6100.4610505225237</v>
      </c>
      <c r="AM8" s="4">
        <f ca="1">AM7*EXP('Task 5'!AJ7)+$F8</f>
        <v>6477.8662396090949</v>
      </c>
      <c r="AN8" s="4">
        <f ca="1">AN7*EXP('Task 5'!AK7)+$F8</f>
        <v>5514.2500008975212</v>
      </c>
      <c r="AO8" s="4">
        <f ca="1">AO7*EXP('Task 5'!AL7)+$F8</f>
        <v>5520.145911088819</v>
      </c>
      <c r="AP8" s="4">
        <f ca="1">AP7*EXP('Task 5'!AM7)+$F8</f>
        <v>5635.8557400870504</v>
      </c>
      <c r="AQ8" s="4">
        <f ca="1">AQ7*EXP('Task 5'!AN7)+$F8</f>
        <v>6104.8246927591281</v>
      </c>
      <c r="AR8" s="4">
        <f ca="1">AR7*EXP('Task 5'!AO7)+$F8</f>
        <v>6026.1113290517533</v>
      </c>
      <c r="AS8" s="4">
        <f ca="1">AS7*EXP('Task 5'!AP7)+$F8</f>
        <v>7033.268238195933</v>
      </c>
      <c r="AT8" s="4">
        <f ca="1">AT7*EXP('Task 5'!AQ7)+$F8</f>
        <v>6409.6266872904407</v>
      </c>
      <c r="AU8" s="4">
        <f ca="1">AU7*EXP('Task 5'!AR7)+$F8</f>
        <v>5590.0913291365541</v>
      </c>
      <c r="AV8" s="4">
        <f ca="1">AV7*EXP('Task 5'!AS7)+$F8</f>
        <v>5498.8818723451714</v>
      </c>
      <c r="AW8" s="4">
        <f ca="1">AW7*EXP('Task 5'!AT7)+$F8</f>
        <v>6143.0651608465487</v>
      </c>
      <c r="AX8" s="4">
        <f ca="1">AX7*EXP('Task 5'!AU7)+$F8</f>
        <v>6446.4060535296112</v>
      </c>
      <c r="AY8" s="4">
        <f ca="1">AY7*EXP('Task 5'!AV7)+$F8</f>
        <v>6409.2969944855631</v>
      </c>
      <c r="AZ8" s="4">
        <f ca="1">AZ7*EXP('Task 5'!AW7)+$F8</f>
        <v>6713.4820521819556</v>
      </c>
      <c r="BA8" s="4">
        <f ca="1">BA7*EXP('Task 5'!AX7)+$F8</f>
        <v>7094.8463156535054</v>
      </c>
      <c r="BB8" s="4">
        <f ca="1">BB7*EXP('Task 5'!AY7)+$F8</f>
        <v>6498.513495332184</v>
      </c>
      <c r="BC8" s="4">
        <f ca="1">BC7*EXP('Task 5'!AZ7)+$F8</f>
        <v>5962.8435062165245</v>
      </c>
      <c r="BD8" s="4">
        <f ca="1">BD7*EXP('Task 5'!BA7)+$F8</f>
        <v>6110.2657651095924</v>
      </c>
      <c r="BE8" s="4">
        <f ca="1">BE7*EXP('Task 5'!BB7)+$F8</f>
        <v>5870.3773158950462</v>
      </c>
      <c r="BF8" s="4">
        <f ca="1">BF7*EXP('Task 5'!BC7)+$F8</f>
        <v>6272.9758710024389</v>
      </c>
      <c r="BG8" s="4">
        <f ca="1">BG7*EXP('Task 5'!BD7)+$F8</f>
        <v>7397.4878577379914</v>
      </c>
      <c r="BH8" s="4">
        <f ca="1">BH7*EXP('Task 5'!BE7)+$F8</f>
        <v>6132.0476765557478</v>
      </c>
      <c r="BI8" s="4">
        <f ca="1">BI7*EXP('Task 5'!BF7)+$F8</f>
        <v>6650.0036550459736</v>
      </c>
      <c r="BJ8" s="4">
        <f ca="1">BJ7*EXP('Task 5'!BG7)+$F8</f>
        <v>5770.0985038059971</v>
      </c>
      <c r="BK8" s="4">
        <f ca="1">BK7*EXP('Task 5'!BH7)+$F8</f>
        <v>6930.8197376196385</v>
      </c>
      <c r="BL8" s="4">
        <f ca="1">BL7*EXP('Task 5'!BI7)+$F8</f>
        <v>6970.0675702340432</v>
      </c>
      <c r="BM8" s="4">
        <f ca="1">BM7*EXP('Task 5'!BJ7)+$F8</f>
        <v>5932.5133985276188</v>
      </c>
      <c r="BN8" s="4">
        <f ca="1">BN7*EXP('Task 5'!BK7)+$F8</f>
        <v>5990.272728983271</v>
      </c>
      <c r="BO8" s="4">
        <f ca="1">BO7*EXP('Task 5'!BL7)+$F8</f>
        <v>6566.5623825493376</v>
      </c>
      <c r="BP8" s="4">
        <f ca="1">BP7*EXP('Task 5'!BM7)+$F8</f>
        <v>5739.0170240781472</v>
      </c>
      <c r="BQ8" s="4">
        <f ca="1">BQ7*EXP('Task 5'!BN7)+$F8</f>
        <v>6434.4587797257191</v>
      </c>
      <c r="BR8" s="4">
        <f ca="1">BR7*EXP('Task 5'!BO7)+$F8</f>
        <v>5771.4852143970429</v>
      </c>
      <c r="BS8" s="4">
        <f ca="1">BS7*EXP('Task 5'!BP7)+$F8</f>
        <v>6565.1141581162992</v>
      </c>
      <c r="BT8" s="4">
        <f ca="1">BT7*EXP('Task 5'!BQ7)+$F8</f>
        <v>5732.13361500875</v>
      </c>
      <c r="BU8" s="4">
        <f ca="1">BU7*EXP('Task 5'!BR7)+$F8</f>
        <v>6535.0007896740753</v>
      </c>
      <c r="BV8" s="4">
        <f ca="1">BV7*EXP('Task 5'!BS7)+$F8</f>
        <v>6356.4008708056481</v>
      </c>
      <c r="BW8" s="4">
        <f ca="1">BW7*EXP('Task 5'!BT7)+$F8</f>
        <v>6446.5055943542166</v>
      </c>
      <c r="BX8" s="4">
        <f ca="1">BX7*EXP('Task 5'!BU7)+$F8</f>
        <v>5570.5921149954665</v>
      </c>
      <c r="BY8" s="4">
        <f ca="1">BY7*EXP('Task 5'!BV7)+$F8</f>
        <v>5990.3336152954362</v>
      </c>
      <c r="BZ8" s="4">
        <f ca="1">BZ7*EXP('Task 5'!BW7)+$F8</f>
        <v>6103.8496681402803</v>
      </c>
      <c r="CA8" s="4">
        <f ca="1">CA7*EXP('Task 5'!BX7)+$F8</f>
        <v>6317.6267759990906</v>
      </c>
      <c r="CB8" s="4">
        <f ca="1">CB7*EXP('Task 5'!BY7)+$F8</f>
        <v>6432.6959754129866</v>
      </c>
      <c r="CC8" s="4">
        <f ca="1">CC7*EXP('Task 5'!BZ7)+$F8</f>
        <v>5978.2129546522019</v>
      </c>
      <c r="CD8" s="4">
        <f ca="1">CD7*EXP('Task 5'!CA7)+$F8</f>
        <v>6678.747021912106</v>
      </c>
      <c r="CE8" s="4">
        <f ca="1">CE7*EXP('Task 5'!CB7)+$F8</f>
        <v>5603.6081884238529</v>
      </c>
      <c r="CF8" s="4">
        <f ca="1">CF7*EXP('Task 5'!CC7)+$F8</f>
        <v>6643.5624991519244</v>
      </c>
      <c r="CG8" s="4">
        <f ca="1">CG7*EXP('Task 5'!CD7)+$F8</f>
        <v>6061.4967787701589</v>
      </c>
      <c r="CH8" s="4">
        <f ca="1">CH7*EXP('Task 5'!CE7)+$F8</f>
        <v>6519.7249924089938</v>
      </c>
      <c r="CI8" s="4">
        <f ca="1">CI7*EXP('Task 5'!CF7)+$F8</f>
        <v>6374.3223656945584</v>
      </c>
      <c r="CJ8" s="4">
        <f ca="1">CJ7*EXP('Task 5'!CG7)+$F8</f>
        <v>5807.6630307776504</v>
      </c>
      <c r="CK8" s="4">
        <f ca="1">CK7*EXP('Task 5'!CH7)+$F8</f>
        <v>6029.875443428562</v>
      </c>
      <c r="CL8" s="4">
        <f ca="1">CL7*EXP('Task 5'!CI7)+$F8</f>
        <v>6397.5412122027283</v>
      </c>
      <c r="CM8" s="4">
        <f ca="1">CM7*EXP('Task 5'!CJ7)+$F8</f>
        <v>5436.5532596566281</v>
      </c>
      <c r="CN8" s="4">
        <f ca="1">CN7*EXP('Task 5'!CK7)+$F8</f>
        <v>6236.7048194423705</v>
      </c>
      <c r="CO8" s="4">
        <f ca="1">CO7*EXP('Task 5'!CL7)+$F8</f>
        <v>5833.6520389030056</v>
      </c>
      <c r="CP8" s="4">
        <f ca="1">CP7*EXP('Task 5'!CM7)+$F8</f>
        <v>6458.1951642993317</v>
      </c>
      <c r="CQ8" s="4">
        <f ca="1">CQ7*EXP('Task 5'!CN7)+$F8</f>
        <v>5888.190115981999</v>
      </c>
      <c r="CR8" s="4">
        <f ca="1">CR7*EXP('Task 5'!CO7)+$F8</f>
        <v>6194.3517134737513</v>
      </c>
      <c r="CS8" s="4">
        <f ca="1">CS7*EXP('Task 5'!CP7)+$F8</f>
        <v>6130.0756407823455</v>
      </c>
      <c r="CT8" s="4">
        <f ca="1">CT7*EXP('Task 5'!CQ7)+$F8</f>
        <v>5911.3559058833516</v>
      </c>
      <c r="CU8" s="4">
        <f ca="1">CU7*EXP('Task 5'!CR7)+$F8</f>
        <v>6064.4080027080381</v>
      </c>
      <c r="CV8" s="4">
        <f ca="1">CV7*EXP('Task 5'!CS7)+$F8</f>
        <v>6988.3483943635474</v>
      </c>
      <c r="CW8" s="4">
        <f ca="1">CW7*EXP('Task 5'!CT7)+$F8</f>
        <v>5697.4079704859896</v>
      </c>
      <c r="CX8" s="4">
        <f ca="1">CX7*EXP('Task 5'!CU7)+$F8</f>
        <v>5824.7534319296547</v>
      </c>
      <c r="CY8" s="4">
        <f ca="1">CY7*EXP('Task 5'!CV7)+$F8</f>
        <v>6469.035472526838</v>
      </c>
      <c r="CZ8" s="4">
        <f ca="1">CZ7*EXP('Task 5'!CW7)+$F8</f>
        <v>6116.3117266063391</v>
      </c>
      <c r="DA8" s="4">
        <f ca="1">DA7*EXP('Task 5'!CX7)+$F8</f>
        <v>6055.1989760416054</v>
      </c>
      <c r="DB8" s="4">
        <f ca="1">DB7*EXP('Task 5'!CY7)+$F8</f>
        <v>5987.3534468083863</v>
      </c>
    </row>
    <row r="9" spans="1:106" x14ac:dyDescent="0.25">
      <c r="A9">
        <v>3</v>
      </c>
      <c r="B9" s="1">
        <f>'Task 2'!B6</f>
        <v>45046</v>
      </c>
      <c r="C9" s="4">
        <f>$B$3*'Task 2'!G6</f>
        <v>375</v>
      </c>
      <c r="D9" s="5">
        <f>'Task 3'!F6</f>
        <v>1.9320257725983225E-3</v>
      </c>
      <c r="E9" s="4">
        <f t="shared" si="2"/>
        <v>3013.07206212545</v>
      </c>
      <c r="F9" s="4">
        <f>$C$3*'Task 2'!G6</f>
        <v>875</v>
      </c>
      <c r="G9" s="4">
        <f ca="1">G8*EXP('Task 5'!D8)+$F9</f>
        <v>6906.0577680377573</v>
      </c>
      <c r="H9" s="4">
        <f ca="1">H8*EXP('Task 5'!E8)+$F9</f>
        <v>7026.4375154384188</v>
      </c>
      <c r="I9" s="4">
        <f ca="1">I8*EXP('Task 5'!F8)+$F9</f>
        <v>6903.6791020912797</v>
      </c>
      <c r="J9" s="4">
        <f ca="1">J8*EXP('Task 5'!G8)+$F9</f>
        <v>7429.1654648280146</v>
      </c>
      <c r="K9" s="4">
        <f ca="1">K8*EXP('Task 5'!H8)+$F9</f>
        <v>7421.5161010515731</v>
      </c>
      <c r="L9" s="4">
        <f ca="1">L8*EXP('Task 5'!I8)+$F9</f>
        <v>7242.7412406074418</v>
      </c>
      <c r="M9" s="4">
        <f ca="1">M8*EXP('Task 5'!J8)+$F9</f>
        <v>7863.0532282567046</v>
      </c>
      <c r="N9" s="4">
        <f ca="1">N8*EXP('Task 5'!K8)+$F9</f>
        <v>6707.1949715376322</v>
      </c>
      <c r="O9" s="4">
        <f ca="1">O8*EXP('Task 5'!L8)+$F9</f>
        <v>6889.2039720418534</v>
      </c>
      <c r="P9" s="4">
        <f ca="1">P8*EXP('Task 5'!M8)+$F9</f>
        <v>7317.2071348663112</v>
      </c>
      <c r="Q9" s="4">
        <f ca="1">Q8*EXP('Task 5'!N8)+$F9</f>
        <v>7067.7863203579182</v>
      </c>
      <c r="R9" s="4">
        <f ca="1">R8*EXP('Task 5'!O8)+$F9</f>
        <v>7548.1516956878477</v>
      </c>
      <c r="S9" s="4">
        <f ca="1">S8*EXP('Task 5'!P8)+$F9</f>
        <v>5958.2059352495526</v>
      </c>
      <c r="T9" s="4">
        <f ca="1">T8*EXP('Task 5'!Q8)+$F9</f>
        <v>6519.3535947103501</v>
      </c>
      <c r="U9" s="4">
        <f ca="1">U8*EXP('Task 5'!R8)+$F9</f>
        <v>6476.208625021065</v>
      </c>
      <c r="V9" s="4">
        <f ca="1">V8*EXP('Task 5'!S8)+$F9</f>
        <v>5808.4681745420039</v>
      </c>
      <c r="W9" s="4">
        <f ca="1">W8*EXP('Task 5'!T8)+$F9</f>
        <v>7174.3178189889741</v>
      </c>
      <c r="X9" s="4">
        <f ca="1">X8*EXP('Task 5'!U8)+$F9</f>
        <v>7341.1205033103606</v>
      </c>
      <c r="Y9" s="4">
        <f ca="1">Y8*EXP('Task 5'!V8)+$F9</f>
        <v>6543.941015364946</v>
      </c>
      <c r="Z9" s="4">
        <f ca="1">Z8*EXP('Task 5'!W8)+$F9</f>
        <v>7644.433173487334</v>
      </c>
      <c r="AA9" s="4">
        <f ca="1">AA8*EXP('Task 5'!X8)+$F9</f>
        <v>7090.8753964638408</v>
      </c>
      <c r="AB9" s="4">
        <f ca="1">AB8*EXP('Task 5'!Y8)+$F9</f>
        <v>7326.5672825229512</v>
      </c>
      <c r="AC9" s="4">
        <f ca="1">AC8*EXP('Task 5'!Z8)+$F9</f>
        <v>7517.5143432707337</v>
      </c>
      <c r="AD9" s="4">
        <f ca="1">AD8*EXP('Task 5'!AA8)+$F9</f>
        <v>7140.2196120831104</v>
      </c>
      <c r="AE9" s="4">
        <f ca="1">AE8*EXP('Task 5'!AB8)+$F9</f>
        <v>6571.7133644593205</v>
      </c>
      <c r="AF9" s="4">
        <f ca="1">AF8*EXP('Task 5'!AC8)+$F9</f>
        <v>6966.8770154694057</v>
      </c>
      <c r="AG9" s="4">
        <f ca="1">AG8*EXP('Task 5'!AD8)+$F9</f>
        <v>8044.3771807065123</v>
      </c>
      <c r="AH9" s="4">
        <f ca="1">AH8*EXP('Task 5'!AE8)+$F9</f>
        <v>6509.5492190472505</v>
      </c>
      <c r="AI9" s="4">
        <f ca="1">AI8*EXP('Task 5'!AF8)+$F9</f>
        <v>7081.9345633334069</v>
      </c>
      <c r="AJ9" s="4">
        <f ca="1">AJ8*EXP('Task 5'!AG8)+$F9</f>
        <v>6496.2002989024986</v>
      </c>
      <c r="AK9" s="4">
        <f ca="1">AK8*EXP('Task 5'!AH8)+$F9</f>
        <v>6928.7732538660539</v>
      </c>
      <c r="AL9" s="4">
        <f ca="1">AL8*EXP('Task 5'!AI8)+$F9</f>
        <v>7133.4155281998701</v>
      </c>
      <c r="AM9" s="4">
        <f ca="1">AM8*EXP('Task 5'!AJ8)+$F9</f>
        <v>7539.3242162452198</v>
      </c>
      <c r="AN9" s="4">
        <f ca="1">AN8*EXP('Task 5'!AK8)+$F9</f>
        <v>6578.9544892881822</v>
      </c>
      <c r="AO9" s="4">
        <f ca="1">AO8*EXP('Task 5'!AL8)+$F9</f>
        <v>6683.7111765386471</v>
      </c>
      <c r="AP9" s="4">
        <f ca="1">AP8*EXP('Task 5'!AM8)+$F9</f>
        <v>6714.9058727919792</v>
      </c>
      <c r="AQ9" s="4">
        <f ca="1">AQ8*EXP('Task 5'!AN8)+$F9</f>
        <v>6776.2777356016968</v>
      </c>
      <c r="AR9" s="4">
        <f ca="1">AR8*EXP('Task 5'!AO8)+$F9</f>
        <v>6499.8665256486629</v>
      </c>
      <c r="AS9" s="4">
        <f ca="1">AS8*EXP('Task 5'!AP8)+$F9</f>
        <v>7516.8391526924452</v>
      </c>
      <c r="AT9" s="4">
        <f ca="1">AT8*EXP('Task 5'!AQ8)+$F9</f>
        <v>7329.7252496062256</v>
      </c>
      <c r="AU9" s="4">
        <f ca="1">AU8*EXP('Task 5'!AR8)+$F9</f>
        <v>6641.1483811405633</v>
      </c>
      <c r="AV9" s="4">
        <f ca="1">AV8*EXP('Task 5'!AS8)+$F9</f>
        <v>6289.1854157659236</v>
      </c>
      <c r="AW9" s="4">
        <f ca="1">AW8*EXP('Task 5'!AT8)+$F9</f>
        <v>7032.1409449707744</v>
      </c>
      <c r="AX9" s="4">
        <f ca="1">AX8*EXP('Task 5'!AU8)+$F9</f>
        <v>6805.4818664006689</v>
      </c>
      <c r="AY9" s="4">
        <f ca="1">AY8*EXP('Task 5'!AV8)+$F9</f>
        <v>7003.8831152145895</v>
      </c>
      <c r="AZ9" s="4">
        <f ca="1">AZ8*EXP('Task 5'!AW8)+$F9</f>
        <v>8341.4506922629225</v>
      </c>
      <c r="BA9" s="4">
        <f ca="1">BA8*EXP('Task 5'!AX8)+$F9</f>
        <v>7488.9159369488889</v>
      </c>
      <c r="BB9" s="4">
        <f ca="1">BB8*EXP('Task 5'!AY8)+$F9</f>
        <v>7627.1915230112472</v>
      </c>
      <c r="BC9" s="4">
        <f ca="1">BC8*EXP('Task 5'!AZ8)+$F9</f>
        <v>6643.8819543549562</v>
      </c>
      <c r="BD9" s="4">
        <f ca="1">BD8*EXP('Task 5'!BA8)+$F9</f>
        <v>6987.4962701686245</v>
      </c>
      <c r="BE9" s="4">
        <f ca="1">BE8*EXP('Task 5'!BB8)+$F9</f>
        <v>6718.8957814745336</v>
      </c>
      <c r="BF9" s="4">
        <f ca="1">BF8*EXP('Task 5'!BC8)+$F9</f>
        <v>7084.3203012582217</v>
      </c>
      <c r="BG9" s="4">
        <f ca="1">BG8*EXP('Task 5'!BD8)+$F9</f>
        <v>8787.3112103782769</v>
      </c>
      <c r="BH9" s="4">
        <f ca="1">BH8*EXP('Task 5'!BE8)+$F9</f>
        <v>7046.8997826512586</v>
      </c>
      <c r="BI9" s="4">
        <f ca="1">BI8*EXP('Task 5'!BF8)+$F9</f>
        <v>8255.584522017587</v>
      </c>
      <c r="BJ9" s="4">
        <f ca="1">BJ8*EXP('Task 5'!BG8)+$F9</f>
        <v>6767.9267158252651</v>
      </c>
      <c r="BK9" s="4">
        <f ca="1">BK8*EXP('Task 5'!BH8)+$F9</f>
        <v>7791.5543953939978</v>
      </c>
      <c r="BL9" s="4">
        <f ca="1">BL8*EXP('Task 5'!BI8)+$F9</f>
        <v>8015.794030096331</v>
      </c>
      <c r="BM9" s="4">
        <f ca="1">BM8*EXP('Task 5'!BJ8)+$F9</f>
        <v>6854.1103489501884</v>
      </c>
      <c r="BN9" s="4">
        <f ca="1">BN8*EXP('Task 5'!BK8)+$F9</f>
        <v>7173.1493880628323</v>
      </c>
      <c r="BO9" s="4">
        <f ca="1">BO8*EXP('Task 5'!BL8)+$F9</f>
        <v>7160.2888925456919</v>
      </c>
      <c r="BP9" s="4">
        <f ca="1">BP8*EXP('Task 5'!BM8)+$F9</f>
        <v>6548.3787241677046</v>
      </c>
      <c r="BQ9" s="4">
        <f ca="1">BQ8*EXP('Task 5'!BN8)+$F9</f>
        <v>7443.4088796358001</v>
      </c>
      <c r="BR9" s="4">
        <f ca="1">BR8*EXP('Task 5'!BO8)+$F9</f>
        <v>6691.4570666325617</v>
      </c>
      <c r="BS9" s="4">
        <f ca="1">BS8*EXP('Task 5'!BP8)+$F9</f>
        <v>7105.7927917096031</v>
      </c>
      <c r="BT9" s="4">
        <f ca="1">BT8*EXP('Task 5'!BQ8)+$F9</f>
        <v>6411.428772797738</v>
      </c>
      <c r="BU9" s="4">
        <f ca="1">BU8*EXP('Task 5'!BR8)+$F9</f>
        <v>7639.1688422392199</v>
      </c>
      <c r="BV9" s="4">
        <f ca="1">BV8*EXP('Task 5'!BS8)+$F9</f>
        <v>7572.2484003983027</v>
      </c>
      <c r="BW9" s="4">
        <f ca="1">BW8*EXP('Task 5'!BT8)+$F9</f>
        <v>7617.0836007895305</v>
      </c>
      <c r="BX9" s="4">
        <f ca="1">BX8*EXP('Task 5'!BU8)+$F9</f>
        <v>6308.9453514163879</v>
      </c>
      <c r="BY9" s="4">
        <f ca="1">BY8*EXP('Task 5'!BV8)+$F9</f>
        <v>7072.8566045006273</v>
      </c>
      <c r="BZ9" s="4">
        <f ca="1">BZ8*EXP('Task 5'!BW8)+$F9</f>
        <v>6942.6427250835923</v>
      </c>
      <c r="CA9" s="4">
        <f ca="1">CA8*EXP('Task 5'!BX8)+$F9</f>
        <v>7073.6254900843851</v>
      </c>
      <c r="CB9" s="4">
        <f ca="1">CB8*EXP('Task 5'!BY8)+$F9</f>
        <v>7230.7966377049506</v>
      </c>
      <c r="CC9" s="4">
        <f ca="1">CC8*EXP('Task 5'!BZ8)+$F9</f>
        <v>6991.129968541487</v>
      </c>
      <c r="CD9" s="4">
        <f ca="1">CD8*EXP('Task 5'!CA8)+$F9</f>
        <v>7797.1418648765994</v>
      </c>
      <c r="CE9" s="4">
        <f ca="1">CE8*EXP('Task 5'!CB8)+$F9</f>
        <v>6188.4907794082301</v>
      </c>
      <c r="CF9" s="4">
        <f ca="1">CF8*EXP('Task 5'!CC8)+$F9</f>
        <v>7907.1584585902101</v>
      </c>
      <c r="CG9" s="4">
        <f ca="1">CG8*EXP('Task 5'!CD8)+$F9</f>
        <v>6804.9301118657404</v>
      </c>
      <c r="CH9" s="4">
        <f ca="1">CH8*EXP('Task 5'!CE8)+$F9</f>
        <v>7247.9891764205095</v>
      </c>
      <c r="CI9" s="4">
        <f ca="1">CI8*EXP('Task 5'!CF8)+$F9</f>
        <v>7438.1330215438338</v>
      </c>
      <c r="CJ9" s="4">
        <f ca="1">CJ8*EXP('Task 5'!CG8)+$F9</f>
        <v>6830.6464075761687</v>
      </c>
      <c r="CK9" s="4">
        <f ca="1">CK8*EXP('Task 5'!CH8)+$F9</f>
        <v>6646.5271950203623</v>
      </c>
      <c r="CL9" s="4">
        <f ca="1">CL8*EXP('Task 5'!CI8)+$F9</f>
        <v>7168.2714328257034</v>
      </c>
      <c r="CM9" s="4">
        <f ca="1">CM8*EXP('Task 5'!CJ8)+$F9</f>
        <v>6186.9741717039342</v>
      </c>
      <c r="CN9" s="4">
        <f ca="1">CN8*EXP('Task 5'!CK8)+$F9</f>
        <v>7283.8210725865356</v>
      </c>
      <c r="CO9" s="4">
        <f ca="1">CO8*EXP('Task 5'!CL8)+$F9</f>
        <v>6757.7592262553599</v>
      </c>
      <c r="CP9" s="4">
        <f ca="1">CP8*EXP('Task 5'!CM8)+$F9</f>
        <v>7618.3467188978575</v>
      </c>
      <c r="CQ9" s="4">
        <f ca="1">CQ8*EXP('Task 5'!CN8)+$F9</f>
        <v>6795.5699062595168</v>
      </c>
      <c r="CR9" s="4">
        <f ca="1">CR8*EXP('Task 5'!CO8)+$F9</f>
        <v>7020.1659655130807</v>
      </c>
      <c r="CS9" s="4">
        <f ca="1">CS8*EXP('Task 5'!CP8)+$F9</f>
        <v>7355.7579877957141</v>
      </c>
      <c r="CT9" s="4">
        <f ca="1">CT8*EXP('Task 5'!CQ8)+$F9</f>
        <v>7371.7182834062405</v>
      </c>
      <c r="CU9" s="4">
        <f ca="1">CU8*EXP('Task 5'!CR8)+$F9</f>
        <v>7329.8963471137431</v>
      </c>
      <c r="CV9" s="4">
        <f ca="1">CV8*EXP('Task 5'!CS8)+$F9</f>
        <v>8202.3303977264895</v>
      </c>
      <c r="CW9" s="4">
        <f ca="1">CW8*EXP('Task 5'!CT8)+$F9</f>
        <v>7174.6461450432334</v>
      </c>
      <c r="CX9" s="4">
        <f ca="1">CX8*EXP('Task 5'!CU8)+$F9</f>
        <v>6918.4985099798187</v>
      </c>
      <c r="CY9" s="4">
        <f ca="1">CY8*EXP('Task 5'!CV8)+$F9</f>
        <v>7258.0839792325596</v>
      </c>
      <c r="CZ9" s="4">
        <f ca="1">CZ8*EXP('Task 5'!CW8)+$F9</f>
        <v>6945.332794699505</v>
      </c>
      <c r="DA9" s="4">
        <f ca="1">DA8*EXP('Task 5'!CX8)+$F9</f>
        <v>6616.2174332245313</v>
      </c>
      <c r="DB9" s="4">
        <f ca="1">DB8*EXP('Task 5'!CY8)+$F9</f>
        <v>7023.1445019808316</v>
      </c>
    </row>
    <row r="10" spans="1:106" x14ac:dyDescent="0.25">
      <c r="A10">
        <v>4</v>
      </c>
      <c r="B10" s="1">
        <f>'Task 2'!B7</f>
        <v>45077</v>
      </c>
      <c r="C10" s="4">
        <f>$B$3*'Task 2'!G7</f>
        <v>375</v>
      </c>
      <c r="D10" s="5">
        <f>'Task 3'!F7</f>
        <v>1.9057137878286667E-3</v>
      </c>
      <c r="E10" s="4">
        <f t="shared" si="2"/>
        <v>3393.774939222862</v>
      </c>
      <c r="F10" s="4">
        <f>$C$3*'Task 2'!G7</f>
        <v>875</v>
      </c>
      <c r="G10" s="4">
        <f ca="1">G9*EXP('Task 5'!D9)+$F10</f>
        <v>6962.1057612398563</v>
      </c>
      <c r="H10" s="4">
        <f ca="1">H9*EXP('Task 5'!E9)+$F10</f>
        <v>8700.746482270426</v>
      </c>
      <c r="I10" s="4">
        <f ca="1">I9*EXP('Task 5'!F9)+$F10</f>
        <v>7508.3005652258598</v>
      </c>
      <c r="J10" s="4">
        <f ca="1">J9*EXP('Task 5'!G9)+$F10</f>
        <v>8670.1449183085842</v>
      </c>
      <c r="K10" s="4">
        <f ca="1">K9*EXP('Task 5'!H9)+$F10</f>
        <v>8191.5925824947535</v>
      </c>
      <c r="L10" s="4">
        <f ca="1">L9*EXP('Task 5'!I9)+$F10</f>
        <v>8329.6690312415758</v>
      </c>
      <c r="M10" s="4">
        <f ca="1">M9*EXP('Task 5'!J9)+$F10</f>
        <v>8600.8352195024891</v>
      </c>
      <c r="N10" s="4">
        <f ca="1">N9*EXP('Task 5'!K9)+$F10</f>
        <v>7755.5774037099281</v>
      </c>
      <c r="O10" s="4">
        <f ca="1">O9*EXP('Task 5'!L9)+$F10</f>
        <v>7208.3952565613117</v>
      </c>
      <c r="P10" s="4">
        <f ca="1">P9*EXP('Task 5'!M9)+$F10</f>
        <v>8124.047602815237</v>
      </c>
      <c r="Q10" s="4">
        <f ca="1">Q9*EXP('Task 5'!N9)+$F10</f>
        <v>8534.2747925306539</v>
      </c>
      <c r="R10" s="4">
        <f ca="1">R9*EXP('Task 5'!O9)+$F10</f>
        <v>8467.4685783136301</v>
      </c>
      <c r="S10" s="4">
        <f ca="1">S9*EXP('Task 5'!P9)+$F10</f>
        <v>6732.6595767508124</v>
      </c>
      <c r="T10" s="4">
        <f ca="1">T9*EXP('Task 5'!Q9)+$F10</f>
        <v>6983.0517228794424</v>
      </c>
      <c r="U10" s="4">
        <f ca="1">U9*EXP('Task 5'!R9)+$F10</f>
        <v>7429.8448882444036</v>
      </c>
      <c r="V10" s="4">
        <f ca="1">V9*EXP('Task 5'!S9)+$F10</f>
        <v>6424.7295593229192</v>
      </c>
      <c r="W10" s="4">
        <f ca="1">W9*EXP('Task 5'!T9)+$F10</f>
        <v>7928.4158458250213</v>
      </c>
      <c r="X10" s="4">
        <f ca="1">X9*EXP('Task 5'!U9)+$F10</f>
        <v>9074.663899635485</v>
      </c>
      <c r="Y10" s="4">
        <f ca="1">Y9*EXP('Task 5'!V9)+$F10</f>
        <v>7644.2288785793262</v>
      </c>
      <c r="Z10" s="4">
        <f ca="1">Z9*EXP('Task 5'!W9)+$F10</f>
        <v>7788.9901769972548</v>
      </c>
      <c r="AA10" s="4">
        <f ca="1">AA9*EXP('Task 5'!X9)+$F10</f>
        <v>7709.1307289011702</v>
      </c>
      <c r="AB10" s="4">
        <f ca="1">AB9*EXP('Task 5'!Y9)+$F10</f>
        <v>7290.1429200170933</v>
      </c>
      <c r="AC10" s="4">
        <f ca="1">AC9*EXP('Task 5'!Z9)+$F10</f>
        <v>8764.0979960760269</v>
      </c>
      <c r="AD10" s="4">
        <f ca="1">AD9*EXP('Task 5'!AA9)+$F10</f>
        <v>8139.4726115385201</v>
      </c>
      <c r="AE10" s="4">
        <f ca="1">AE9*EXP('Task 5'!AB9)+$F10</f>
        <v>7284.2055480932377</v>
      </c>
      <c r="AF10" s="4">
        <f ca="1">AF9*EXP('Task 5'!AC9)+$F10</f>
        <v>7069.1505932060663</v>
      </c>
      <c r="AG10" s="4">
        <f ca="1">AG9*EXP('Task 5'!AD9)+$F10</f>
        <v>8649.075241746792</v>
      </c>
      <c r="AH10" s="4">
        <f ca="1">AH9*EXP('Task 5'!AE9)+$F10</f>
        <v>7701.6513976554761</v>
      </c>
      <c r="AI10" s="4">
        <f ca="1">AI9*EXP('Task 5'!AF9)+$F10</f>
        <v>7776.2216219610855</v>
      </c>
      <c r="AJ10" s="4">
        <f ca="1">AJ9*EXP('Task 5'!AG9)+$F10</f>
        <v>7180.8525283177414</v>
      </c>
      <c r="AK10" s="4">
        <f ca="1">AK9*EXP('Task 5'!AH9)+$F10</f>
        <v>8288.6682282089605</v>
      </c>
      <c r="AL10" s="4">
        <f ca="1">AL9*EXP('Task 5'!AI9)+$F10</f>
        <v>8734.6911499592879</v>
      </c>
      <c r="AM10" s="4">
        <f ca="1">AM9*EXP('Task 5'!AJ9)+$F10</f>
        <v>7834.5679673832938</v>
      </c>
      <c r="AN10" s="4">
        <f ca="1">AN9*EXP('Task 5'!AK9)+$F10</f>
        <v>7005.2991055222337</v>
      </c>
      <c r="AO10" s="4">
        <f ca="1">AO9*EXP('Task 5'!AL9)+$F10</f>
        <v>7295.0415934632856</v>
      </c>
      <c r="AP10" s="4">
        <f ca="1">AP9*EXP('Task 5'!AM9)+$F10</f>
        <v>7214.8325790325689</v>
      </c>
      <c r="AQ10" s="4">
        <f ca="1">AQ9*EXP('Task 5'!AN9)+$F10</f>
        <v>7808.8840667598142</v>
      </c>
      <c r="AR10" s="4">
        <f ca="1">AR9*EXP('Task 5'!AO9)+$F10</f>
        <v>7352.7592751202628</v>
      </c>
      <c r="AS10" s="4">
        <f ca="1">AS9*EXP('Task 5'!AP9)+$F10</f>
        <v>7870.443349950885</v>
      </c>
      <c r="AT10" s="4">
        <f ca="1">AT9*EXP('Task 5'!AQ9)+$F10</f>
        <v>7905.8735553279921</v>
      </c>
      <c r="AU10" s="4">
        <f ca="1">AU9*EXP('Task 5'!AR9)+$F10</f>
        <v>7862.1807517494162</v>
      </c>
      <c r="AV10" s="4">
        <f ca="1">AV9*EXP('Task 5'!AS9)+$F10</f>
        <v>7630.2318653228558</v>
      </c>
      <c r="AW10" s="4">
        <f ca="1">AW9*EXP('Task 5'!AT9)+$F10</f>
        <v>7655.5595051703467</v>
      </c>
      <c r="AX10" s="4">
        <f ca="1">AX9*EXP('Task 5'!AU9)+$F10</f>
        <v>8183.754673571425</v>
      </c>
      <c r="AY10" s="4">
        <f ca="1">AY9*EXP('Task 5'!AV9)+$F10</f>
        <v>7759.3382820032111</v>
      </c>
      <c r="AZ10" s="4">
        <f ca="1">AZ9*EXP('Task 5'!AW9)+$F10</f>
        <v>9413.9581679040493</v>
      </c>
      <c r="BA10" s="4">
        <f ca="1">BA9*EXP('Task 5'!AX9)+$F10</f>
        <v>8519.5866135957949</v>
      </c>
      <c r="BB10" s="4">
        <f ca="1">BB9*EXP('Task 5'!AY9)+$F10</f>
        <v>9165.3633312892853</v>
      </c>
      <c r="BC10" s="4">
        <f ca="1">BC9*EXP('Task 5'!AZ9)+$F10</f>
        <v>8291.8625078279547</v>
      </c>
      <c r="BD10" s="4">
        <f ca="1">BD9*EXP('Task 5'!BA9)+$F10</f>
        <v>7765.3307028506597</v>
      </c>
      <c r="BE10" s="4">
        <f ca="1">BE9*EXP('Task 5'!BB9)+$F10</f>
        <v>7832.8282702794231</v>
      </c>
      <c r="BF10" s="4">
        <f ca="1">BF9*EXP('Task 5'!BC9)+$F10</f>
        <v>8398.6575447592113</v>
      </c>
      <c r="BG10" s="4">
        <f ca="1">BG9*EXP('Task 5'!BD9)+$F10</f>
        <v>9712.3821059710481</v>
      </c>
      <c r="BH10" s="4">
        <f ca="1">BH9*EXP('Task 5'!BE9)+$F10</f>
        <v>8300.0260522917215</v>
      </c>
      <c r="BI10" s="4">
        <f ca="1">BI9*EXP('Task 5'!BF9)+$F10</f>
        <v>9307.7228956306772</v>
      </c>
      <c r="BJ10" s="4">
        <f ca="1">BJ9*EXP('Task 5'!BG9)+$F10</f>
        <v>7969.1854691147282</v>
      </c>
      <c r="BK10" s="4">
        <f ca="1">BK9*EXP('Task 5'!BH9)+$F10</f>
        <v>8566.107615070694</v>
      </c>
      <c r="BL10" s="4">
        <f ca="1">BL9*EXP('Task 5'!BI9)+$F10</f>
        <v>9059.1274783515601</v>
      </c>
      <c r="BM10" s="4">
        <f ca="1">BM9*EXP('Task 5'!BJ9)+$F10</f>
        <v>8027.8727750779135</v>
      </c>
      <c r="BN10" s="4">
        <f ca="1">BN9*EXP('Task 5'!BK9)+$F10</f>
        <v>8481.357268746815</v>
      </c>
      <c r="BO10" s="4">
        <f ca="1">BO9*EXP('Task 5'!BL9)+$F10</f>
        <v>8520.1821989392156</v>
      </c>
      <c r="BP10" s="4">
        <f ca="1">BP9*EXP('Task 5'!BM9)+$F10</f>
        <v>7587.363568770028</v>
      </c>
      <c r="BQ10" s="4">
        <f ca="1">BQ9*EXP('Task 5'!BN9)+$F10</f>
        <v>8209.6467139341748</v>
      </c>
      <c r="BR10" s="4">
        <f ca="1">BR9*EXP('Task 5'!BO9)+$F10</f>
        <v>7617.0557467077133</v>
      </c>
      <c r="BS10" s="4">
        <f ca="1">BS9*EXP('Task 5'!BP9)+$F10</f>
        <v>8094.6529810488764</v>
      </c>
      <c r="BT10" s="4">
        <f ca="1">BT9*EXP('Task 5'!BQ9)+$F10</f>
        <v>7796.7694130631426</v>
      </c>
      <c r="BU10" s="4">
        <f ca="1">BU9*EXP('Task 5'!BR9)+$F10</f>
        <v>7787.8409495800342</v>
      </c>
      <c r="BV10" s="4">
        <f ca="1">BV9*EXP('Task 5'!BS9)+$F10</f>
        <v>8461.7925302645599</v>
      </c>
      <c r="BW10" s="4">
        <f ca="1">BW9*EXP('Task 5'!BT9)+$F10</f>
        <v>8365.3044732717917</v>
      </c>
      <c r="BX10" s="4">
        <f ca="1">BX9*EXP('Task 5'!BU9)+$F10</f>
        <v>7364.5312108288263</v>
      </c>
      <c r="BY10" s="4">
        <f ca="1">BY9*EXP('Task 5'!BV9)+$F10</f>
        <v>8211.6120132819069</v>
      </c>
      <c r="BZ10" s="4">
        <f ca="1">BZ9*EXP('Task 5'!BW9)+$F10</f>
        <v>7949.4120724457043</v>
      </c>
      <c r="CA10" s="4">
        <f ca="1">CA9*EXP('Task 5'!BX9)+$F10</f>
        <v>8291.4521766928938</v>
      </c>
      <c r="CB10" s="4">
        <f ca="1">CB9*EXP('Task 5'!BY9)+$F10</f>
        <v>8093.3420444656558</v>
      </c>
      <c r="CC10" s="4">
        <f ca="1">CC9*EXP('Task 5'!BZ9)+$F10</f>
        <v>8801.1934857364758</v>
      </c>
      <c r="CD10" s="4">
        <f ca="1">CD9*EXP('Task 5'!CA9)+$F10</f>
        <v>8747.9787211652711</v>
      </c>
      <c r="CE10" s="4">
        <f ca="1">CE9*EXP('Task 5'!CB9)+$F10</f>
        <v>7006.1724066291536</v>
      </c>
      <c r="CF10" s="4">
        <f ca="1">CF9*EXP('Task 5'!CC9)+$F10</f>
        <v>8494.2962518998065</v>
      </c>
      <c r="CG10" s="4">
        <f ca="1">CG9*EXP('Task 5'!CD9)+$F10</f>
        <v>7389.4756414668282</v>
      </c>
      <c r="CH10" s="4">
        <f ca="1">CH9*EXP('Task 5'!CE9)+$F10</f>
        <v>8011.7041373155844</v>
      </c>
      <c r="CI10" s="4">
        <f ca="1">CI9*EXP('Task 5'!CF9)+$F10</f>
        <v>7840.8980311356845</v>
      </c>
      <c r="CJ10" s="4">
        <f ca="1">CJ9*EXP('Task 5'!CG9)+$F10</f>
        <v>7251.6323466292806</v>
      </c>
      <c r="CK10" s="4">
        <f ca="1">CK9*EXP('Task 5'!CH9)+$F10</f>
        <v>7387.8032269872838</v>
      </c>
      <c r="CL10" s="4">
        <f ca="1">CL9*EXP('Task 5'!CI9)+$F10</f>
        <v>7924.6854633037101</v>
      </c>
      <c r="CM10" s="4">
        <f ca="1">CM9*EXP('Task 5'!CJ9)+$F10</f>
        <v>6731.5231812429192</v>
      </c>
      <c r="CN10" s="4">
        <f ca="1">CN9*EXP('Task 5'!CK9)+$F10</f>
        <v>7375.5876869192734</v>
      </c>
      <c r="CO10" s="4">
        <f ca="1">CO9*EXP('Task 5'!CL9)+$F10</f>
        <v>7240.1836345897837</v>
      </c>
      <c r="CP10" s="4">
        <f ca="1">CP9*EXP('Task 5'!CM9)+$F10</f>
        <v>8534.1695718091996</v>
      </c>
      <c r="CQ10" s="4">
        <f ca="1">CQ9*EXP('Task 5'!CN9)+$F10</f>
        <v>7396.3608060765491</v>
      </c>
      <c r="CR10" s="4">
        <f ca="1">CR9*EXP('Task 5'!CO9)+$F10</f>
        <v>7961.6997652958744</v>
      </c>
      <c r="CS10" s="4">
        <f ca="1">CS9*EXP('Task 5'!CP9)+$F10</f>
        <v>7591.8964729061772</v>
      </c>
      <c r="CT10" s="4">
        <f ca="1">CT9*EXP('Task 5'!CQ9)+$F10</f>
        <v>8061.1641501771119</v>
      </c>
      <c r="CU10" s="4">
        <f ca="1">CU9*EXP('Task 5'!CR9)+$F10</f>
        <v>7691.6428544125229</v>
      </c>
      <c r="CV10" s="4">
        <f ca="1">CV9*EXP('Task 5'!CS9)+$F10</f>
        <v>9219.3806470875988</v>
      </c>
      <c r="CW10" s="4">
        <f ca="1">CW9*EXP('Task 5'!CT9)+$F10</f>
        <v>8199.96541622939</v>
      </c>
      <c r="CX10" s="4">
        <f ca="1">CX9*EXP('Task 5'!CU9)+$F10</f>
        <v>7756.3850412347674</v>
      </c>
      <c r="CY10" s="4">
        <f ca="1">CY9*EXP('Task 5'!CV9)+$F10</f>
        <v>8788.1239181359542</v>
      </c>
      <c r="CZ10" s="4">
        <f ca="1">CZ9*EXP('Task 5'!CW9)+$F10</f>
        <v>8267.2852875243025</v>
      </c>
      <c r="DA10" s="4">
        <f ca="1">DA9*EXP('Task 5'!CX9)+$F10</f>
        <v>6719.6159880119621</v>
      </c>
      <c r="DB10" s="4">
        <f ca="1">DB9*EXP('Task 5'!CY9)+$F10</f>
        <v>8060.2523191912351</v>
      </c>
    </row>
    <row r="11" spans="1:106" x14ac:dyDescent="0.25">
      <c r="A11">
        <v>5</v>
      </c>
      <c r="B11" s="1">
        <f>'Task 2'!B8</f>
        <v>45107</v>
      </c>
      <c r="C11" s="4">
        <f>$B$3*'Task 2'!G8</f>
        <v>375</v>
      </c>
      <c r="D11" s="5">
        <f>'Task 3'!F8</f>
        <v>1.8927118169849155E-3</v>
      </c>
      <c r="E11" s="4">
        <f t="shared" si="2"/>
        <v>3775.1941584558158</v>
      </c>
      <c r="F11" s="4">
        <f>$C$3*'Task 2'!G8</f>
        <v>875</v>
      </c>
      <c r="G11" s="4">
        <f ca="1">G10*EXP('Task 5'!D10)+$F11</f>
        <v>8340.0531510351193</v>
      </c>
      <c r="H11" s="4">
        <f ca="1">H10*EXP('Task 5'!E10)+$F11</f>
        <v>8843.6039698182067</v>
      </c>
      <c r="I11" s="4">
        <f ca="1">I10*EXP('Task 5'!F10)+$F11</f>
        <v>8421.5997629344911</v>
      </c>
      <c r="J11" s="4">
        <f ca="1">J10*EXP('Task 5'!G10)+$F11</f>
        <v>9771.6029309540845</v>
      </c>
      <c r="K11" s="4">
        <f ca="1">K10*EXP('Task 5'!H10)+$F11</f>
        <v>9158.3806681736842</v>
      </c>
      <c r="L11" s="4">
        <f ca="1">L10*EXP('Task 5'!I10)+$F11</f>
        <v>9148.5866709098573</v>
      </c>
      <c r="M11" s="4">
        <f ca="1">M10*EXP('Task 5'!J10)+$F11</f>
        <v>9133.159805683219</v>
      </c>
      <c r="N11" s="4">
        <f ca="1">N10*EXP('Task 5'!K10)+$F11</f>
        <v>8365.1384354608454</v>
      </c>
      <c r="O11" s="4">
        <f ca="1">O10*EXP('Task 5'!L10)+$F11</f>
        <v>8310.8172709894097</v>
      </c>
      <c r="P11" s="4">
        <f ca="1">P10*EXP('Task 5'!M10)+$F11</f>
        <v>8936.1456564931395</v>
      </c>
      <c r="Q11" s="4">
        <f ca="1">Q10*EXP('Task 5'!N10)+$F11</f>
        <v>8983.0608228987512</v>
      </c>
      <c r="R11" s="4">
        <f ca="1">R10*EXP('Task 5'!O10)+$F11</f>
        <v>10085.297016192177</v>
      </c>
      <c r="S11" s="4">
        <f ca="1">S10*EXP('Task 5'!P10)+$F11</f>
        <v>8034.2380401936643</v>
      </c>
      <c r="T11" s="4">
        <f ca="1">T10*EXP('Task 5'!Q10)+$F11</f>
        <v>7599.8741782298821</v>
      </c>
      <c r="U11" s="4">
        <f ca="1">U10*EXP('Task 5'!R10)+$F11</f>
        <v>7757.7799816102306</v>
      </c>
      <c r="V11" s="4">
        <f ca="1">V10*EXP('Task 5'!S10)+$F11</f>
        <v>6351.9839518990975</v>
      </c>
      <c r="W11" s="4">
        <f ca="1">W10*EXP('Task 5'!T10)+$F11</f>
        <v>8680.1979333736126</v>
      </c>
      <c r="X11" s="4">
        <f ca="1">X10*EXP('Task 5'!U10)+$F11</f>
        <v>10077.493344952669</v>
      </c>
      <c r="Y11" s="4">
        <f ca="1">Y10*EXP('Task 5'!V10)+$F11</f>
        <v>8444.6527818466366</v>
      </c>
      <c r="Z11" s="4">
        <f ca="1">Z10*EXP('Task 5'!W10)+$F11</f>
        <v>8531.0301686158782</v>
      </c>
      <c r="AA11" s="4">
        <f ca="1">AA10*EXP('Task 5'!X10)+$F11</f>
        <v>9331.9089398518718</v>
      </c>
      <c r="AB11" s="4">
        <f ca="1">AB10*EXP('Task 5'!Y10)+$F11</f>
        <v>7987.6482786269462</v>
      </c>
      <c r="AC11" s="4">
        <f ca="1">AC10*EXP('Task 5'!Z10)+$F11</f>
        <v>9991.9160210850314</v>
      </c>
      <c r="AD11" s="4">
        <f ca="1">AD10*EXP('Task 5'!AA10)+$F11</f>
        <v>9084.1169568969581</v>
      </c>
      <c r="AE11" s="4">
        <f ca="1">AE10*EXP('Task 5'!AB10)+$F11</f>
        <v>7941.5975610677287</v>
      </c>
      <c r="AF11" s="4">
        <f ca="1">AF10*EXP('Task 5'!AC10)+$F11</f>
        <v>8018.8076662158537</v>
      </c>
      <c r="AG11" s="4">
        <f ca="1">AG10*EXP('Task 5'!AD10)+$F11</f>
        <v>9544.9653039301884</v>
      </c>
      <c r="AH11" s="4">
        <f ca="1">AH10*EXP('Task 5'!AE10)+$F11</f>
        <v>8493.0860542662595</v>
      </c>
      <c r="AI11" s="4">
        <f ca="1">AI10*EXP('Task 5'!AF10)+$F11</f>
        <v>9651.2724611305257</v>
      </c>
      <c r="AJ11" s="4">
        <f ca="1">AJ10*EXP('Task 5'!AG10)+$F11</f>
        <v>7681.17449350073</v>
      </c>
      <c r="AK11" s="4">
        <f ca="1">AK10*EXP('Task 5'!AH10)+$F11</f>
        <v>9608.6500265083214</v>
      </c>
      <c r="AL11" s="4">
        <f ca="1">AL10*EXP('Task 5'!AI10)+$F11</f>
        <v>10100.147552533881</v>
      </c>
      <c r="AM11" s="4">
        <f ca="1">AM10*EXP('Task 5'!AJ10)+$F11</f>
        <v>8311.5394600652653</v>
      </c>
      <c r="AN11" s="4">
        <f ca="1">AN10*EXP('Task 5'!AK10)+$F11</f>
        <v>8153.940344431584</v>
      </c>
      <c r="AO11" s="4">
        <f ca="1">AO10*EXP('Task 5'!AL10)+$F11</f>
        <v>8331.9799988429295</v>
      </c>
      <c r="AP11" s="4">
        <f ca="1">AP10*EXP('Task 5'!AM10)+$F11</f>
        <v>7668.3453254143487</v>
      </c>
      <c r="AQ11" s="4">
        <f ca="1">AQ10*EXP('Task 5'!AN10)+$F11</f>
        <v>8937.4566144149285</v>
      </c>
      <c r="AR11" s="4">
        <f ca="1">AR10*EXP('Task 5'!AO10)+$F11</f>
        <v>8091.6330115077335</v>
      </c>
      <c r="AS11" s="4">
        <f ca="1">AS10*EXP('Task 5'!AP10)+$F11</f>
        <v>8830.5904729737449</v>
      </c>
      <c r="AT11" s="4">
        <f ca="1">AT10*EXP('Task 5'!AQ10)+$F11</f>
        <v>8707.7922326545813</v>
      </c>
      <c r="AU11" s="4">
        <f ca="1">AU10*EXP('Task 5'!AR10)+$F11</f>
        <v>8726.2627315953105</v>
      </c>
      <c r="AV11" s="4">
        <f ca="1">AV10*EXP('Task 5'!AS10)+$F11</f>
        <v>8626.954550904693</v>
      </c>
      <c r="AW11" s="4">
        <f ca="1">AW10*EXP('Task 5'!AT10)+$F11</f>
        <v>8868.3929004480924</v>
      </c>
      <c r="AX11" s="4">
        <f ca="1">AX10*EXP('Task 5'!AU10)+$F11</f>
        <v>8786.2686442069444</v>
      </c>
      <c r="AY11" s="4">
        <f ca="1">AY10*EXP('Task 5'!AV10)+$F11</f>
        <v>9306.6233639112161</v>
      </c>
      <c r="AZ11" s="4">
        <f ca="1">AZ10*EXP('Task 5'!AW10)+$F11</f>
        <v>10374.862602282034</v>
      </c>
      <c r="BA11" s="4">
        <f ca="1">BA10*EXP('Task 5'!AX10)+$F11</f>
        <v>9050.8778102220858</v>
      </c>
      <c r="BB11" s="4">
        <f ca="1">BB10*EXP('Task 5'!AY10)+$F11</f>
        <v>9249.9020207551785</v>
      </c>
      <c r="BC11" s="4">
        <f ca="1">BC10*EXP('Task 5'!AZ10)+$F11</f>
        <v>8834.1029905997893</v>
      </c>
      <c r="BD11" s="4">
        <f ca="1">BD10*EXP('Task 5'!BA10)+$F11</f>
        <v>8729.1980708772626</v>
      </c>
      <c r="BE11" s="4">
        <f ca="1">BE10*EXP('Task 5'!BB10)+$F11</f>
        <v>8806.1932267972315</v>
      </c>
      <c r="BF11" s="4">
        <f ca="1">BF10*EXP('Task 5'!BC10)+$F11</f>
        <v>9579.594462639152</v>
      </c>
      <c r="BG11" s="4">
        <f ca="1">BG10*EXP('Task 5'!BD10)+$F11</f>
        <v>11519.640036469682</v>
      </c>
      <c r="BH11" s="4">
        <f ca="1">BH10*EXP('Task 5'!BE10)+$F11</f>
        <v>8543.4184591141075</v>
      </c>
      <c r="BI11" s="4">
        <f ca="1">BI10*EXP('Task 5'!BF10)+$F11</f>
        <v>10407.982342334511</v>
      </c>
      <c r="BJ11" s="4">
        <f ca="1">BJ10*EXP('Task 5'!BG10)+$F11</f>
        <v>8961.6422400719857</v>
      </c>
      <c r="BK11" s="4">
        <f ca="1">BK10*EXP('Task 5'!BH10)+$F11</f>
        <v>9735.2248339674334</v>
      </c>
      <c r="BL11" s="4">
        <f ca="1">BL10*EXP('Task 5'!BI10)+$F11</f>
        <v>9139.5497009484516</v>
      </c>
      <c r="BM11" s="4">
        <f ca="1">BM10*EXP('Task 5'!BJ10)+$F11</f>
        <v>9298.7237709854653</v>
      </c>
      <c r="BN11" s="4">
        <f ca="1">BN10*EXP('Task 5'!BK10)+$F11</f>
        <v>9698.4091908573428</v>
      </c>
      <c r="BO11" s="4">
        <f ca="1">BO10*EXP('Task 5'!BL10)+$F11</f>
        <v>9220.4684901317924</v>
      </c>
      <c r="BP11" s="4">
        <f ca="1">BP10*EXP('Task 5'!BM10)+$F11</f>
        <v>8101.8184980830192</v>
      </c>
      <c r="BQ11" s="4">
        <f ca="1">BQ10*EXP('Task 5'!BN10)+$F11</f>
        <v>8697.3180776941645</v>
      </c>
      <c r="BR11" s="4">
        <f ca="1">BR10*EXP('Task 5'!BO10)+$F11</f>
        <v>8457.3790453406436</v>
      </c>
      <c r="BS11" s="4">
        <f ca="1">BS10*EXP('Task 5'!BP10)+$F11</f>
        <v>9189.2335219210891</v>
      </c>
      <c r="BT11" s="4">
        <f ca="1">BT10*EXP('Task 5'!BQ10)+$F11</f>
        <v>8607.3233278921925</v>
      </c>
      <c r="BU11" s="4">
        <f ca="1">BU10*EXP('Task 5'!BR10)+$F11</f>
        <v>8208.5731166897222</v>
      </c>
      <c r="BV11" s="4">
        <f ca="1">BV10*EXP('Task 5'!BS10)+$F11</f>
        <v>9259.9526335717346</v>
      </c>
      <c r="BW11" s="4">
        <f ca="1">BW10*EXP('Task 5'!BT10)+$F11</f>
        <v>9440.5728887325458</v>
      </c>
      <c r="BX11" s="4">
        <f ca="1">BX10*EXP('Task 5'!BU10)+$F11</f>
        <v>8060.2867423996377</v>
      </c>
      <c r="BY11" s="4">
        <f ca="1">BY10*EXP('Task 5'!BV10)+$F11</f>
        <v>9138.37811905729</v>
      </c>
      <c r="BZ11" s="4">
        <f ca="1">BZ10*EXP('Task 5'!BW10)+$F11</f>
        <v>9335.9507723016341</v>
      </c>
      <c r="CA11" s="4">
        <f ca="1">CA10*EXP('Task 5'!BX10)+$F11</f>
        <v>9059.116450501213</v>
      </c>
      <c r="CB11" s="4">
        <f ca="1">CB10*EXP('Task 5'!BY10)+$F11</f>
        <v>8818.0568465322649</v>
      </c>
      <c r="CC11" s="4">
        <f ca="1">CC10*EXP('Task 5'!BZ10)+$F11</f>
        <v>9583.8135059651977</v>
      </c>
      <c r="CD11" s="4">
        <f ca="1">CD10*EXP('Task 5'!CA10)+$F11</f>
        <v>9319.5419345274349</v>
      </c>
      <c r="CE11" s="4">
        <f ca="1">CE10*EXP('Task 5'!CB10)+$F11</f>
        <v>7949.9970006697795</v>
      </c>
      <c r="CF11" s="4">
        <f ca="1">CF10*EXP('Task 5'!CC10)+$F11</f>
        <v>9167.5415590555895</v>
      </c>
      <c r="CG11" s="4">
        <f ca="1">CG10*EXP('Task 5'!CD10)+$F11</f>
        <v>8128.6102815777713</v>
      </c>
      <c r="CH11" s="4">
        <f ca="1">CH10*EXP('Task 5'!CE10)+$F11</f>
        <v>9102.5080312881928</v>
      </c>
      <c r="CI11" s="4">
        <f ca="1">CI10*EXP('Task 5'!CF10)+$F11</f>
        <v>9007.4344968021505</v>
      </c>
      <c r="CJ11" s="4">
        <f ca="1">CJ10*EXP('Task 5'!CG10)+$F11</f>
        <v>7889.2937686984124</v>
      </c>
      <c r="CK11" s="4">
        <f ca="1">CK10*EXP('Task 5'!CH10)+$F11</f>
        <v>8339.2091121969388</v>
      </c>
      <c r="CL11" s="4">
        <f ca="1">CL10*EXP('Task 5'!CI10)+$F11</f>
        <v>9069.9815021026225</v>
      </c>
      <c r="CM11" s="4">
        <f ca="1">CM10*EXP('Task 5'!CJ10)+$F11</f>
        <v>7802.3259477038782</v>
      </c>
      <c r="CN11" s="4">
        <f ca="1">CN10*EXP('Task 5'!CK10)+$F11</f>
        <v>8104.3411475559824</v>
      </c>
      <c r="CO11" s="4">
        <f ca="1">CO10*EXP('Task 5'!CL10)+$F11</f>
        <v>7616.3478336631497</v>
      </c>
      <c r="CP11" s="4">
        <f ca="1">CP10*EXP('Task 5'!CM10)+$F11</f>
        <v>9380.9797432086943</v>
      </c>
      <c r="CQ11" s="4">
        <f ca="1">CQ10*EXP('Task 5'!CN10)+$F11</f>
        <v>8651.2424837236886</v>
      </c>
      <c r="CR11" s="4">
        <f ca="1">CR10*EXP('Task 5'!CO10)+$F11</f>
        <v>8404.3885775222352</v>
      </c>
      <c r="CS11" s="4">
        <f ca="1">CS10*EXP('Task 5'!CP10)+$F11</f>
        <v>9030.3653603321927</v>
      </c>
      <c r="CT11" s="4">
        <f ca="1">CT10*EXP('Task 5'!CQ10)+$F11</f>
        <v>8037.0269124491524</v>
      </c>
      <c r="CU11" s="4">
        <f ca="1">CU10*EXP('Task 5'!CR10)+$F11</f>
        <v>8594.9423703972279</v>
      </c>
      <c r="CV11" s="4">
        <f ca="1">CV10*EXP('Task 5'!CS10)+$F11</f>
        <v>9750.1565881883325</v>
      </c>
      <c r="CW11" s="4">
        <f ca="1">CW10*EXP('Task 5'!CT10)+$F11</f>
        <v>9121.7657166020163</v>
      </c>
      <c r="CX11" s="4">
        <f ca="1">CX10*EXP('Task 5'!CU10)+$F11</f>
        <v>8148.163466386899</v>
      </c>
      <c r="CY11" s="4">
        <f ca="1">CY10*EXP('Task 5'!CV10)+$F11</f>
        <v>9726.0640202800587</v>
      </c>
      <c r="CZ11" s="4">
        <f ca="1">CZ10*EXP('Task 5'!CW10)+$F11</f>
        <v>8634.3959867792146</v>
      </c>
      <c r="DA11" s="4">
        <f ca="1">DA10*EXP('Task 5'!CX10)+$F11</f>
        <v>7862.732845753776</v>
      </c>
      <c r="DB11" s="4">
        <f ca="1">DB10*EXP('Task 5'!CY10)+$F11</f>
        <v>9196.3492622213835</v>
      </c>
    </row>
    <row r="12" spans="1:106" x14ac:dyDescent="0.25">
      <c r="A12">
        <v>6</v>
      </c>
      <c r="B12" s="1">
        <f>'Task 2'!B9</f>
        <v>45138</v>
      </c>
      <c r="C12" s="4">
        <f>$B$3*'Task 2'!G9</f>
        <v>375</v>
      </c>
      <c r="D12" s="5">
        <f>'Task 3'!F9</f>
        <v>1.89146874731283E-3</v>
      </c>
      <c r="E12" s="4">
        <f t="shared" si="2"/>
        <v>4157.3691516670315</v>
      </c>
      <c r="F12" s="4">
        <f>$C$3*'Task 2'!G9</f>
        <v>875</v>
      </c>
      <c r="G12" s="4">
        <f ca="1">G11*EXP('Task 5'!D11)+$F12</f>
        <v>9370.9255128697932</v>
      </c>
      <c r="H12" s="4">
        <f ca="1">H11*EXP('Task 5'!E11)+$F12</f>
        <v>10212.514510069414</v>
      </c>
      <c r="I12" s="4">
        <f ca="1">I11*EXP('Task 5'!F11)+$F12</f>
        <v>9246.8735288034641</v>
      </c>
      <c r="J12" s="4">
        <f ca="1">J11*EXP('Task 5'!G11)+$F12</f>
        <v>11362.311211305201</v>
      </c>
      <c r="K12" s="4">
        <f ca="1">K11*EXP('Task 5'!H11)+$F12</f>
        <v>10931.264552750052</v>
      </c>
      <c r="L12" s="4">
        <f ca="1">L11*EXP('Task 5'!I11)+$F12</f>
        <v>10171.860283168704</v>
      </c>
      <c r="M12" s="4">
        <f ca="1">M11*EXP('Task 5'!J11)+$F12</f>
        <v>10549.081644139291</v>
      </c>
      <c r="N12" s="4">
        <f ca="1">N11*EXP('Task 5'!K11)+$F12</f>
        <v>8521.3998196709726</v>
      </c>
      <c r="O12" s="4">
        <f ca="1">O11*EXP('Task 5'!L11)+$F12</f>
        <v>9218.3429269526623</v>
      </c>
      <c r="P12" s="4">
        <f ca="1">P11*EXP('Task 5'!M11)+$F12</f>
        <v>8900.1906795002105</v>
      </c>
      <c r="Q12" s="4">
        <f ca="1">Q11*EXP('Task 5'!N11)+$F12</f>
        <v>9805.3706866916364</v>
      </c>
      <c r="R12" s="4">
        <f ca="1">R11*EXP('Task 5'!O11)+$F12</f>
        <v>10616.773086475094</v>
      </c>
      <c r="S12" s="4">
        <f ca="1">S11*EXP('Task 5'!P11)+$F12</f>
        <v>9048.3612322529734</v>
      </c>
      <c r="T12" s="4">
        <f ca="1">T11*EXP('Task 5'!Q11)+$F12</f>
        <v>8565.2876696068706</v>
      </c>
      <c r="U12" s="4">
        <f ca="1">U11*EXP('Task 5'!R11)+$F12</f>
        <v>8598.3238445415991</v>
      </c>
      <c r="V12" s="4">
        <f ca="1">V11*EXP('Task 5'!S11)+$F12</f>
        <v>7142.4238772979243</v>
      </c>
      <c r="W12" s="4">
        <f ca="1">W11*EXP('Task 5'!T11)+$F12</f>
        <v>9757.624660458192</v>
      </c>
      <c r="X12" s="4">
        <f ca="1">X11*EXP('Task 5'!U11)+$F12</f>
        <v>11082.400145031092</v>
      </c>
      <c r="Y12" s="4">
        <f ca="1">Y11*EXP('Task 5'!V11)+$F12</f>
        <v>9467.9246090022971</v>
      </c>
      <c r="Z12" s="4">
        <f ca="1">Z11*EXP('Task 5'!W11)+$F12</f>
        <v>9394.9866111912215</v>
      </c>
      <c r="AA12" s="4">
        <f ca="1">AA11*EXP('Task 5'!X11)+$F12</f>
        <v>10596.831683008624</v>
      </c>
      <c r="AB12" s="4">
        <f ca="1">AB11*EXP('Task 5'!Y11)+$F12</f>
        <v>8348.9207361004665</v>
      </c>
      <c r="AC12" s="4">
        <f ca="1">AC11*EXP('Task 5'!Z11)+$F12</f>
        <v>10461.608695496248</v>
      </c>
      <c r="AD12" s="4">
        <f ca="1">AD11*EXP('Task 5'!AA11)+$F12</f>
        <v>11248.377913214186</v>
      </c>
      <c r="AE12" s="4">
        <f ca="1">AE11*EXP('Task 5'!AB11)+$F12</f>
        <v>9550.3869755034284</v>
      </c>
      <c r="AF12" s="4">
        <f ca="1">AF11*EXP('Task 5'!AC11)+$F12</f>
        <v>8688.6230587480968</v>
      </c>
      <c r="AG12" s="4">
        <f ca="1">AG11*EXP('Task 5'!AD11)+$F12</f>
        <v>9947.6125081428363</v>
      </c>
      <c r="AH12" s="4">
        <f ca="1">AH11*EXP('Task 5'!AE11)+$F12</f>
        <v>8758.1689255799502</v>
      </c>
      <c r="AI12" s="4">
        <f ca="1">AI11*EXP('Task 5'!AF11)+$F12</f>
        <v>11725.51273828062</v>
      </c>
      <c r="AJ12" s="4">
        <f ca="1">AJ11*EXP('Task 5'!AG11)+$F12</f>
        <v>8318.551240720868</v>
      </c>
      <c r="AK12" s="4">
        <f ca="1">AK11*EXP('Task 5'!AH11)+$F12</f>
        <v>10689.598098036626</v>
      </c>
      <c r="AL12" s="4">
        <f ca="1">AL11*EXP('Task 5'!AI11)+$F12</f>
        <v>11208.052745794041</v>
      </c>
      <c r="AM12" s="4">
        <f ca="1">AM11*EXP('Task 5'!AJ11)+$F12</f>
        <v>8828.7062030320594</v>
      </c>
      <c r="AN12" s="4">
        <f ca="1">AN11*EXP('Task 5'!AK11)+$F12</f>
        <v>8745.9414497436519</v>
      </c>
      <c r="AO12" s="4">
        <f ca="1">AO11*EXP('Task 5'!AL11)+$F12</f>
        <v>10034.120282090711</v>
      </c>
      <c r="AP12" s="4">
        <f ca="1">AP11*EXP('Task 5'!AM11)+$F12</f>
        <v>9036.9817061287813</v>
      </c>
      <c r="AQ12" s="4">
        <f ca="1">AQ11*EXP('Task 5'!AN11)+$F12</f>
        <v>10638.890004383724</v>
      </c>
      <c r="AR12" s="4">
        <f ca="1">AR11*EXP('Task 5'!AO11)+$F12</f>
        <v>8950.2824258742403</v>
      </c>
      <c r="AS12" s="4">
        <f ca="1">AS11*EXP('Task 5'!AP11)+$F12</f>
        <v>9831.8379548490484</v>
      </c>
      <c r="AT12" s="4">
        <f ca="1">AT11*EXP('Task 5'!AQ11)+$F12</f>
        <v>10069.972346855544</v>
      </c>
      <c r="AU12" s="4">
        <f ca="1">AU11*EXP('Task 5'!AR11)+$F12</f>
        <v>9955.8498840569519</v>
      </c>
      <c r="AV12" s="4">
        <f ca="1">AV11*EXP('Task 5'!AS11)+$F12</f>
        <v>9523.2409010903466</v>
      </c>
      <c r="AW12" s="4">
        <f ca="1">AW11*EXP('Task 5'!AT11)+$F12</f>
        <v>9056.7786910934446</v>
      </c>
      <c r="AX12" s="4">
        <f ca="1">AX11*EXP('Task 5'!AU11)+$F12</f>
        <v>9946.0838457866394</v>
      </c>
      <c r="AY12" s="4">
        <f ca="1">AY11*EXP('Task 5'!AV11)+$F12</f>
        <v>9830.9323943068612</v>
      </c>
      <c r="AZ12" s="4">
        <f ca="1">AZ11*EXP('Task 5'!AW11)+$F12</f>
        <v>11667.490683065907</v>
      </c>
      <c r="BA12" s="4">
        <f ca="1">BA11*EXP('Task 5'!AX11)+$F12</f>
        <v>10297.22223728013</v>
      </c>
      <c r="BB12" s="4">
        <f ca="1">BB11*EXP('Task 5'!AY11)+$F12</f>
        <v>11051.249653473111</v>
      </c>
      <c r="BC12" s="4">
        <f ca="1">BC11*EXP('Task 5'!AZ11)+$F12</f>
        <v>9378.7548977108236</v>
      </c>
      <c r="BD12" s="4">
        <f ca="1">BD11*EXP('Task 5'!BA11)+$F12</f>
        <v>9384.9611282771002</v>
      </c>
      <c r="BE12" s="4">
        <f ca="1">BE11*EXP('Task 5'!BB11)+$F12</f>
        <v>10034.893351030121</v>
      </c>
      <c r="BF12" s="4">
        <f ca="1">BF11*EXP('Task 5'!BC11)+$F12</f>
        <v>10089.264780027906</v>
      </c>
      <c r="BG12" s="4">
        <f ca="1">BG11*EXP('Task 5'!BD11)+$F12</f>
        <v>12712.159323904829</v>
      </c>
      <c r="BH12" s="4">
        <f ca="1">BH11*EXP('Task 5'!BE11)+$F12</f>
        <v>9337.214080187201</v>
      </c>
      <c r="BI12" s="4">
        <f ca="1">BI11*EXP('Task 5'!BF11)+$F12</f>
        <v>11525.984987242411</v>
      </c>
      <c r="BJ12" s="4">
        <f ca="1">BJ11*EXP('Task 5'!BG11)+$F12</f>
        <v>8950.8962126518436</v>
      </c>
      <c r="BK12" s="4">
        <f ca="1">BK11*EXP('Task 5'!BH11)+$F12</f>
        <v>10074.914148809878</v>
      </c>
      <c r="BL12" s="4">
        <f ca="1">BL11*EXP('Task 5'!BI11)+$F12</f>
        <v>9605.1379041018517</v>
      </c>
      <c r="BM12" s="4">
        <f ca="1">BM11*EXP('Task 5'!BJ11)+$F12</f>
        <v>9931.0698231228671</v>
      </c>
      <c r="BN12" s="4">
        <f ca="1">BN11*EXP('Task 5'!BK11)+$F12</f>
        <v>11544.408288258188</v>
      </c>
      <c r="BO12" s="4">
        <f ca="1">BO11*EXP('Task 5'!BL11)+$F12</f>
        <v>9828.7594924848345</v>
      </c>
      <c r="BP12" s="4">
        <f ca="1">BP11*EXP('Task 5'!BM11)+$F12</f>
        <v>9191.5337979926644</v>
      </c>
      <c r="BQ12" s="4">
        <f ca="1">BQ11*EXP('Task 5'!BN11)+$F12</f>
        <v>10740.163104325713</v>
      </c>
      <c r="BR12" s="4">
        <f ca="1">BR11*EXP('Task 5'!BO11)+$F12</f>
        <v>9254.7531873653897</v>
      </c>
      <c r="BS12" s="4">
        <f ca="1">BS11*EXP('Task 5'!BP11)+$F12</f>
        <v>9543.5257622036534</v>
      </c>
      <c r="BT12" s="4">
        <f ca="1">BT11*EXP('Task 5'!BQ11)+$F12</f>
        <v>9440.9628177641971</v>
      </c>
      <c r="BU12" s="4">
        <f ca="1">BU11*EXP('Task 5'!BR11)+$F12</f>
        <v>9608.4154297269324</v>
      </c>
      <c r="BV12" s="4">
        <f ca="1">BV11*EXP('Task 5'!BS11)+$F12</f>
        <v>10636.021607466861</v>
      </c>
      <c r="BW12" s="4">
        <f ca="1">BW11*EXP('Task 5'!BT11)+$F12</f>
        <v>10536.190629721885</v>
      </c>
      <c r="BX12" s="4">
        <f ca="1">BX11*EXP('Task 5'!BU11)+$F12</f>
        <v>8689.1349762909558</v>
      </c>
      <c r="BY12" s="4">
        <f ca="1">BY11*EXP('Task 5'!BV11)+$F12</f>
        <v>10017.667335918733</v>
      </c>
      <c r="BZ12" s="4">
        <f ca="1">BZ11*EXP('Task 5'!BW11)+$F12</f>
        <v>10137.790638621102</v>
      </c>
      <c r="CA12" s="4">
        <f ca="1">CA11*EXP('Task 5'!BX11)+$F12</f>
        <v>9358.5725346380495</v>
      </c>
      <c r="CB12" s="4">
        <f ca="1">CB11*EXP('Task 5'!BY11)+$F12</f>
        <v>9682.3708230875818</v>
      </c>
      <c r="CC12" s="4">
        <f ca="1">CC11*EXP('Task 5'!BZ11)+$F12</f>
        <v>9815.4794189323275</v>
      </c>
      <c r="CD12" s="4">
        <f ca="1">CD11*EXP('Task 5'!CA11)+$F12</f>
        <v>9754.5977807600466</v>
      </c>
      <c r="CE12" s="4">
        <f ca="1">CE11*EXP('Task 5'!CB11)+$F12</f>
        <v>9729.162466892958</v>
      </c>
      <c r="CF12" s="4">
        <f ca="1">CF11*EXP('Task 5'!CC11)+$F12</f>
        <v>9981.5456749643981</v>
      </c>
      <c r="CG12" s="4">
        <f ca="1">CG11*EXP('Task 5'!CD11)+$F12</f>
        <v>8884.4062045158425</v>
      </c>
      <c r="CH12" s="4">
        <f ca="1">CH11*EXP('Task 5'!CE11)+$F12</f>
        <v>11055.508463990942</v>
      </c>
      <c r="CI12" s="4">
        <f ca="1">CI11*EXP('Task 5'!CF11)+$F12</f>
        <v>10007.321698256712</v>
      </c>
      <c r="CJ12" s="4">
        <f ca="1">CJ11*EXP('Task 5'!CG11)+$F12</f>
        <v>8970.4708045886764</v>
      </c>
      <c r="CK12" s="4">
        <f ca="1">CK11*EXP('Task 5'!CH11)+$F12</f>
        <v>9609.0679056371555</v>
      </c>
      <c r="CL12" s="4">
        <f ca="1">CL11*EXP('Task 5'!CI11)+$F12</f>
        <v>10220.011655595828</v>
      </c>
      <c r="CM12" s="4">
        <f ca="1">CM11*EXP('Task 5'!CJ11)+$F12</f>
        <v>8376.0757089765939</v>
      </c>
      <c r="CN12" s="4">
        <f ca="1">CN11*EXP('Task 5'!CK11)+$F12</f>
        <v>8529.0804516719945</v>
      </c>
      <c r="CO12" s="4">
        <f ca="1">CO11*EXP('Task 5'!CL11)+$F12</f>
        <v>9026.4843289950913</v>
      </c>
      <c r="CP12" s="4">
        <f ca="1">CP11*EXP('Task 5'!CM11)+$F12</f>
        <v>10821.194786082155</v>
      </c>
      <c r="CQ12" s="4">
        <f ca="1">CQ11*EXP('Task 5'!CN11)+$F12</f>
        <v>10007.023959080841</v>
      </c>
      <c r="CR12" s="4">
        <f ca="1">CR11*EXP('Task 5'!CO11)+$F12</f>
        <v>8446.7164746342569</v>
      </c>
      <c r="CS12" s="4">
        <f ca="1">CS11*EXP('Task 5'!CP11)+$F12</f>
        <v>10278.519396606567</v>
      </c>
      <c r="CT12" s="4">
        <f ca="1">CT11*EXP('Task 5'!CQ11)+$F12</f>
        <v>9606.8978764536532</v>
      </c>
      <c r="CU12" s="4">
        <f ca="1">CU11*EXP('Task 5'!CR11)+$F12</f>
        <v>10222.596539795153</v>
      </c>
      <c r="CV12" s="4">
        <f ca="1">CV11*EXP('Task 5'!CS11)+$F12</f>
        <v>10851.566434226124</v>
      </c>
      <c r="CW12" s="4">
        <f ca="1">CW11*EXP('Task 5'!CT11)+$F12</f>
        <v>10209.730659473722</v>
      </c>
      <c r="CX12" s="4">
        <f ca="1">CX11*EXP('Task 5'!CU11)+$F12</f>
        <v>9884.9505467331765</v>
      </c>
      <c r="CY12" s="4">
        <f ca="1">CY11*EXP('Task 5'!CV11)+$F12</f>
        <v>10278.089502226921</v>
      </c>
      <c r="CZ12" s="4">
        <f ca="1">CZ11*EXP('Task 5'!CW11)+$F12</f>
        <v>9156.3289708218672</v>
      </c>
      <c r="DA12" s="4">
        <f ca="1">DA11*EXP('Task 5'!CX11)+$F12</f>
        <v>8664.3292610415428</v>
      </c>
      <c r="DB12" s="4">
        <f ca="1">DB11*EXP('Task 5'!CY11)+$F12</f>
        <v>10534.709040522732</v>
      </c>
    </row>
    <row r="13" spans="1:106" x14ac:dyDescent="0.25">
      <c r="A13">
        <v>7</v>
      </c>
      <c r="B13" s="1">
        <f>'Task 2'!B10</f>
        <v>45169</v>
      </c>
      <c r="C13" s="4">
        <f>$B$3*'Task 2'!G10</f>
        <v>375</v>
      </c>
      <c r="D13" s="5">
        <f>'Task 3'!F10</f>
        <v>1.9005627022241622E-3</v>
      </c>
      <c r="E13" s="4">
        <f t="shared" si="2"/>
        <v>4540.3458632576931</v>
      </c>
      <c r="F13" s="4">
        <f>$C$3*'Task 2'!G10</f>
        <v>875</v>
      </c>
      <c r="G13" s="4">
        <f ca="1">G12*EXP('Task 5'!D12)+$F13</f>
        <v>9806.6377309380514</v>
      </c>
      <c r="H13" s="4">
        <f ca="1">H12*EXP('Task 5'!E12)+$F13</f>
        <v>11165.814040086507</v>
      </c>
      <c r="I13" s="4">
        <f ca="1">I12*EXP('Task 5'!F12)+$F13</f>
        <v>9482.1744146401506</v>
      </c>
      <c r="J13" s="4">
        <f ca="1">J12*EXP('Task 5'!G12)+$F13</f>
        <v>13484.524942456545</v>
      </c>
      <c r="K13" s="4">
        <f ca="1">K12*EXP('Task 5'!H12)+$F13</f>
        <v>12117.039122567743</v>
      </c>
      <c r="L13" s="4">
        <f ca="1">L12*EXP('Task 5'!I12)+$F13</f>
        <v>10638.751034187531</v>
      </c>
      <c r="M13" s="4">
        <f ca="1">M12*EXP('Task 5'!J12)+$F13</f>
        <v>12226.922687955668</v>
      </c>
      <c r="N13" s="4">
        <f ca="1">N12*EXP('Task 5'!K12)+$F13</f>
        <v>9275.8478669050764</v>
      </c>
      <c r="O13" s="4">
        <f ca="1">O12*EXP('Task 5'!L12)+$F13</f>
        <v>9922.8887450802467</v>
      </c>
      <c r="P13" s="4">
        <f ca="1">P12*EXP('Task 5'!M12)+$F13</f>
        <v>9508.2812676000904</v>
      </c>
      <c r="Q13" s="4">
        <f ca="1">Q12*EXP('Task 5'!N12)+$F13</f>
        <v>11117.611415373382</v>
      </c>
      <c r="R13" s="4">
        <f ca="1">R12*EXP('Task 5'!O12)+$F13</f>
        <v>11475.772833143259</v>
      </c>
      <c r="S13" s="4">
        <f ca="1">S12*EXP('Task 5'!P12)+$F13</f>
        <v>9542.889991405078</v>
      </c>
      <c r="T13" s="4">
        <f ca="1">T12*EXP('Task 5'!Q12)+$F13</f>
        <v>9087.5934137777167</v>
      </c>
      <c r="U13" s="4">
        <f ca="1">U12*EXP('Task 5'!R12)+$F13</f>
        <v>9877.1495250577118</v>
      </c>
      <c r="V13" s="4">
        <f ca="1">V12*EXP('Task 5'!S12)+$F13</f>
        <v>7419.4556411208814</v>
      </c>
      <c r="W13" s="4">
        <f ca="1">W12*EXP('Task 5'!T12)+$F13</f>
        <v>10575.764204301648</v>
      </c>
      <c r="X13" s="4">
        <f ca="1">X12*EXP('Task 5'!U12)+$F13</f>
        <v>12141.643154426412</v>
      </c>
      <c r="Y13" s="4">
        <f ca="1">Y12*EXP('Task 5'!V12)+$F13</f>
        <v>9746.6014833225745</v>
      </c>
      <c r="Z13" s="4">
        <f ca="1">Z12*EXP('Task 5'!W12)+$F13</f>
        <v>9807.0203588159638</v>
      </c>
      <c r="AA13" s="4">
        <f ca="1">AA12*EXP('Task 5'!X12)+$F13</f>
        <v>12470.180548234946</v>
      </c>
      <c r="AB13" s="4">
        <f ca="1">AB12*EXP('Task 5'!Y12)+$F13</f>
        <v>9583.2976581406147</v>
      </c>
      <c r="AC13" s="4">
        <f ca="1">AC12*EXP('Task 5'!Z12)+$F13</f>
        <v>10947.921159496267</v>
      </c>
      <c r="AD13" s="4">
        <f ca="1">AD12*EXP('Task 5'!AA12)+$F13</f>
        <v>11162.02847547001</v>
      </c>
      <c r="AE13" s="4">
        <f ca="1">AE12*EXP('Task 5'!AB12)+$F13</f>
        <v>10225.05433028267</v>
      </c>
      <c r="AF13" s="4">
        <f ca="1">AF12*EXP('Task 5'!AC12)+$F13</f>
        <v>9577.2233114414867</v>
      </c>
      <c r="AG13" s="4">
        <f ca="1">AG12*EXP('Task 5'!AD12)+$F13</f>
        <v>10863.110066614481</v>
      </c>
      <c r="AH13" s="4">
        <f ca="1">AH12*EXP('Task 5'!AE12)+$F13</f>
        <v>9327.9325016570092</v>
      </c>
      <c r="AI13" s="4">
        <f ca="1">AI12*EXP('Task 5'!AF12)+$F13</f>
        <v>12886.39128594159</v>
      </c>
      <c r="AJ13" s="4">
        <f ca="1">AJ12*EXP('Task 5'!AG12)+$F13</f>
        <v>8803.7359698229047</v>
      </c>
      <c r="AK13" s="4">
        <f ca="1">AK12*EXP('Task 5'!AH12)+$F13</f>
        <v>10810.693007560683</v>
      </c>
      <c r="AL13" s="4">
        <f ca="1">AL12*EXP('Task 5'!AI12)+$F13</f>
        <v>11890.021410199999</v>
      </c>
      <c r="AM13" s="4">
        <f ca="1">AM12*EXP('Task 5'!AJ12)+$F13</f>
        <v>9310.6157436797348</v>
      </c>
      <c r="AN13" s="4">
        <f ca="1">AN12*EXP('Task 5'!AK12)+$F13</f>
        <v>8856.2463927381978</v>
      </c>
      <c r="AO13" s="4">
        <f ca="1">AO12*EXP('Task 5'!AL12)+$F13</f>
        <v>11447.556332684531</v>
      </c>
      <c r="AP13" s="4">
        <f ca="1">AP12*EXP('Task 5'!AM12)+$F13</f>
        <v>10417.275596924657</v>
      </c>
      <c r="AQ13" s="4">
        <f ca="1">AQ12*EXP('Task 5'!AN12)+$F13</f>
        <v>11517.863485194108</v>
      </c>
      <c r="AR13" s="4">
        <f ca="1">AR12*EXP('Task 5'!AO12)+$F13</f>
        <v>9686.6973932605215</v>
      </c>
      <c r="AS13" s="4">
        <f ca="1">AS12*EXP('Task 5'!AP12)+$F13</f>
        <v>10323.193068919256</v>
      </c>
      <c r="AT13" s="4">
        <f ca="1">AT12*EXP('Task 5'!AQ12)+$F13</f>
        <v>11344.15134873336</v>
      </c>
      <c r="AU13" s="4">
        <f ca="1">AU12*EXP('Task 5'!AR12)+$F13</f>
        <v>10835.574918007331</v>
      </c>
      <c r="AV13" s="4">
        <f ca="1">AV12*EXP('Task 5'!AS12)+$F13</f>
        <v>10114.10366542571</v>
      </c>
      <c r="AW13" s="4">
        <f ca="1">AW12*EXP('Task 5'!AT12)+$F13</f>
        <v>9205.5973789959498</v>
      </c>
      <c r="AX13" s="4">
        <f ca="1">AX12*EXP('Task 5'!AU12)+$F13</f>
        <v>11398.023737513215</v>
      </c>
      <c r="AY13" s="4">
        <f ca="1">AY12*EXP('Task 5'!AV12)+$F13</f>
        <v>10453.80424650193</v>
      </c>
      <c r="AZ13" s="4">
        <f ca="1">AZ12*EXP('Task 5'!AW12)+$F13</f>
        <v>12869.265619154081</v>
      </c>
      <c r="BA13" s="4">
        <f ca="1">BA12*EXP('Task 5'!AX12)+$F13</f>
        <v>10869.46619070642</v>
      </c>
      <c r="BB13" s="4">
        <f ca="1">BB12*EXP('Task 5'!AY12)+$F13</f>
        <v>12042.403695587322</v>
      </c>
      <c r="BC13" s="4">
        <f ca="1">BC12*EXP('Task 5'!AZ12)+$F13</f>
        <v>10236.771730347493</v>
      </c>
      <c r="BD13" s="4">
        <f ca="1">BD12*EXP('Task 5'!BA12)+$F13</f>
        <v>9831.1945750783325</v>
      </c>
      <c r="BE13" s="4">
        <f ca="1">BE12*EXP('Task 5'!BB12)+$F13</f>
        <v>10771.819569435955</v>
      </c>
      <c r="BF13" s="4">
        <f ca="1">BF12*EXP('Task 5'!BC12)+$F13</f>
        <v>11084.317533803922</v>
      </c>
      <c r="BG13" s="4">
        <f ca="1">BG12*EXP('Task 5'!BD12)+$F13</f>
        <v>13414.158027309393</v>
      </c>
      <c r="BH13" s="4">
        <f ca="1">BH12*EXP('Task 5'!BE12)+$F13</f>
        <v>10422.426057013414</v>
      </c>
      <c r="BI13" s="4">
        <f ca="1">BI12*EXP('Task 5'!BF12)+$F13</f>
        <v>13089.734934533319</v>
      </c>
      <c r="BJ13" s="4">
        <f ca="1">BJ12*EXP('Task 5'!BG12)+$F13</f>
        <v>9821.1841761074775</v>
      </c>
      <c r="BK13" s="4">
        <f ca="1">BK12*EXP('Task 5'!BH12)+$F13</f>
        <v>10837.497167743944</v>
      </c>
      <c r="BL13" s="4">
        <f ca="1">BL12*EXP('Task 5'!BI12)+$F13</f>
        <v>9585.6991668920182</v>
      </c>
      <c r="BM13" s="4">
        <f ca="1">BM12*EXP('Task 5'!BJ12)+$F13</f>
        <v>10725.852571664631</v>
      </c>
      <c r="BN13" s="4">
        <f ca="1">BN12*EXP('Task 5'!BK12)+$F13</f>
        <v>13710.734795359567</v>
      </c>
      <c r="BO13" s="4">
        <f ca="1">BO12*EXP('Task 5'!BL12)+$F13</f>
        <v>11463.920006227127</v>
      </c>
      <c r="BP13" s="4">
        <f ca="1">BP12*EXP('Task 5'!BM12)+$F13</f>
        <v>10880.632877757556</v>
      </c>
      <c r="BQ13" s="4">
        <f ca="1">BQ12*EXP('Task 5'!BN12)+$F13</f>
        <v>11092.442935672598</v>
      </c>
      <c r="BR13" s="4">
        <f ca="1">BR12*EXP('Task 5'!BO12)+$F13</f>
        <v>10303.320090517955</v>
      </c>
      <c r="BS13" s="4">
        <f ca="1">BS12*EXP('Task 5'!BP12)+$F13</f>
        <v>10265.650282114635</v>
      </c>
      <c r="BT13" s="4">
        <f ca="1">BT12*EXP('Task 5'!BQ12)+$F13</f>
        <v>10992.27549065341</v>
      </c>
      <c r="BU13" s="4">
        <f ca="1">BU12*EXP('Task 5'!BR12)+$F13</f>
        <v>10212.160845557264</v>
      </c>
      <c r="BV13" s="4">
        <f ca="1">BV12*EXP('Task 5'!BS12)+$F13</f>
        <v>11578.970999304829</v>
      </c>
      <c r="BW13" s="4">
        <f ca="1">BW12*EXP('Task 5'!BT12)+$F13</f>
        <v>11047.409947910093</v>
      </c>
      <c r="BX13" s="4">
        <f ca="1">BX12*EXP('Task 5'!BU12)+$F13</f>
        <v>9544.937281756107</v>
      </c>
      <c r="BY13" s="4">
        <f ca="1">BY12*EXP('Task 5'!BV12)+$F13</f>
        <v>11589.725824798132</v>
      </c>
      <c r="BZ13" s="4">
        <f ca="1">BZ12*EXP('Task 5'!BW12)+$F13</f>
        <v>10939.253753126703</v>
      </c>
      <c r="CA13" s="4">
        <f ca="1">CA12*EXP('Task 5'!BX12)+$F13</f>
        <v>10482.581216579931</v>
      </c>
      <c r="CB13" s="4">
        <f ca="1">CB12*EXP('Task 5'!BY12)+$F13</f>
        <v>10780.409509593152</v>
      </c>
      <c r="CC13" s="4">
        <f ca="1">CC12*EXP('Task 5'!BZ12)+$F13</f>
        <v>10189.631508886592</v>
      </c>
      <c r="CD13" s="4">
        <f ca="1">CD12*EXP('Task 5'!CA12)+$F13</f>
        <v>10297.442461776149</v>
      </c>
      <c r="CE13" s="4">
        <f ca="1">CE12*EXP('Task 5'!CB12)+$F13</f>
        <v>10283.602646737489</v>
      </c>
      <c r="CF13" s="4">
        <f ca="1">CF12*EXP('Task 5'!CC12)+$F13</f>
        <v>10450.876617306729</v>
      </c>
      <c r="CG13" s="4">
        <f ca="1">CG12*EXP('Task 5'!CD12)+$F13</f>
        <v>10031.442466487808</v>
      </c>
      <c r="CH13" s="4">
        <f ca="1">CH12*EXP('Task 5'!CE12)+$F13</f>
        <v>12391.237249161924</v>
      </c>
      <c r="CI13" s="4">
        <f ca="1">CI12*EXP('Task 5'!CF12)+$F13</f>
        <v>10207.252331389984</v>
      </c>
      <c r="CJ13" s="4">
        <f ca="1">CJ12*EXP('Task 5'!CG12)+$F13</f>
        <v>10424.878268577691</v>
      </c>
      <c r="CK13" s="4">
        <f ca="1">CK12*EXP('Task 5'!CH12)+$F13</f>
        <v>10751.975612384029</v>
      </c>
      <c r="CL13" s="4">
        <f ca="1">CL12*EXP('Task 5'!CI12)+$F13</f>
        <v>11265.736023201298</v>
      </c>
      <c r="CM13" s="4">
        <f ca="1">CM12*EXP('Task 5'!CJ12)+$F13</f>
        <v>8436.5827783754557</v>
      </c>
      <c r="CN13" s="4">
        <f ca="1">CN12*EXP('Task 5'!CK12)+$F13</f>
        <v>9113.5531199956895</v>
      </c>
      <c r="CO13" s="4">
        <f ca="1">CO12*EXP('Task 5'!CL12)+$F13</f>
        <v>9293.9863262533127</v>
      </c>
      <c r="CP13" s="4">
        <f ca="1">CP12*EXP('Task 5'!CM12)+$F13</f>
        <v>12261.458637270556</v>
      </c>
      <c r="CQ13" s="4">
        <f ca="1">CQ12*EXP('Task 5'!CN12)+$F13</f>
        <v>10491.554378637649</v>
      </c>
      <c r="CR13" s="4">
        <f ca="1">CR12*EXP('Task 5'!CO12)+$F13</f>
        <v>9441.6321599482653</v>
      </c>
      <c r="CS13" s="4">
        <f ca="1">CS12*EXP('Task 5'!CP12)+$F13</f>
        <v>10303.285483672311</v>
      </c>
      <c r="CT13" s="4">
        <f ca="1">CT12*EXP('Task 5'!CQ12)+$F13</f>
        <v>9788.5381476439998</v>
      </c>
      <c r="CU13" s="4">
        <f ca="1">CU12*EXP('Task 5'!CR12)+$F13</f>
        <v>11110.575496128296</v>
      </c>
      <c r="CV13" s="4">
        <f ca="1">CV12*EXP('Task 5'!CS12)+$F13</f>
        <v>11620.235764902884</v>
      </c>
      <c r="CW13" s="4">
        <f ca="1">CW12*EXP('Task 5'!CT12)+$F13</f>
        <v>11206.454048870555</v>
      </c>
      <c r="CX13" s="4">
        <f ca="1">CX12*EXP('Task 5'!CU12)+$F13</f>
        <v>10532.844585084224</v>
      </c>
      <c r="CY13" s="4">
        <f ca="1">CY12*EXP('Task 5'!CV12)+$F13</f>
        <v>11148.852215496301</v>
      </c>
      <c r="CZ13" s="4">
        <f ca="1">CZ12*EXP('Task 5'!CW12)+$F13</f>
        <v>10830.80230045313</v>
      </c>
      <c r="DA13" s="4">
        <f ca="1">DA12*EXP('Task 5'!CX12)+$F13</f>
        <v>9445.8463817729953</v>
      </c>
      <c r="DB13" s="4">
        <f ca="1">DB12*EXP('Task 5'!CY12)+$F13</f>
        <v>11890.577786455293</v>
      </c>
    </row>
    <row r="14" spans="1:106" x14ac:dyDescent="0.25">
      <c r="A14">
        <v>8</v>
      </c>
      <c r="B14" s="1">
        <f>'Task 2'!B11</f>
        <v>45199</v>
      </c>
      <c r="C14" s="4">
        <f>$B$3*'Task 2'!G11</f>
        <v>375</v>
      </c>
      <c r="D14" s="5">
        <f>'Task 3'!F11</f>
        <v>1.9186921583480565E-3</v>
      </c>
      <c r="E14" s="4">
        <f t="shared" si="2"/>
        <v>4924.1753266726091</v>
      </c>
      <c r="F14" s="4">
        <f>$C$3*'Task 2'!G11</f>
        <v>875</v>
      </c>
      <c r="G14" s="4">
        <f ca="1">G13*EXP('Task 5'!D13)+$F14</f>
        <v>10617.949222581263</v>
      </c>
      <c r="H14" s="4">
        <f ca="1">H13*EXP('Task 5'!E13)+$F14</f>
        <v>12580.611098009434</v>
      </c>
      <c r="I14" s="4">
        <f ca="1">I13*EXP('Task 5'!F13)+$F14</f>
        <v>10568.120951266186</v>
      </c>
      <c r="J14" s="4">
        <f ca="1">J13*EXP('Task 5'!G13)+$F14</f>
        <v>14807.279898295908</v>
      </c>
      <c r="K14" s="4">
        <f ca="1">K13*EXP('Task 5'!H13)+$F14</f>
        <v>12682.06465135681</v>
      </c>
      <c r="L14" s="4">
        <f ca="1">L13*EXP('Task 5'!I13)+$F14</f>
        <v>11168.530285751023</v>
      </c>
      <c r="M14" s="4">
        <f ca="1">M13*EXP('Task 5'!J13)+$F14</f>
        <v>13003.150551256167</v>
      </c>
      <c r="N14" s="4">
        <f ca="1">N13*EXP('Task 5'!K13)+$F14</f>
        <v>10610.468057712076</v>
      </c>
      <c r="O14" s="4">
        <f ca="1">O13*EXP('Task 5'!L13)+$F14</f>
        <v>10449.140199993495</v>
      </c>
      <c r="P14" s="4">
        <f ca="1">P13*EXP('Task 5'!M13)+$F14</f>
        <v>10119.661998478932</v>
      </c>
      <c r="Q14" s="4">
        <f ca="1">Q13*EXP('Task 5'!N13)+$F14</f>
        <v>12388.933521718725</v>
      </c>
      <c r="R14" s="4">
        <f ca="1">R13*EXP('Task 5'!O13)+$F14</f>
        <v>12364.19725767847</v>
      </c>
      <c r="S14" s="4">
        <f ca="1">S13*EXP('Task 5'!P13)+$F14</f>
        <v>10484.870324003317</v>
      </c>
      <c r="T14" s="4">
        <f ca="1">T13*EXP('Task 5'!Q13)+$F14</f>
        <v>9423.6584975141086</v>
      </c>
      <c r="U14" s="4">
        <f ca="1">U13*EXP('Task 5'!R13)+$F14</f>
        <v>11325.920825926054</v>
      </c>
      <c r="V14" s="4">
        <f ca="1">V13*EXP('Task 5'!S13)+$F14</f>
        <v>8322.3877310079915</v>
      </c>
      <c r="W14" s="4">
        <f ca="1">W13*EXP('Task 5'!T13)+$F14</f>
        <v>11795.892428783403</v>
      </c>
      <c r="X14" s="4">
        <f ca="1">X13*EXP('Task 5'!U13)+$F14</f>
        <v>12883.6450303745</v>
      </c>
      <c r="Y14" s="4">
        <f ca="1">Y13*EXP('Task 5'!V13)+$F14</f>
        <v>10520.848408186515</v>
      </c>
      <c r="Z14" s="4">
        <f ca="1">Z13*EXP('Task 5'!W13)+$F14</f>
        <v>11479.658669744373</v>
      </c>
      <c r="AA14" s="4">
        <f ca="1">AA13*EXP('Task 5'!X13)+$F14</f>
        <v>14433.183956518791</v>
      </c>
      <c r="AB14" s="4">
        <f ca="1">AB13*EXP('Task 5'!Y13)+$F14</f>
        <v>10949.647692959197</v>
      </c>
      <c r="AC14" s="4">
        <f ca="1">AC13*EXP('Task 5'!Z13)+$F14</f>
        <v>11856.650948220662</v>
      </c>
      <c r="AD14" s="4">
        <f ca="1">AD13*EXP('Task 5'!AA13)+$F14</f>
        <v>11911.515259056887</v>
      </c>
      <c r="AE14" s="4">
        <f ca="1">AE13*EXP('Task 5'!AB13)+$F14</f>
        <v>10695.328367653265</v>
      </c>
      <c r="AF14" s="4">
        <f ca="1">AF13*EXP('Task 5'!AC13)+$F14</f>
        <v>10355.080372076682</v>
      </c>
      <c r="AG14" s="4">
        <f ca="1">AG13*EXP('Task 5'!AD13)+$F14</f>
        <v>11608.257142821591</v>
      </c>
      <c r="AH14" s="4">
        <f ca="1">AH13*EXP('Task 5'!AE13)+$F14</f>
        <v>9619.1635217604635</v>
      </c>
      <c r="AI14" s="4">
        <f ca="1">AI13*EXP('Task 5'!AF13)+$F14</f>
        <v>12668.592607802499</v>
      </c>
      <c r="AJ14" s="4">
        <f ca="1">AJ13*EXP('Task 5'!AG13)+$F14</f>
        <v>9305.2601150014634</v>
      </c>
      <c r="AK14" s="4">
        <f ca="1">AK13*EXP('Task 5'!AH13)+$F14</f>
        <v>12404.969274953148</v>
      </c>
      <c r="AL14" s="4">
        <f ca="1">AL13*EXP('Task 5'!AI13)+$F14</f>
        <v>12352.790876098808</v>
      </c>
      <c r="AM14" s="4">
        <f ca="1">AM13*EXP('Task 5'!AJ13)+$F14</f>
        <v>9990.5545447452878</v>
      </c>
      <c r="AN14" s="4">
        <f ca="1">AN13*EXP('Task 5'!AK13)+$F14</f>
        <v>9878.239096323623</v>
      </c>
      <c r="AO14" s="4">
        <f ca="1">AO13*EXP('Task 5'!AL13)+$F14</f>
        <v>12545.470303997006</v>
      </c>
      <c r="AP14" s="4">
        <f ca="1">AP13*EXP('Task 5'!AM13)+$F14</f>
        <v>11537.23534907127</v>
      </c>
      <c r="AQ14" s="4">
        <f ca="1">AQ13*EXP('Task 5'!AN13)+$F14</f>
        <v>13015.888340419568</v>
      </c>
      <c r="AR14" s="4">
        <f ca="1">AR13*EXP('Task 5'!AO13)+$F14</f>
        <v>10730.94841928805</v>
      </c>
      <c r="AS14" s="4">
        <f ca="1">AS13*EXP('Task 5'!AP13)+$F14</f>
        <v>11737.251393139291</v>
      </c>
      <c r="AT14" s="4">
        <f ca="1">AT13*EXP('Task 5'!AQ13)+$F14</f>
        <v>13550.037796982431</v>
      </c>
      <c r="AU14" s="4">
        <f ca="1">AU13*EXP('Task 5'!AR13)+$F14</f>
        <v>11872.269458635899</v>
      </c>
      <c r="AV14" s="4">
        <f ca="1">AV13*EXP('Task 5'!AS13)+$F14</f>
        <v>11193.652132753723</v>
      </c>
      <c r="AW14" s="4">
        <f ca="1">AW13*EXP('Task 5'!AT13)+$F14</f>
        <v>10491.033203381647</v>
      </c>
      <c r="AX14" s="4">
        <f ca="1">AX13*EXP('Task 5'!AU13)+$F14</f>
        <v>12530.080398418229</v>
      </c>
      <c r="AY14" s="4">
        <f ca="1">AY13*EXP('Task 5'!AV13)+$F14</f>
        <v>11860.691814197591</v>
      </c>
      <c r="AZ14" s="4">
        <f ca="1">AZ13*EXP('Task 5'!AW13)+$F14</f>
        <v>14332.422697962003</v>
      </c>
      <c r="BA14" s="4">
        <f ca="1">BA13*EXP('Task 5'!AX13)+$F14</f>
        <v>11732.28414260818</v>
      </c>
      <c r="BB14" s="4">
        <f ca="1">BB13*EXP('Task 5'!AY13)+$F14</f>
        <v>12529.81298027059</v>
      </c>
      <c r="BC14" s="4">
        <f ca="1">BC13*EXP('Task 5'!AZ13)+$F14</f>
        <v>11906.831262160771</v>
      </c>
      <c r="BD14" s="4">
        <f ca="1">BD13*EXP('Task 5'!BA13)+$F14</f>
        <v>10717.998211615295</v>
      </c>
      <c r="BE14" s="4">
        <f ca="1">BE13*EXP('Task 5'!BB13)+$F14</f>
        <v>10706.344642415084</v>
      </c>
      <c r="BF14" s="4">
        <f ca="1">BF13*EXP('Task 5'!BC13)+$F14</f>
        <v>11713.24356718425</v>
      </c>
      <c r="BG14" s="4">
        <f ca="1">BG13*EXP('Task 5'!BD13)+$F14</f>
        <v>14869.179530004623</v>
      </c>
      <c r="BH14" s="4">
        <f ca="1">BH13*EXP('Task 5'!BE13)+$F14</f>
        <v>11972.307351779436</v>
      </c>
      <c r="BI14" s="4">
        <f ca="1">BI13*EXP('Task 5'!BF13)+$F14</f>
        <v>13735.04793303692</v>
      </c>
      <c r="BJ14" s="4">
        <f ca="1">BJ13*EXP('Task 5'!BG13)+$F14</f>
        <v>10160.370972532517</v>
      </c>
      <c r="BK14" s="4">
        <f ca="1">BK13*EXP('Task 5'!BH13)+$F14</f>
        <v>10893.64387992409</v>
      </c>
      <c r="BL14" s="4">
        <f ca="1">BL13*EXP('Task 5'!BI13)+$F14</f>
        <v>10271.398362509619</v>
      </c>
      <c r="BM14" s="4">
        <f ca="1">BM13*EXP('Task 5'!BJ13)+$F14</f>
        <v>10820.814351262792</v>
      </c>
      <c r="BN14" s="4">
        <f ca="1">BN13*EXP('Task 5'!BK13)+$F14</f>
        <v>16044.195308228302</v>
      </c>
      <c r="BO14" s="4">
        <f ca="1">BO13*EXP('Task 5'!BL13)+$F14</f>
        <v>12744.83286777616</v>
      </c>
      <c r="BP14" s="4">
        <f ca="1">BP13*EXP('Task 5'!BM13)+$F14</f>
        <v>11643.22351305723</v>
      </c>
      <c r="BQ14" s="4">
        <f ca="1">BQ13*EXP('Task 5'!BN13)+$F14</f>
        <v>12584.772509794739</v>
      </c>
      <c r="BR14" s="4">
        <f ca="1">BR13*EXP('Task 5'!BO13)+$F14</f>
        <v>11239.076017768868</v>
      </c>
      <c r="BS14" s="4">
        <f ca="1">BS13*EXP('Task 5'!BP13)+$F14</f>
        <v>12372.461674631888</v>
      </c>
      <c r="BT14" s="4">
        <f ca="1">BT13*EXP('Task 5'!BQ13)+$F14</f>
        <v>11392.118714288559</v>
      </c>
      <c r="BU14" s="4">
        <f ca="1">BU13*EXP('Task 5'!BR13)+$F14</f>
        <v>11930.523580729421</v>
      </c>
      <c r="BV14" s="4">
        <f ca="1">BV13*EXP('Task 5'!BS13)+$F14</f>
        <v>12711.830028419186</v>
      </c>
      <c r="BW14" s="4">
        <f ca="1">BW13*EXP('Task 5'!BT13)+$F14</f>
        <v>12195.160597276181</v>
      </c>
      <c r="BX14" s="4">
        <f ca="1">BX13*EXP('Task 5'!BU13)+$F14</f>
        <v>10165.196379561285</v>
      </c>
      <c r="BY14" s="4">
        <f ca="1">BY13*EXP('Task 5'!BV13)+$F14</f>
        <v>12728.32576018592</v>
      </c>
      <c r="BZ14" s="4">
        <f ca="1">BZ13*EXP('Task 5'!BW13)+$F14</f>
        <v>11260.537076495721</v>
      </c>
      <c r="CA14" s="4">
        <f ca="1">CA13*EXP('Task 5'!BX13)+$F14</f>
        <v>10291.08521914941</v>
      </c>
      <c r="CB14" s="4">
        <f ca="1">CB13*EXP('Task 5'!BY13)+$F14</f>
        <v>11914.2503584637</v>
      </c>
      <c r="CC14" s="4">
        <f ca="1">CC13*EXP('Task 5'!BZ13)+$F14</f>
        <v>11883.695784356119</v>
      </c>
      <c r="CD14" s="4">
        <f ca="1">CD13*EXP('Task 5'!CA13)+$F14</f>
        <v>12106.626472944561</v>
      </c>
      <c r="CE14" s="4">
        <f ca="1">CE13*EXP('Task 5'!CB13)+$F14</f>
        <v>11530.83980380042</v>
      </c>
      <c r="CF14" s="4">
        <f ca="1">CF13*EXP('Task 5'!CC13)+$F14</f>
        <v>11545.660290235748</v>
      </c>
      <c r="CG14" s="4">
        <f ca="1">CG13*EXP('Task 5'!CD13)+$F14</f>
        <v>10702.875630214086</v>
      </c>
      <c r="CH14" s="4">
        <f ca="1">CH13*EXP('Task 5'!CE13)+$F14</f>
        <v>13813.715850786653</v>
      </c>
      <c r="CI14" s="4">
        <f ca="1">CI13*EXP('Task 5'!CF13)+$F14</f>
        <v>11060.365769140304</v>
      </c>
      <c r="CJ14" s="4">
        <f ca="1">CJ13*EXP('Task 5'!CG13)+$F14</f>
        <v>10675.498049715505</v>
      </c>
      <c r="CK14" s="4">
        <f ca="1">CK13*EXP('Task 5'!CH13)+$F14</f>
        <v>11430.063265965131</v>
      </c>
      <c r="CL14" s="4">
        <f ca="1">CL13*EXP('Task 5'!CI13)+$F14</f>
        <v>11803.929047082067</v>
      </c>
      <c r="CM14" s="4">
        <f ca="1">CM13*EXP('Task 5'!CJ13)+$F14</f>
        <v>8970.4777735705684</v>
      </c>
      <c r="CN14" s="4">
        <f ca="1">CN13*EXP('Task 5'!CK13)+$F14</f>
        <v>9861.7413457711718</v>
      </c>
      <c r="CO14" s="4">
        <f ca="1">CO13*EXP('Task 5'!CL13)+$F14</f>
        <v>10074.015136614504</v>
      </c>
      <c r="CP14" s="4">
        <f ca="1">CP13*EXP('Task 5'!CM13)+$F14</f>
        <v>13461.119660402368</v>
      </c>
      <c r="CQ14" s="4">
        <f ca="1">CQ13*EXP('Task 5'!CN13)+$F14</f>
        <v>11274.147008128642</v>
      </c>
      <c r="CR14" s="4">
        <f ca="1">CR13*EXP('Task 5'!CO13)+$F14</f>
        <v>10631.149492605455</v>
      </c>
      <c r="CS14" s="4">
        <f ca="1">CS13*EXP('Task 5'!CP13)+$F14</f>
        <v>11952.47659297978</v>
      </c>
      <c r="CT14" s="4">
        <f ca="1">CT13*EXP('Task 5'!CQ13)+$F14</f>
        <v>11316.629459357067</v>
      </c>
      <c r="CU14" s="4">
        <f ca="1">CU13*EXP('Task 5'!CR13)+$F14</f>
        <v>11494.515740016001</v>
      </c>
      <c r="CV14" s="4">
        <f ca="1">CV13*EXP('Task 5'!CS13)+$F14</f>
        <v>11672.851922361138</v>
      </c>
      <c r="CW14" s="4">
        <f ca="1">CW13*EXP('Task 5'!CT13)+$F14</f>
        <v>12101.895897031365</v>
      </c>
      <c r="CX14" s="4">
        <f ca="1">CX13*EXP('Task 5'!CU13)+$F14</f>
        <v>12543.561387076705</v>
      </c>
      <c r="CY14" s="4">
        <f ca="1">CY13*EXP('Task 5'!CV13)+$F14</f>
        <v>11952.106956775693</v>
      </c>
      <c r="CZ14" s="4">
        <f ca="1">CZ13*EXP('Task 5'!CW13)+$F14</f>
        <v>10321.995643982182</v>
      </c>
      <c r="DA14" s="4">
        <f ca="1">DA13*EXP('Task 5'!CX13)+$F14</f>
        <v>9840.0673347593747</v>
      </c>
      <c r="DB14" s="4">
        <f ca="1">DB13*EXP('Task 5'!CY13)+$F14</f>
        <v>11892.004822411651</v>
      </c>
    </row>
    <row r="15" spans="1:106" x14ac:dyDescent="0.25">
      <c r="A15">
        <v>9</v>
      </c>
      <c r="B15" s="1">
        <f>'Task 2'!B12</f>
        <v>45230</v>
      </c>
      <c r="C15" s="4">
        <f>$B$3*'Task 2'!G12</f>
        <v>375</v>
      </c>
      <c r="D15" s="5">
        <f>'Task 3'!F12</f>
        <v>1.9446675827865523E-3</v>
      </c>
      <c r="E15" s="4">
        <f t="shared" si="2"/>
        <v>5308.9124085186286</v>
      </c>
      <c r="F15" s="4">
        <f>$C$3*'Task 2'!G12</f>
        <v>875</v>
      </c>
      <c r="G15" s="4">
        <f ca="1">G14*EXP('Task 5'!D14)+$F15</f>
        <v>11725.222188302085</v>
      </c>
      <c r="H15" s="4">
        <f ca="1">H14*EXP('Task 5'!E14)+$F15</f>
        <v>14139.220397351692</v>
      </c>
      <c r="I15" s="4">
        <f ca="1">I14*EXP('Task 5'!F14)+$F15</f>
        <v>11478.697638577312</v>
      </c>
      <c r="J15" s="4">
        <f ca="1">J14*EXP('Task 5'!G14)+$F15</f>
        <v>16126.654775850751</v>
      </c>
      <c r="K15" s="4">
        <f ca="1">K14*EXP('Task 5'!H14)+$F15</f>
        <v>12780.767850449205</v>
      </c>
      <c r="L15" s="4">
        <f ca="1">L14*EXP('Task 5'!I14)+$F15</f>
        <v>12151.55609314691</v>
      </c>
      <c r="M15" s="4">
        <f ca="1">M14*EXP('Task 5'!J14)+$F15</f>
        <v>14156.085981513288</v>
      </c>
      <c r="N15" s="4">
        <f ca="1">N14*EXP('Task 5'!K14)+$F15</f>
        <v>11377.323547970818</v>
      </c>
      <c r="O15" s="4">
        <f ca="1">O14*EXP('Task 5'!L14)+$F15</f>
        <v>12338.588004080362</v>
      </c>
      <c r="P15" s="4">
        <f ca="1">P14*EXP('Task 5'!M14)+$F15</f>
        <v>10717.453286428279</v>
      </c>
      <c r="Q15" s="4">
        <f ca="1">Q14*EXP('Task 5'!N14)+$F15</f>
        <v>13774.507580881615</v>
      </c>
      <c r="R15" s="4">
        <f ca="1">R14*EXP('Task 5'!O14)+$F15</f>
        <v>13582.149294712261</v>
      </c>
      <c r="S15" s="4">
        <f ca="1">S14*EXP('Task 5'!P14)+$F15</f>
        <v>10063.964200298857</v>
      </c>
      <c r="T15" s="4">
        <f ca="1">T14*EXP('Task 5'!Q14)+$F15</f>
        <v>10311.11361869089</v>
      </c>
      <c r="U15" s="4">
        <f ca="1">U14*EXP('Task 5'!R14)+$F15</f>
        <v>11658.725480660791</v>
      </c>
      <c r="V15" s="4">
        <f ca="1">V14*EXP('Task 5'!S14)+$F15</f>
        <v>9608.7632709687186</v>
      </c>
      <c r="W15" s="4">
        <f ca="1">W14*EXP('Task 5'!T14)+$F15</f>
        <v>13103.934213624405</v>
      </c>
      <c r="X15" s="4">
        <f ca="1">X14*EXP('Task 5'!U14)+$F15</f>
        <v>13873.070104888091</v>
      </c>
      <c r="Y15" s="4">
        <f ca="1">Y14*EXP('Task 5'!V14)+$F15</f>
        <v>11656.216963232046</v>
      </c>
      <c r="Z15" s="4">
        <f ca="1">Z14*EXP('Task 5'!W14)+$F15</f>
        <v>13446.638278074588</v>
      </c>
      <c r="AA15" s="4">
        <f ca="1">AA14*EXP('Task 5'!X14)+$F15</f>
        <v>15879.281451786257</v>
      </c>
      <c r="AB15" s="4">
        <f ca="1">AB14*EXP('Task 5'!Y14)+$F15</f>
        <v>12901.949952880177</v>
      </c>
      <c r="AC15" s="4">
        <f ca="1">AC14*EXP('Task 5'!Z14)+$F15</f>
        <v>12090.660428793075</v>
      </c>
      <c r="AD15" s="4">
        <f ca="1">AD14*EXP('Task 5'!AA14)+$F15</f>
        <v>11982.960848299866</v>
      </c>
      <c r="AE15" s="4">
        <f ca="1">AE14*EXP('Task 5'!AB14)+$F15</f>
        <v>11175.176632728273</v>
      </c>
      <c r="AF15" s="4">
        <f ca="1">AF14*EXP('Task 5'!AC14)+$F15</f>
        <v>10147.710900255999</v>
      </c>
      <c r="AG15" s="4">
        <f ca="1">AG14*EXP('Task 5'!AD14)+$F15</f>
        <v>12450.601439299628</v>
      </c>
      <c r="AH15" s="4">
        <f ca="1">AH14*EXP('Task 5'!AE14)+$F15</f>
        <v>10555.387113677974</v>
      </c>
      <c r="AI15" s="4">
        <f ca="1">AI14*EXP('Task 5'!AF14)+$F15</f>
        <v>12983.076221197656</v>
      </c>
      <c r="AJ15" s="4">
        <f ca="1">AJ14*EXP('Task 5'!AG14)+$F15</f>
        <v>11251.336243320548</v>
      </c>
      <c r="AK15" s="4">
        <f ca="1">AK14*EXP('Task 5'!AH14)+$F15</f>
        <v>12546.55741975564</v>
      </c>
      <c r="AL15" s="4">
        <f ca="1">AL14*EXP('Task 5'!AI14)+$F15</f>
        <v>13979.898046116637</v>
      </c>
      <c r="AM15" s="4">
        <f ca="1">AM14*EXP('Task 5'!AJ14)+$F15</f>
        <v>10035.361673411819</v>
      </c>
      <c r="AN15" s="4">
        <f ca="1">AN14*EXP('Task 5'!AK14)+$F15</f>
        <v>11508.705828334609</v>
      </c>
      <c r="AO15" s="4">
        <f ca="1">AO14*EXP('Task 5'!AL14)+$F15</f>
        <v>13664.319120995349</v>
      </c>
      <c r="AP15" s="4">
        <f ca="1">AP14*EXP('Task 5'!AM14)+$F15</f>
        <v>12283.786243368431</v>
      </c>
      <c r="AQ15" s="4">
        <f ca="1">AQ14*EXP('Task 5'!AN14)+$F15</f>
        <v>14586.010110598028</v>
      </c>
      <c r="AR15" s="4">
        <f ca="1">AR14*EXP('Task 5'!AO14)+$F15</f>
        <v>11010.628815092394</v>
      </c>
      <c r="AS15" s="4">
        <f ca="1">AS14*EXP('Task 5'!AP14)+$F15</f>
        <v>11516.266763818801</v>
      </c>
      <c r="AT15" s="4">
        <f ca="1">AT14*EXP('Task 5'!AQ14)+$F15</f>
        <v>15788.221471954972</v>
      </c>
      <c r="AU15" s="4">
        <f ca="1">AU14*EXP('Task 5'!AR14)+$F15</f>
        <v>13204.696667072372</v>
      </c>
      <c r="AV15" s="4">
        <f ca="1">AV14*EXP('Task 5'!AS14)+$F15</f>
        <v>11787.535758053187</v>
      </c>
      <c r="AW15" s="4">
        <f ca="1">AW14*EXP('Task 5'!AT14)+$F15</f>
        <v>11274.541742101203</v>
      </c>
      <c r="AX15" s="4">
        <f ca="1">AX14*EXP('Task 5'!AU14)+$F15</f>
        <v>13150.299752118353</v>
      </c>
      <c r="AY15" s="4">
        <f ca="1">AY14*EXP('Task 5'!AV14)+$F15</f>
        <v>13091.965603771885</v>
      </c>
      <c r="AZ15" s="4">
        <f ca="1">AZ14*EXP('Task 5'!AW14)+$F15</f>
        <v>14608.490570129523</v>
      </c>
      <c r="BA15" s="4">
        <f ca="1">BA14*EXP('Task 5'!AX14)+$F15</f>
        <v>12334.207039015433</v>
      </c>
      <c r="BB15" s="4">
        <f ca="1">BB14*EXP('Task 5'!AY14)+$F15</f>
        <v>13555.537873737152</v>
      </c>
      <c r="BC15" s="4">
        <f ca="1">BC14*EXP('Task 5'!AZ14)+$F15</f>
        <v>12699.775829847114</v>
      </c>
      <c r="BD15" s="4">
        <f ca="1">BD14*EXP('Task 5'!BA14)+$F15</f>
        <v>11044.742553128619</v>
      </c>
      <c r="BE15" s="4">
        <f ca="1">BE14*EXP('Task 5'!BB14)+$F15</f>
        <v>12161.919060546066</v>
      </c>
      <c r="BF15" s="4">
        <f ca="1">BF14*EXP('Task 5'!BC14)+$F15</f>
        <v>12195.62309439534</v>
      </c>
      <c r="BG15" s="4">
        <f ca="1">BG14*EXP('Task 5'!BD14)+$F15</f>
        <v>16033.516220665932</v>
      </c>
      <c r="BH15" s="4">
        <f ca="1">BH14*EXP('Task 5'!BE14)+$F15</f>
        <v>12360.473070832151</v>
      </c>
      <c r="BI15" s="4">
        <f ca="1">BI14*EXP('Task 5'!BF14)+$F15</f>
        <v>14074.690711161815</v>
      </c>
      <c r="BJ15" s="4">
        <f ca="1">BJ14*EXP('Task 5'!BG14)+$F15</f>
        <v>11165.578313957465</v>
      </c>
      <c r="BK15" s="4">
        <f ca="1">BK14*EXP('Task 5'!BH14)+$F15</f>
        <v>11439.686730481892</v>
      </c>
      <c r="BL15" s="4">
        <f ca="1">BL14*EXP('Task 5'!BI14)+$F15</f>
        <v>10157.67764549443</v>
      </c>
      <c r="BM15" s="4">
        <f ca="1">BM14*EXP('Task 5'!BJ14)+$F15</f>
        <v>11709.673455403847</v>
      </c>
      <c r="BN15" s="4">
        <f ca="1">BN14*EXP('Task 5'!BK14)+$F15</f>
        <v>16694.162621178904</v>
      </c>
      <c r="BO15" s="4">
        <f ca="1">BO14*EXP('Task 5'!BL14)+$F15</f>
        <v>15333.218759964398</v>
      </c>
      <c r="BP15" s="4">
        <f ca="1">BP14*EXP('Task 5'!BM14)+$F15</f>
        <v>13547.461648532388</v>
      </c>
      <c r="BQ15" s="4">
        <f ca="1">BQ14*EXP('Task 5'!BN14)+$F15</f>
        <v>13488.032584435998</v>
      </c>
      <c r="BR15" s="4">
        <f ca="1">BR14*EXP('Task 5'!BO14)+$F15</f>
        <v>12118.114826164336</v>
      </c>
      <c r="BS15" s="4">
        <f ca="1">BS14*EXP('Task 5'!BP14)+$F15</f>
        <v>13139.7356044649</v>
      </c>
      <c r="BT15" s="4">
        <f ca="1">BT14*EXP('Task 5'!BQ14)+$F15</f>
        <v>12111.919299091069</v>
      </c>
      <c r="BU15" s="4">
        <f ca="1">BU14*EXP('Task 5'!BR14)+$F15</f>
        <v>13131.172333398699</v>
      </c>
      <c r="BV15" s="4">
        <f ca="1">BV14*EXP('Task 5'!BS14)+$F15</f>
        <v>14074.807246083534</v>
      </c>
      <c r="BW15" s="4">
        <f ca="1">BW14*EXP('Task 5'!BT14)+$F15</f>
        <v>13344.30934264503</v>
      </c>
      <c r="BX15" s="4">
        <f ca="1">BX14*EXP('Task 5'!BU14)+$F15</f>
        <v>11737.746908956049</v>
      </c>
      <c r="BY15" s="4">
        <f ca="1">BY14*EXP('Task 5'!BV14)+$F15</f>
        <v>13366.268307770766</v>
      </c>
      <c r="BZ15" s="4">
        <f ca="1">BZ14*EXP('Task 5'!BW14)+$F15</f>
        <v>12313.867053780472</v>
      </c>
      <c r="CA15" s="4">
        <f ca="1">CA14*EXP('Task 5'!BX14)+$F15</f>
        <v>10841.194957533042</v>
      </c>
      <c r="CB15" s="4">
        <f ca="1">CB14*EXP('Task 5'!BY14)+$F15</f>
        <v>12987.758674096656</v>
      </c>
      <c r="CC15" s="4">
        <f ca="1">CC14*EXP('Task 5'!BZ14)+$F15</f>
        <v>13141.735218183496</v>
      </c>
      <c r="CD15" s="4">
        <f ca="1">CD14*EXP('Task 5'!CA14)+$F15</f>
        <v>12353.506711861537</v>
      </c>
      <c r="CE15" s="4">
        <f ca="1">CE14*EXP('Task 5'!CB14)+$F15</f>
        <v>12507.251424775111</v>
      </c>
      <c r="CF15" s="4">
        <f ca="1">CF14*EXP('Task 5'!CC14)+$F15</f>
        <v>12552.259282194198</v>
      </c>
      <c r="CG15" s="4">
        <f ca="1">CG14*EXP('Task 5'!CD14)+$F15</f>
        <v>12319.249977332043</v>
      </c>
      <c r="CH15" s="4">
        <f ca="1">CH14*EXP('Task 5'!CE14)+$F15</f>
        <v>14503.580632908262</v>
      </c>
      <c r="CI15" s="4">
        <f ca="1">CI14*EXP('Task 5'!CF14)+$F15</f>
        <v>11232.406473443943</v>
      </c>
      <c r="CJ15" s="4">
        <f ca="1">CJ14*EXP('Task 5'!CG14)+$F15</f>
        <v>11376.360318291865</v>
      </c>
      <c r="CK15" s="4">
        <f ca="1">CK14*EXP('Task 5'!CH14)+$F15</f>
        <v>12062.368467972188</v>
      </c>
      <c r="CL15" s="4">
        <f ca="1">CL14*EXP('Task 5'!CI14)+$F15</f>
        <v>12789.234559181805</v>
      </c>
      <c r="CM15" s="4">
        <f ca="1">CM14*EXP('Task 5'!CJ14)+$F15</f>
        <v>9868.4455965474353</v>
      </c>
      <c r="CN15" s="4">
        <f ca="1">CN14*EXP('Task 5'!CK14)+$F15</f>
        <v>10395.113474025547</v>
      </c>
      <c r="CO15" s="4">
        <f ca="1">CO14*EXP('Task 5'!CL14)+$F15</f>
        <v>9935.3963237335483</v>
      </c>
      <c r="CP15" s="4">
        <f ca="1">CP14*EXP('Task 5'!CM14)+$F15</f>
        <v>14897.749844224492</v>
      </c>
      <c r="CQ15" s="4">
        <f ca="1">CQ14*EXP('Task 5'!CN14)+$F15</f>
        <v>13104.100492024252</v>
      </c>
      <c r="CR15" s="4">
        <f ca="1">CR14*EXP('Task 5'!CO14)+$F15</f>
        <v>12076.026866504533</v>
      </c>
      <c r="CS15" s="4">
        <f ca="1">CS14*EXP('Task 5'!CP14)+$F15</f>
        <v>13263.29161355577</v>
      </c>
      <c r="CT15" s="4">
        <f ca="1">CT14*EXP('Task 5'!CQ14)+$F15</f>
        <v>12266.263103169254</v>
      </c>
      <c r="CU15" s="4">
        <f ca="1">CU14*EXP('Task 5'!CR14)+$F15</f>
        <v>12210.604677607762</v>
      </c>
      <c r="CV15" s="4">
        <f ca="1">CV14*EXP('Task 5'!CS14)+$F15</f>
        <v>12108.474502227238</v>
      </c>
      <c r="CW15" s="4">
        <f ca="1">CW14*EXP('Task 5'!CT14)+$F15</f>
        <v>11967.564894300214</v>
      </c>
      <c r="CX15" s="4">
        <f ca="1">CX14*EXP('Task 5'!CU14)+$F15</f>
        <v>13220.090837115233</v>
      </c>
      <c r="CY15" s="4">
        <f ca="1">CY14*EXP('Task 5'!CV14)+$F15</f>
        <v>12588.967736696899</v>
      </c>
      <c r="CZ15" s="4">
        <f ca="1">CZ14*EXP('Task 5'!CW14)+$F15</f>
        <v>11289.863008221604</v>
      </c>
      <c r="DA15" s="4">
        <f ca="1">DA14*EXP('Task 5'!CX14)+$F15</f>
        <v>10737.970287264037</v>
      </c>
      <c r="DB15" s="4">
        <f ca="1">DB14*EXP('Task 5'!CY14)+$F15</f>
        <v>12114.523323884707</v>
      </c>
    </row>
    <row r="16" spans="1:106" x14ac:dyDescent="0.25">
      <c r="A16">
        <v>10</v>
      </c>
      <c r="B16" s="1">
        <f>'Task 2'!B13</f>
        <v>45260</v>
      </c>
      <c r="C16" s="4">
        <f>$B$3*'Task 2'!G13</f>
        <v>375</v>
      </c>
      <c r="D16" s="5">
        <f>'Task 3'!F13</f>
        <v>1.9774035650754751E-3</v>
      </c>
      <c r="E16" s="4">
        <f t="shared" si="2"/>
        <v>5694.6147056671807</v>
      </c>
      <c r="F16" s="4">
        <f>$C$3*'Task 2'!G13</f>
        <v>875</v>
      </c>
      <c r="G16" s="4">
        <f ca="1">G15*EXP('Task 5'!D15)+$F16</f>
        <v>12678.230846932191</v>
      </c>
      <c r="H16" s="4">
        <f ca="1">H15*EXP('Task 5'!E15)+$F16</f>
        <v>15694.122721462087</v>
      </c>
      <c r="I16" s="4">
        <f ca="1">I15*EXP('Task 5'!F15)+$F16</f>
        <v>12554.021498073624</v>
      </c>
      <c r="J16" s="4">
        <f ca="1">J15*EXP('Task 5'!G15)+$F16</f>
        <v>17581.742161467209</v>
      </c>
      <c r="K16" s="4">
        <f ca="1">K15*EXP('Task 5'!H15)+$F16</f>
        <v>13530.692973022786</v>
      </c>
      <c r="L16" s="4">
        <f ca="1">L15*EXP('Task 5'!I15)+$F16</f>
        <v>12605.233427376726</v>
      </c>
      <c r="M16" s="4">
        <f ca="1">M15*EXP('Task 5'!J15)+$F16</f>
        <v>15894.28682564727</v>
      </c>
      <c r="N16" s="4">
        <f ca="1">N15*EXP('Task 5'!K15)+$F16</f>
        <v>11847.956786064706</v>
      </c>
      <c r="O16" s="4">
        <f ca="1">O15*EXP('Task 5'!L15)+$F16</f>
        <v>13187.867082897297</v>
      </c>
      <c r="P16" s="4">
        <f ca="1">P15*EXP('Task 5'!M15)+$F16</f>
        <v>11326.9473574072</v>
      </c>
      <c r="Q16" s="4">
        <f ca="1">Q15*EXP('Task 5'!N15)+$F16</f>
        <v>15235.580856423469</v>
      </c>
      <c r="R16" s="4">
        <f ca="1">R15*EXP('Task 5'!O15)+$F16</f>
        <v>14543.558273746927</v>
      </c>
      <c r="S16" s="4">
        <f ca="1">S15*EXP('Task 5'!P15)+$F16</f>
        <v>9982.7120871447059</v>
      </c>
      <c r="T16" s="4">
        <f ca="1">T15*EXP('Task 5'!Q15)+$F16</f>
        <v>11323.509373444022</v>
      </c>
      <c r="U16" s="4">
        <f ca="1">U15*EXP('Task 5'!R15)+$F16</f>
        <v>12012.347368372361</v>
      </c>
      <c r="V16" s="4">
        <f ca="1">V15*EXP('Task 5'!S15)+$F16</f>
        <v>10406.879871372779</v>
      </c>
      <c r="W16" s="4">
        <f ca="1">W15*EXP('Task 5'!T15)+$F16</f>
        <v>12742.037733938807</v>
      </c>
      <c r="X16" s="4">
        <f ca="1">X15*EXP('Task 5'!U15)+$F16</f>
        <v>13886.089182793232</v>
      </c>
      <c r="Y16" s="4">
        <f ca="1">Y15*EXP('Task 5'!V15)+$F16</f>
        <v>12454.794092441718</v>
      </c>
      <c r="Z16" s="4">
        <f ca="1">Z15*EXP('Task 5'!W15)+$F16</f>
        <v>14327.602126562027</v>
      </c>
      <c r="AA16" s="4">
        <f ca="1">AA15*EXP('Task 5'!X15)+$F16</f>
        <v>16494.618610138277</v>
      </c>
      <c r="AB16" s="4">
        <f ca="1">AB15*EXP('Task 5'!Y15)+$F16</f>
        <v>13303.678258098644</v>
      </c>
      <c r="AC16" s="4">
        <f ca="1">AC15*EXP('Task 5'!Z15)+$F16</f>
        <v>12590.540936244313</v>
      </c>
      <c r="AD16" s="4">
        <f ca="1">AD15*EXP('Task 5'!AA15)+$F16</f>
        <v>13360.584750278722</v>
      </c>
      <c r="AE16" s="4">
        <f ca="1">AE15*EXP('Task 5'!AB15)+$F16</f>
        <v>12771.456064689375</v>
      </c>
      <c r="AF16" s="4">
        <f ca="1">AF15*EXP('Task 5'!AC15)+$F16</f>
        <v>10431.80055782556</v>
      </c>
      <c r="AG16" s="4">
        <f ca="1">AG15*EXP('Task 5'!AD15)+$F16</f>
        <v>13887.334905383093</v>
      </c>
      <c r="AH16" s="4">
        <f ca="1">AH15*EXP('Task 5'!AE15)+$F16</f>
        <v>11775.129918776007</v>
      </c>
      <c r="AI16" s="4">
        <f ca="1">AI15*EXP('Task 5'!AF15)+$F16</f>
        <v>14409.607823536231</v>
      </c>
      <c r="AJ16" s="4">
        <f ca="1">AJ15*EXP('Task 5'!AG15)+$F16</f>
        <v>12147.300705664902</v>
      </c>
      <c r="AK16" s="4">
        <f ca="1">AK15*EXP('Task 5'!AH15)+$F16</f>
        <v>13738.895787015079</v>
      </c>
      <c r="AL16" s="4">
        <f ca="1">AL15*EXP('Task 5'!AI15)+$F16</f>
        <v>15035.727142434594</v>
      </c>
      <c r="AM16" s="4">
        <f ca="1">AM15*EXP('Task 5'!AJ15)+$F16</f>
        <v>11723.12446342464</v>
      </c>
      <c r="AN16" s="4">
        <f ca="1">AN15*EXP('Task 5'!AK15)+$F16</f>
        <v>11859.426506691356</v>
      </c>
      <c r="AO16" s="4">
        <f ca="1">AO15*EXP('Task 5'!AL15)+$F16</f>
        <v>14814.321711582883</v>
      </c>
      <c r="AP16" s="4">
        <f ca="1">AP15*EXP('Task 5'!AM15)+$F16</f>
        <v>13456.663779823006</v>
      </c>
      <c r="AQ16" s="4">
        <f ca="1">AQ15*EXP('Task 5'!AN15)+$F16</f>
        <v>16547.576578961602</v>
      </c>
      <c r="AR16" s="4">
        <f ca="1">AR15*EXP('Task 5'!AO15)+$F16</f>
        <v>12814.726433170732</v>
      </c>
      <c r="AS16" s="4">
        <f ca="1">AS15*EXP('Task 5'!AP15)+$F16</f>
        <v>11833.411471499428</v>
      </c>
      <c r="AT16" s="4">
        <f ca="1">AT15*EXP('Task 5'!AQ15)+$F16</f>
        <v>17313.609392914404</v>
      </c>
      <c r="AU16" s="4">
        <f ca="1">AU15*EXP('Task 5'!AR15)+$F16</f>
        <v>12937.25718372656</v>
      </c>
      <c r="AV16" s="4">
        <f ca="1">AV15*EXP('Task 5'!AS15)+$F16</f>
        <v>13017.103416736109</v>
      </c>
      <c r="AW16" s="4">
        <f ca="1">AW15*EXP('Task 5'!AT15)+$F16</f>
        <v>11564.111646952406</v>
      </c>
      <c r="AX16" s="4">
        <f ca="1">AX15*EXP('Task 5'!AU15)+$F16</f>
        <v>13245.136176672801</v>
      </c>
      <c r="AY16" s="4">
        <f ca="1">AY15*EXP('Task 5'!AV15)+$F16</f>
        <v>13810.541152973978</v>
      </c>
      <c r="AZ16" s="4">
        <f ca="1">AZ15*EXP('Task 5'!AW15)+$F16</f>
        <v>15721.765768585101</v>
      </c>
      <c r="BA16" s="4">
        <f ca="1">BA15*EXP('Task 5'!AX15)+$F16</f>
        <v>12650.403649818816</v>
      </c>
      <c r="BB16" s="4">
        <f ca="1">BB15*EXP('Task 5'!AY15)+$F16</f>
        <v>13544.571251220217</v>
      </c>
      <c r="BC16" s="4">
        <f ca="1">BC15*EXP('Task 5'!AZ15)+$F16</f>
        <v>12887.927137276505</v>
      </c>
      <c r="BD16" s="4">
        <f ca="1">BD15*EXP('Task 5'!BA15)+$F16</f>
        <v>12102.893100568097</v>
      </c>
      <c r="BE16" s="4">
        <f ca="1">BE15*EXP('Task 5'!BB15)+$F16</f>
        <v>13272.321145324293</v>
      </c>
      <c r="BF16" s="4">
        <f ca="1">BF15*EXP('Task 5'!BC15)+$F16</f>
        <v>14332.537799012111</v>
      </c>
      <c r="BG16" s="4">
        <f ca="1">BG15*EXP('Task 5'!BD15)+$F16</f>
        <v>17768.040278032146</v>
      </c>
      <c r="BH16" s="4">
        <f ca="1">BH15*EXP('Task 5'!BE15)+$F16</f>
        <v>13358.522205705645</v>
      </c>
      <c r="BI16" s="4">
        <f ca="1">BI15*EXP('Task 5'!BF15)+$F16</f>
        <v>14845.7431482746</v>
      </c>
      <c r="BJ16" s="4">
        <f ca="1">BJ15*EXP('Task 5'!BG15)+$F16</f>
        <v>11487.692392397836</v>
      </c>
      <c r="BK16" s="4">
        <f ca="1">BK15*EXP('Task 5'!BH15)+$F16</f>
        <v>11855.852627911443</v>
      </c>
      <c r="BL16" s="4">
        <f ca="1">BL15*EXP('Task 5'!BI15)+$F16</f>
        <v>11632.96428241321</v>
      </c>
      <c r="BM16" s="4">
        <f ca="1">BM15*EXP('Task 5'!BJ15)+$F16</f>
        <v>12685.473784881935</v>
      </c>
      <c r="BN16" s="4">
        <f ca="1">BN15*EXP('Task 5'!BK15)+$F16</f>
        <v>18747.443456965768</v>
      </c>
      <c r="BO16" s="4">
        <f ca="1">BO15*EXP('Task 5'!BL15)+$F16</f>
        <v>17707.71795211592</v>
      </c>
      <c r="BP16" s="4">
        <f ca="1">BP15*EXP('Task 5'!BM15)+$F16</f>
        <v>13762.56675242792</v>
      </c>
      <c r="BQ16" s="4">
        <f ca="1">BQ15*EXP('Task 5'!BN15)+$F16</f>
        <v>15454.524722798224</v>
      </c>
      <c r="BR16" s="4">
        <f ca="1">BR15*EXP('Task 5'!BO15)+$F16</f>
        <v>13243.150114313788</v>
      </c>
      <c r="BS16" s="4">
        <f ca="1">BS15*EXP('Task 5'!BP15)+$F16</f>
        <v>13901.485811336921</v>
      </c>
      <c r="BT16" s="4">
        <f ca="1">BT15*EXP('Task 5'!BQ15)+$F16</f>
        <v>14420.470648721022</v>
      </c>
      <c r="BU16" s="4">
        <f ca="1">BU15*EXP('Task 5'!BR15)+$F16</f>
        <v>13971.193783048708</v>
      </c>
      <c r="BV16" s="4">
        <f ca="1">BV15*EXP('Task 5'!BS15)+$F16</f>
        <v>14976.057411797281</v>
      </c>
      <c r="BW16" s="4">
        <f ca="1">BW15*EXP('Task 5'!BT15)+$F16</f>
        <v>13653.682840099367</v>
      </c>
      <c r="BX16" s="4">
        <f ca="1">BX15*EXP('Task 5'!BU15)+$F16</f>
        <v>13514.759885839137</v>
      </c>
      <c r="BY16" s="4">
        <f ca="1">BY15*EXP('Task 5'!BV15)+$F16</f>
        <v>13765.564618137607</v>
      </c>
      <c r="BZ16" s="4">
        <f ca="1">BZ15*EXP('Task 5'!BW15)+$F16</f>
        <v>13385.291737616528</v>
      </c>
      <c r="CA16" s="4">
        <f ca="1">CA15*EXP('Task 5'!BX15)+$F16</f>
        <v>10636.884331420186</v>
      </c>
      <c r="CB16" s="4">
        <f ca="1">CB15*EXP('Task 5'!BY15)+$F16</f>
        <v>14217.302647670209</v>
      </c>
      <c r="CC16" s="4">
        <f ca="1">CC15*EXP('Task 5'!BZ15)+$F16</f>
        <v>15566.006993510628</v>
      </c>
      <c r="CD16" s="4">
        <f ca="1">CD15*EXP('Task 5'!CA15)+$F16</f>
        <v>13924.440073903161</v>
      </c>
      <c r="CE16" s="4">
        <f ca="1">CE15*EXP('Task 5'!CB15)+$F16</f>
        <v>13546.029779518245</v>
      </c>
      <c r="CF16" s="4">
        <f ca="1">CF15*EXP('Task 5'!CC15)+$F16</f>
        <v>14121.675627462992</v>
      </c>
      <c r="CG16" s="4">
        <f ca="1">CG15*EXP('Task 5'!CD15)+$F16</f>
        <v>13294.135220504881</v>
      </c>
      <c r="CH16" s="4">
        <f ca="1">CH15*EXP('Task 5'!CE15)+$F16</f>
        <v>16504.58021630632</v>
      </c>
      <c r="CI16" s="4">
        <f ca="1">CI15*EXP('Task 5'!CF15)+$F16</f>
        <v>12667.687508206322</v>
      </c>
      <c r="CJ16" s="4">
        <f ca="1">CJ15*EXP('Task 5'!CG15)+$F16</f>
        <v>12532.629331560056</v>
      </c>
      <c r="CK16" s="4">
        <f ca="1">CK15*EXP('Task 5'!CH15)+$F16</f>
        <v>13442.579513054392</v>
      </c>
      <c r="CL16" s="4">
        <f ca="1">CL15*EXP('Task 5'!CI15)+$F16</f>
        <v>12628.840231776458</v>
      </c>
      <c r="CM16" s="4">
        <f ca="1">CM15*EXP('Task 5'!CJ15)+$F16</f>
        <v>9758.6171136721059</v>
      </c>
      <c r="CN16" s="4">
        <f ca="1">CN15*EXP('Task 5'!CK15)+$F16</f>
        <v>10218.197383154</v>
      </c>
      <c r="CO16" s="4">
        <f ca="1">CO15*EXP('Task 5'!CL15)+$F16</f>
        <v>10776.38202255652</v>
      </c>
      <c r="CP16" s="4">
        <f ca="1">CP15*EXP('Task 5'!CM15)+$F16</f>
        <v>15495.884628528325</v>
      </c>
      <c r="CQ16" s="4">
        <f ca="1">CQ15*EXP('Task 5'!CN15)+$F16</f>
        <v>14543.464086096241</v>
      </c>
      <c r="CR16" s="4">
        <f ca="1">CR15*EXP('Task 5'!CO15)+$F16</f>
        <v>13592.924053916557</v>
      </c>
      <c r="CS16" s="4">
        <f ca="1">CS15*EXP('Task 5'!CP15)+$F16</f>
        <v>13921.532565643234</v>
      </c>
      <c r="CT16" s="4">
        <f ca="1">CT15*EXP('Task 5'!CQ15)+$F16</f>
        <v>13221.244834529083</v>
      </c>
      <c r="CU16" s="4">
        <f ca="1">CU15*EXP('Task 5'!CR15)+$F16</f>
        <v>12962.229133494231</v>
      </c>
      <c r="CV16" s="4">
        <f ca="1">CV15*EXP('Task 5'!CS15)+$F16</f>
        <v>13378.096032695141</v>
      </c>
      <c r="CW16" s="4">
        <f ca="1">CW15*EXP('Task 5'!CT15)+$F16</f>
        <v>13460.818500724863</v>
      </c>
      <c r="CX16" s="4">
        <f ca="1">CX15*EXP('Task 5'!CU15)+$F16</f>
        <v>14349.219385589648</v>
      </c>
      <c r="CY16" s="4">
        <f ca="1">CY15*EXP('Task 5'!CV15)+$F16</f>
        <v>13546.759111773112</v>
      </c>
      <c r="CZ16" s="4">
        <f ca="1">CZ15*EXP('Task 5'!CW15)+$F16</f>
        <v>12775.996479285952</v>
      </c>
      <c r="DA16" s="4">
        <f ca="1">DA15*EXP('Task 5'!CX15)+$F16</f>
        <v>12306.52309248778</v>
      </c>
      <c r="DB16" s="4">
        <f ca="1">DB15*EXP('Task 5'!CY15)+$F16</f>
        <v>13838.289395123193</v>
      </c>
    </row>
    <row r="17" spans="1:106" x14ac:dyDescent="0.25">
      <c r="A17">
        <v>11</v>
      </c>
      <c r="B17" s="1">
        <f>'Task 2'!B14</f>
        <v>45291</v>
      </c>
      <c r="C17" s="4">
        <f>$B$3*'Task 2'!G14</f>
        <v>1500</v>
      </c>
      <c r="D17" s="5">
        <f>'Task 3'!F14</f>
        <v>2.0159114193294414E-3</v>
      </c>
      <c r="E17" s="4">
        <f t="shared" si="2"/>
        <v>7206.3415815005346</v>
      </c>
      <c r="F17" s="4">
        <f>$C$3*'Task 2'!G14</f>
        <v>3500</v>
      </c>
      <c r="G17" s="4">
        <f ca="1">G16*EXP('Task 5'!D16)+$F17</f>
        <v>17179.457912045742</v>
      </c>
      <c r="H17" s="4">
        <f ca="1">H16*EXP('Task 5'!E16)+$F17</f>
        <v>18570.754138420249</v>
      </c>
      <c r="I17" s="4">
        <f ca="1">I16*EXP('Task 5'!F16)+$F17</f>
        <v>15858.135739362646</v>
      </c>
      <c r="J17" s="4">
        <f ca="1">J16*EXP('Task 5'!G16)+$F17</f>
        <v>20799.212829057833</v>
      </c>
      <c r="K17" s="4">
        <f ca="1">K16*EXP('Task 5'!H16)+$F17</f>
        <v>17003.907167778278</v>
      </c>
      <c r="L17" s="4">
        <f ca="1">L16*EXP('Task 5'!I16)+$F17</f>
        <v>15884.832917464995</v>
      </c>
      <c r="M17" s="4">
        <f ca="1">M16*EXP('Task 5'!J16)+$F17</f>
        <v>18181.060165847801</v>
      </c>
      <c r="N17" s="4">
        <f ca="1">N16*EXP('Task 5'!K16)+$F17</f>
        <v>15113.911574868234</v>
      </c>
      <c r="O17" s="4">
        <f ca="1">O16*EXP('Task 5'!L16)+$F17</f>
        <v>16614.530667931976</v>
      </c>
      <c r="P17" s="4">
        <f ca="1">P16*EXP('Task 5'!M16)+$F17</f>
        <v>14666.007623972218</v>
      </c>
      <c r="Q17" s="4">
        <f ca="1">Q16*EXP('Task 5'!N16)+$F17</f>
        <v>18231.212064876014</v>
      </c>
      <c r="R17" s="4">
        <f ca="1">R16*EXP('Task 5'!O16)+$F17</f>
        <v>18637.116102068929</v>
      </c>
      <c r="S17" s="4">
        <f ca="1">S16*EXP('Task 5'!P16)+$F17</f>
        <v>14082.634976817792</v>
      </c>
      <c r="T17" s="4">
        <f ca="1">T16*EXP('Task 5'!Q16)+$F17</f>
        <v>14529.051786748045</v>
      </c>
      <c r="U17" s="4">
        <f ca="1">U16*EXP('Task 5'!R16)+$F17</f>
        <v>15652.843599704043</v>
      </c>
      <c r="V17" s="4">
        <f ca="1">V16*EXP('Task 5'!S16)+$F17</f>
        <v>15351.32922058674</v>
      </c>
      <c r="W17" s="4">
        <f ca="1">W16*EXP('Task 5'!T16)+$F17</f>
        <v>16989.34245828032</v>
      </c>
      <c r="X17" s="4">
        <f ca="1">X16*EXP('Task 5'!U16)+$F17</f>
        <v>16683.91947201483</v>
      </c>
      <c r="Y17" s="4">
        <f ca="1">Y16*EXP('Task 5'!V16)+$F17</f>
        <v>15314.422452700619</v>
      </c>
      <c r="Z17" s="4">
        <f ca="1">Z16*EXP('Task 5'!W16)+$F17</f>
        <v>18930.749306937083</v>
      </c>
      <c r="AA17" s="4">
        <f ca="1">AA16*EXP('Task 5'!X16)+$F17</f>
        <v>21410.648787273731</v>
      </c>
      <c r="AB17" s="4">
        <f ca="1">AB16*EXP('Task 5'!Y16)+$F17</f>
        <v>16526.315694328241</v>
      </c>
      <c r="AC17" s="4">
        <f ca="1">AC16*EXP('Task 5'!Z16)+$F17</f>
        <v>16097.782130889918</v>
      </c>
      <c r="AD17" s="4">
        <f ca="1">AD16*EXP('Task 5'!AA16)+$F17</f>
        <v>17272.915210601845</v>
      </c>
      <c r="AE17" s="4">
        <f ca="1">AE16*EXP('Task 5'!AB16)+$F17</f>
        <v>16268.62402599596</v>
      </c>
      <c r="AF17" s="4">
        <f ca="1">AF16*EXP('Task 5'!AC16)+$F17</f>
        <v>14322.150798436836</v>
      </c>
      <c r="AG17" s="4">
        <f ca="1">AG16*EXP('Task 5'!AD16)+$F17</f>
        <v>17174.425498524197</v>
      </c>
      <c r="AH17" s="4">
        <f ca="1">AH16*EXP('Task 5'!AE16)+$F17</f>
        <v>15617.504850018238</v>
      </c>
      <c r="AI17" s="4">
        <f ca="1">AI16*EXP('Task 5'!AF16)+$F17</f>
        <v>17844.921039932186</v>
      </c>
      <c r="AJ17" s="4">
        <f ca="1">AJ16*EXP('Task 5'!AG16)+$F17</f>
        <v>16072.403065240642</v>
      </c>
      <c r="AK17" s="4">
        <f ca="1">AK16*EXP('Task 5'!AH16)+$F17</f>
        <v>16860.135548401187</v>
      </c>
      <c r="AL17" s="4">
        <f ca="1">AL16*EXP('Task 5'!AI16)+$F17</f>
        <v>19213.52959664393</v>
      </c>
      <c r="AM17" s="4">
        <f ca="1">AM16*EXP('Task 5'!AJ16)+$F17</f>
        <v>16508.132235657409</v>
      </c>
      <c r="AN17" s="4">
        <f ca="1">AN16*EXP('Task 5'!AK16)+$F17</f>
        <v>15204.242869918728</v>
      </c>
      <c r="AO17" s="4">
        <f ca="1">AO16*EXP('Task 5'!AL16)+$F17</f>
        <v>17155.664561453319</v>
      </c>
      <c r="AP17" s="4">
        <f ca="1">AP16*EXP('Task 5'!AM16)+$F17</f>
        <v>17106.636541652537</v>
      </c>
      <c r="AQ17" s="4">
        <f ca="1">AQ16*EXP('Task 5'!AN16)+$F17</f>
        <v>19913.583541114633</v>
      </c>
      <c r="AR17" s="4">
        <f ca="1">AR16*EXP('Task 5'!AO16)+$F17</f>
        <v>15965.091704613989</v>
      </c>
      <c r="AS17" s="4">
        <f ca="1">AS16*EXP('Task 5'!AP16)+$F17</f>
        <v>15866.888449252878</v>
      </c>
      <c r="AT17" s="4">
        <f ca="1">AT16*EXP('Task 5'!AQ16)+$F17</f>
        <v>21912.349196340965</v>
      </c>
      <c r="AU17" s="4">
        <f ca="1">AU16*EXP('Task 5'!AR16)+$F17</f>
        <v>16458.081500068296</v>
      </c>
      <c r="AV17" s="4">
        <f ca="1">AV16*EXP('Task 5'!AS16)+$F17</f>
        <v>15443.204175843786</v>
      </c>
      <c r="AW17" s="4">
        <f ca="1">AW16*EXP('Task 5'!AT16)+$F17</f>
        <v>15062.622724521751</v>
      </c>
      <c r="AX17" s="4">
        <f ca="1">AX16*EXP('Task 5'!AU16)+$F17</f>
        <v>17035.79257811248</v>
      </c>
      <c r="AY17" s="4">
        <f ca="1">AY16*EXP('Task 5'!AV16)+$F17</f>
        <v>18435.209258090756</v>
      </c>
      <c r="AZ17" s="4">
        <f ca="1">AZ16*EXP('Task 5'!AW16)+$F17</f>
        <v>19757.895525350254</v>
      </c>
      <c r="BA17" s="4">
        <f ca="1">BA16*EXP('Task 5'!AX16)+$F17</f>
        <v>15748.4348606848</v>
      </c>
      <c r="BB17" s="4">
        <f ca="1">BB16*EXP('Task 5'!AY16)+$F17</f>
        <v>17472.552116047165</v>
      </c>
      <c r="BC17" s="4">
        <f ca="1">BC16*EXP('Task 5'!AZ16)+$F17</f>
        <v>16675.636939552522</v>
      </c>
      <c r="BD17" s="4">
        <f ca="1">BD16*EXP('Task 5'!BA16)+$F17</f>
        <v>15376.370854655757</v>
      </c>
      <c r="BE17" s="4">
        <f ca="1">BE16*EXP('Task 5'!BB16)+$F17</f>
        <v>15980.56870842621</v>
      </c>
      <c r="BF17" s="4">
        <f ca="1">BF16*EXP('Task 5'!BC16)+$F17</f>
        <v>18545.20757836333</v>
      </c>
      <c r="BG17" s="4">
        <f ca="1">BG16*EXP('Task 5'!BD16)+$F17</f>
        <v>22121.467311033171</v>
      </c>
      <c r="BH17" s="4">
        <f ca="1">BH16*EXP('Task 5'!BE16)+$F17</f>
        <v>17425.242279708422</v>
      </c>
      <c r="BI17" s="4">
        <f ca="1">BI16*EXP('Task 5'!BF16)+$F17</f>
        <v>18148.182962072504</v>
      </c>
      <c r="BJ17" s="4">
        <f ca="1">BJ16*EXP('Task 5'!BG16)+$F17</f>
        <v>14940.23737322347</v>
      </c>
      <c r="BK17" s="4">
        <f ca="1">BK16*EXP('Task 5'!BH16)+$F17</f>
        <v>15772.05089865349</v>
      </c>
      <c r="BL17" s="4">
        <f ca="1">BL16*EXP('Task 5'!BI16)+$F17</f>
        <v>15077.77506395106</v>
      </c>
      <c r="BM17" s="4">
        <f ca="1">BM16*EXP('Task 5'!BJ16)+$F17</f>
        <v>16383.341706058953</v>
      </c>
      <c r="BN17" s="4">
        <f ca="1">BN16*EXP('Task 5'!BK16)+$F17</f>
        <v>23068.449201507476</v>
      </c>
      <c r="BO17" s="4">
        <f ca="1">BO16*EXP('Task 5'!BL16)+$F17</f>
        <v>21214.922738263096</v>
      </c>
      <c r="BP17" s="4">
        <f ca="1">BP16*EXP('Task 5'!BM16)+$F17</f>
        <v>18123.982925302033</v>
      </c>
      <c r="BQ17" s="4">
        <f ca="1">BQ16*EXP('Task 5'!BN16)+$F17</f>
        <v>18631.990218559542</v>
      </c>
      <c r="BR17" s="4">
        <f ca="1">BR16*EXP('Task 5'!BO16)+$F17</f>
        <v>17183.321025669284</v>
      </c>
      <c r="BS17" s="4">
        <f ca="1">BS16*EXP('Task 5'!BP16)+$F17</f>
        <v>18258.123212315262</v>
      </c>
      <c r="BT17" s="4">
        <f ca="1">BT16*EXP('Task 5'!BQ16)+$F17</f>
        <v>18799.413056365203</v>
      </c>
      <c r="BU17" s="4">
        <f ca="1">BU16*EXP('Task 5'!BR16)+$F17</f>
        <v>18649.895215316043</v>
      </c>
      <c r="BV17" s="4">
        <f ca="1">BV16*EXP('Task 5'!BS16)+$F17</f>
        <v>17402.549235239421</v>
      </c>
      <c r="BW17" s="4">
        <f ca="1">BW16*EXP('Task 5'!BT16)+$F17</f>
        <v>17547.706188276767</v>
      </c>
      <c r="BX17" s="4">
        <f ca="1">BX16*EXP('Task 5'!BU16)+$F17</f>
        <v>15678.068813357961</v>
      </c>
      <c r="BY17" s="4">
        <f ca="1">BY16*EXP('Task 5'!BV16)+$F17</f>
        <v>17054.069851385782</v>
      </c>
      <c r="BZ17" s="4">
        <f ca="1">BZ16*EXP('Task 5'!BW16)+$F17</f>
        <v>17490.111506475383</v>
      </c>
      <c r="CA17" s="4">
        <f ca="1">CA16*EXP('Task 5'!BX16)+$F17</f>
        <v>14297.413747973118</v>
      </c>
      <c r="CB17" s="4">
        <f ca="1">CB16*EXP('Task 5'!BY16)+$F17</f>
        <v>18259.93450509759</v>
      </c>
      <c r="CC17" s="4">
        <f ca="1">CC16*EXP('Task 5'!BZ16)+$F17</f>
        <v>19166.382817218226</v>
      </c>
      <c r="CD17" s="4">
        <f ca="1">CD16*EXP('Task 5'!CA16)+$F17</f>
        <v>18151.286876215392</v>
      </c>
      <c r="CE17" s="4">
        <f ca="1">CE16*EXP('Task 5'!CB16)+$F17</f>
        <v>17946.344060626991</v>
      </c>
      <c r="CF17" s="4">
        <f ca="1">CF16*EXP('Task 5'!CC16)+$F17</f>
        <v>17716.859123309303</v>
      </c>
      <c r="CG17" s="4">
        <f ca="1">CG16*EXP('Task 5'!CD16)+$F17</f>
        <v>15511.644381911115</v>
      </c>
      <c r="CH17" s="4">
        <f ca="1">CH16*EXP('Task 5'!CE16)+$F17</f>
        <v>20272.83093948747</v>
      </c>
      <c r="CI17" s="4">
        <f ca="1">CI16*EXP('Task 5'!CF16)+$F17</f>
        <v>16705.424229081596</v>
      </c>
      <c r="CJ17" s="4">
        <f ca="1">CJ16*EXP('Task 5'!CG16)+$F17</f>
        <v>15557.563646930079</v>
      </c>
      <c r="CK17" s="4">
        <f ca="1">CK16*EXP('Task 5'!CH16)+$F17</f>
        <v>17233.104255629314</v>
      </c>
      <c r="CL17" s="4">
        <f ca="1">CL16*EXP('Task 5'!CI16)+$F17</f>
        <v>15941.412642448329</v>
      </c>
      <c r="CM17" s="4">
        <f ca="1">CM16*EXP('Task 5'!CJ16)+$F17</f>
        <v>13306.510733510877</v>
      </c>
      <c r="CN17" s="4">
        <f ca="1">CN16*EXP('Task 5'!CK16)+$F17</f>
        <v>14167.279427034906</v>
      </c>
      <c r="CO17" s="4">
        <f ca="1">CO16*EXP('Task 5'!CL16)+$F17</f>
        <v>15043.571318004288</v>
      </c>
      <c r="CP17" s="4">
        <f ca="1">CP16*EXP('Task 5'!CM16)+$F17</f>
        <v>18852.24484599365</v>
      </c>
      <c r="CQ17" s="4">
        <f ca="1">CQ16*EXP('Task 5'!CN16)+$F17</f>
        <v>19527.751949994275</v>
      </c>
      <c r="CR17" s="4">
        <f ca="1">CR16*EXP('Task 5'!CO16)+$F17</f>
        <v>17705.548847893671</v>
      </c>
      <c r="CS17" s="4">
        <f ca="1">CS16*EXP('Task 5'!CP16)+$F17</f>
        <v>19169.307128710599</v>
      </c>
      <c r="CT17" s="4">
        <f ca="1">CT16*EXP('Task 5'!CQ16)+$F17</f>
        <v>17285.042574411575</v>
      </c>
      <c r="CU17" s="4">
        <f ca="1">CU16*EXP('Task 5'!CR16)+$F17</f>
        <v>16265.250037796417</v>
      </c>
      <c r="CV17" s="4">
        <f ca="1">CV16*EXP('Task 5'!CS16)+$F17</f>
        <v>17607.557524190888</v>
      </c>
      <c r="CW17" s="4">
        <f ca="1">CW16*EXP('Task 5'!CT16)+$F17</f>
        <v>17239.896913578625</v>
      </c>
      <c r="CX17" s="4">
        <f ca="1">CX16*EXP('Task 5'!CU16)+$F17</f>
        <v>17699.6176621255</v>
      </c>
      <c r="CY17" s="4">
        <f ca="1">CY16*EXP('Task 5'!CV16)+$F17</f>
        <v>17842.883078092935</v>
      </c>
      <c r="CZ17" s="4">
        <f ca="1">CZ16*EXP('Task 5'!CW16)+$F17</f>
        <v>16357.581305951055</v>
      </c>
      <c r="DA17" s="4">
        <f ca="1">DA16*EXP('Task 5'!CX16)+$F17</f>
        <v>16171.804764622002</v>
      </c>
      <c r="DB17" s="4">
        <f ca="1">DB16*EXP('Task 5'!CY16)+$F17</f>
        <v>17323.469538971734</v>
      </c>
    </row>
    <row r="18" spans="1:106" x14ac:dyDescent="0.25">
      <c r="A18">
        <v>12</v>
      </c>
      <c r="B18" s="1">
        <f>'Task 2'!B15</f>
        <v>45322</v>
      </c>
      <c r="C18" s="4">
        <f>$B$3*'Task 2'!G15</f>
        <v>397.5</v>
      </c>
      <c r="D18" s="5">
        <f>'Task 3'!F15</f>
        <v>2.0592922330080476E-3</v>
      </c>
      <c r="E18" s="4">
        <f t="shared" si="2"/>
        <v>7619.0233999479969</v>
      </c>
      <c r="F18" s="4">
        <f>$C$3*'Task 2'!G15</f>
        <v>927.49999999999989</v>
      </c>
      <c r="G18" s="4">
        <f ca="1">G17*EXP('Task 5'!D17)+$F18</f>
        <v>18156.009727276931</v>
      </c>
      <c r="H18" s="4">
        <f ca="1">H17*EXP('Task 5'!E17)+$F18</f>
        <v>19443.133410746206</v>
      </c>
      <c r="I18" s="4">
        <f ca="1">I17*EXP('Task 5'!F17)+$F18</f>
        <v>17381.606419573061</v>
      </c>
      <c r="J18" s="4">
        <f ca="1">J17*EXP('Task 5'!G17)+$F18</f>
        <v>21642.656954443726</v>
      </c>
      <c r="K18" s="4">
        <f ca="1">K17*EXP('Task 5'!H17)+$F18</f>
        <v>18185.014377605323</v>
      </c>
      <c r="L18" s="4">
        <f ca="1">L17*EXP('Task 5'!I17)+$F18</f>
        <v>17802.245482175411</v>
      </c>
      <c r="M18" s="4">
        <f ca="1">M17*EXP('Task 5'!J17)+$F18</f>
        <v>17901.392332479205</v>
      </c>
      <c r="N18" s="4">
        <f ca="1">N17*EXP('Task 5'!K17)+$F18</f>
        <v>16786.718595001512</v>
      </c>
      <c r="O18" s="4">
        <f ca="1">O17*EXP('Task 5'!L17)+$F18</f>
        <v>16120.178409281682</v>
      </c>
      <c r="P18" s="4">
        <f ca="1">P17*EXP('Task 5'!M17)+$F18</f>
        <v>15139.569124880056</v>
      </c>
      <c r="Q18" s="4">
        <f ca="1">Q17*EXP('Task 5'!N17)+$F18</f>
        <v>20958.284469433711</v>
      </c>
      <c r="R18" s="4">
        <f ca="1">R17*EXP('Task 5'!O17)+$F18</f>
        <v>18635.689485394181</v>
      </c>
      <c r="S18" s="4">
        <f ca="1">S17*EXP('Task 5'!P17)+$F18</f>
        <v>16405.922232674839</v>
      </c>
      <c r="T18" s="4">
        <f ca="1">T17*EXP('Task 5'!Q17)+$F18</f>
        <v>14994.565520050799</v>
      </c>
      <c r="U18" s="4">
        <f ca="1">U17*EXP('Task 5'!R17)+$F18</f>
        <v>15156.046499596205</v>
      </c>
      <c r="V18" s="4">
        <f ca="1">V17*EXP('Task 5'!S17)+$F18</f>
        <v>17090.583083390888</v>
      </c>
      <c r="W18" s="4">
        <f ca="1">W17*EXP('Task 5'!T17)+$F18</f>
        <v>18141.8997484719</v>
      </c>
      <c r="X18" s="4">
        <f ca="1">X17*EXP('Task 5'!U17)+$F18</f>
        <v>18208.158365208936</v>
      </c>
      <c r="Y18" s="4">
        <f ca="1">Y17*EXP('Task 5'!V17)+$F18</f>
        <v>16273.267508139665</v>
      </c>
      <c r="Z18" s="4">
        <f ca="1">Z17*EXP('Task 5'!W17)+$F18</f>
        <v>22273.900253881638</v>
      </c>
      <c r="AA18" s="4">
        <f ca="1">AA17*EXP('Task 5'!X17)+$F18</f>
        <v>22479.65672614369</v>
      </c>
      <c r="AB18" s="4">
        <f ca="1">AB17*EXP('Task 5'!Y17)+$F18</f>
        <v>18589.588426584505</v>
      </c>
      <c r="AC18" s="4">
        <f ca="1">AC17*EXP('Task 5'!Z17)+$F18</f>
        <v>17133.135445242435</v>
      </c>
      <c r="AD18" s="4">
        <f ca="1">AD17*EXP('Task 5'!AA17)+$F18</f>
        <v>20049.443979625441</v>
      </c>
      <c r="AE18" s="4">
        <f ca="1">AE17*EXP('Task 5'!AB17)+$F18</f>
        <v>17332.25691359015</v>
      </c>
      <c r="AF18" s="4">
        <f ca="1">AF17*EXP('Task 5'!AC17)+$F18</f>
        <v>15638.559072983573</v>
      </c>
      <c r="AG18" s="4">
        <f ca="1">AG17*EXP('Task 5'!AD17)+$F18</f>
        <v>18738.315974133038</v>
      </c>
      <c r="AH18" s="4">
        <f ca="1">AH17*EXP('Task 5'!AE17)+$F18</f>
        <v>16034.785684952303</v>
      </c>
      <c r="AI18" s="4">
        <f ca="1">AI17*EXP('Task 5'!AF17)+$F18</f>
        <v>20189.284048271806</v>
      </c>
      <c r="AJ18" s="4">
        <f ca="1">AJ17*EXP('Task 5'!AG17)+$F18</f>
        <v>17603.020670412821</v>
      </c>
      <c r="AK18" s="4">
        <f ca="1">AK17*EXP('Task 5'!AH17)+$F18</f>
        <v>17803.787016938844</v>
      </c>
      <c r="AL18" s="4">
        <f ca="1">AL17*EXP('Task 5'!AI17)+$F18</f>
        <v>20127.743890569469</v>
      </c>
      <c r="AM18" s="4">
        <f ca="1">AM17*EXP('Task 5'!AJ17)+$F18</f>
        <v>16534.951458558753</v>
      </c>
      <c r="AN18" s="4">
        <f ca="1">AN17*EXP('Task 5'!AK17)+$F18</f>
        <v>15970.465990252032</v>
      </c>
      <c r="AO18" s="4">
        <f ca="1">AO17*EXP('Task 5'!AL17)+$F18</f>
        <v>17795.811390585885</v>
      </c>
      <c r="AP18" s="4">
        <f ca="1">AP17*EXP('Task 5'!AM17)+$F18</f>
        <v>18051.31800819714</v>
      </c>
      <c r="AQ18" s="4">
        <f ca="1">AQ17*EXP('Task 5'!AN17)+$F18</f>
        <v>21189.468422480084</v>
      </c>
      <c r="AR18" s="4">
        <f ca="1">AR17*EXP('Task 5'!AO17)+$F18</f>
        <v>16843.165532142677</v>
      </c>
      <c r="AS18" s="4">
        <f ca="1">AS17*EXP('Task 5'!AP17)+$F18</f>
        <v>15061.904814149757</v>
      </c>
      <c r="AT18" s="4">
        <f ca="1">AT17*EXP('Task 5'!AQ17)+$F18</f>
        <v>21839.907677215549</v>
      </c>
      <c r="AU18" s="4">
        <f ca="1">AU17*EXP('Task 5'!AR17)+$F18</f>
        <v>17582.818448364666</v>
      </c>
      <c r="AV18" s="4">
        <f ca="1">AV17*EXP('Task 5'!AS17)+$F18</f>
        <v>15629.786948305074</v>
      </c>
      <c r="AW18" s="4">
        <f ca="1">AW17*EXP('Task 5'!AT17)+$F18</f>
        <v>15967.949041845108</v>
      </c>
      <c r="AX18" s="4">
        <f ca="1">AX17*EXP('Task 5'!AU17)+$F18</f>
        <v>15595.731934392032</v>
      </c>
      <c r="AY18" s="4">
        <f ca="1">AY17*EXP('Task 5'!AV17)+$F18</f>
        <v>19081.371974165751</v>
      </c>
      <c r="AZ18" s="4">
        <f ca="1">AZ17*EXP('Task 5'!AW17)+$F18</f>
        <v>20559.62176443604</v>
      </c>
      <c r="BA18" s="4">
        <f ca="1">BA17*EXP('Task 5'!AX17)+$F18</f>
        <v>16057.941886834751</v>
      </c>
      <c r="BB18" s="4">
        <f ca="1">BB17*EXP('Task 5'!AY17)+$F18</f>
        <v>19316.161973463521</v>
      </c>
      <c r="BC18" s="4">
        <f ca="1">BC17*EXP('Task 5'!AZ17)+$F18</f>
        <v>17237.163222160303</v>
      </c>
      <c r="BD18" s="4">
        <f ca="1">BD17*EXP('Task 5'!BA17)+$F18</f>
        <v>16708.096151197788</v>
      </c>
      <c r="BE18" s="4">
        <f ca="1">BE17*EXP('Task 5'!BB17)+$F18</f>
        <v>16406.696280624008</v>
      </c>
      <c r="BF18" s="4">
        <f ca="1">BF17*EXP('Task 5'!BC17)+$F18</f>
        <v>19640.488657229762</v>
      </c>
      <c r="BG18" s="4">
        <f ca="1">BG17*EXP('Task 5'!BD17)+$F18</f>
        <v>23377.378265721629</v>
      </c>
      <c r="BH18" s="4">
        <f ca="1">BH17*EXP('Task 5'!BE17)+$F18</f>
        <v>16689.700683023791</v>
      </c>
      <c r="BI18" s="4">
        <f ca="1">BI17*EXP('Task 5'!BF17)+$F18</f>
        <v>19700.656828057236</v>
      </c>
      <c r="BJ18" s="4">
        <f ca="1">BJ17*EXP('Task 5'!BG17)+$F18</f>
        <v>15503.368719482609</v>
      </c>
      <c r="BK18" s="4">
        <f ca="1">BK17*EXP('Task 5'!BH17)+$F18</f>
        <v>16673.985156331386</v>
      </c>
      <c r="BL18" s="4">
        <f ca="1">BL17*EXP('Task 5'!BI17)+$F18</f>
        <v>16286.22726323976</v>
      </c>
      <c r="BM18" s="4">
        <f ca="1">BM17*EXP('Task 5'!BJ17)+$F18</f>
        <v>17402.650741719153</v>
      </c>
      <c r="BN18" s="4">
        <f ca="1">BN17*EXP('Task 5'!BK17)+$F18</f>
        <v>24023.678223886356</v>
      </c>
      <c r="BO18" s="4">
        <f ca="1">BO17*EXP('Task 5'!BL17)+$F18</f>
        <v>20445.677769209407</v>
      </c>
      <c r="BP18" s="4">
        <f ca="1">BP17*EXP('Task 5'!BM17)+$F18</f>
        <v>19072.834168774865</v>
      </c>
      <c r="BQ18" s="4">
        <f ca="1">BQ17*EXP('Task 5'!BN17)+$F18</f>
        <v>19958.691692136501</v>
      </c>
      <c r="BR18" s="4">
        <f ca="1">BR17*EXP('Task 5'!BO17)+$F18</f>
        <v>18150.91924259876</v>
      </c>
      <c r="BS18" s="4">
        <f ca="1">BS17*EXP('Task 5'!BP17)+$F18</f>
        <v>19522.096478990406</v>
      </c>
      <c r="BT18" s="4">
        <f ca="1">BT17*EXP('Task 5'!BQ17)+$F18</f>
        <v>19881.989095639739</v>
      </c>
      <c r="BU18" s="4">
        <f ca="1">BU17*EXP('Task 5'!BR17)+$F18</f>
        <v>17946.537368669247</v>
      </c>
      <c r="BV18" s="4">
        <f ca="1">BV17*EXP('Task 5'!BS17)+$F18</f>
        <v>18528.388419353014</v>
      </c>
      <c r="BW18" s="4">
        <f ca="1">BW17*EXP('Task 5'!BT17)+$F18</f>
        <v>18580.759305003172</v>
      </c>
      <c r="BX18" s="4">
        <f ca="1">BX17*EXP('Task 5'!BU17)+$F18</f>
        <v>16664.514211493424</v>
      </c>
      <c r="BY18" s="4">
        <f ca="1">BY17*EXP('Task 5'!BV17)+$F18</f>
        <v>17949.732722825142</v>
      </c>
      <c r="BZ18" s="4">
        <f ca="1">BZ17*EXP('Task 5'!BW17)+$F18</f>
        <v>19352.461455032615</v>
      </c>
      <c r="CA18" s="4">
        <f ca="1">CA17*EXP('Task 5'!BX17)+$F18</f>
        <v>16412.44699100489</v>
      </c>
      <c r="CB18" s="4">
        <f ca="1">CB17*EXP('Task 5'!BY17)+$F18</f>
        <v>20450.232712295394</v>
      </c>
      <c r="CC18" s="4">
        <f ca="1">CC17*EXP('Task 5'!BZ17)+$F18</f>
        <v>19784.968927999609</v>
      </c>
      <c r="CD18" s="4">
        <f ca="1">CD17*EXP('Task 5'!CA17)+$F18</f>
        <v>18661.518114462204</v>
      </c>
      <c r="CE18" s="4">
        <f ca="1">CE17*EXP('Task 5'!CB17)+$F18</f>
        <v>21417.774009246878</v>
      </c>
      <c r="CF18" s="4">
        <f ca="1">CF17*EXP('Task 5'!CC17)+$F18</f>
        <v>17395.703334823349</v>
      </c>
      <c r="CG18" s="4">
        <f ca="1">CG17*EXP('Task 5'!CD17)+$F18</f>
        <v>15967.128130330886</v>
      </c>
      <c r="CH18" s="4">
        <f ca="1">CH17*EXP('Task 5'!CE17)+$F18</f>
        <v>20222.593720531251</v>
      </c>
      <c r="CI18" s="4">
        <f ca="1">CI17*EXP('Task 5'!CF17)+$F18</f>
        <v>17987.617090054326</v>
      </c>
      <c r="CJ18" s="4">
        <f ca="1">CJ17*EXP('Task 5'!CG17)+$F18</f>
        <v>16202.913459918618</v>
      </c>
      <c r="CK18" s="4">
        <f ca="1">CK17*EXP('Task 5'!CH17)+$F18</f>
        <v>16735.730811521113</v>
      </c>
      <c r="CL18" s="4">
        <f ca="1">CL17*EXP('Task 5'!CI17)+$F18</f>
        <v>17735.959340536923</v>
      </c>
      <c r="CM18" s="4">
        <f ca="1">CM17*EXP('Task 5'!CJ17)+$F18</f>
        <v>14427.864009786443</v>
      </c>
      <c r="CN18" s="4">
        <f ca="1">CN17*EXP('Task 5'!CK17)+$F18</f>
        <v>15756.754916862394</v>
      </c>
      <c r="CO18" s="4">
        <f ca="1">CO17*EXP('Task 5'!CL17)+$F18</f>
        <v>16462.035611068884</v>
      </c>
      <c r="CP18" s="4">
        <f ca="1">CP17*EXP('Task 5'!CM17)+$F18</f>
        <v>18183.312904119401</v>
      </c>
      <c r="CQ18" s="4">
        <f ca="1">CQ17*EXP('Task 5'!CN17)+$F18</f>
        <v>24112.854714412097</v>
      </c>
      <c r="CR18" s="4">
        <f ca="1">CR17*EXP('Task 5'!CO17)+$F18</f>
        <v>18499.019876030758</v>
      </c>
      <c r="CS18" s="4">
        <f ca="1">CS17*EXP('Task 5'!CP17)+$F18</f>
        <v>21380.330743124694</v>
      </c>
      <c r="CT18" s="4">
        <f ca="1">CT17*EXP('Task 5'!CQ17)+$F18</f>
        <v>18495.218917127873</v>
      </c>
      <c r="CU18" s="4">
        <f ca="1">CU17*EXP('Task 5'!CR17)+$F18</f>
        <v>17895.101202358783</v>
      </c>
      <c r="CV18" s="4">
        <f ca="1">CV17*EXP('Task 5'!CS17)+$F18</f>
        <v>18499.377162813867</v>
      </c>
      <c r="CW18" s="4">
        <f ca="1">CW17*EXP('Task 5'!CT17)+$F18</f>
        <v>18456.268440171254</v>
      </c>
      <c r="CX18" s="4">
        <f ca="1">CX17*EXP('Task 5'!CU17)+$F18</f>
        <v>17289.505034705646</v>
      </c>
      <c r="CY18" s="4">
        <f ca="1">CY17*EXP('Task 5'!CV17)+$F18</f>
        <v>17177.849563409673</v>
      </c>
      <c r="CZ18" s="4">
        <f ca="1">CZ17*EXP('Task 5'!CW17)+$F18</f>
        <v>17874.60681202136</v>
      </c>
      <c r="DA18" s="4">
        <f ca="1">DA17*EXP('Task 5'!CX17)+$F18</f>
        <v>15578.945224647789</v>
      </c>
      <c r="DB18" s="4">
        <f ca="1">DB17*EXP('Task 5'!CY17)+$F18</f>
        <v>18636.681038920124</v>
      </c>
    </row>
    <row r="19" spans="1:106" x14ac:dyDescent="0.25">
      <c r="A19">
        <v>13</v>
      </c>
      <c r="B19" s="1">
        <f>'Task 2'!B16</f>
        <v>45351</v>
      </c>
      <c r="C19" s="4">
        <f>$B$3*'Task 2'!G16</f>
        <v>397.5</v>
      </c>
      <c r="D19" s="5">
        <f>'Task 3'!F16</f>
        <v>2.1067303396269388E-3</v>
      </c>
      <c r="E19" s="4">
        <f t="shared" si="2"/>
        <v>8032.9613453619513</v>
      </c>
      <c r="F19" s="4">
        <f>$C$3*'Task 2'!G16</f>
        <v>927.49999999999989</v>
      </c>
      <c r="G19" s="4">
        <f ca="1">G18*EXP('Task 5'!D18)+$F19</f>
        <v>20436.134899099288</v>
      </c>
      <c r="H19" s="4">
        <f ca="1">H18*EXP('Task 5'!E18)+$F19</f>
        <v>21311.061574151779</v>
      </c>
      <c r="I19" s="4">
        <f ca="1">I18*EXP('Task 5'!F18)+$F19</f>
        <v>20659.906250904391</v>
      </c>
      <c r="J19" s="4">
        <f ca="1">J18*EXP('Task 5'!G18)+$F19</f>
        <v>22637.18589201065</v>
      </c>
      <c r="K19" s="4">
        <f ca="1">K18*EXP('Task 5'!H18)+$F19</f>
        <v>17394.848340710607</v>
      </c>
      <c r="L19" s="4">
        <f ca="1">L18*EXP('Task 5'!I18)+$F19</f>
        <v>18986.487875448085</v>
      </c>
      <c r="M19" s="4">
        <f ca="1">M18*EXP('Task 5'!J18)+$F19</f>
        <v>18187.907060752685</v>
      </c>
      <c r="N19" s="4">
        <f ca="1">N18*EXP('Task 5'!K18)+$F19</f>
        <v>17437.790182565754</v>
      </c>
      <c r="O19" s="4">
        <f ca="1">O18*EXP('Task 5'!L18)+$F19</f>
        <v>16043.832273597545</v>
      </c>
      <c r="P19" s="4">
        <f ca="1">P18*EXP('Task 5'!M18)+$F19</f>
        <v>17025.515611795112</v>
      </c>
      <c r="Q19" s="4">
        <f ca="1">Q18*EXP('Task 5'!N18)+$F19</f>
        <v>22380.584523957481</v>
      </c>
      <c r="R19" s="4">
        <f ca="1">R18*EXP('Task 5'!O18)+$F19</f>
        <v>19442.726499977063</v>
      </c>
      <c r="S19" s="4">
        <f ca="1">S18*EXP('Task 5'!P18)+$F19</f>
        <v>17422.042710973616</v>
      </c>
      <c r="T19" s="4">
        <f ca="1">T18*EXP('Task 5'!Q18)+$F19</f>
        <v>15568.32320344632</v>
      </c>
      <c r="U19" s="4">
        <f ca="1">U18*EXP('Task 5'!R18)+$F19</f>
        <v>16537.270941700452</v>
      </c>
      <c r="V19" s="4">
        <f ca="1">V18*EXP('Task 5'!S18)+$F19</f>
        <v>18979.063918905234</v>
      </c>
      <c r="W19" s="4">
        <f ca="1">W18*EXP('Task 5'!T18)+$F19</f>
        <v>18715.675133739387</v>
      </c>
      <c r="X19" s="4">
        <f ca="1">X18*EXP('Task 5'!U18)+$F19</f>
        <v>19666.252769333681</v>
      </c>
      <c r="Y19" s="4">
        <f ca="1">Y18*EXP('Task 5'!V18)+$F19</f>
        <v>17014.637881714189</v>
      </c>
      <c r="Z19" s="4">
        <f ca="1">Z18*EXP('Task 5'!W18)+$F19</f>
        <v>22605.75257940865</v>
      </c>
      <c r="AA19" s="4">
        <f ca="1">AA18*EXP('Task 5'!X18)+$F19</f>
        <v>22937.764073709473</v>
      </c>
      <c r="AB19" s="4">
        <f ca="1">AB18*EXP('Task 5'!Y18)+$F19</f>
        <v>20337.175393606107</v>
      </c>
      <c r="AC19" s="4">
        <f ca="1">AC18*EXP('Task 5'!Z18)+$F19</f>
        <v>17241.882132253169</v>
      </c>
      <c r="AD19" s="4">
        <f ca="1">AD18*EXP('Task 5'!AA18)+$F19</f>
        <v>21855.457181325924</v>
      </c>
      <c r="AE19" s="4">
        <f ca="1">AE18*EXP('Task 5'!AB18)+$F19</f>
        <v>19108.387306660559</v>
      </c>
      <c r="AF19" s="4">
        <f ca="1">AF18*EXP('Task 5'!AC18)+$F19</f>
        <v>16199.350369769265</v>
      </c>
      <c r="AG19" s="4">
        <f ca="1">AG18*EXP('Task 5'!AD18)+$F19</f>
        <v>20703.951999926372</v>
      </c>
      <c r="AH19" s="4">
        <f ca="1">AH18*EXP('Task 5'!AE18)+$F19</f>
        <v>17284.134311710128</v>
      </c>
      <c r="AI19" s="4">
        <f ca="1">AI18*EXP('Task 5'!AF18)+$F19</f>
        <v>20095.281791935606</v>
      </c>
      <c r="AJ19" s="4">
        <f ca="1">AJ18*EXP('Task 5'!AG18)+$F19</f>
        <v>20165.511593302672</v>
      </c>
      <c r="AK19" s="4">
        <f ca="1">AK18*EXP('Task 5'!AH18)+$F19</f>
        <v>17540.59627238549</v>
      </c>
      <c r="AL19" s="4">
        <f ca="1">AL18*EXP('Task 5'!AI18)+$F19</f>
        <v>21812.345980352438</v>
      </c>
      <c r="AM19" s="4">
        <f ca="1">AM18*EXP('Task 5'!AJ18)+$F19</f>
        <v>16447.269800851631</v>
      </c>
      <c r="AN19" s="4">
        <f ca="1">AN18*EXP('Task 5'!AK18)+$F19</f>
        <v>17620.575972439692</v>
      </c>
      <c r="AO19" s="4">
        <f ca="1">AO18*EXP('Task 5'!AL18)+$F19</f>
        <v>17047.374298843177</v>
      </c>
      <c r="AP19" s="4">
        <f ca="1">AP18*EXP('Task 5'!AM18)+$F19</f>
        <v>19387.330764803552</v>
      </c>
      <c r="AQ19" s="4">
        <f ca="1">AQ18*EXP('Task 5'!AN18)+$F19</f>
        <v>23104.520913394772</v>
      </c>
      <c r="AR19" s="4">
        <f ca="1">AR18*EXP('Task 5'!AO18)+$F19</f>
        <v>16525.273976075889</v>
      </c>
      <c r="AS19" s="4">
        <f ca="1">AS18*EXP('Task 5'!AP18)+$F19</f>
        <v>14463.178617937716</v>
      </c>
      <c r="AT19" s="4">
        <f ca="1">AT18*EXP('Task 5'!AQ18)+$F19</f>
        <v>23079.2726844885</v>
      </c>
      <c r="AU19" s="4">
        <f ca="1">AU18*EXP('Task 5'!AR18)+$F19</f>
        <v>19495.029299400136</v>
      </c>
      <c r="AV19" s="4">
        <f ca="1">AV18*EXP('Task 5'!AS18)+$F19</f>
        <v>15944.758209456271</v>
      </c>
      <c r="AW19" s="4">
        <f ca="1">AW18*EXP('Task 5'!AT18)+$F19</f>
        <v>16831.678502684888</v>
      </c>
      <c r="AX19" s="4">
        <f ca="1">AX18*EXP('Task 5'!AU18)+$F19</f>
        <v>15969.313947928149</v>
      </c>
      <c r="AY19" s="4">
        <f ca="1">AY18*EXP('Task 5'!AV18)+$F19</f>
        <v>20390.27639691046</v>
      </c>
      <c r="AZ19" s="4">
        <f ca="1">AZ18*EXP('Task 5'!AW18)+$F19</f>
        <v>22825.801354441199</v>
      </c>
      <c r="BA19" s="4">
        <f ca="1">BA18*EXP('Task 5'!AX18)+$F19</f>
        <v>15724.340900424741</v>
      </c>
      <c r="BB19" s="4">
        <f ca="1">BB18*EXP('Task 5'!AY18)+$F19</f>
        <v>20536.082904029947</v>
      </c>
      <c r="BC19" s="4">
        <f ca="1">BC18*EXP('Task 5'!AZ18)+$F19</f>
        <v>19948.834311959654</v>
      </c>
      <c r="BD19" s="4">
        <f ca="1">BD18*EXP('Task 5'!BA18)+$F19</f>
        <v>16638.912683147912</v>
      </c>
      <c r="BE19" s="4">
        <f ca="1">BE18*EXP('Task 5'!BB18)+$F19</f>
        <v>15378.453511446933</v>
      </c>
      <c r="BF19" s="4">
        <f ca="1">BF18*EXP('Task 5'!BC18)+$F19</f>
        <v>19478.247889808219</v>
      </c>
      <c r="BG19" s="4">
        <f ca="1">BG18*EXP('Task 5'!BD18)+$F19</f>
        <v>25176.93751727953</v>
      </c>
      <c r="BH19" s="4">
        <f ca="1">BH18*EXP('Task 5'!BE18)+$F19</f>
        <v>17827.987138075518</v>
      </c>
      <c r="BI19" s="4">
        <f ca="1">BI18*EXP('Task 5'!BF18)+$F19</f>
        <v>22266.639318568941</v>
      </c>
      <c r="BJ19" s="4">
        <f ca="1">BJ18*EXP('Task 5'!BG18)+$F19</f>
        <v>16718.261279690993</v>
      </c>
      <c r="BK19" s="4">
        <f ca="1">BK18*EXP('Task 5'!BH18)+$F19</f>
        <v>17853.292070875937</v>
      </c>
      <c r="BL19" s="4">
        <f ca="1">BL18*EXP('Task 5'!BI18)+$F19</f>
        <v>16697.421207902957</v>
      </c>
      <c r="BM19" s="4">
        <f ca="1">BM18*EXP('Task 5'!BJ18)+$F19</f>
        <v>19023.388160382681</v>
      </c>
      <c r="BN19" s="4">
        <f ca="1">BN18*EXP('Task 5'!BK18)+$F19</f>
        <v>24090.966430914861</v>
      </c>
      <c r="BO19" s="4">
        <f ca="1">BO18*EXP('Task 5'!BL18)+$F19</f>
        <v>20645.641844035665</v>
      </c>
      <c r="BP19" s="4">
        <f ca="1">BP18*EXP('Task 5'!BM18)+$F19</f>
        <v>20054.465020020638</v>
      </c>
      <c r="BQ19" s="4">
        <f ca="1">BQ18*EXP('Task 5'!BN18)+$F19</f>
        <v>21255.209376815965</v>
      </c>
      <c r="BR19" s="4">
        <f ca="1">BR18*EXP('Task 5'!BO18)+$F19</f>
        <v>18688.482493461921</v>
      </c>
      <c r="BS19" s="4">
        <f ca="1">BS18*EXP('Task 5'!BP18)+$F19</f>
        <v>20607.945460397808</v>
      </c>
      <c r="BT19" s="4">
        <f ca="1">BT18*EXP('Task 5'!BQ18)+$F19</f>
        <v>19392.27758637895</v>
      </c>
      <c r="BU19" s="4">
        <f ca="1">BU18*EXP('Task 5'!BR18)+$F19</f>
        <v>19216.067469124184</v>
      </c>
      <c r="BV19" s="4">
        <f ca="1">BV18*EXP('Task 5'!BS18)+$F19</f>
        <v>19300.395055767331</v>
      </c>
      <c r="BW19" s="4">
        <f ca="1">BW18*EXP('Task 5'!BT18)+$F19</f>
        <v>19298.238107925899</v>
      </c>
      <c r="BX19" s="4">
        <f ca="1">BX18*EXP('Task 5'!BU18)+$F19</f>
        <v>17451.02919786199</v>
      </c>
      <c r="BY19" s="4">
        <f ca="1">BY18*EXP('Task 5'!BV18)+$F19</f>
        <v>19653.041491985809</v>
      </c>
      <c r="BZ19" s="4">
        <f ca="1">BZ18*EXP('Task 5'!BW18)+$F19</f>
        <v>19749.146162127585</v>
      </c>
      <c r="CA19" s="4">
        <f ca="1">CA18*EXP('Task 5'!BX18)+$F19</f>
        <v>16549.517934603751</v>
      </c>
      <c r="CB19" s="4">
        <f ca="1">CB18*EXP('Task 5'!BY18)+$F19</f>
        <v>21098.129422393762</v>
      </c>
      <c r="CC19" s="4">
        <f ca="1">CC18*EXP('Task 5'!BZ18)+$F19</f>
        <v>19419.269422074827</v>
      </c>
      <c r="CD19" s="4">
        <f ca="1">CD18*EXP('Task 5'!CA18)+$F19</f>
        <v>18562.700337072794</v>
      </c>
      <c r="CE19" s="4">
        <f ca="1">CE18*EXP('Task 5'!CB18)+$F19</f>
        <v>21949.46730947668</v>
      </c>
      <c r="CF19" s="4">
        <f ca="1">CF18*EXP('Task 5'!CC18)+$F19</f>
        <v>18394.023335820704</v>
      </c>
      <c r="CG19" s="4">
        <f ca="1">CG18*EXP('Task 5'!CD18)+$F19</f>
        <v>15738.362840980697</v>
      </c>
      <c r="CH19" s="4">
        <f ca="1">CH18*EXP('Task 5'!CE18)+$F19</f>
        <v>20196.307976265682</v>
      </c>
      <c r="CI19" s="4">
        <f ca="1">CI18*EXP('Task 5'!CF18)+$F19</f>
        <v>19771.28207346948</v>
      </c>
      <c r="CJ19" s="4">
        <f ca="1">CJ18*EXP('Task 5'!CG18)+$F19</f>
        <v>17439.386873287869</v>
      </c>
      <c r="CK19" s="4">
        <f ca="1">CK18*EXP('Task 5'!CH18)+$F19</f>
        <v>18982.387566789104</v>
      </c>
      <c r="CL19" s="4">
        <f ca="1">CL18*EXP('Task 5'!CI18)+$F19</f>
        <v>19147.393198970181</v>
      </c>
      <c r="CM19" s="4">
        <f ca="1">CM18*EXP('Task 5'!CJ18)+$F19</f>
        <v>14960.394878075856</v>
      </c>
      <c r="CN19" s="4">
        <f ca="1">CN18*EXP('Task 5'!CK18)+$F19</f>
        <v>16006.621534756643</v>
      </c>
      <c r="CO19" s="4">
        <f ca="1">CO18*EXP('Task 5'!CL18)+$F19</f>
        <v>16817.727632981077</v>
      </c>
      <c r="CP19" s="4">
        <f ca="1">CP18*EXP('Task 5'!CM18)+$F19</f>
        <v>19430.971853361119</v>
      </c>
      <c r="CQ19" s="4">
        <f ca="1">CQ18*EXP('Task 5'!CN18)+$F19</f>
        <v>25037.099255048906</v>
      </c>
      <c r="CR19" s="4">
        <f ca="1">CR18*EXP('Task 5'!CO18)+$F19</f>
        <v>18722.825599415228</v>
      </c>
      <c r="CS19" s="4">
        <f ca="1">CS18*EXP('Task 5'!CP18)+$F19</f>
        <v>22240.484814754916</v>
      </c>
      <c r="CT19" s="4">
        <f ca="1">CT18*EXP('Task 5'!CQ18)+$F19</f>
        <v>20916.827707683704</v>
      </c>
      <c r="CU19" s="4">
        <f ca="1">CU18*EXP('Task 5'!CR18)+$F19</f>
        <v>19920.926179194284</v>
      </c>
      <c r="CV19" s="4">
        <f ca="1">CV18*EXP('Task 5'!CS18)+$F19</f>
        <v>19281.532173999585</v>
      </c>
      <c r="CW19" s="4">
        <f ca="1">CW18*EXP('Task 5'!CT18)+$F19</f>
        <v>20273.900132741153</v>
      </c>
      <c r="CX19" s="4">
        <f ca="1">CX18*EXP('Task 5'!CU18)+$F19</f>
        <v>17900.024255027278</v>
      </c>
      <c r="CY19" s="4">
        <f ca="1">CY18*EXP('Task 5'!CV18)+$F19</f>
        <v>20155.717575484352</v>
      </c>
      <c r="CZ19" s="4">
        <f ca="1">CZ18*EXP('Task 5'!CW18)+$F19</f>
        <v>17638.335734847344</v>
      </c>
      <c r="DA19" s="4">
        <f ca="1">DA18*EXP('Task 5'!CX18)+$F19</f>
        <v>16360.990528148384</v>
      </c>
      <c r="DB19" s="4">
        <f ca="1">DB18*EXP('Task 5'!CY18)+$F19</f>
        <v>18702.356120877885</v>
      </c>
    </row>
    <row r="20" spans="1:106" x14ac:dyDescent="0.25">
      <c r="A20">
        <v>14</v>
      </c>
      <c r="B20" s="1">
        <f>'Task 2'!B17</f>
        <v>45382</v>
      </c>
      <c r="C20" s="4">
        <f>$B$3*'Task 2'!G17</f>
        <v>397.5</v>
      </c>
      <c r="D20" s="5">
        <f>'Task 3'!F17</f>
        <v>2.1574871937086737E-3</v>
      </c>
      <c r="E20" s="4">
        <f t="shared" si="2"/>
        <v>8448.2213844726612</v>
      </c>
      <c r="F20" s="4">
        <f>$C$3*'Task 2'!G17</f>
        <v>927.49999999999989</v>
      </c>
      <c r="G20" s="4">
        <f ca="1">G19*EXP('Task 5'!D19)+$F20</f>
        <v>21627.738654270521</v>
      </c>
      <c r="H20" s="4">
        <f ca="1">H19*EXP('Task 5'!E19)+$F20</f>
        <v>22512.994951280391</v>
      </c>
      <c r="I20" s="4">
        <f ca="1">I19*EXP('Task 5'!F19)+$F20</f>
        <v>20195.479800934383</v>
      </c>
      <c r="J20" s="4">
        <f ca="1">J19*EXP('Task 5'!G19)+$F20</f>
        <v>22251.345464789316</v>
      </c>
      <c r="K20" s="4">
        <f ca="1">K19*EXP('Task 5'!H19)+$F20</f>
        <v>19495.749901660402</v>
      </c>
      <c r="L20" s="4">
        <f ca="1">L19*EXP('Task 5'!I19)+$F20</f>
        <v>19287.56627781854</v>
      </c>
      <c r="M20" s="4">
        <f ca="1">M19*EXP('Task 5'!J19)+$F20</f>
        <v>19686.536034642861</v>
      </c>
      <c r="N20" s="4">
        <f ca="1">N19*EXP('Task 5'!K19)+$F20</f>
        <v>18596.427352606534</v>
      </c>
      <c r="O20" s="4">
        <f ca="1">O19*EXP('Task 5'!L19)+$F20</f>
        <v>16113.228514277909</v>
      </c>
      <c r="P20" s="4">
        <f ca="1">P19*EXP('Task 5'!M19)+$F20</f>
        <v>17397.17746148958</v>
      </c>
      <c r="Q20" s="4">
        <f ca="1">Q19*EXP('Task 5'!N19)+$F20</f>
        <v>22224.934371457941</v>
      </c>
      <c r="R20" s="4">
        <f ca="1">R19*EXP('Task 5'!O19)+$F20</f>
        <v>21555.330905095216</v>
      </c>
      <c r="S20" s="4">
        <f ca="1">S19*EXP('Task 5'!P19)+$F20</f>
        <v>18635.428277035069</v>
      </c>
      <c r="T20" s="4">
        <f ca="1">T19*EXP('Task 5'!Q19)+$F20</f>
        <v>17749.033869872161</v>
      </c>
      <c r="U20" s="4">
        <f ca="1">U19*EXP('Task 5'!R19)+$F20</f>
        <v>17333.416363872526</v>
      </c>
      <c r="V20" s="4">
        <f ca="1">V19*EXP('Task 5'!S19)+$F20</f>
        <v>19780.894808151264</v>
      </c>
      <c r="W20" s="4">
        <f ca="1">W19*EXP('Task 5'!T19)+$F20</f>
        <v>18580.875264371851</v>
      </c>
      <c r="X20" s="4">
        <f ca="1">X19*EXP('Task 5'!U19)+$F20</f>
        <v>20446.158955680152</v>
      </c>
      <c r="Y20" s="4">
        <f ca="1">Y19*EXP('Task 5'!V19)+$F20</f>
        <v>16857.5653328027</v>
      </c>
      <c r="Z20" s="4">
        <f ca="1">Z19*EXP('Task 5'!W19)+$F20</f>
        <v>22814.710065175845</v>
      </c>
      <c r="AA20" s="4">
        <f ca="1">AA19*EXP('Task 5'!X19)+$F20</f>
        <v>25780.072787394394</v>
      </c>
      <c r="AB20" s="4">
        <f ca="1">AB19*EXP('Task 5'!Y19)+$F20</f>
        <v>22817.516336462537</v>
      </c>
      <c r="AC20" s="4">
        <f ca="1">AC19*EXP('Task 5'!Z19)+$F20</f>
        <v>18459.821563149901</v>
      </c>
      <c r="AD20" s="4">
        <f ca="1">AD19*EXP('Task 5'!AA19)+$F20</f>
        <v>22101.135124650555</v>
      </c>
      <c r="AE20" s="4">
        <f ca="1">AE19*EXP('Task 5'!AB19)+$F20</f>
        <v>19847.416355533347</v>
      </c>
      <c r="AF20" s="4">
        <f ca="1">AF19*EXP('Task 5'!AC19)+$F20</f>
        <v>17324.77376794751</v>
      </c>
      <c r="AG20" s="4">
        <f ca="1">AG19*EXP('Task 5'!AD19)+$F20</f>
        <v>22728.612016585088</v>
      </c>
      <c r="AH20" s="4">
        <f ca="1">AH19*EXP('Task 5'!AE19)+$F20</f>
        <v>17600.145205375557</v>
      </c>
      <c r="AI20" s="4">
        <f ca="1">AI19*EXP('Task 5'!AF19)+$F20</f>
        <v>19906.258691130599</v>
      </c>
      <c r="AJ20" s="4">
        <f ca="1">AJ19*EXP('Task 5'!AG19)+$F20</f>
        <v>22989.515007638944</v>
      </c>
      <c r="AK20" s="4">
        <f ca="1">AK19*EXP('Task 5'!AH19)+$F20</f>
        <v>20362.044262807947</v>
      </c>
      <c r="AL20" s="4">
        <f ca="1">AL19*EXP('Task 5'!AI19)+$F20</f>
        <v>21650.614367872597</v>
      </c>
      <c r="AM20" s="4">
        <f ca="1">AM19*EXP('Task 5'!AJ19)+$F20</f>
        <v>18619.72907599786</v>
      </c>
      <c r="AN20" s="4">
        <f ca="1">AN19*EXP('Task 5'!AK19)+$F20</f>
        <v>17806.305043338598</v>
      </c>
      <c r="AO20" s="4">
        <f ca="1">AO19*EXP('Task 5'!AL19)+$F20</f>
        <v>18387.937241392548</v>
      </c>
      <c r="AP20" s="4">
        <f ca="1">AP19*EXP('Task 5'!AM19)+$F20</f>
        <v>21932.06285895672</v>
      </c>
      <c r="AQ20" s="4">
        <f ca="1">AQ19*EXP('Task 5'!AN19)+$F20</f>
        <v>24278.434786004142</v>
      </c>
      <c r="AR20" s="4">
        <f ca="1">AR19*EXP('Task 5'!AO19)+$F20</f>
        <v>18329.249429516487</v>
      </c>
      <c r="AS20" s="4">
        <f ca="1">AS19*EXP('Task 5'!AP19)+$F20</f>
        <v>14880.432518827791</v>
      </c>
      <c r="AT20" s="4">
        <f ca="1">AT19*EXP('Task 5'!AQ19)+$F20</f>
        <v>24703.668679378447</v>
      </c>
      <c r="AU20" s="4">
        <f ca="1">AU19*EXP('Task 5'!AR19)+$F20</f>
        <v>21877.725619763816</v>
      </c>
      <c r="AV20" s="4">
        <f ca="1">AV19*EXP('Task 5'!AS19)+$F20</f>
        <v>15928.45532282316</v>
      </c>
      <c r="AW20" s="4">
        <f ca="1">AW19*EXP('Task 5'!AT19)+$F20</f>
        <v>17757.497002868648</v>
      </c>
      <c r="AX20" s="4">
        <f ca="1">AX19*EXP('Task 5'!AU19)+$F20</f>
        <v>18007.494334310893</v>
      </c>
      <c r="AY20" s="4">
        <f ca="1">AY19*EXP('Task 5'!AV19)+$F20</f>
        <v>22995.747802660226</v>
      </c>
      <c r="AZ20" s="4">
        <f ca="1">AZ19*EXP('Task 5'!AW19)+$F20</f>
        <v>22762.780289830644</v>
      </c>
      <c r="BA20" s="4">
        <f ca="1">BA19*EXP('Task 5'!AX19)+$F20</f>
        <v>16652.148637878177</v>
      </c>
      <c r="BB20" s="4">
        <f ca="1">BB19*EXP('Task 5'!AY19)+$F20</f>
        <v>21987.584529652057</v>
      </c>
      <c r="BC20" s="4">
        <f ca="1">BC19*EXP('Task 5'!AZ19)+$F20</f>
        <v>20984.163946198525</v>
      </c>
      <c r="BD20" s="4">
        <f ca="1">BD19*EXP('Task 5'!BA19)+$F20</f>
        <v>16245.614587025872</v>
      </c>
      <c r="BE20" s="4">
        <f ca="1">BE19*EXP('Task 5'!BB19)+$F20</f>
        <v>15858.649867737769</v>
      </c>
      <c r="BF20" s="4">
        <f ca="1">BF19*EXP('Task 5'!BC19)+$F20</f>
        <v>21200.554827483946</v>
      </c>
      <c r="BG20" s="4">
        <f ca="1">BG19*EXP('Task 5'!BD19)+$F20</f>
        <v>27552.071803613137</v>
      </c>
      <c r="BH20" s="4">
        <f ca="1">BH19*EXP('Task 5'!BE19)+$F20</f>
        <v>18889.774727686894</v>
      </c>
      <c r="BI20" s="4">
        <f ca="1">BI19*EXP('Task 5'!BF19)+$F20</f>
        <v>22476.442923908744</v>
      </c>
      <c r="BJ20" s="4">
        <f ca="1">BJ19*EXP('Task 5'!BG19)+$F20</f>
        <v>17259.117172385741</v>
      </c>
      <c r="BK20" s="4">
        <f ca="1">BK19*EXP('Task 5'!BH19)+$F20</f>
        <v>19364.4061315736</v>
      </c>
      <c r="BL20" s="4">
        <f ca="1">BL19*EXP('Task 5'!BI19)+$F20</f>
        <v>17882.592342957476</v>
      </c>
      <c r="BM20" s="4">
        <f ca="1">BM19*EXP('Task 5'!BJ19)+$F20</f>
        <v>21298.644921492727</v>
      </c>
      <c r="BN20" s="4">
        <f ca="1">BN19*EXP('Task 5'!BK19)+$F20</f>
        <v>25106.300267236235</v>
      </c>
      <c r="BO20" s="4">
        <f ca="1">BO19*EXP('Task 5'!BL19)+$F20</f>
        <v>22557.158060626778</v>
      </c>
      <c r="BP20" s="4">
        <f ca="1">BP19*EXP('Task 5'!BM19)+$F20</f>
        <v>20431.950399197653</v>
      </c>
      <c r="BQ20" s="4">
        <f ca="1">BQ19*EXP('Task 5'!BN19)+$F20</f>
        <v>22352.712439811083</v>
      </c>
      <c r="BR20" s="4">
        <f ca="1">BR19*EXP('Task 5'!BO19)+$F20</f>
        <v>18758.074799637314</v>
      </c>
      <c r="BS20" s="4">
        <f ca="1">BS19*EXP('Task 5'!BP19)+$F20</f>
        <v>23055.802506397686</v>
      </c>
      <c r="BT20" s="4">
        <f ca="1">BT19*EXP('Task 5'!BQ19)+$F20</f>
        <v>19579.823292662019</v>
      </c>
      <c r="BU20" s="4">
        <f ca="1">BU19*EXP('Task 5'!BR19)+$F20</f>
        <v>18418.471570196631</v>
      </c>
      <c r="BV20" s="4">
        <f ca="1">BV19*EXP('Task 5'!BS19)+$F20</f>
        <v>19755.307993893039</v>
      </c>
      <c r="BW20" s="4">
        <f ca="1">BW19*EXP('Task 5'!BT19)+$F20</f>
        <v>20504.951750387183</v>
      </c>
      <c r="BX20" s="4">
        <f ca="1">BX19*EXP('Task 5'!BU19)+$F20</f>
        <v>17720.009187393101</v>
      </c>
      <c r="BY20" s="4">
        <f ca="1">BY19*EXP('Task 5'!BV19)+$F20</f>
        <v>22432.451942029464</v>
      </c>
      <c r="BZ20" s="4">
        <f ca="1">BZ19*EXP('Task 5'!BW19)+$F20</f>
        <v>21930.948377569181</v>
      </c>
      <c r="CA20" s="4">
        <f ca="1">CA19*EXP('Task 5'!BX19)+$F20</f>
        <v>17215.84179318673</v>
      </c>
      <c r="CB20" s="4">
        <f ca="1">CB19*EXP('Task 5'!BY19)+$F20</f>
        <v>21622.956412552623</v>
      </c>
      <c r="CC20" s="4">
        <f ca="1">CC19*EXP('Task 5'!BZ19)+$F20</f>
        <v>20813.379940292096</v>
      </c>
      <c r="CD20" s="4">
        <f ca="1">CD19*EXP('Task 5'!CA19)+$F20</f>
        <v>19485.99754701179</v>
      </c>
      <c r="CE20" s="4">
        <f ca="1">CE19*EXP('Task 5'!CB19)+$F20</f>
        <v>22461.127797394194</v>
      </c>
      <c r="CF20" s="4">
        <f ca="1">CF19*EXP('Task 5'!CC19)+$F20</f>
        <v>19996.646115821477</v>
      </c>
      <c r="CG20" s="4">
        <f ca="1">CG19*EXP('Task 5'!CD19)+$F20</f>
        <v>17128.470868264678</v>
      </c>
      <c r="CH20" s="4">
        <f ca="1">CH19*EXP('Task 5'!CE19)+$F20</f>
        <v>20573.931512074094</v>
      </c>
      <c r="CI20" s="4">
        <f ca="1">CI19*EXP('Task 5'!CF19)+$F20</f>
        <v>20994.262626745349</v>
      </c>
      <c r="CJ20" s="4">
        <f ca="1">CJ19*EXP('Task 5'!CG19)+$F20</f>
        <v>18145.662177311086</v>
      </c>
      <c r="CK20" s="4">
        <f ca="1">CK19*EXP('Task 5'!CH19)+$F20</f>
        <v>18412.784807066742</v>
      </c>
      <c r="CL20" s="4">
        <f ca="1">CL19*EXP('Task 5'!CI19)+$F20</f>
        <v>19335.880125738819</v>
      </c>
      <c r="CM20" s="4">
        <f ca="1">CM19*EXP('Task 5'!CJ19)+$F20</f>
        <v>15948.831475133409</v>
      </c>
      <c r="CN20" s="4">
        <f ca="1">CN19*EXP('Task 5'!CK19)+$F20</f>
        <v>16675.065183484723</v>
      </c>
      <c r="CO20" s="4">
        <f ca="1">CO19*EXP('Task 5'!CL19)+$F20</f>
        <v>18859.003757066232</v>
      </c>
      <c r="CP20" s="4">
        <f ca="1">CP19*EXP('Task 5'!CM19)+$F20</f>
        <v>19823.165244719523</v>
      </c>
      <c r="CQ20" s="4">
        <f ca="1">CQ19*EXP('Task 5'!CN19)+$F20</f>
        <v>26646.929082657971</v>
      </c>
      <c r="CR20" s="4">
        <f ca="1">CR19*EXP('Task 5'!CO19)+$F20</f>
        <v>20255.98328252769</v>
      </c>
      <c r="CS20" s="4">
        <f ca="1">CS19*EXP('Task 5'!CP19)+$F20</f>
        <v>22441.492190389614</v>
      </c>
      <c r="CT20" s="4">
        <f ca="1">CT19*EXP('Task 5'!CQ19)+$F20</f>
        <v>21418.313227085204</v>
      </c>
      <c r="CU20" s="4">
        <f ca="1">CU19*EXP('Task 5'!CR19)+$F20</f>
        <v>20304.764354987095</v>
      </c>
      <c r="CV20" s="4">
        <f ca="1">CV19*EXP('Task 5'!CS19)+$F20</f>
        <v>18768.251849629123</v>
      </c>
      <c r="CW20" s="4">
        <f ca="1">CW19*EXP('Task 5'!CT19)+$F20</f>
        <v>20356.651300479749</v>
      </c>
      <c r="CX20" s="4">
        <f ca="1">CX19*EXP('Task 5'!CU19)+$F20</f>
        <v>18354.06818131738</v>
      </c>
      <c r="CY20" s="4">
        <f ca="1">CY19*EXP('Task 5'!CV19)+$F20</f>
        <v>20969.76870657051</v>
      </c>
      <c r="CZ20" s="4">
        <f ca="1">CZ19*EXP('Task 5'!CW19)+$F20</f>
        <v>18307.117981358839</v>
      </c>
      <c r="DA20" s="4">
        <f ca="1">DA19*EXP('Task 5'!CX19)+$F20</f>
        <v>17559.858481315532</v>
      </c>
      <c r="DB20" s="4">
        <f ca="1">DB19*EXP('Task 5'!CY19)+$F20</f>
        <v>17781.76764372598</v>
      </c>
    </row>
    <row r="21" spans="1:106" x14ac:dyDescent="0.25">
      <c r="A21">
        <v>15</v>
      </c>
      <c r="B21" s="1">
        <f>'Task 2'!B18</f>
        <v>45412</v>
      </c>
      <c r="C21" s="4">
        <f>$B$3*'Task 2'!G18</f>
        <v>397.5</v>
      </c>
      <c r="D21" s="5">
        <f>'Task 3'!F18</f>
        <v>2.2108956270485702E-3</v>
      </c>
      <c r="E21" s="4">
        <f t="shared" si="2"/>
        <v>8864.8680487399706</v>
      </c>
      <c r="F21" s="4">
        <f>$C$3*'Task 2'!G18</f>
        <v>927.49999999999989</v>
      </c>
      <c r="G21" s="4">
        <f ca="1">G20*EXP('Task 5'!D20)+$F21</f>
        <v>21354.094268009354</v>
      </c>
      <c r="H21" s="4">
        <f ca="1">H20*EXP('Task 5'!E20)+$F21</f>
        <v>21422.428401165129</v>
      </c>
      <c r="I21" s="4">
        <f ca="1">I20*EXP('Task 5'!F20)+$F21</f>
        <v>19832.11587064535</v>
      </c>
      <c r="J21" s="4">
        <f ca="1">J20*EXP('Task 5'!G20)+$F21</f>
        <v>23304.835983664969</v>
      </c>
      <c r="K21" s="4">
        <f ca="1">K20*EXP('Task 5'!H20)+$F21</f>
        <v>21330.236997155156</v>
      </c>
      <c r="L21" s="4">
        <f ca="1">L20*EXP('Task 5'!I20)+$F21</f>
        <v>19683.488029734268</v>
      </c>
      <c r="M21" s="4">
        <f ca="1">M20*EXP('Task 5'!J20)+$F21</f>
        <v>19662.976073196292</v>
      </c>
      <c r="N21" s="4">
        <f ca="1">N20*EXP('Task 5'!K20)+$F21</f>
        <v>19838.45366543598</v>
      </c>
      <c r="O21" s="4">
        <f ca="1">O20*EXP('Task 5'!L20)+$F21</f>
        <v>16865.12367835749</v>
      </c>
      <c r="P21" s="4">
        <f ca="1">P20*EXP('Task 5'!M20)+$F21</f>
        <v>17687.084322485643</v>
      </c>
      <c r="Q21" s="4">
        <f ca="1">Q20*EXP('Task 5'!N20)+$F21</f>
        <v>24095.241689941839</v>
      </c>
      <c r="R21" s="4">
        <f ca="1">R20*EXP('Task 5'!O20)+$F21</f>
        <v>22733.57759174419</v>
      </c>
      <c r="S21" s="4">
        <f ca="1">S20*EXP('Task 5'!P20)+$F21</f>
        <v>19531.37501364791</v>
      </c>
      <c r="T21" s="4">
        <f ca="1">T20*EXP('Task 5'!Q20)+$F21</f>
        <v>18314.779194003237</v>
      </c>
      <c r="U21" s="4">
        <f ca="1">U20*EXP('Task 5'!R20)+$F21</f>
        <v>18104.91160815092</v>
      </c>
      <c r="V21" s="4">
        <f ca="1">V20*EXP('Task 5'!S20)+$F21</f>
        <v>19428.200315743394</v>
      </c>
      <c r="W21" s="4">
        <f ca="1">W20*EXP('Task 5'!T20)+$F21</f>
        <v>17864.446075368629</v>
      </c>
      <c r="X21" s="4">
        <f ca="1">X20*EXP('Task 5'!U20)+$F21</f>
        <v>21609.268700432447</v>
      </c>
      <c r="Y21" s="4">
        <f ca="1">Y20*EXP('Task 5'!V20)+$F21</f>
        <v>17016.39308071648</v>
      </c>
      <c r="Z21" s="4">
        <f ca="1">Z20*EXP('Task 5'!W20)+$F21</f>
        <v>23136.335544334535</v>
      </c>
      <c r="AA21" s="4">
        <f ca="1">AA20*EXP('Task 5'!X20)+$F21</f>
        <v>27084.692064926883</v>
      </c>
      <c r="AB21" s="4">
        <f ca="1">AB20*EXP('Task 5'!Y20)+$F21</f>
        <v>26546.316909638066</v>
      </c>
      <c r="AC21" s="4">
        <f ca="1">AC20*EXP('Task 5'!Z20)+$F21</f>
        <v>19223.620500277302</v>
      </c>
      <c r="AD21" s="4">
        <f ca="1">AD20*EXP('Task 5'!AA20)+$F21</f>
        <v>21577.570255212118</v>
      </c>
      <c r="AE21" s="4">
        <f ca="1">AE20*EXP('Task 5'!AB20)+$F21</f>
        <v>19731.913172844517</v>
      </c>
      <c r="AF21" s="4">
        <f ca="1">AF20*EXP('Task 5'!AC20)+$F21</f>
        <v>18708.712933553394</v>
      </c>
      <c r="AG21" s="4">
        <f ca="1">AG20*EXP('Task 5'!AD20)+$F21</f>
        <v>27149.771679047946</v>
      </c>
      <c r="AH21" s="4">
        <f ca="1">AH20*EXP('Task 5'!AE20)+$F21</f>
        <v>16269.784744365546</v>
      </c>
      <c r="AI21" s="4">
        <f ca="1">AI20*EXP('Task 5'!AF20)+$F21</f>
        <v>21477.882773710611</v>
      </c>
      <c r="AJ21" s="4">
        <f ca="1">AJ20*EXP('Task 5'!AG20)+$F21</f>
        <v>22957.240414978278</v>
      </c>
      <c r="AK21" s="4">
        <f ca="1">AK20*EXP('Task 5'!AH20)+$F21</f>
        <v>20933.806909280102</v>
      </c>
      <c r="AL21" s="4">
        <f ca="1">AL20*EXP('Task 5'!AI20)+$F21</f>
        <v>22084.748952612284</v>
      </c>
      <c r="AM21" s="4">
        <f ca="1">AM20*EXP('Task 5'!AJ20)+$F21</f>
        <v>18836.997242923382</v>
      </c>
      <c r="AN21" s="4">
        <f ca="1">AN20*EXP('Task 5'!AK20)+$F21</f>
        <v>18680.301893491247</v>
      </c>
      <c r="AO21" s="4">
        <f ca="1">AO20*EXP('Task 5'!AL20)+$F21</f>
        <v>18145.403253458415</v>
      </c>
      <c r="AP21" s="4">
        <f ca="1">AP20*EXP('Task 5'!AM20)+$F21</f>
        <v>23129.528970631567</v>
      </c>
      <c r="AQ21" s="4">
        <f ca="1">AQ20*EXP('Task 5'!AN20)+$F21</f>
        <v>24934.140442832395</v>
      </c>
      <c r="AR21" s="4">
        <f ca="1">AR20*EXP('Task 5'!AO20)+$F21</f>
        <v>18757.652308518311</v>
      </c>
      <c r="AS21" s="4">
        <f ca="1">AS20*EXP('Task 5'!AP20)+$F21</f>
        <v>14742.47059577984</v>
      </c>
      <c r="AT21" s="4">
        <f ca="1">AT20*EXP('Task 5'!AQ20)+$F21</f>
        <v>25141.287130237568</v>
      </c>
      <c r="AU21" s="4">
        <f ca="1">AU20*EXP('Task 5'!AR20)+$F21</f>
        <v>21854.901883851573</v>
      </c>
      <c r="AV21" s="4">
        <f ca="1">AV20*EXP('Task 5'!AS20)+$F21</f>
        <v>15874.992091475604</v>
      </c>
      <c r="AW21" s="4">
        <f ca="1">AW20*EXP('Task 5'!AT20)+$F21</f>
        <v>17014.285937040171</v>
      </c>
      <c r="AX21" s="4">
        <f ca="1">AX20*EXP('Task 5'!AU20)+$F21</f>
        <v>18745.57568610417</v>
      </c>
      <c r="AY21" s="4">
        <f ca="1">AY20*EXP('Task 5'!AV20)+$F21</f>
        <v>23657.095083921238</v>
      </c>
      <c r="AZ21" s="4">
        <f ca="1">AZ20*EXP('Task 5'!AW20)+$F21</f>
        <v>23907.584790198438</v>
      </c>
      <c r="BA21" s="4">
        <f ca="1">BA20*EXP('Task 5'!AX20)+$F21</f>
        <v>17151.315989267005</v>
      </c>
      <c r="BB21" s="4">
        <f ca="1">BB20*EXP('Task 5'!AY20)+$F21</f>
        <v>21981.691475752301</v>
      </c>
      <c r="BC21" s="4">
        <f ca="1">BC20*EXP('Task 5'!AZ20)+$F21</f>
        <v>21312.942803978916</v>
      </c>
      <c r="BD21" s="4">
        <f ca="1">BD20*EXP('Task 5'!BA20)+$F21</f>
        <v>15841.433195259597</v>
      </c>
      <c r="BE21" s="4">
        <f ca="1">BE20*EXP('Task 5'!BB20)+$F21</f>
        <v>17771.413085865534</v>
      </c>
      <c r="BF21" s="4">
        <f ca="1">BF20*EXP('Task 5'!BC20)+$F21</f>
        <v>21401.197601614203</v>
      </c>
      <c r="BG21" s="4">
        <f ca="1">BG20*EXP('Task 5'!BD20)+$F21</f>
        <v>30750.747668105018</v>
      </c>
      <c r="BH21" s="4">
        <f ca="1">BH20*EXP('Task 5'!BE20)+$F21</f>
        <v>19208.043434679239</v>
      </c>
      <c r="BI21" s="4">
        <f ca="1">BI20*EXP('Task 5'!BF20)+$F21</f>
        <v>23849.05441504225</v>
      </c>
      <c r="BJ21" s="4">
        <f ca="1">BJ20*EXP('Task 5'!BG20)+$F21</f>
        <v>18694.487129719171</v>
      </c>
      <c r="BK21" s="4">
        <f ca="1">BK20*EXP('Task 5'!BH20)+$F21</f>
        <v>21372.904455586293</v>
      </c>
      <c r="BL21" s="4">
        <f ca="1">BL20*EXP('Task 5'!BI20)+$F21</f>
        <v>19618.809610221298</v>
      </c>
      <c r="BM21" s="4">
        <f ca="1">BM20*EXP('Task 5'!BJ20)+$F21</f>
        <v>21676.420178577751</v>
      </c>
      <c r="BN21" s="4">
        <f ca="1">BN20*EXP('Task 5'!BK20)+$F21</f>
        <v>26079.340861738572</v>
      </c>
      <c r="BO21" s="4">
        <f ca="1">BO20*EXP('Task 5'!BL20)+$F21</f>
        <v>22800.72997731511</v>
      </c>
      <c r="BP21" s="4">
        <f ca="1">BP20*EXP('Task 5'!BM20)+$F21</f>
        <v>19693.191186315773</v>
      </c>
      <c r="BQ21" s="4">
        <f ca="1">BQ20*EXP('Task 5'!BN20)+$F21</f>
        <v>23510.064345730902</v>
      </c>
      <c r="BR21" s="4">
        <f ca="1">BR20*EXP('Task 5'!BO20)+$F21</f>
        <v>17324.249243015212</v>
      </c>
      <c r="BS21" s="4">
        <f ca="1">BS20*EXP('Task 5'!BP20)+$F21</f>
        <v>25040.899671421077</v>
      </c>
      <c r="BT21" s="4">
        <f ca="1">BT20*EXP('Task 5'!BQ20)+$F21</f>
        <v>19086.506800634823</v>
      </c>
      <c r="BU21" s="4">
        <f ca="1">BU20*EXP('Task 5'!BR20)+$F21</f>
        <v>19474.793264950404</v>
      </c>
      <c r="BV21" s="4">
        <f ca="1">BV20*EXP('Task 5'!BS20)+$F21</f>
        <v>20128.883739628916</v>
      </c>
      <c r="BW21" s="4">
        <f ca="1">BW20*EXP('Task 5'!BT20)+$F21</f>
        <v>20964.172441861334</v>
      </c>
      <c r="BX21" s="4">
        <f ca="1">BX20*EXP('Task 5'!BU20)+$F21</f>
        <v>18999.630791647232</v>
      </c>
      <c r="BY21" s="4">
        <f ca="1">BY20*EXP('Task 5'!BV20)+$F21</f>
        <v>22731.078107345842</v>
      </c>
      <c r="BZ21" s="4">
        <f ca="1">BZ20*EXP('Task 5'!BW20)+$F21</f>
        <v>23180.619813713751</v>
      </c>
      <c r="CA21" s="4">
        <f ca="1">CA20*EXP('Task 5'!BX20)+$F21</f>
        <v>18334.688399385217</v>
      </c>
      <c r="CB21" s="4">
        <f ca="1">CB20*EXP('Task 5'!BY20)+$F21</f>
        <v>22158.263532263041</v>
      </c>
      <c r="CC21" s="4">
        <f ca="1">CC20*EXP('Task 5'!BZ20)+$F21</f>
        <v>22291.287473954369</v>
      </c>
      <c r="CD21" s="4">
        <f ca="1">CD20*EXP('Task 5'!CA20)+$F21</f>
        <v>20608.711202938048</v>
      </c>
      <c r="CE21" s="4">
        <f ca="1">CE20*EXP('Task 5'!CB20)+$F21</f>
        <v>22044.656455109398</v>
      </c>
      <c r="CF21" s="4">
        <f ca="1">CF20*EXP('Task 5'!CC20)+$F21</f>
        <v>21617.44432403367</v>
      </c>
      <c r="CG21" s="4">
        <f ca="1">CG20*EXP('Task 5'!CD20)+$F21</f>
        <v>19051.078908882031</v>
      </c>
      <c r="CH21" s="4">
        <f ca="1">CH20*EXP('Task 5'!CE20)+$F21</f>
        <v>22244.816382878147</v>
      </c>
      <c r="CI21" s="4">
        <f ca="1">CI20*EXP('Task 5'!CF20)+$F21</f>
        <v>21599.220436745807</v>
      </c>
      <c r="CJ21" s="4">
        <f ca="1">CJ20*EXP('Task 5'!CG20)+$F21</f>
        <v>18247.174309576938</v>
      </c>
      <c r="CK21" s="4">
        <f ca="1">CK20*EXP('Task 5'!CH20)+$F21</f>
        <v>19598.410149049982</v>
      </c>
      <c r="CL21" s="4">
        <f ca="1">CL20*EXP('Task 5'!CI20)+$F21</f>
        <v>21436.074754293022</v>
      </c>
      <c r="CM21" s="4">
        <f ca="1">CM20*EXP('Task 5'!CJ20)+$F21</f>
        <v>17020.9881835257</v>
      </c>
      <c r="CN21" s="4">
        <f ca="1">CN20*EXP('Task 5'!CK20)+$F21</f>
        <v>18087.222760549321</v>
      </c>
      <c r="CO21" s="4">
        <f ca="1">CO20*EXP('Task 5'!CL20)+$F21</f>
        <v>20897.412358841462</v>
      </c>
      <c r="CP21" s="4">
        <f ca="1">CP20*EXP('Task 5'!CM20)+$F21</f>
        <v>21072.159048365203</v>
      </c>
      <c r="CQ21" s="4">
        <f ca="1">CQ20*EXP('Task 5'!CN20)+$F21</f>
        <v>27149.760242173546</v>
      </c>
      <c r="CR21" s="4">
        <f ca="1">CR20*EXP('Task 5'!CO20)+$F21</f>
        <v>20268.276019167151</v>
      </c>
      <c r="CS21" s="4">
        <f ca="1">CS20*EXP('Task 5'!CP20)+$F21</f>
        <v>23311.129370196788</v>
      </c>
      <c r="CT21" s="4">
        <f ca="1">CT20*EXP('Task 5'!CQ20)+$F21</f>
        <v>20659.34734021053</v>
      </c>
      <c r="CU21" s="4">
        <f ca="1">CU20*EXP('Task 5'!CR20)+$F21</f>
        <v>21110.399677743255</v>
      </c>
      <c r="CV21" s="4">
        <f ca="1">CV20*EXP('Task 5'!CS20)+$F21</f>
        <v>19523.758481691988</v>
      </c>
      <c r="CW21" s="4">
        <f ca="1">CW20*EXP('Task 5'!CT20)+$F21</f>
        <v>22415.44591489109</v>
      </c>
      <c r="CX21" s="4">
        <f ca="1">CX20*EXP('Task 5'!CU20)+$F21</f>
        <v>21518.53810430166</v>
      </c>
      <c r="CY21" s="4">
        <f ca="1">CY20*EXP('Task 5'!CV20)+$F21</f>
        <v>19996.937225647252</v>
      </c>
      <c r="CZ21" s="4">
        <f ca="1">CZ20*EXP('Task 5'!CW20)+$F21</f>
        <v>20268.941687383653</v>
      </c>
      <c r="DA21" s="4">
        <f ca="1">DA20*EXP('Task 5'!CX20)+$F21</f>
        <v>18225.671343578597</v>
      </c>
      <c r="DB21" s="4">
        <f ca="1">DB20*EXP('Task 5'!CY20)+$F21</f>
        <v>17409.15205415936</v>
      </c>
    </row>
    <row r="22" spans="1:106" x14ac:dyDescent="0.25">
      <c r="A22">
        <v>16</v>
      </c>
      <c r="B22" s="1">
        <f>'Task 2'!B19</f>
        <v>45443</v>
      </c>
      <c r="C22" s="4">
        <f>$B$3*'Task 2'!G19</f>
        <v>397.5</v>
      </c>
      <c r="D22" s="5">
        <f>'Task 3'!F19</f>
        <v>2.2663544663377166E-3</v>
      </c>
      <c r="E22" s="4">
        <f t="shared" si="2"/>
        <v>9282.9640049389618</v>
      </c>
      <c r="F22" s="4">
        <f>$C$3*'Task 2'!G19</f>
        <v>927.49999999999989</v>
      </c>
      <c r="G22" s="4">
        <f ca="1">G21*EXP('Task 5'!D21)+$F22</f>
        <v>26301.451215524678</v>
      </c>
      <c r="H22" s="4">
        <f ca="1">H21*EXP('Task 5'!E21)+$F22</f>
        <v>23745.776475186231</v>
      </c>
      <c r="I22" s="4">
        <f ca="1">I21*EXP('Task 5'!F21)+$F22</f>
        <v>20000.205896207164</v>
      </c>
      <c r="J22" s="4">
        <f ca="1">J21*EXP('Task 5'!G21)+$F22</f>
        <v>23309.267233120478</v>
      </c>
      <c r="K22" s="4">
        <f ca="1">K21*EXP('Task 5'!H21)+$F22</f>
        <v>23802.101645094746</v>
      </c>
      <c r="L22" s="4">
        <f ca="1">L21*EXP('Task 5'!I21)+$F22</f>
        <v>19873.120626142412</v>
      </c>
      <c r="M22" s="4">
        <f ca="1">M21*EXP('Task 5'!J21)+$F22</f>
        <v>21788.724312061942</v>
      </c>
      <c r="N22" s="4">
        <f ca="1">N21*EXP('Task 5'!K21)+$F22</f>
        <v>21047.958906512958</v>
      </c>
      <c r="O22" s="4">
        <f ca="1">O21*EXP('Task 5'!L21)+$F22</f>
        <v>18114.593530141858</v>
      </c>
      <c r="P22" s="4">
        <f ca="1">P21*EXP('Task 5'!M21)+$F22</f>
        <v>19256.144214622014</v>
      </c>
      <c r="Q22" s="4">
        <f ca="1">Q21*EXP('Task 5'!N21)+$F22</f>
        <v>26750.21691103937</v>
      </c>
      <c r="R22" s="4">
        <f ca="1">R21*EXP('Task 5'!O21)+$F22</f>
        <v>25912.082863739688</v>
      </c>
      <c r="S22" s="4">
        <f ca="1">S21*EXP('Task 5'!P21)+$F22</f>
        <v>20548.09469625826</v>
      </c>
      <c r="T22" s="4">
        <f ca="1">T21*EXP('Task 5'!Q21)+$F22</f>
        <v>19198.550008078619</v>
      </c>
      <c r="U22" s="4">
        <f ca="1">U21*EXP('Task 5'!R21)+$F22</f>
        <v>18674.581505982427</v>
      </c>
      <c r="V22" s="4">
        <f ca="1">V21*EXP('Task 5'!S21)+$F22</f>
        <v>20398.298469629073</v>
      </c>
      <c r="W22" s="4">
        <f ca="1">W21*EXP('Task 5'!T21)+$F22</f>
        <v>19041.653771062734</v>
      </c>
      <c r="X22" s="4">
        <f ca="1">X21*EXP('Task 5'!U21)+$F22</f>
        <v>22599.366699637783</v>
      </c>
      <c r="Y22" s="4">
        <f ca="1">Y21*EXP('Task 5'!V21)+$F22</f>
        <v>16275.336789716837</v>
      </c>
      <c r="Z22" s="4">
        <f ca="1">Z21*EXP('Task 5'!W21)+$F22</f>
        <v>23429.815075928382</v>
      </c>
      <c r="AA22" s="4">
        <f ca="1">AA21*EXP('Task 5'!X21)+$F22</f>
        <v>26717.153377781869</v>
      </c>
      <c r="AB22" s="4">
        <f ca="1">AB21*EXP('Task 5'!Y21)+$F22</f>
        <v>29361.258374837169</v>
      </c>
      <c r="AC22" s="4">
        <f ca="1">AC21*EXP('Task 5'!Z21)+$F22</f>
        <v>21984.055899167855</v>
      </c>
      <c r="AD22" s="4">
        <f ca="1">AD21*EXP('Task 5'!AA21)+$F22</f>
        <v>24182.789342542106</v>
      </c>
      <c r="AE22" s="4">
        <f ca="1">AE21*EXP('Task 5'!AB21)+$F22</f>
        <v>19835.702357886603</v>
      </c>
      <c r="AF22" s="4">
        <f ca="1">AF21*EXP('Task 5'!AC21)+$F22</f>
        <v>18889.937026527045</v>
      </c>
      <c r="AG22" s="4">
        <f ca="1">AG21*EXP('Task 5'!AD21)+$F22</f>
        <v>28544.960000874664</v>
      </c>
      <c r="AH22" s="4">
        <f ca="1">AH21*EXP('Task 5'!AE21)+$F22</f>
        <v>17274.085093031681</v>
      </c>
      <c r="AI22" s="4">
        <f ca="1">AI21*EXP('Task 5'!AF21)+$F22</f>
        <v>21187.607176462559</v>
      </c>
      <c r="AJ22" s="4">
        <f ca="1">AJ21*EXP('Task 5'!AG21)+$F22</f>
        <v>24806.397103436357</v>
      </c>
      <c r="AK22" s="4">
        <f ca="1">AK21*EXP('Task 5'!AH21)+$F22</f>
        <v>20839.275243454085</v>
      </c>
      <c r="AL22" s="4">
        <f ca="1">AL21*EXP('Task 5'!AI21)+$F22</f>
        <v>25149.626063505541</v>
      </c>
      <c r="AM22" s="4">
        <f ca="1">AM21*EXP('Task 5'!AJ21)+$F22</f>
        <v>19966.684123884668</v>
      </c>
      <c r="AN22" s="4">
        <f ca="1">AN21*EXP('Task 5'!AK21)+$F22</f>
        <v>20254.142846574669</v>
      </c>
      <c r="AO22" s="4">
        <f ca="1">AO21*EXP('Task 5'!AL21)+$F22</f>
        <v>19755.669208173811</v>
      </c>
      <c r="AP22" s="4">
        <f ca="1">AP21*EXP('Task 5'!AM21)+$F22</f>
        <v>23669.61778125124</v>
      </c>
      <c r="AQ22" s="4">
        <f ca="1">AQ21*EXP('Task 5'!AN21)+$F22</f>
        <v>24768.079577525801</v>
      </c>
      <c r="AR22" s="4">
        <f ca="1">AR21*EXP('Task 5'!AO21)+$F22</f>
        <v>18940.763441600237</v>
      </c>
      <c r="AS22" s="4">
        <f ca="1">AS21*EXP('Task 5'!AP21)+$F22</f>
        <v>15336.211314067999</v>
      </c>
      <c r="AT22" s="4">
        <f ca="1">AT21*EXP('Task 5'!AQ21)+$F22</f>
        <v>25461.770947042722</v>
      </c>
      <c r="AU22" s="4">
        <f ca="1">AU21*EXP('Task 5'!AR21)+$F22</f>
        <v>24193.704481505385</v>
      </c>
      <c r="AV22" s="4">
        <f ca="1">AV21*EXP('Task 5'!AS21)+$F22</f>
        <v>18376.682554903357</v>
      </c>
      <c r="AW22" s="4">
        <f ca="1">AW21*EXP('Task 5'!AT21)+$F22</f>
        <v>17281.348506989743</v>
      </c>
      <c r="AX22" s="4">
        <f ca="1">AX21*EXP('Task 5'!AU21)+$F22</f>
        <v>20622.40268860948</v>
      </c>
      <c r="AY22" s="4">
        <f ca="1">AY21*EXP('Task 5'!AV21)+$F22</f>
        <v>24725.772106158442</v>
      </c>
      <c r="AZ22" s="4">
        <f ca="1">AZ21*EXP('Task 5'!AW21)+$F22</f>
        <v>25892.686026187504</v>
      </c>
      <c r="BA22" s="4">
        <f ca="1">BA21*EXP('Task 5'!AX21)+$F22</f>
        <v>20203.970367715167</v>
      </c>
      <c r="BB22" s="4">
        <f ca="1">BB21*EXP('Task 5'!AY21)+$F22</f>
        <v>22034.766482218063</v>
      </c>
      <c r="BC22" s="4">
        <f ca="1">BC21*EXP('Task 5'!AZ21)+$F22</f>
        <v>21239.124700384782</v>
      </c>
      <c r="BD22" s="4">
        <f ca="1">BD21*EXP('Task 5'!BA21)+$F22</f>
        <v>17092.457877728379</v>
      </c>
      <c r="BE22" s="4">
        <f ca="1">BE21*EXP('Task 5'!BB21)+$F22</f>
        <v>19845.450826332137</v>
      </c>
      <c r="BF22" s="4">
        <f ca="1">BF21*EXP('Task 5'!BC21)+$F22</f>
        <v>22243.507631808392</v>
      </c>
      <c r="BG22" s="4">
        <f ca="1">BG21*EXP('Task 5'!BD21)+$F22</f>
        <v>31692.392310693191</v>
      </c>
      <c r="BH22" s="4">
        <f ca="1">BH21*EXP('Task 5'!BE21)+$F22</f>
        <v>20885.423858774149</v>
      </c>
      <c r="BI22" s="4">
        <f ca="1">BI21*EXP('Task 5'!BF21)+$F22</f>
        <v>26245.730332641495</v>
      </c>
      <c r="BJ22" s="4">
        <f ca="1">BJ21*EXP('Task 5'!BG21)+$F22</f>
        <v>20714.422621211565</v>
      </c>
      <c r="BK22" s="4">
        <f ca="1">BK21*EXP('Task 5'!BH21)+$F22</f>
        <v>21273.197079161251</v>
      </c>
      <c r="BL22" s="4">
        <f ca="1">BL21*EXP('Task 5'!BI21)+$F22</f>
        <v>21991.206981592724</v>
      </c>
      <c r="BM22" s="4">
        <f ca="1">BM21*EXP('Task 5'!BJ21)+$F22</f>
        <v>23354.010431159291</v>
      </c>
      <c r="BN22" s="4">
        <f ca="1">BN21*EXP('Task 5'!BK21)+$F22</f>
        <v>27000.207493988888</v>
      </c>
      <c r="BO22" s="4">
        <f ca="1">BO21*EXP('Task 5'!BL21)+$F22</f>
        <v>24410.316369704931</v>
      </c>
      <c r="BP22" s="4">
        <f ca="1">BP21*EXP('Task 5'!BM21)+$F22</f>
        <v>20112.552721779492</v>
      </c>
      <c r="BQ22" s="4">
        <f ca="1">BQ21*EXP('Task 5'!BN21)+$F22</f>
        <v>24285.69404517088</v>
      </c>
      <c r="BR22" s="4">
        <f ca="1">BR21*EXP('Task 5'!BO21)+$F22</f>
        <v>17785.232304321344</v>
      </c>
      <c r="BS22" s="4">
        <f ca="1">BS21*EXP('Task 5'!BP21)+$F22</f>
        <v>26874.155970733646</v>
      </c>
      <c r="BT22" s="4">
        <f ca="1">BT21*EXP('Task 5'!BQ21)+$F22</f>
        <v>20538.015852386936</v>
      </c>
      <c r="BU22" s="4">
        <f ca="1">BU21*EXP('Task 5'!BR21)+$F22</f>
        <v>21992.527442414666</v>
      </c>
      <c r="BV22" s="4">
        <f ca="1">BV21*EXP('Task 5'!BS21)+$F22</f>
        <v>20712.268615880435</v>
      </c>
      <c r="BW22" s="4">
        <f ca="1">BW21*EXP('Task 5'!BT21)+$F22</f>
        <v>20562.866731036953</v>
      </c>
      <c r="BX22" s="4">
        <f ca="1">BX21*EXP('Task 5'!BU21)+$F22</f>
        <v>18787.791938373997</v>
      </c>
      <c r="BY22" s="4">
        <f ca="1">BY21*EXP('Task 5'!BV21)+$F22</f>
        <v>21791.674819710457</v>
      </c>
      <c r="BZ22" s="4">
        <f ca="1">BZ21*EXP('Task 5'!BW21)+$F22</f>
        <v>24781.884956725553</v>
      </c>
      <c r="CA22" s="4">
        <f ca="1">CA21*EXP('Task 5'!BX21)+$F22</f>
        <v>19282.433178332289</v>
      </c>
      <c r="CB22" s="4">
        <f ca="1">CB21*EXP('Task 5'!BY21)+$F22</f>
        <v>23850.053367806129</v>
      </c>
      <c r="CC22" s="4">
        <f ca="1">CC21*EXP('Task 5'!BZ21)+$F22</f>
        <v>23622.221085929552</v>
      </c>
      <c r="CD22" s="4">
        <f ca="1">CD21*EXP('Task 5'!CA21)+$F22</f>
        <v>21155.28008593123</v>
      </c>
      <c r="CE22" s="4">
        <f ca="1">CE21*EXP('Task 5'!CB21)+$F22</f>
        <v>23165.506801248834</v>
      </c>
      <c r="CF22" s="4">
        <f ca="1">CF21*EXP('Task 5'!CC21)+$F22</f>
        <v>25136.757785081492</v>
      </c>
      <c r="CG22" s="4">
        <f ca="1">CG21*EXP('Task 5'!CD21)+$F22</f>
        <v>19023.328022573984</v>
      </c>
      <c r="CH22" s="4">
        <f ca="1">CH21*EXP('Task 5'!CE21)+$F22</f>
        <v>21993.863300502682</v>
      </c>
      <c r="CI22" s="4">
        <f ca="1">CI21*EXP('Task 5'!CF21)+$F22</f>
        <v>21489.327869898087</v>
      </c>
      <c r="CJ22" s="4">
        <f ca="1">CJ21*EXP('Task 5'!CG21)+$F22</f>
        <v>19385.533963585181</v>
      </c>
      <c r="CK22" s="4">
        <f ca="1">CK21*EXP('Task 5'!CH21)+$F22</f>
        <v>19829.885593199535</v>
      </c>
      <c r="CL22" s="4">
        <f ca="1">CL21*EXP('Task 5'!CI21)+$F22</f>
        <v>23674.119598080859</v>
      </c>
      <c r="CM22" s="4">
        <f ca="1">CM21*EXP('Task 5'!CJ21)+$F22</f>
        <v>17405.794830271734</v>
      </c>
      <c r="CN22" s="4">
        <f ca="1">CN21*EXP('Task 5'!CK21)+$F22</f>
        <v>20036.893805871645</v>
      </c>
      <c r="CO22" s="4">
        <f ca="1">CO21*EXP('Task 5'!CL21)+$F22</f>
        <v>21608.561582080409</v>
      </c>
      <c r="CP22" s="4">
        <f ca="1">CP21*EXP('Task 5'!CM21)+$F22</f>
        <v>22658.775655946665</v>
      </c>
      <c r="CQ22" s="4">
        <f ca="1">CQ21*EXP('Task 5'!CN21)+$F22</f>
        <v>27351.739988243364</v>
      </c>
      <c r="CR22" s="4">
        <f ca="1">CR21*EXP('Task 5'!CO21)+$F22</f>
        <v>20605.899694872747</v>
      </c>
      <c r="CS22" s="4">
        <f ca="1">CS21*EXP('Task 5'!CP21)+$F22</f>
        <v>24456.378136996649</v>
      </c>
      <c r="CT22" s="4">
        <f ca="1">CT21*EXP('Task 5'!CQ21)+$F22</f>
        <v>20307.63262101779</v>
      </c>
      <c r="CU22" s="4">
        <f ca="1">CU21*EXP('Task 5'!CR21)+$F22</f>
        <v>22078.039955928587</v>
      </c>
      <c r="CV22" s="4">
        <f ca="1">CV21*EXP('Task 5'!CS21)+$F22</f>
        <v>20986.733673037554</v>
      </c>
      <c r="CW22" s="4">
        <f ca="1">CW21*EXP('Task 5'!CT21)+$F22</f>
        <v>22197.952905032591</v>
      </c>
      <c r="CX22" s="4">
        <f ca="1">CX21*EXP('Task 5'!CU21)+$F22</f>
        <v>22498.950090028189</v>
      </c>
      <c r="CY22" s="4">
        <f ca="1">CY21*EXP('Task 5'!CV21)+$F22</f>
        <v>20867.065308139216</v>
      </c>
      <c r="CZ22" s="4">
        <f ca="1">CZ21*EXP('Task 5'!CW21)+$F22</f>
        <v>21734.390805857496</v>
      </c>
      <c r="DA22" s="4">
        <f ca="1">DA21*EXP('Task 5'!CX21)+$F22</f>
        <v>20791.168194577338</v>
      </c>
      <c r="DB22" s="4">
        <f ca="1">DB21*EXP('Task 5'!CY21)+$F22</f>
        <v>19908.043493592882</v>
      </c>
    </row>
    <row r="23" spans="1:106" x14ac:dyDescent="0.25">
      <c r="A23">
        <v>17</v>
      </c>
      <c r="B23" s="1">
        <f>'Task 2'!B20</f>
        <v>45473</v>
      </c>
      <c r="C23" s="4">
        <f>$B$3*'Task 2'!G20</f>
        <v>397.5</v>
      </c>
      <c r="D23" s="5">
        <f>'Task 3'!F20</f>
        <v>2.3233234928881075E-3</v>
      </c>
      <c r="E23" s="4">
        <f t="shared" si="2"/>
        <v>9702.5697009579308</v>
      </c>
      <c r="F23" s="4">
        <f>$C$3*'Task 2'!G20</f>
        <v>927.49999999999989</v>
      </c>
      <c r="G23" s="4">
        <f ca="1">G22*EXP('Task 5'!D22)+$F23</f>
        <v>29271.817193910243</v>
      </c>
      <c r="H23" s="4">
        <f ca="1">H22*EXP('Task 5'!E22)+$F23</f>
        <v>24991.694996666851</v>
      </c>
      <c r="I23" s="4">
        <f ca="1">I22*EXP('Task 5'!F22)+$F23</f>
        <v>20994.942933533803</v>
      </c>
      <c r="J23" s="4">
        <f ca="1">J22*EXP('Task 5'!G22)+$F23</f>
        <v>23145.159008976145</v>
      </c>
      <c r="K23" s="4">
        <f ca="1">K22*EXP('Task 5'!H22)+$F23</f>
        <v>24323.482402622056</v>
      </c>
      <c r="L23" s="4">
        <f ca="1">L22*EXP('Task 5'!I22)+$F23</f>
        <v>20141.860932685217</v>
      </c>
      <c r="M23" s="4">
        <f ca="1">M22*EXP('Task 5'!J22)+$F23</f>
        <v>22337.937594448482</v>
      </c>
      <c r="N23" s="4">
        <f ca="1">N22*EXP('Task 5'!K22)+$F23</f>
        <v>21368.494679899013</v>
      </c>
      <c r="O23" s="4">
        <f ca="1">O22*EXP('Task 5'!L22)+$F23</f>
        <v>18671.195480937495</v>
      </c>
      <c r="P23" s="4">
        <f ca="1">P22*EXP('Task 5'!M22)+$F23</f>
        <v>20144.853477726778</v>
      </c>
      <c r="Q23" s="4">
        <f ca="1">Q22*EXP('Task 5'!N22)+$F23</f>
        <v>29755.646791111416</v>
      </c>
      <c r="R23" s="4">
        <f ca="1">R22*EXP('Task 5'!O22)+$F23</f>
        <v>29560.036137914933</v>
      </c>
      <c r="S23" s="4">
        <f ca="1">S22*EXP('Task 5'!P22)+$F23</f>
        <v>21469.410859317759</v>
      </c>
      <c r="T23" s="4">
        <f ca="1">T22*EXP('Task 5'!Q22)+$F23</f>
        <v>20750.94837291801</v>
      </c>
      <c r="U23" s="4">
        <f ca="1">U22*EXP('Task 5'!R22)+$F23</f>
        <v>19819.208888858244</v>
      </c>
      <c r="V23" s="4">
        <f ca="1">V22*EXP('Task 5'!S22)+$F23</f>
        <v>21358.398051670691</v>
      </c>
      <c r="W23" s="4">
        <f ca="1">W22*EXP('Task 5'!T22)+$F23</f>
        <v>19996.574783005712</v>
      </c>
      <c r="X23" s="4">
        <f ca="1">X22*EXP('Task 5'!U22)+$F23</f>
        <v>23450.587336574496</v>
      </c>
      <c r="Y23" s="4">
        <f ca="1">Y22*EXP('Task 5'!V22)+$F23</f>
        <v>17842.047114328125</v>
      </c>
      <c r="Z23" s="4">
        <f ca="1">Z22*EXP('Task 5'!W22)+$F23</f>
        <v>24673.325219359289</v>
      </c>
      <c r="AA23" s="4">
        <f ca="1">AA22*EXP('Task 5'!X22)+$F23</f>
        <v>27940.583177726592</v>
      </c>
      <c r="AB23" s="4">
        <f ca="1">AB22*EXP('Task 5'!Y22)+$F23</f>
        <v>29935.751787591995</v>
      </c>
      <c r="AC23" s="4">
        <f ca="1">AC22*EXP('Task 5'!Z22)+$F23</f>
        <v>22613.152837491507</v>
      </c>
      <c r="AD23" s="4">
        <f ca="1">AD22*EXP('Task 5'!AA22)+$F23</f>
        <v>25554.043516686877</v>
      </c>
      <c r="AE23" s="4">
        <f ca="1">AE22*EXP('Task 5'!AB22)+$F23</f>
        <v>20545.059461351604</v>
      </c>
      <c r="AF23" s="4">
        <f ca="1">AF22*EXP('Task 5'!AC22)+$F23</f>
        <v>18088.048079164058</v>
      </c>
      <c r="AG23" s="4">
        <f ca="1">AG22*EXP('Task 5'!AD22)+$F23</f>
        <v>30169.812334819871</v>
      </c>
      <c r="AH23" s="4">
        <f ca="1">AH22*EXP('Task 5'!AE22)+$F23</f>
        <v>16859.627141038247</v>
      </c>
      <c r="AI23" s="4">
        <f ca="1">AI22*EXP('Task 5'!AF22)+$F23</f>
        <v>22384.378295282251</v>
      </c>
      <c r="AJ23" s="4">
        <f ca="1">AJ22*EXP('Task 5'!AG22)+$F23</f>
        <v>23264.348477966501</v>
      </c>
      <c r="AK23" s="4">
        <f ca="1">AK22*EXP('Task 5'!AH22)+$F23</f>
        <v>19769.847926410403</v>
      </c>
      <c r="AL23" s="4">
        <f ca="1">AL22*EXP('Task 5'!AI22)+$F23</f>
        <v>27953.704237413473</v>
      </c>
      <c r="AM23" s="4">
        <f ca="1">AM22*EXP('Task 5'!AJ22)+$F23</f>
        <v>21728.822848075382</v>
      </c>
      <c r="AN23" s="4">
        <f ca="1">AN22*EXP('Task 5'!AK22)+$F23</f>
        <v>21745.510070750941</v>
      </c>
      <c r="AO23" s="4">
        <f ca="1">AO22*EXP('Task 5'!AL22)+$F23</f>
        <v>21018.396839781017</v>
      </c>
      <c r="AP23" s="4">
        <f ca="1">AP22*EXP('Task 5'!AM22)+$F23</f>
        <v>26706.823866205756</v>
      </c>
      <c r="AQ23" s="4">
        <f ca="1">AQ22*EXP('Task 5'!AN22)+$F23</f>
        <v>25900.844251312432</v>
      </c>
      <c r="AR23" s="4">
        <f ca="1">AR22*EXP('Task 5'!AO22)+$F23</f>
        <v>19031.812457129236</v>
      </c>
      <c r="AS23" s="4">
        <f ca="1">AS22*EXP('Task 5'!AP22)+$F23</f>
        <v>16291.961293336662</v>
      </c>
      <c r="AT23" s="4">
        <f ca="1">AT22*EXP('Task 5'!AQ22)+$F23</f>
        <v>26862.411061532992</v>
      </c>
      <c r="AU23" s="4">
        <f ca="1">AU22*EXP('Task 5'!AR22)+$F23</f>
        <v>23683.948493952288</v>
      </c>
      <c r="AV23" s="4">
        <f ca="1">AV22*EXP('Task 5'!AS22)+$F23</f>
        <v>18544.062928779567</v>
      </c>
      <c r="AW23" s="4">
        <f ca="1">AW22*EXP('Task 5'!AT22)+$F23</f>
        <v>19266.845905812803</v>
      </c>
      <c r="AX23" s="4">
        <f ca="1">AX22*EXP('Task 5'!AU22)+$F23</f>
        <v>21519.189834868641</v>
      </c>
      <c r="AY23" s="4">
        <f ca="1">AY22*EXP('Task 5'!AV22)+$F23</f>
        <v>24334.057343401306</v>
      </c>
      <c r="AZ23" s="4">
        <f ca="1">AZ22*EXP('Task 5'!AW22)+$F23</f>
        <v>25135.76986540894</v>
      </c>
      <c r="BA23" s="4">
        <f ca="1">BA22*EXP('Task 5'!AX22)+$F23</f>
        <v>21799.703587429038</v>
      </c>
      <c r="BB23" s="4">
        <f ca="1">BB22*EXP('Task 5'!AY22)+$F23</f>
        <v>24079.302792701696</v>
      </c>
      <c r="BC23" s="4">
        <f ca="1">BC22*EXP('Task 5'!AZ22)+$F23</f>
        <v>24424.08581986689</v>
      </c>
      <c r="BD23" s="4">
        <f ca="1">BD22*EXP('Task 5'!BA22)+$F23</f>
        <v>18148.510364084977</v>
      </c>
      <c r="BE23" s="4">
        <f ca="1">BE22*EXP('Task 5'!BB22)+$F23</f>
        <v>20378.289386371103</v>
      </c>
      <c r="BF23" s="4">
        <f ca="1">BF22*EXP('Task 5'!BC22)+$F23</f>
        <v>23189.899534333286</v>
      </c>
      <c r="BG23" s="4">
        <f ca="1">BG22*EXP('Task 5'!BD22)+$F23</f>
        <v>33297.164665953736</v>
      </c>
      <c r="BH23" s="4">
        <f ca="1">BH22*EXP('Task 5'!BE22)+$F23</f>
        <v>22876.599862668438</v>
      </c>
      <c r="BI23" s="4">
        <f ca="1">BI22*EXP('Task 5'!BF22)+$F23</f>
        <v>28804.052203987569</v>
      </c>
      <c r="BJ23" s="4">
        <f ca="1">BJ22*EXP('Task 5'!BG22)+$F23</f>
        <v>23359.741121816904</v>
      </c>
      <c r="BK23" s="4">
        <f ca="1">BK22*EXP('Task 5'!BH22)+$F23</f>
        <v>23729.328297658529</v>
      </c>
      <c r="BL23" s="4">
        <f ca="1">BL22*EXP('Task 5'!BI22)+$F23</f>
        <v>25273.138528984226</v>
      </c>
      <c r="BM23" s="4">
        <f ca="1">BM22*EXP('Task 5'!BJ22)+$F23</f>
        <v>24612.989857224551</v>
      </c>
      <c r="BN23" s="4">
        <f ca="1">BN22*EXP('Task 5'!BK22)+$F23</f>
        <v>29730.351834787958</v>
      </c>
      <c r="BO23" s="4">
        <f ca="1">BO22*EXP('Task 5'!BL22)+$F23</f>
        <v>24684.507006728698</v>
      </c>
      <c r="BP23" s="4">
        <f ca="1">BP22*EXP('Task 5'!BM22)+$F23</f>
        <v>21213.851611161204</v>
      </c>
      <c r="BQ23" s="4">
        <f ca="1">BQ22*EXP('Task 5'!BN22)+$F23</f>
        <v>25320.113301309775</v>
      </c>
      <c r="BR23" s="4">
        <f ca="1">BR22*EXP('Task 5'!BO22)+$F23</f>
        <v>18816.347601304318</v>
      </c>
      <c r="BS23" s="4">
        <f ca="1">BS22*EXP('Task 5'!BP22)+$F23</f>
        <v>27908.32503777451</v>
      </c>
      <c r="BT23" s="4">
        <f ca="1">BT22*EXP('Task 5'!BQ22)+$F23</f>
        <v>20532.324702930331</v>
      </c>
      <c r="BU23" s="4">
        <f ca="1">BU22*EXP('Task 5'!BR22)+$F23</f>
        <v>22486.384010384605</v>
      </c>
      <c r="BV23" s="4">
        <f ca="1">BV22*EXP('Task 5'!BS22)+$F23</f>
        <v>21341.297205296021</v>
      </c>
      <c r="BW23" s="4">
        <f ca="1">BW22*EXP('Task 5'!BT22)+$F23</f>
        <v>21432.94130851734</v>
      </c>
      <c r="BX23" s="4">
        <f ca="1">BX22*EXP('Task 5'!BU22)+$F23</f>
        <v>19852.836160600913</v>
      </c>
      <c r="BY23" s="4">
        <f ca="1">BY22*EXP('Task 5'!BV22)+$F23</f>
        <v>19889.543078404138</v>
      </c>
      <c r="BZ23" s="4">
        <f ca="1">BZ22*EXP('Task 5'!BW22)+$F23</f>
        <v>26090.011858887199</v>
      </c>
      <c r="CA23" s="4">
        <f ca="1">CA22*EXP('Task 5'!BX22)+$F23</f>
        <v>19883.744486116517</v>
      </c>
      <c r="CB23" s="4">
        <f ca="1">CB22*EXP('Task 5'!BY22)+$F23</f>
        <v>25027.518825544714</v>
      </c>
      <c r="CC23" s="4">
        <f ca="1">CC22*EXP('Task 5'!BZ22)+$F23</f>
        <v>25512.719681953364</v>
      </c>
      <c r="CD23" s="4">
        <f ca="1">CD22*EXP('Task 5'!CA22)+$F23</f>
        <v>24551.055907336191</v>
      </c>
      <c r="CE23" s="4">
        <f ca="1">CE22*EXP('Task 5'!CB22)+$F23</f>
        <v>22352.813424423424</v>
      </c>
      <c r="CF23" s="4">
        <f ca="1">CF22*EXP('Task 5'!CC22)+$F23</f>
        <v>28454.657413945031</v>
      </c>
      <c r="CG23" s="4">
        <f ca="1">CG22*EXP('Task 5'!CD22)+$F23</f>
        <v>20968.973462772236</v>
      </c>
      <c r="CH23" s="4">
        <f ca="1">CH22*EXP('Task 5'!CE22)+$F23</f>
        <v>23698.883522707118</v>
      </c>
      <c r="CI23" s="4">
        <f ca="1">CI22*EXP('Task 5'!CF22)+$F23</f>
        <v>21801.073103849169</v>
      </c>
      <c r="CJ23" s="4">
        <f ca="1">CJ22*EXP('Task 5'!CG22)+$F23</f>
        <v>21052.553431703462</v>
      </c>
      <c r="CK23" s="4">
        <f ca="1">CK22*EXP('Task 5'!CH22)+$F23</f>
        <v>19798.962550846703</v>
      </c>
      <c r="CL23" s="4">
        <f ca="1">CL22*EXP('Task 5'!CI22)+$F23</f>
        <v>24244.352841080119</v>
      </c>
      <c r="CM23" s="4">
        <f ca="1">CM22*EXP('Task 5'!CJ22)+$F23</f>
        <v>19318.97869582344</v>
      </c>
      <c r="CN23" s="4">
        <f ca="1">CN22*EXP('Task 5'!CK22)+$F23</f>
        <v>21036.184685699933</v>
      </c>
      <c r="CO23" s="4">
        <f ca="1">CO22*EXP('Task 5'!CL22)+$F23</f>
        <v>22511.561583559072</v>
      </c>
      <c r="CP23" s="4">
        <f ca="1">CP22*EXP('Task 5'!CM22)+$F23</f>
        <v>22260.219482206834</v>
      </c>
      <c r="CQ23" s="4">
        <f ca="1">CQ22*EXP('Task 5'!CN22)+$F23</f>
        <v>27757.701397916819</v>
      </c>
      <c r="CR23" s="4">
        <f ca="1">CR22*EXP('Task 5'!CO22)+$F23</f>
        <v>21635.077283382216</v>
      </c>
      <c r="CS23" s="4">
        <f ca="1">CS22*EXP('Task 5'!CP22)+$F23</f>
        <v>26361.918374977096</v>
      </c>
      <c r="CT23" s="4">
        <f ca="1">CT22*EXP('Task 5'!CQ22)+$F23</f>
        <v>20986.752228998765</v>
      </c>
      <c r="CU23" s="4">
        <f ca="1">CU22*EXP('Task 5'!CR22)+$F23</f>
        <v>21501.875782720894</v>
      </c>
      <c r="CV23" s="4">
        <f ca="1">CV22*EXP('Task 5'!CS22)+$F23</f>
        <v>21880.384628488599</v>
      </c>
      <c r="CW23" s="4">
        <f ca="1">CW22*EXP('Task 5'!CT22)+$F23</f>
        <v>21365.892710140997</v>
      </c>
      <c r="CX23" s="4">
        <f ca="1">CX22*EXP('Task 5'!CU22)+$F23</f>
        <v>23036.253554856496</v>
      </c>
      <c r="CY23" s="4">
        <f ca="1">CY22*EXP('Task 5'!CV22)+$F23</f>
        <v>21254.920788623884</v>
      </c>
      <c r="CZ23" s="4">
        <f ca="1">CZ22*EXP('Task 5'!CW22)+$F23</f>
        <v>20975.875109985009</v>
      </c>
      <c r="DA23" s="4">
        <f ca="1">DA22*EXP('Task 5'!CX22)+$F23</f>
        <v>22782.623900394578</v>
      </c>
      <c r="DB23" s="4">
        <f ca="1">DB22*EXP('Task 5'!CY22)+$F23</f>
        <v>21338.010058668548</v>
      </c>
    </row>
    <row r="24" spans="1:106" x14ac:dyDescent="0.25">
      <c r="A24">
        <v>18</v>
      </c>
      <c r="B24" s="1">
        <f>'Task 2'!B21</f>
        <v>45504</v>
      </c>
      <c r="C24" s="4">
        <f>$B$3*'Task 2'!G21</f>
        <v>397.5</v>
      </c>
      <c r="D24" s="5">
        <f>'Task 3'!F21</f>
        <v>2.381318726131898E-3</v>
      </c>
      <c r="E24" s="4">
        <f t="shared" si="2"/>
        <v>10123.743078520865</v>
      </c>
      <c r="F24" s="4">
        <f>$C$3*'Task 2'!G21</f>
        <v>927.49999999999989</v>
      </c>
      <c r="G24" s="4">
        <f ca="1">G23*EXP('Task 5'!D23)+$F24</f>
        <v>29467.155747368746</v>
      </c>
      <c r="H24" s="4">
        <f ca="1">H23*EXP('Task 5'!E23)+$F24</f>
        <v>26628.029612164508</v>
      </c>
      <c r="I24" s="4">
        <f ca="1">I23*EXP('Task 5'!F23)+$F24</f>
        <v>22338.524860157031</v>
      </c>
      <c r="J24" s="4">
        <f ca="1">J23*EXP('Task 5'!G23)+$F24</f>
        <v>23271.921939377895</v>
      </c>
      <c r="K24" s="4">
        <f ca="1">K23*EXP('Task 5'!H23)+$F24</f>
        <v>25958.349311175112</v>
      </c>
      <c r="L24" s="4">
        <f ca="1">L23*EXP('Task 5'!I23)+$F24</f>
        <v>21901.017656902666</v>
      </c>
      <c r="M24" s="4">
        <f ca="1">M23*EXP('Task 5'!J23)+$F24</f>
        <v>25279.876679588862</v>
      </c>
      <c r="N24" s="4">
        <f ca="1">N23*EXP('Task 5'!K23)+$F24</f>
        <v>24750.409387690925</v>
      </c>
      <c r="O24" s="4">
        <f ca="1">O23*EXP('Task 5'!L23)+$F24</f>
        <v>19909.801514862058</v>
      </c>
      <c r="P24" s="4">
        <f ca="1">P23*EXP('Task 5'!M23)+$F24</f>
        <v>20341.305374305295</v>
      </c>
      <c r="Q24" s="4">
        <f ca="1">Q23*EXP('Task 5'!N23)+$F24</f>
        <v>32100.76417763604</v>
      </c>
      <c r="R24" s="4">
        <f ca="1">R23*EXP('Task 5'!O23)+$F24</f>
        <v>31506.786580662992</v>
      </c>
      <c r="S24" s="4">
        <f ca="1">S23*EXP('Task 5'!P23)+$F24</f>
        <v>21822.959762023889</v>
      </c>
      <c r="T24" s="4">
        <f ca="1">T23*EXP('Task 5'!Q23)+$F24</f>
        <v>20560.997054996766</v>
      </c>
      <c r="U24" s="4">
        <f ca="1">U23*EXP('Task 5'!R23)+$F24</f>
        <v>21555.277309385347</v>
      </c>
      <c r="V24" s="4">
        <f ca="1">V23*EXP('Task 5'!S23)+$F24</f>
        <v>22802.331565238535</v>
      </c>
      <c r="W24" s="4">
        <f ca="1">W23*EXP('Task 5'!T23)+$F24</f>
        <v>20824.802823108217</v>
      </c>
      <c r="X24" s="4">
        <f ca="1">X23*EXP('Task 5'!U23)+$F24</f>
        <v>24805.798925701463</v>
      </c>
      <c r="Y24" s="4">
        <f ca="1">Y23*EXP('Task 5'!V23)+$F24</f>
        <v>19318.28538711516</v>
      </c>
      <c r="Z24" s="4">
        <f ca="1">Z23*EXP('Task 5'!W23)+$F24</f>
        <v>26750.741865298729</v>
      </c>
      <c r="AA24" s="4">
        <f ca="1">AA23*EXP('Task 5'!X23)+$F24</f>
        <v>31050.328886910847</v>
      </c>
      <c r="AB24" s="4">
        <f ca="1">AB23*EXP('Task 5'!Y23)+$F24</f>
        <v>32338.518859661479</v>
      </c>
      <c r="AC24" s="4">
        <f ca="1">AC23*EXP('Task 5'!Z23)+$F24</f>
        <v>23454.93498781095</v>
      </c>
      <c r="AD24" s="4">
        <f ca="1">AD23*EXP('Task 5'!AA23)+$F24</f>
        <v>27115.04220666915</v>
      </c>
      <c r="AE24" s="4">
        <f ca="1">AE23*EXP('Task 5'!AB23)+$F24</f>
        <v>22389.337483996798</v>
      </c>
      <c r="AF24" s="4">
        <f ca="1">AF23*EXP('Task 5'!AC23)+$F24</f>
        <v>19753.492398296123</v>
      </c>
      <c r="AG24" s="4">
        <f ca="1">AG23*EXP('Task 5'!AD23)+$F24</f>
        <v>28643.817709677718</v>
      </c>
      <c r="AH24" s="4">
        <f ca="1">AH23*EXP('Task 5'!AE23)+$F24</f>
        <v>17566.334357943415</v>
      </c>
      <c r="AI24" s="4">
        <f ca="1">AI23*EXP('Task 5'!AF23)+$F24</f>
        <v>22323.988337316994</v>
      </c>
      <c r="AJ24" s="4">
        <f ca="1">AJ23*EXP('Task 5'!AG23)+$F24</f>
        <v>25210.438900357334</v>
      </c>
      <c r="AK24" s="4">
        <f ca="1">AK23*EXP('Task 5'!AH23)+$F24</f>
        <v>20521.216084947351</v>
      </c>
      <c r="AL24" s="4">
        <f ca="1">AL23*EXP('Task 5'!AI23)+$F24</f>
        <v>27079.001141611807</v>
      </c>
      <c r="AM24" s="4">
        <f ca="1">AM23*EXP('Task 5'!AJ23)+$F24</f>
        <v>23804.044657135131</v>
      </c>
      <c r="AN24" s="4">
        <f ca="1">AN23*EXP('Task 5'!AK23)+$F24</f>
        <v>23016.109286037372</v>
      </c>
      <c r="AO24" s="4">
        <f ca="1">AO23*EXP('Task 5'!AL23)+$F24</f>
        <v>21333.772959515252</v>
      </c>
      <c r="AP24" s="4">
        <f ca="1">AP23*EXP('Task 5'!AM23)+$F24</f>
        <v>27331.195064949774</v>
      </c>
      <c r="AQ24" s="4">
        <f ca="1">AQ23*EXP('Task 5'!AN23)+$F24</f>
        <v>26591.61335642328</v>
      </c>
      <c r="AR24" s="4">
        <f ca="1">AR23*EXP('Task 5'!AO23)+$F24</f>
        <v>20116.04997251552</v>
      </c>
      <c r="AS24" s="4">
        <f ca="1">AS23*EXP('Task 5'!AP23)+$F24</f>
        <v>16102.674224142362</v>
      </c>
      <c r="AT24" s="4">
        <f ca="1">AT23*EXP('Task 5'!AQ23)+$F24</f>
        <v>27757.832502573216</v>
      </c>
      <c r="AU24" s="4">
        <f ca="1">AU23*EXP('Task 5'!AR23)+$F24</f>
        <v>23137.304796093973</v>
      </c>
      <c r="AV24" s="4">
        <f ca="1">AV23*EXP('Task 5'!AS23)+$F24</f>
        <v>19298.939889800684</v>
      </c>
      <c r="AW24" s="4">
        <f ca="1">AW23*EXP('Task 5'!AT23)+$F24</f>
        <v>18811.887724499946</v>
      </c>
      <c r="AX24" s="4">
        <f ca="1">AX23*EXP('Task 5'!AU23)+$F24</f>
        <v>23800.317732063493</v>
      </c>
      <c r="AY24" s="4">
        <f ca="1">AY23*EXP('Task 5'!AV23)+$F24</f>
        <v>25267.251172724587</v>
      </c>
      <c r="AZ24" s="4">
        <f ca="1">AZ23*EXP('Task 5'!AW23)+$F24</f>
        <v>25557.281046419324</v>
      </c>
      <c r="BA24" s="4">
        <f ca="1">BA23*EXP('Task 5'!AX23)+$F24</f>
        <v>23702.977413885528</v>
      </c>
      <c r="BB24" s="4">
        <f ca="1">BB23*EXP('Task 5'!AY23)+$F24</f>
        <v>28045.633100281306</v>
      </c>
      <c r="BC24" s="4">
        <f ca="1">BC23*EXP('Task 5'!AZ23)+$F24</f>
        <v>23803.387021900249</v>
      </c>
      <c r="BD24" s="4">
        <f ca="1">BD23*EXP('Task 5'!BA23)+$F24</f>
        <v>19841.963941524755</v>
      </c>
      <c r="BE24" s="4">
        <f ca="1">BE23*EXP('Task 5'!BB23)+$F24</f>
        <v>20904.414484776615</v>
      </c>
      <c r="BF24" s="4">
        <f ca="1">BF23*EXP('Task 5'!BC23)+$F24</f>
        <v>25036.237153627342</v>
      </c>
      <c r="BG24" s="4">
        <f ca="1">BG23*EXP('Task 5'!BD23)+$F24</f>
        <v>34373.216527061159</v>
      </c>
      <c r="BH24" s="4">
        <f ca="1">BH23*EXP('Task 5'!BE23)+$F24</f>
        <v>23941.628530765312</v>
      </c>
      <c r="BI24" s="4">
        <f ca="1">BI23*EXP('Task 5'!BF23)+$F24</f>
        <v>33711.772070044011</v>
      </c>
      <c r="BJ24" s="4">
        <f ca="1">BJ23*EXP('Task 5'!BG23)+$F24</f>
        <v>21570.458394826717</v>
      </c>
      <c r="BK24" s="4">
        <f ca="1">BK23*EXP('Task 5'!BH23)+$F24</f>
        <v>25065.519275224899</v>
      </c>
      <c r="BL24" s="4">
        <f ca="1">BL23*EXP('Task 5'!BI23)+$F24</f>
        <v>27830.914461459703</v>
      </c>
      <c r="BM24" s="4">
        <f ca="1">BM23*EXP('Task 5'!BJ23)+$F24</f>
        <v>26113.254722520254</v>
      </c>
      <c r="BN24" s="4">
        <f ca="1">BN23*EXP('Task 5'!BK23)+$F24</f>
        <v>32986.587811076497</v>
      </c>
      <c r="BO24" s="4">
        <f ca="1">BO23*EXP('Task 5'!BL23)+$F24</f>
        <v>25047.769845024246</v>
      </c>
      <c r="BP24" s="4">
        <f ca="1">BP23*EXP('Task 5'!BM23)+$F24</f>
        <v>23672.809789190542</v>
      </c>
      <c r="BQ24" s="4">
        <f ca="1">BQ23*EXP('Task 5'!BN23)+$F24</f>
        <v>23958.406750746428</v>
      </c>
      <c r="BR24" s="4">
        <f ca="1">BR23*EXP('Task 5'!BO23)+$F24</f>
        <v>20022.051094867005</v>
      </c>
      <c r="BS24" s="4">
        <f ca="1">BS23*EXP('Task 5'!BP23)+$F24</f>
        <v>26371.290566843949</v>
      </c>
      <c r="BT24" s="4">
        <f ca="1">BT23*EXP('Task 5'!BQ23)+$F24</f>
        <v>21478.042156121541</v>
      </c>
      <c r="BU24" s="4">
        <f ca="1">BU23*EXP('Task 5'!BR23)+$F24</f>
        <v>24070.17939068827</v>
      </c>
      <c r="BV24" s="4">
        <f ca="1">BV23*EXP('Task 5'!BS23)+$F24</f>
        <v>21756.298552731965</v>
      </c>
      <c r="BW24" s="4">
        <f ca="1">BW23*EXP('Task 5'!BT23)+$F24</f>
        <v>21840.22311061202</v>
      </c>
      <c r="BX24" s="4">
        <f ca="1">BX23*EXP('Task 5'!BU23)+$F24</f>
        <v>19531.722224612004</v>
      </c>
      <c r="BY24" s="4">
        <f ca="1">BY23*EXP('Task 5'!BV23)+$F24</f>
        <v>20905.042462767859</v>
      </c>
      <c r="BZ24" s="4">
        <f ca="1">BZ23*EXP('Task 5'!BW23)+$F24</f>
        <v>26616.650988515732</v>
      </c>
      <c r="CA24" s="4">
        <f ca="1">CA23*EXP('Task 5'!BX23)+$F24</f>
        <v>22295.070895776051</v>
      </c>
      <c r="CB24" s="4">
        <f ca="1">CB23*EXP('Task 5'!BY23)+$F24</f>
        <v>24561.725075561033</v>
      </c>
      <c r="CC24" s="4">
        <f ca="1">CC23*EXP('Task 5'!BZ23)+$F24</f>
        <v>27290.872968765376</v>
      </c>
      <c r="CD24" s="4">
        <f ca="1">CD23*EXP('Task 5'!CA23)+$F24</f>
        <v>24355.567542007841</v>
      </c>
      <c r="CE24" s="4">
        <f ca="1">CE23*EXP('Task 5'!CB23)+$F24</f>
        <v>23778.772178203366</v>
      </c>
      <c r="CF24" s="4">
        <f ca="1">CF23*EXP('Task 5'!CC23)+$F24</f>
        <v>26835.705793450194</v>
      </c>
      <c r="CG24" s="4">
        <f ca="1">CG23*EXP('Task 5'!CD23)+$F24</f>
        <v>22940.31820917354</v>
      </c>
      <c r="CH24" s="4">
        <f ca="1">CH23*EXP('Task 5'!CE23)+$F24</f>
        <v>24297.489026120598</v>
      </c>
      <c r="CI24" s="4">
        <f ca="1">CI23*EXP('Task 5'!CF23)+$F24</f>
        <v>22487.1028066529</v>
      </c>
      <c r="CJ24" s="4">
        <f ca="1">CJ23*EXP('Task 5'!CG23)+$F24</f>
        <v>21455.023069392653</v>
      </c>
      <c r="CK24" s="4">
        <f ca="1">CK23*EXP('Task 5'!CH23)+$F24</f>
        <v>20803.821898692036</v>
      </c>
      <c r="CL24" s="4">
        <f ca="1">CL23*EXP('Task 5'!CI23)+$F24</f>
        <v>22873.769715132326</v>
      </c>
      <c r="CM24" s="4">
        <f ca="1">CM23*EXP('Task 5'!CJ23)+$F24</f>
        <v>20470.204402128147</v>
      </c>
      <c r="CN24" s="4">
        <f ca="1">CN23*EXP('Task 5'!CK23)+$F24</f>
        <v>21692.013735513287</v>
      </c>
      <c r="CO24" s="4">
        <f ca="1">CO23*EXP('Task 5'!CL23)+$F24</f>
        <v>23670.280215445098</v>
      </c>
      <c r="CP24" s="4">
        <f ca="1">CP23*EXP('Task 5'!CM23)+$F24</f>
        <v>21493.523802811636</v>
      </c>
      <c r="CQ24" s="4">
        <f ca="1">CQ23*EXP('Task 5'!CN23)+$F24</f>
        <v>28975.199699554138</v>
      </c>
      <c r="CR24" s="4">
        <f ca="1">CR23*EXP('Task 5'!CO23)+$F24</f>
        <v>22928.332667029586</v>
      </c>
      <c r="CS24" s="4">
        <f ca="1">CS23*EXP('Task 5'!CP23)+$F24</f>
        <v>28265.336422434797</v>
      </c>
      <c r="CT24" s="4">
        <f ca="1">CT23*EXP('Task 5'!CQ23)+$F24</f>
        <v>21964.375212495477</v>
      </c>
      <c r="CU24" s="4">
        <f ca="1">CU23*EXP('Task 5'!CR23)+$F24</f>
        <v>23342.68769402667</v>
      </c>
      <c r="CV24" s="4">
        <f ca="1">CV23*EXP('Task 5'!CS23)+$F24</f>
        <v>23748.753964368916</v>
      </c>
      <c r="CW24" s="4">
        <f ca="1">CW23*EXP('Task 5'!CT23)+$F24</f>
        <v>21493.643734605259</v>
      </c>
      <c r="CX24" s="4">
        <f ca="1">CX23*EXP('Task 5'!CU23)+$F24</f>
        <v>21703.02012210009</v>
      </c>
      <c r="CY24" s="4">
        <f ca="1">CY23*EXP('Task 5'!CV23)+$F24</f>
        <v>23796.719775474474</v>
      </c>
      <c r="CZ24" s="4">
        <f ca="1">CZ23*EXP('Task 5'!CW23)+$F24</f>
        <v>23876.585638009663</v>
      </c>
      <c r="DA24" s="4">
        <f ca="1">DA23*EXP('Task 5'!CX23)+$F24</f>
        <v>24390.752994488244</v>
      </c>
      <c r="DB24" s="4">
        <f ca="1">DB23*EXP('Task 5'!CY23)+$F24</f>
        <v>22131.580771493638</v>
      </c>
    </row>
    <row r="25" spans="1:106" x14ac:dyDescent="0.25">
      <c r="A25">
        <v>19</v>
      </c>
      <c r="B25" s="1">
        <f>'Task 2'!B22</f>
        <v>45535</v>
      </c>
      <c r="C25" s="4">
        <f>$B$3*'Task 2'!G22</f>
        <v>397.5</v>
      </c>
      <c r="D25" s="5">
        <f>'Task 3'!F22</f>
        <v>2.4399080132964102E-3</v>
      </c>
      <c r="E25" s="4">
        <f t="shared" si="2"/>
        <v>10546.539345289633</v>
      </c>
      <c r="F25" s="4">
        <f>$C$3*'Task 2'!G22</f>
        <v>927.49999999999989</v>
      </c>
      <c r="G25" s="4">
        <f ca="1">G24*EXP('Task 5'!D24)+$F25</f>
        <v>31487.139306823348</v>
      </c>
      <c r="H25" s="4">
        <f ca="1">H24*EXP('Task 5'!E24)+$F25</f>
        <v>29075.779596469925</v>
      </c>
      <c r="I25" s="4">
        <f ca="1">I24*EXP('Task 5'!F24)+$F25</f>
        <v>21025.974702330273</v>
      </c>
      <c r="J25" s="4">
        <f ca="1">J24*EXP('Task 5'!G24)+$F25</f>
        <v>25059.596508519891</v>
      </c>
      <c r="K25" s="4">
        <f ca="1">K24*EXP('Task 5'!H24)+$F25</f>
        <v>26247.462675621682</v>
      </c>
      <c r="L25" s="4">
        <f ca="1">L24*EXP('Task 5'!I24)+$F25</f>
        <v>22058.784400424927</v>
      </c>
      <c r="M25" s="4">
        <f ca="1">M24*EXP('Task 5'!J24)+$F25</f>
        <v>25432.915137650201</v>
      </c>
      <c r="N25" s="4">
        <f ca="1">N24*EXP('Task 5'!K24)+$F25</f>
        <v>27856.777899449135</v>
      </c>
      <c r="O25" s="4">
        <f ca="1">O24*EXP('Task 5'!L24)+$F25</f>
        <v>20735.712433767938</v>
      </c>
      <c r="P25" s="4">
        <f ca="1">P24*EXP('Task 5'!M24)+$F25</f>
        <v>19824.03996203038</v>
      </c>
      <c r="Q25" s="4">
        <f ca="1">Q24*EXP('Task 5'!N24)+$F25</f>
        <v>31428.487964951673</v>
      </c>
      <c r="R25" s="4">
        <f ca="1">R24*EXP('Task 5'!O24)+$F25</f>
        <v>32151.408969380431</v>
      </c>
      <c r="S25" s="4">
        <f ca="1">S24*EXP('Task 5'!P24)+$F25</f>
        <v>22544.534274518057</v>
      </c>
      <c r="T25" s="4">
        <f ca="1">T24*EXP('Task 5'!Q24)+$F25</f>
        <v>22544.123379467252</v>
      </c>
      <c r="U25" s="4">
        <f ca="1">U24*EXP('Task 5'!R24)+$F25</f>
        <v>22048.473309319794</v>
      </c>
      <c r="V25" s="4">
        <f ca="1">V24*EXP('Task 5'!S24)+$F25</f>
        <v>26594.296333696209</v>
      </c>
      <c r="W25" s="4">
        <f ca="1">W24*EXP('Task 5'!T24)+$F25</f>
        <v>22634.062727438388</v>
      </c>
      <c r="X25" s="4">
        <f ca="1">X24*EXP('Task 5'!U24)+$F25</f>
        <v>25621.017748576764</v>
      </c>
      <c r="Y25" s="4">
        <f ca="1">Y24*EXP('Task 5'!V24)+$F25</f>
        <v>18874.993970708176</v>
      </c>
      <c r="Z25" s="4">
        <f ca="1">Z24*EXP('Task 5'!W24)+$F25</f>
        <v>26624.79882416689</v>
      </c>
      <c r="AA25" s="4">
        <f ca="1">AA24*EXP('Task 5'!X24)+$F25</f>
        <v>33707.557859352826</v>
      </c>
      <c r="AB25" s="4">
        <f ca="1">AB24*EXP('Task 5'!Y24)+$F25</f>
        <v>31288.530095026115</v>
      </c>
      <c r="AC25" s="4">
        <f ca="1">AC24*EXP('Task 5'!Z24)+$F25</f>
        <v>23534.614995476324</v>
      </c>
      <c r="AD25" s="4">
        <f ca="1">AD24*EXP('Task 5'!AA24)+$F25</f>
        <v>29386.685703290652</v>
      </c>
      <c r="AE25" s="4">
        <f ca="1">AE24*EXP('Task 5'!AB24)+$F25</f>
        <v>23538.784805434636</v>
      </c>
      <c r="AF25" s="4">
        <f ca="1">AF24*EXP('Task 5'!AC24)+$F25</f>
        <v>20839.347263722186</v>
      </c>
      <c r="AG25" s="4">
        <f ca="1">AG24*EXP('Task 5'!AD24)+$F25</f>
        <v>29600.320793825249</v>
      </c>
      <c r="AH25" s="4">
        <f ca="1">AH24*EXP('Task 5'!AE24)+$F25</f>
        <v>17328.269075385841</v>
      </c>
      <c r="AI25" s="4">
        <f ca="1">AI24*EXP('Task 5'!AF24)+$F25</f>
        <v>22110.256419476085</v>
      </c>
      <c r="AJ25" s="4">
        <f ca="1">AJ24*EXP('Task 5'!AG24)+$F25</f>
        <v>25200.823114168859</v>
      </c>
      <c r="AK25" s="4">
        <f ca="1">AK24*EXP('Task 5'!AH24)+$F25</f>
        <v>22174.034981110493</v>
      </c>
      <c r="AL25" s="4">
        <f ca="1">AL24*EXP('Task 5'!AI24)+$F25</f>
        <v>27608.41362949934</v>
      </c>
      <c r="AM25" s="4">
        <f ca="1">AM24*EXP('Task 5'!AJ24)+$F25</f>
        <v>24723.494985788628</v>
      </c>
      <c r="AN25" s="4">
        <f ca="1">AN24*EXP('Task 5'!AK24)+$F25</f>
        <v>24622.589796001808</v>
      </c>
      <c r="AO25" s="4">
        <f ca="1">AO24*EXP('Task 5'!AL24)+$F25</f>
        <v>22338.636766313317</v>
      </c>
      <c r="AP25" s="4">
        <f ca="1">AP24*EXP('Task 5'!AM24)+$F25</f>
        <v>29780.287522421946</v>
      </c>
      <c r="AQ25" s="4">
        <f ca="1">AQ24*EXP('Task 5'!AN24)+$F25</f>
        <v>28962.432987214932</v>
      </c>
      <c r="AR25" s="4">
        <f ca="1">AR24*EXP('Task 5'!AO24)+$F25</f>
        <v>23557.325455743226</v>
      </c>
      <c r="AS25" s="4">
        <f ca="1">AS24*EXP('Task 5'!AP24)+$F25</f>
        <v>16571.786031047879</v>
      </c>
      <c r="AT25" s="4">
        <f ca="1">AT24*EXP('Task 5'!AQ24)+$F25</f>
        <v>30406.946878404931</v>
      </c>
      <c r="AU25" s="4">
        <f ca="1">AU24*EXP('Task 5'!AR24)+$F25</f>
        <v>24980.251126884097</v>
      </c>
      <c r="AV25" s="4">
        <f ca="1">AV24*EXP('Task 5'!AS24)+$F25</f>
        <v>20204.144977927077</v>
      </c>
      <c r="AW25" s="4">
        <f ca="1">AW24*EXP('Task 5'!AT24)+$F25</f>
        <v>18118.963857399223</v>
      </c>
      <c r="AX25" s="4">
        <f ca="1">AX24*EXP('Task 5'!AU24)+$F25</f>
        <v>24616.900765675262</v>
      </c>
      <c r="AY25" s="4">
        <f ca="1">AY24*EXP('Task 5'!AV24)+$F25</f>
        <v>27146.590994657978</v>
      </c>
      <c r="AZ25" s="4">
        <f ca="1">AZ24*EXP('Task 5'!AW24)+$F25</f>
        <v>25946.213441546104</v>
      </c>
      <c r="BA25" s="4">
        <f ca="1">BA24*EXP('Task 5'!AX24)+$F25</f>
        <v>24572.281049521604</v>
      </c>
      <c r="BB25" s="4">
        <f ca="1">BB24*EXP('Task 5'!AY24)+$F25</f>
        <v>31471.131328076201</v>
      </c>
      <c r="BC25" s="4">
        <f ca="1">BC24*EXP('Task 5'!AZ24)+$F25</f>
        <v>24200.879521352541</v>
      </c>
      <c r="BD25" s="4">
        <f ca="1">BD24*EXP('Task 5'!BA24)+$F25</f>
        <v>23606.53124653249</v>
      </c>
      <c r="BE25" s="4">
        <f ca="1">BE24*EXP('Task 5'!BB24)+$F25</f>
        <v>21703.924553002333</v>
      </c>
      <c r="BF25" s="4">
        <f ca="1">BF24*EXP('Task 5'!BC24)+$F25</f>
        <v>26067.023902009285</v>
      </c>
      <c r="BG25" s="4">
        <f ca="1">BG24*EXP('Task 5'!BD24)+$F25</f>
        <v>34804.114738828393</v>
      </c>
      <c r="BH25" s="4">
        <f ca="1">BH24*EXP('Task 5'!BE24)+$F25</f>
        <v>25584.669955250407</v>
      </c>
      <c r="BI25" s="4">
        <f ca="1">BI24*EXP('Task 5'!BF24)+$F25</f>
        <v>36497.511232868135</v>
      </c>
      <c r="BJ25" s="4">
        <f ca="1">BJ24*EXP('Task 5'!BG24)+$F25</f>
        <v>25904.101950506269</v>
      </c>
      <c r="BK25" s="4">
        <f ca="1">BK24*EXP('Task 5'!BH24)+$F25</f>
        <v>23703.528482222566</v>
      </c>
      <c r="BL25" s="4">
        <f ca="1">BL24*EXP('Task 5'!BI24)+$F25</f>
        <v>24790.788917618338</v>
      </c>
      <c r="BM25" s="4">
        <f ca="1">BM24*EXP('Task 5'!BJ24)+$F25</f>
        <v>28415.110717307492</v>
      </c>
      <c r="BN25" s="4">
        <f ca="1">BN24*EXP('Task 5'!BK24)+$F25</f>
        <v>28552.13477265941</v>
      </c>
      <c r="BO25" s="4">
        <f ca="1">BO24*EXP('Task 5'!BL24)+$F25</f>
        <v>25825.925081170637</v>
      </c>
      <c r="BP25" s="4">
        <f ca="1">BP24*EXP('Task 5'!BM24)+$F25</f>
        <v>23197.73941967437</v>
      </c>
      <c r="BQ25" s="4">
        <f ca="1">BQ24*EXP('Task 5'!BN24)+$F25</f>
        <v>23946.951188425999</v>
      </c>
      <c r="BR25" s="4">
        <f ca="1">BR24*EXP('Task 5'!BO24)+$F25</f>
        <v>22889.994918136439</v>
      </c>
      <c r="BS25" s="4">
        <f ca="1">BS24*EXP('Task 5'!BP24)+$F25</f>
        <v>27075.115893436923</v>
      </c>
      <c r="BT25" s="4">
        <f ca="1">BT24*EXP('Task 5'!BQ24)+$F25</f>
        <v>23205.686830172002</v>
      </c>
      <c r="BU25" s="4">
        <f ca="1">BU24*EXP('Task 5'!BR24)+$F25</f>
        <v>25673.180994065504</v>
      </c>
      <c r="BV25" s="4">
        <f ca="1">BV24*EXP('Task 5'!BS24)+$F25</f>
        <v>22126.905296944835</v>
      </c>
      <c r="BW25" s="4">
        <f ca="1">BW24*EXP('Task 5'!BT24)+$F25</f>
        <v>21958.761593503783</v>
      </c>
      <c r="BX25" s="4">
        <f ca="1">BX24*EXP('Task 5'!BU24)+$F25</f>
        <v>19570.05937306711</v>
      </c>
      <c r="BY25" s="4">
        <f ca="1">BY24*EXP('Task 5'!BV24)+$F25</f>
        <v>20518.718911305976</v>
      </c>
      <c r="BZ25" s="4">
        <f ca="1">BZ24*EXP('Task 5'!BW24)+$F25</f>
        <v>28426.457729575981</v>
      </c>
      <c r="CA25" s="4">
        <f ca="1">CA24*EXP('Task 5'!BX24)+$F25</f>
        <v>23570.751553375179</v>
      </c>
      <c r="CB25" s="4">
        <f ca="1">CB24*EXP('Task 5'!BY24)+$F25</f>
        <v>26761.887606844579</v>
      </c>
      <c r="CC25" s="4">
        <f ca="1">CC24*EXP('Task 5'!BZ24)+$F25</f>
        <v>26773.458249283325</v>
      </c>
      <c r="CD25" s="4">
        <f ca="1">CD24*EXP('Task 5'!CA24)+$F25</f>
        <v>27836.451294403923</v>
      </c>
      <c r="CE25" s="4">
        <f ca="1">CE24*EXP('Task 5'!CB24)+$F25</f>
        <v>23294.82657381747</v>
      </c>
      <c r="CF25" s="4">
        <f ca="1">CF24*EXP('Task 5'!CC24)+$F25</f>
        <v>24546.451995711574</v>
      </c>
      <c r="CG25" s="4">
        <f ca="1">CG24*EXP('Task 5'!CD24)+$F25</f>
        <v>23236.56398033179</v>
      </c>
      <c r="CH25" s="4">
        <f ca="1">CH24*EXP('Task 5'!CE24)+$F25</f>
        <v>28696.999422252662</v>
      </c>
      <c r="CI25" s="4">
        <f ca="1">CI24*EXP('Task 5'!CF24)+$F25</f>
        <v>23552.95824393295</v>
      </c>
      <c r="CJ25" s="4">
        <f ca="1">CJ24*EXP('Task 5'!CG24)+$F25</f>
        <v>22453.627211475268</v>
      </c>
      <c r="CK25" s="4">
        <f ca="1">CK24*EXP('Task 5'!CH24)+$F25</f>
        <v>23027.305162463133</v>
      </c>
      <c r="CL25" s="4">
        <f ca="1">CL24*EXP('Task 5'!CI24)+$F25</f>
        <v>23608.91749947302</v>
      </c>
      <c r="CM25" s="4">
        <f ca="1">CM24*EXP('Task 5'!CJ24)+$F25</f>
        <v>21255.32953513242</v>
      </c>
      <c r="CN25" s="4">
        <f ca="1">CN24*EXP('Task 5'!CK24)+$F25</f>
        <v>24235.783325718759</v>
      </c>
      <c r="CO25" s="4">
        <f ca="1">CO24*EXP('Task 5'!CL24)+$F25</f>
        <v>23671.63077086263</v>
      </c>
      <c r="CP25" s="4">
        <f ca="1">CP24*EXP('Task 5'!CM24)+$F25</f>
        <v>22705.67841122645</v>
      </c>
      <c r="CQ25" s="4">
        <f ca="1">CQ24*EXP('Task 5'!CN24)+$F25</f>
        <v>28485.773376660356</v>
      </c>
      <c r="CR25" s="4">
        <f ca="1">CR24*EXP('Task 5'!CO24)+$F25</f>
        <v>24854.272408603021</v>
      </c>
      <c r="CS25" s="4">
        <f ca="1">CS24*EXP('Task 5'!CP24)+$F25</f>
        <v>26546.284585072121</v>
      </c>
      <c r="CT25" s="4">
        <f ca="1">CT24*EXP('Task 5'!CQ24)+$F25</f>
        <v>23302.332749885954</v>
      </c>
      <c r="CU25" s="4">
        <f ca="1">CU24*EXP('Task 5'!CR24)+$F25</f>
        <v>23737.428892940847</v>
      </c>
      <c r="CV25" s="4">
        <f ca="1">CV24*EXP('Task 5'!CS24)+$F25</f>
        <v>25725.236482338682</v>
      </c>
      <c r="CW25" s="4">
        <f ca="1">CW24*EXP('Task 5'!CT24)+$F25</f>
        <v>24004.559856887117</v>
      </c>
      <c r="CX25" s="4">
        <f ca="1">CX24*EXP('Task 5'!CU24)+$F25</f>
        <v>22925.16878109991</v>
      </c>
      <c r="CY25" s="4">
        <f ca="1">CY24*EXP('Task 5'!CV24)+$F25</f>
        <v>22969.432301532102</v>
      </c>
      <c r="CZ25" s="4">
        <f ca="1">CZ24*EXP('Task 5'!CW24)+$F25</f>
        <v>23555.899351927601</v>
      </c>
      <c r="DA25" s="4">
        <f ca="1">DA24*EXP('Task 5'!CX24)+$F25</f>
        <v>24680.755643180924</v>
      </c>
      <c r="DB25" s="4">
        <f ca="1">DB24*EXP('Task 5'!CY24)+$F25</f>
        <v>24266.060942872253</v>
      </c>
    </row>
    <row r="26" spans="1:106" x14ac:dyDescent="0.25">
      <c r="A26">
        <v>20</v>
      </c>
      <c r="B26" s="1">
        <f>'Task 2'!B23</f>
        <v>45565</v>
      </c>
      <c r="C26" s="4">
        <f>$B$3*'Task 2'!G23</f>
        <v>397.5</v>
      </c>
      <c r="D26" s="5">
        <f>'Task 3'!F23</f>
        <v>2.4987069083606261E-3</v>
      </c>
      <c r="E26" s="4">
        <f t="shared" si="2"/>
        <v>10971.01079949495</v>
      </c>
      <c r="F26" s="4">
        <f>$C$3*'Task 2'!G23</f>
        <v>927.49999999999989</v>
      </c>
      <c r="G26" s="4">
        <f ca="1">G25*EXP('Task 5'!D25)+$F26</f>
        <v>33871.774317671436</v>
      </c>
      <c r="H26" s="4">
        <f ca="1">H25*EXP('Task 5'!E25)+$F26</f>
        <v>31483.155244052221</v>
      </c>
      <c r="I26" s="4">
        <f ca="1">I25*EXP('Task 5'!F25)+$F26</f>
        <v>22817.534414235921</v>
      </c>
      <c r="J26" s="4">
        <f ca="1">J25*EXP('Task 5'!G25)+$F26</f>
        <v>27014.581687425045</v>
      </c>
      <c r="K26" s="4">
        <f ca="1">K25*EXP('Task 5'!H25)+$F26</f>
        <v>26597.218341955402</v>
      </c>
      <c r="L26" s="4">
        <f ca="1">L25*EXP('Task 5'!I25)+$F26</f>
        <v>23090.02885991993</v>
      </c>
      <c r="M26" s="4">
        <f ca="1">M25*EXP('Task 5'!J25)+$F26</f>
        <v>27116.702013228616</v>
      </c>
      <c r="N26" s="4">
        <f ca="1">N25*EXP('Task 5'!K25)+$F26</f>
        <v>29296.467866426752</v>
      </c>
      <c r="O26" s="4">
        <f ca="1">O25*EXP('Task 5'!L25)+$F26</f>
        <v>22966.820031314841</v>
      </c>
      <c r="P26" s="4">
        <f ca="1">P25*EXP('Task 5'!M25)+$F26</f>
        <v>20924.808707767832</v>
      </c>
      <c r="Q26" s="4">
        <f ca="1">Q25*EXP('Task 5'!N25)+$F26</f>
        <v>37438.558229637871</v>
      </c>
      <c r="R26" s="4">
        <f ca="1">R25*EXP('Task 5'!O25)+$F26</f>
        <v>32181.570384882954</v>
      </c>
      <c r="S26" s="4">
        <f ca="1">S25*EXP('Task 5'!P25)+$F26</f>
        <v>21814.354179766102</v>
      </c>
      <c r="T26" s="4">
        <f ca="1">T25*EXP('Task 5'!Q25)+$F26</f>
        <v>21749.907321778221</v>
      </c>
      <c r="U26" s="4">
        <f ca="1">U25*EXP('Task 5'!R25)+$F26</f>
        <v>23501.224317399337</v>
      </c>
      <c r="V26" s="4">
        <f ca="1">V25*EXP('Task 5'!S25)+$F26</f>
        <v>28079.026383502343</v>
      </c>
      <c r="W26" s="4">
        <f ca="1">W25*EXP('Task 5'!T25)+$F26</f>
        <v>23488.146391052935</v>
      </c>
      <c r="X26" s="4">
        <f ca="1">X25*EXP('Task 5'!U25)+$F26</f>
        <v>31413.742706403744</v>
      </c>
      <c r="Y26" s="4">
        <f ca="1">Y25*EXP('Task 5'!V25)+$F26</f>
        <v>19807.506093760945</v>
      </c>
      <c r="Z26" s="4">
        <f ca="1">Z25*EXP('Task 5'!W25)+$F26</f>
        <v>24977.034605412777</v>
      </c>
      <c r="AA26" s="4">
        <f ca="1">AA25*EXP('Task 5'!X25)+$F26</f>
        <v>34888.071736412661</v>
      </c>
      <c r="AB26" s="4">
        <f ca="1">AB25*EXP('Task 5'!Y25)+$F26</f>
        <v>34850.050006676567</v>
      </c>
      <c r="AC26" s="4">
        <f ca="1">AC25*EXP('Task 5'!Z25)+$F26</f>
        <v>25967.06064206094</v>
      </c>
      <c r="AD26" s="4">
        <f ca="1">AD25*EXP('Task 5'!AA25)+$F26</f>
        <v>29538.272888392436</v>
      </c>
      <c r="AE26" s="4">
        <f ca="1">AE25*EXP('Task 5'!AB25)+$F26</f>
        <v>24120.842283938895</v>
      </c>
      <c r="AF26" s="4">
        <f ca="1">AF25*EXP('Task 5'!AC25)+$F26</f>
        <v>20687.297033759289</v>
      </c>
      <c r="AG26" s="4">
        <f ca="1">AG25*EXP('Task 5'!AD25)+$F26</f>
        <v>29777.783957056567</v>
      </c>
      <c r="AH26" s="4">
        <f ca="1">AH25*EXP('Task 5'!AE25)+$F26</f>
        <v>17404.955847843299</v>
      </c>
      <c r="AI26" s="4">
        <f ca="1">AI25*EXP('Task 5'!AF25)+$F26</f>
        <v>23405.209654139118</v>
      </c>
      <c r="AJ26" s="4">
        <f ca="1">AJ25*EXP('Task 5'!AG25)+$F26</f>
        <v>26005.958296162473</v>
      </c>
      <c r="AK26" s="4">
        <f ca="1">AK25*EXP('Task 5'!AH25)+$F26</f>
        <v>23135.418438661691</v>
      </c>
      <c r="AL26" s="4">
        <f ca="1">AL25*EXP('Task 5'!AI25)+$F26</f>
        <v>27713.173463858133</v>
      </c>
      <c r="AM26" s="4">
        <f ca="1">AM25*EXP('Task 5'!AJ25)+$F26</f>
        <v>26040.755022198642</v>
      </c>
      <c r="AN26" s="4">
        <f ca="1">AN25*EXP('Task 5'!AK25)+$F26</f>
        <v>24263.736066047455</v>
      </c>
      <c r="AO26" s="4">
        <f ca="1">AO25*EXP('Task 5'!AL25)+$F26</f>
        <v>22110.763629439749</v>
      </c>
      <c r="AP26" s="4">
        <f ca="1">AP25*EXP('Task 5'!AM25)+$F26</f>
        <v>30091.223063085796</v>
      </c>
      <c r="AQ26" s="4">
        <f ca="1">AQ25*EXP('Task 5'!AN25)+$F26</f>
        <v>28410.769628794485</v>
      </c>
      <c r="AR26" s="4">
        <f ca="1">AR25*EXP('Task 5'!AO25)+$F26</f>
        <v>22812.48996674591</v>
      </c>
      <c r="AS26" s="4">
        <f ca="1">AS25*EXP('Task 5'!AP25)+$F26</f>
        <v>18105.389416780825</v>
      </c>
      <c r="AT26" s="4">
        <f ca="1">AT25*EXP('Task 5'!AQ25)+$F26</f>
        <v>30471.301723932516</v>
      </c>
      <c r="AU26" s="4">
        <f ca="1">AU25*EXP('Task 5'!AR25)+$F26</f>
        <v>25477.790431279853</v>
      </c>
      <c r="AV26" s="4">
        <f ca="1">AV25*EXP('Task 5'!AS25)+$F26</f>
        <v>20832.668292543334</v>
      </c>
      <c r="AW26" s="4">
        <f ca="1">AW25*EXP('Task 5'!AT25)+$F26</f>
        <v>19335.377221879939</v>
      </c>
      <c r="AX26" s="4">
        <f ca="1">AX25*EXP('Task 5'!AU25)+$F26</f>
        <v>23114.455978404232</v>
      </c>
      <c r="AY26" s="4">
        <f ca="1">AY25*EXP('Task 5'!AV25)+$F26</f>
        <v>32053.252249442001</v>
      </c>
      <c r="AZ26" s="4">
        <f ca="1">AZ25*EXP('Task 5'!AW25)+$F26</f>
        <v>28112.919502444758</v>
      </c>
      <c r="BA26" s="4">
        <f ca="1">BA25*EXP('Task 5'!AX25)+$F26</f>
        <v>25169.859813610754</v>
      </c>
      <c r="BB26" s="4">
        <f ca="1">BB25*EXP('Task 5'!AY25)+$F26</f>
        <v>32771.070023663407</v>
      </c>
      <c r="BC26" s="4">
        <f ca="1">BC25*EXP('Task 5'!AZ25)+$F26</f>
        <v>24132.147548652461</v>
      </c>
      <c r="BD26" s="4">
        <f ca="1">BD25*EXP('Task 5'!BA25)+$F26</f>
        <v>25342.133373721597</v>
      </c>
      <c r="BE26" s="4">
        <f ca="1">BE25*EXP('Task 5'!BB25)+$F26</f>
        <v>22044.299697663057</v>
      </c>
      <c r="BF26" s="4">
        <f ca="1">BF25*EXP('Task 5'!BC25)+$F26</f>
        <v>29363.111591380504</v>
      </c>
      <c r="BG26" s="4">
        <f ca="1">BG25*EXP('Task 5'!BD25)+$F26</f>
        <v>35860.360232563646</v>
      </c>
      <c r="BH26" s="4">
        <f ca="1">BH25*EXP('Task 5'!BE25)+$F26</f>
        <v>25447.342460181673</v>
      </c>
      <c r="BI26" s="4">
        <f ca="1">BI25*EXP('Task 5'!BF25)+$F26</f>
        <v>35640.123011563293</v>
      </c>
      <c r="BJ26" s="4">
        <f ca="1">BJ25*EXP('Task 5'!BG25)+$F26</f>
        <v>26543.457831562522</v>
      </c>
      <c r="BK26" s="4">
        <f ca="1">BK25*EXP('Task 5'!BH25)+$F26</f>
        <v>24753.470355967351</v>
      </c>
      <c r="BL26" s="4">
        <f ca="1">BL25*EXP('Task 5'!BI25)+$F26</f>
        <v>26832.685996505104</v>
      </c>
      <c r="BM26" s="4">
        <f ca="1">BM25*EXP('Task 5'!BJ25)+$F26</f>
        <v>30331.036855767026</v>
      </c>
      <c r="BN26" s="4">
        <f ca="1">BN25*EXP('Task 5'!BK25)+$F26</f>
        <v>31741.864911494526</v>
      </c>
      <c r="BO26" s="4">
        <f ca="1">BO25*EXP('Task 5'!BL25)+$F26</f>
        <v>26829.598075704049</v>
      </c>
      <c r="BP26" s="4">
        <f ca="1">BP25*EXP('Task 5'!BM25)+$F26</f>
        <v>24169.474330149493</v>
      </c>
      <c r="BQ26" s="4">
        <f ca="1">BQ25*EXP('Task 5'!BN25)+$F26</f>
        <v>25369.331371956257</v>
      </c>
      <c r="BR26" s="4">
        <f ca="1">BR25*EXP('Task 5'!BO25)+$F26</f>
        <v>24048.846579082445</v>
      </c>
      <c r="BS26" s="4">
        <f ca="1">BS25*EXP('Task 5'!BP25)+$F26</f>
        <v>29792.180452103257</v>
      </c>
      <c r="BT26" s="4">
        <f ca="1">BT25*EXP('Task 5'!BQ25)+$F26</f>
        <v>23775.730877718495</v>
      </c>
      <c r="BU26" s="4">
        <f ca="1">BU25*EXP('Task 5'!BR25)+$F26</f>
        <v>26581.348580542392</v>
      </c>
      <c r="BV26" s="4">
        <f ca="1">BV25*EXP('Task 5'!BS25)+$F26</f>
        <v>22268.698732147441</v>
      </c>
      <c r="BW26" s="4">
        <f ca="1">BW25*EXP('Task 5'!BT25)+$F26</f>
        <v>22384.761359482181</v>
      </c>
      <c r="BX26" s="4">
        <f ca="1">BX25*EXP('Task 5'!BU25)+$F26</f>
        <v>19193.61826726855</v>
      </c>
      <c r="BY26" s="4">
        <f ca="1">BY25*EXP('Task 5'!BV25)+$F26</f>
        <v>22956.249997307066</v>
      </c>
      <c r="BZ26" s="4">
        <f ca="1">BZ25*EXP('Task 5'!BW25)+$F26</f>
        <v>29831.388482992475</v>
      </c>
      <c r="CA26" s="4">
        <f ca="1">CA25*EXP('Task 5'!BX25)+$F26</f>
        <v>24116.253349061222</v>
      </c>
      <c r="CB26" s="4">
        <f ca="1">CB25*EXP('Task 5'!BY25)+$F26</f>
        <v>26702.983356693429</v>
      </c>
      <c r="CC26" s="4">
        <f ca="1">CC25*EXP('Task 5'!BZ25)+$F26</f>
        <v>28708.075427477459</v>
      </c>
      <c r="CD26" s="4">
        <f ca="1">CD25*EXP('Task 5'!CA25)+$F26</f>
        <v>29982.387643279752</v>
      </c>
      <c r="CE26" s="4">
        <f ca="1">CE25*EXP('Task 5'!CB25)+$F26</f>
        <v>22596.628042706056</v>
      </c>
      <c r="CF26" s="4">
        <f ca="1">CF25*EXP('Task 5'!CC25)+$F26</f>
        <v>26088.221304110812</v>
      </c>
      <c r="CG26" s="4">
        <f ca="1">CG25*EXP('Task 5'!CD25)+$F26</f>
        <v>22832.908483134444</v>
      </c>
      <c r="CH26" s="4">
        <f ca="1">CH25*EXP('Task 5'!CE25)+$F26</f>
        <v>28992.800942809867</v>
      </c>
      <c r="CI26" s="4">
        <f ca="1">CI25*EXP('Task 5'!CF25)+$F26</f>
        <v>24151.936521269417</v>
      </c>
      <c r="CJ26" s="4">
        <f ca="1">CJ25*EXP('Task 5'!CG25)+$F26</f>
        <v>23536.786224102027</v>
      </c>
      <c r="CK26" s="4">
        <f ca="1">CK25*EXP('Task 5'!CH25)+$F26</f>
        <v>23347.090586829876</v>
      </c>
      <c r="CL26" s="4">
        <f ca="1">CL25*EXP('Task 5'!CI25)+$F26</f>
        <v>24968.694547161351</v>
      </c>
      <c r="CM26" s="4">
        <f ca="1">CM25*EXP('Task 5'!CJ25)+$F26</f>
        <v>22660.579043935973</v>
      </c>
      <c r="CN26" s="4">
        <f ca="1">CN25*EXP('Task 5'!CK25)+$F26</f>
        <v>25032.804256632786</v>
      </c>
      <c r="CO26" s="4">
        <f ca="1">CO25*EXP('Task 5'!CL25)+$F26</f>
        <v>24935.43476800495</v>
      </c>
      <c r="CP26" s="4">
        <f ca="1">CP25*EXP('Task 5'!CM25)+$F26</f>
        <v>21174.584060430421</v>
      </c>
      <c r="CQ26" s="4">
        <f ca="1">CQ25*EXP('Task 5'!CN25)+$F26</f>
        <v>29743.182477228842</v>
      </c>
      <c r="CR26" s="4">
        <f ca="1">CR25*EXP('Task 5'!CO25)+$F26</f>
        <v>24300.577581622336</v>
      </c>
      <c r="CS26" s="4">
        <f ca="1">CS25*EXP('Task 5'!CP25)+$F26</f>
        <v>28585.380832798</v>
      </c>
      <c r="CT26" s="4">
        <f ca="1">CT25*EXP('Task 5'!CQ25)+$F26</f>
        <v>23345.211396964754</v>
      </c>
      <c r="CU26" s="4">
        <f ca="1">CU25*EXP('Task 5'!CR25)+$F26</f>
        <v>22963.83289135755</v>
      </c>
      <c r="CV26" s="4">
        <f ca="1">CV25*EXP('Task 5'!CS25)+$F26</f>
        <v>28387.361274349059</v>
      </c>
      <c r="CW26" s="4">
        <f ca="1">CW25*EXP('Task 5'!CT25)+$F26</f>
        <v>25849.235482769389</v>
      </c>
      <c r="CX26" s="4">
        <f ca="1">CX25*EXP('Task 5'!CU25)+$F26</f>
        <v>23013.230059213667</v>
      </c>
      <c r="CY26" s="4">
        <f ca="1">CY25*EXP('Task 5'!CV25)+$F26</f>
        <v>24308.577430745219</v>
      </c>
      <c r="CZ26" s="4">
        <f ca="1">CZ25*EXP('Task 5'!CW25)+$F26</f>
        <v>21534.65051430546</v>
      </c>
      <c r="DA26" s="4">
        <f ca="1">DA25*EXP('Task 5'!CX25)+$F26</f>
        <v>27809.581307725151</v>
      </c>
      <c r="DB26" s="4">
        <f ca="1">DB25*EXP('Task 5'!CY25)+$F26</f>
        <v>24545.005178071504</v>
      </c>
    </row>
    <row r="27" spans="1:106" x14ac:dyDescent="0.25">
      <c r="A27">
        <v>21</v>
      </c>
      <c r="B27" s="1">
        <f>'Task 2'!B24</f>
        <v>45596</v>
      </c>
      <c r="C27" s="4">
        <f>$B$3*'Task 2'!G24</f>
        <v>397.5</v>
      </c>
      <c r="D27" s="5">
        <f>'Task 3'!F24</f>
        <v>2.5573748243175043E-3</v>
      </c>
      <c r="E27" s="4">
        <f t="shared" si="2"/>
        <v>11397.206700886609</v>
      </c>
      <c r="F27" s="4">
        <f>$C$3*'Task 2'!G24</f>
        <v>927.49999999999989</v>
      </c>
      <c r="G27" s="4">
        <f ca="1">G26*EXP('Task 5'!D26)+$F27</f>
        <v>35938.523818669069</v>
      </c>
      <c r="H27" s="4">
        <f ca="1">H26*EXP('Task 5'!E26)+$F27</f>
        <v>31124.976498522607</v>
      </c>
      <c r="I27" s="4">
        <f ca="1">I26*EXP('Task 5'!F26)+$F27</f>
        <v>22744.984061323565</v>
      </c>
      <c r="J27" s="4">
        <f ca="1">J26*EXP('Task 5'!G26)+$F27</f>
        <v>29684.534475542845</v>
      </c>
      <c r="K27" s="4">
        <f ca="1">K26*EXP('Task 5'!H26)+$F27</f>
        <v>29111.961538460593</v>
      </c>
      <c r="L27" s="4">
        <f ca="1">L26*EXP('Task 5'!I26)+$F27</f>
        <v>23699.938552526924</v>
      </c>
      <c r="M27" s="4">
        <f ca="1">M26*EXP('Task 5'!J26)+$F27</f>
        <v>28247.036920006856</v>
      </c>
      <c r="N27" s="4">
        <f ca="1">N26*EXP('Task 5'!K26)+$F27</f>
        <v>29830.39531224743</v>
      </c>
      <c r="O27" s="4">
        <f ca="1">O26*EXP('Task 5'!L26)+$F27</f>
        <v>25038.05245205103</v>
      </c>
      <c r="P27" s="4">
        <f ca="1">P26*EXP('Task 5'!M26)+$F27</f>
        <v>23616.831141883365</v>
      </c>
      <c r="Q27" s="4">
        <f ca="1">Q26*EXP('Task 5'!N26)+$F27</f>
        <v>39933.122598602669</v>
      </c>
      <c r="R27" s="4">
        <f ca="1">R26*EXP('Task 5'!O26)+$F27</f>
        <v>35240.840078862981</v>
      </c>
      <c r="S27" s="4">
        <f ca="1">S26*EXP('Task 5'!P26)+$F27</f>
        <v>24526.338893974513</v>
      </c>
      <c r="T27" s="4">
        <f ca="1">T26*EXP('Task 5'!Q26)+$F27</f>
        <v>21712.189146842586</v>
      </c>
      <c r="U27" s="4">
        <f ca="1">U26*EXP('Task 5'!R26)+$F27</f>
        <v>25162.346608346572</v>
      </c>
      <c r="V27" s="4">
        <f ca="1">V26*EXP('Task 5'!S26)+$F27</f>
        <v>31331.054610482028</v>
      </c>
      <c r="W27" s="4">
        <f ca="1">W26*EXP('Task 5'!T26)+$F27</f>
        <v>24541.682803846579</v>
      </c>
      <c r="X27" s="4">
        <f ca="1">X26*EXP('Task 5'!U26)+$F27</f>
        <v>32508.968962521478</v>
      </c>
      <c r="Y27" s="4">
        <f ca="1">Y26*EXP('Task 5'!V26)+$F27</f>
        <v>21325.228352039652</v>
      </c>
      <c r="Z27" s="4">
        <f ca="1">Z26*EXP('Task 5'!W26)+$F27</f>
        <v>24105.743895357336</v>
      </c>
      <c r="AA27" s="4">
        <f ca="1">AA26*EXP('Task 5'!X26)+$F27</f>
        <v>34197.334256820985</v>
      </c>
      <c r="AB27" s="4">
        <f ca="1">AB26*EXP('Task 5'!Y26)+$F27</f>
        <v>38602.920250954223</v>
      </c>
      <c r="AC27" s="4">
        <f ca="1">AC26*EXP('Task 5'!Z26)+$F27</f>
        <v>25451.023092751358</v>
      </c>
      <c r="AD27" s="4">
        <f ca="1">AD26*EXP('Task 5'!AA26)+$F27</f>
        <v>30220.325000378278</v>
      </c>
      <c r="AE27" s="4">
        <f ca="1">AE26*EXP('Task 5'!AB26)+$F27</f>
        <v>21446.073466016984</v>
      </c>
      <c r="AF27" s="4">
        <f ca="1">AF26*EXP('Task 5'!AC26)+$F27</f>
        <v>19932.326191072403</v>
      </c>
      <c r="AG27" s="4">
        <f ca="1">AG26*EXP('Task 5'!AD26)+$F27</f>
        <v>32047.179971284633</v>
      </c>
      <c r="AH27" s="4">
        <f ca="1">AH26*EXP('Task 5'!AE26)+$F27</f>
        <v>18235.601501528119</v>
      </c>
      <c r="AI27" s="4">
        <f ca="1">AI26*EXP('Task 5'!AF26)+$F27</f>
        <v>24810.294673144042</v>
      </c>
      <c r="AJ27" s="4">
        <f ca="1">AJ26*EXP('Task 5'!AG26)+$F27</f>
        <v>26562.396953645548</v>
      </c>
      <c r="AK27" s="4">
        <f ca="1">AK26*EXP('Task 5'!AH26)+$F27</f>
        <v>22516.281192876912</v>
      </c>
      <c r="AL27" s="4">
        <f ca="1">AL26*EXP('Task 5'!AI26)+$F27</f>
        <v>27027.663299099549</v>
      </c>
      <c r="AM27" s="4">
        <f ca="1">AM26*EXP('Task 5'!AJ26)+$F27</f>
        <v>27537.14709712295</v>
      </c>
      <c r="AN27" s="4">
        <f ca="1">AN26*EXP('Task 5'!AK26)+$F27</f>
        <v>27580.703812254967</v>
      </c>
      <c r="AO27" s="4">
        <f ca="1">AO26*EXP('Task 5'!AL26)+$F27</f>
        <v>22400.584528474548</v>
      </c>
      <c r="AP27" s="4">
        <f ca="1">AP26*EXP('Task 5'!AM26)+$F27</f>
        <v>31317.24063873621</v>
      </c>
      <c r="AQ27" s="4">
        <f ca="1">AQ26*EXP('Task 5'!AN26)+$F27</f>
        <v>27327.37462637611</v>
      </c>
      <c r="AR27" s="4">
        <f ca="1">AR26*EXP('Task 5'!AO26)+$F27</f>
        <v>22413.353773576146</v>
      </c>
      <c r="AS27" s="4">
        <f ca="1">AS26*EXP('Task 5'!AP26)+$F27</f>
        <v>19191.149803053839</v>
      </c>
      <c r="AT27" s="4">
        <f ca="1">AT26*EXP('Task 5'!AQ26)+$F27</f>
        <v>30624.078277611367</v>
      </c>
      <c r="AU27" s="4">
        <f ca="1">AU26*EXP('Task 5'!AR26)+$F27</f>
        <v>27221.912783559987</v>
      </c>
      <c r="AV27" s="4">
        <f ca="1">AV26*EXP('Task 5'!AS26)+$F27</f>
        <v>20629.656673211091</v>
      </c>
      <c r="AW27" s="4">
        <f ca="1">AW26*EXP('Task 5'!AT26)+$F27</f>
        <v>19816.966924238517</v>
      </c>
      <c r="AX27" s="4">
        <f ca="1">AX26*EXP('Task 5'!AU26)+$F27</f>
        <v>25475.543590078956</v>
      </c>
      <c r="AY27" s="4">
        <f ca="1">AY26*EXP('Task 5'!AV26)+$F27</f>
        <v>33506.276097565009</v>
      </c>
      <c r="AZ27" s="4">
        <f ca="1">AZ26*EXP('Task 5'!AW26)+$F27</f>
        <v>29059.624077167209</v>
      </c>
      <c r="BA27" s="4">
        <f ca="1">BA26*EXP('Task 5'!AX26)+$F27</f>
        <v>26409.442714574805</v>
      </c>
      <c r="BB27" s="4">
        <f ca="1">BB26*EXP('Task 5'!AY26)+$F27</f>
        <v>35714.608478083297</v>
      </c>
      <c r="BC27" s="4">
        <f ca="1">BC26*EXP('Task 5'!AZ26)+$F27</f>
        <v>21346.263720531497</v>
      </c>
      <c r="BD27" s="4">
        <f ca="1">BD26*EXP('Task 5'!BA26)+$F27</f>
        <v>27978.054777349134</v>
      </c>
      <c r="BE27" s="4">
        <f ca="1">BE26*EXP('Task 5'!BB26)+$F27</f>
        <v>23572.121040094004</v>
      </c>
      <c r="BF27" s="4">
        <f ca="1">BF26*EXP('Task 5'!BC26)+$F27</f>
        <v>28828.397589001223</v>
      </c>
      <c r="BG27" s="4">
        <f ca="1">BG26*EXP('Task 5'!BD26)+$F27</f>
        <v>37578.069714404075</v>
      </c>
      <c r="BH27" s="4">
        <f ca="1">BH26*EXP('Task 5'!BE26)+$F27</f>
        <v>27646.748050534647</v>
      </c>
      <c r="BI27" s="4">
        <f ca="1">BI26*EXP('Task 5'!BF26)+$F27</f>
        <v>34588.107120493944</v>
      </c>
      <c r="BJ27" s="4">
        <f ca="1">BJ26*EXP('Task 5'!BG26)+$F27</f>
        <v>27253.733605717018</v>
      </c>
      <c r="BK27" s="4">
        <f ca="1">BK26*EXP('Task 5'!BH26)+$F27</f>
        <v>24693.362442618345</v>
      </c>
      <c r="BL27" s="4">
        <f ca="1">BL26*EXP('Task 5'!BI26)+$F27</f>
        <v>26107.083459853977</v>
      </c>
      <c r="BM27" s="4">
        <f ca="1">BM26*EXP('Task 5'!BJ26)+$F27</f>
        <v>29601.583749012145</v>
      </c>
      <c r="BN27" s="4">
        <f ca="1">BN26*EXP('Task 5'!BK26)+$F27</f>
        <v>29697.151695781984</v>
      </c>
      <c r="BO27" s="4">
        <f ca="1">BO26*EXP('Task 5'!BL26)+$F27</f>
        <v>28280.599054830414</v>
      </c>
      <c r="BP27" s="4">
        <f ca="1">BP26*EXP('Task 5'!BM26)+$F27</f>
        <v>26784.244918698761</v>
      </c>
      <c r="BQ27" s="4">
        <f ca="1">BQ26*EXP('Task 5'!BN26)+$F27</f>
        <v>27365.521008891646</v>
      </c>
      <c r="BR27" s="4">
        <f ca="1">BR26*EXP('Task 5'!BO26)+$F27</f>
        <v>24767.492050801113</v>
      </c>
      <c r="BS27" s="4">
        <f ca="1">BS26*EXP('Task 5'!BP26)+$F27</f>
        <v>29702.698128499025</v>
      </c>
      <c r="BT27" s="4">
        <f ca="1">BT26*EXP('Task 5'!BQ26)+$F27</f>
        <v>24710.492102886299</v>
      </c>
      <c r="BU27" s="4">
        <f ca="1">BU26*EXP('Task 5'!BR26)+$F27</f>
        <v>27597.692934763581</v>
      </c>
      <c r="BV27" s="4">
        <f ca="1">BV26*EXP('Task 5'!BS26)+$F27</f>
        <v>26298.046616269748</v>
      </c>
      <c r="BW27" s="4">
        <f ca="1">BW26*EXP('Task 5'!BT26)+$F27</f>
        <v>24503.014949621702</v>
      </c>
      <c r="BX27" s="4">
        <f ca="1">BX26*EXP('Task 5'!BU26)+$F27</f>
        <v>20286.251779006878</v>
      </c>
      <c r="BY27" s="4">
        <f ca="1">BY26*EXP('Task 5'!BV26)+$F27</f>
        <v>24752.133917823525</v>
      </c>
      <c r="BZ27" s="4">
        <f ca="1">BZ26*EXP('Task 5'!BW26)+$F27</f>
        <v>31267.076029389817</v>
      </c>
      <c r="CA27" s="4">
        <f ca="1">CA26*EXP('Task 5'!BX26)+$F27</f>
        <v>25414.507621880082</v>
      </c>
      <c r="CB27" s="4">
        <f ca="1">CB26*EXP('Task 5'!BY26)+$F27</f>
        <v>27711.606635177744</v>
      </c>
      <c r="CC27" s="4">
        <f ca="1">CC26*EXP('Task 5'!BZ26)+$F27</f>
        <v>30785.896659953683</v>
      </c>
      <c r="CD27" s="4">
        <f ca="1">CD26*EXP('Task 5'!CA26)+$F27</f>
        <v>33741.616623920665</v>
      </c>
      <c r="CE27" s="4">
        <f ca="1">CE26*EXP('Task 5'!CB26)+$F27</f>
        <v>24533.098822775191</v>
      </c>
      <c r="CF27" s="4">
        <f ca="1">CF26*EXP('Task 5'!CC26)+$F27</f>
        <v>24567.888429867227</v>
      </c>
      <c r="CG27" s="4">
        <f ca="1">CG26*EXP('Task 5'!CD26)+$F27</f>
        <v>24698.672722601295</v>
      </c>
      <c r="CH27" s="4">
        <f ca="1">CH26*EXP('Task 5'!CE26)+$F27</f>
        <v>31000.77431473746</v>
      </c>
      <c r="CI27" s="4">
        <f ca="1">CI26*EXP('Task 5'!CF26)+$F27</f>
        <v>22187.317313875599</v>
      </c>
      <c r="CJ27" s="4">
        <f ca="1">CJ26*EXP('Task 5'!CG26)+$F27</f>
        <v>24756.807811203187</v>
      </c>
      <c r="CK27" s="4">
        <f ca="1">CK26*EXP('Task 5'!CH26)+$F27</f>
        <v>25492.047645771137</v>
      </c>
      <c r="CL27" s="4">
        <f ca="1">CL26*EXP('Task 5'!CI26)+$F27</f>
        <v>28268.109155003283</v>
      </c>
      <c r="CM27" s="4">
        <f ca="1">CM26*EXP('Task 5'!CJ26)+$F27</f>
        <v>23449.948145596914</v>
      </c>
      <c r="CN27" s="4">
        <f ca="1">CN26*EXP('Task 5'!CK26)+$F27</f>
        <v>26103.051319732956</v>
      </c>
      <c r="CO27" s="4">
        <f ca="1">CO26*EXP('Task 5'!CL26)+$F27</f>
        <v>25784.636186692765</v>
      </c>
      <c r="CP27" s="4">
        <f ca="1">CP26*EXP('Task 5'!CM26)+$F27</f>
        <v>21153.609847550328</v>
      </c>
      <c r="CQ27" s="4">
        <f ca="1">CQ26*EXP('Task 5'!CN26)+$F27</f>
        <v>32927.939883456755</v>
      </c>
      <c r="CR27" s="4">
        <f ca="1">CR26*EXP('Task 5'!CO26)+$F27</f>
        <v>25191.824838509696</v>
      </c>
      <c r="CS27" s="4">
        <f ca="1">CS26*EXP('Task 5'!CP26)+$F27</f>
        <v>28887.627967786542</v>
      </c>
      <c r="CT27" s="4">
        <f ca="1">CT26*EXP('Task 5'!CQ26)+$F27</f>
        <v>23788.071453669534</v>
      </c>
      <c r="CU27" s="4">
        <f ca="1">CU26*EXP('Task 5'!CR26)+$F27</f>
        <v>23257.573578491978</v>
      </c>
      <c r="CV27" s="4">
        <f ca="1">CV26*EXP('Task 5'!CS26)+$F27</f>
        <v>29165.124236354979</v>
      </c>
      <c r="CW27" s="4">
        <f ca="1">CW26*EXP('Task 5'!CT26)+$F27</f>
        <v>26867.840903877528</v>
      </c>
      <c r="CX27" s="4">
        <f ca="1">CX26*EXP('Task 5'!CU26)+$F27</f>
        <v>22065.82939113782</v>
      </c>
      <c r="CY27" s="4">
        <f ca="1">CY26*EXP('Task 5'!CV26)+$F27</f>
        <v>25891.481903544005</v>
      </c>
      <c r="CZ27" s="4">
        <f ca="1">CZ26*EXP('Task 5'!CW26)+$F27</f>
        <v>24278.184417914839</v>
      </c>
      <c r="DA27" s="4">
        <f ca="1">DA26*EXP('Task 5'!CX26)+$F27</f>
        <v>28587.921640319164</v>
      </c>
      <c r="DB27" s="4">
        <f ca="1">DB26*EXP('Task 5'!CY26)+$F27</f>
        <v>25753.222813258049</v>
      </c>
    </row>
    <row r="28" spans="1:106" x14ac:dyDescent="0.25">
      <c r="A28">
        <v>22</v>
      </c>
      <c r="B28" s="1">
        <f>'Task 2'!B25</f>
        <v>45626</v>
      </c>
      <c r="C28" s="4">
        <f>$B$3*'Task 2'!G25</f>
        <v>397.5</v>
      </c>
      <c r="D28" s="5">
        <f>'Task 3'!F25</f>
        <v>2.6156114432938082E-3</v>
      </c>
      <c r="E28" s="4">
        <f t="shared" si="2"/>
        <v>11825.173182386197</v>
      </c>
      <c r="F28" s="4">
        <f>$C$3*'Task 2'!G25</f>
        <v>927.49999999999989</v>
      </c>
      <c r="G28" s="4">
        <f ca="1">G27*EXP('Task 5'!D27)+$F28</f>
        <v>37130.99106942123</v>
      </c>
      <c r="H28" s="4">
        <f ca="1">H27*EXP('Task 5'!E27)+$F28</f>
        <v>29439.000801319351</v>
      </c>
      <c r="I28" s="4">
        <f ca="1">I27*EXP('Task 5'!F27)+$F28</f>
        <v>23196.110774642213</v>
      </c>
      <c r="J28" s="4">
        <f ca="1">J27*EXP('Task 5'!G27)+$F28</f>
        <v>32020.840910983454</v>
      </c>
      <c r="K28" s="4">
        <f ca="1">K27*EXP('Task 5'!H27)+$F28</f>
        <v>31549.794594216775</v>
      </c>
      <c r="L28" s="4">
        <f ca="1">L27*EXP('Task 5'!I27)+$F28</f>
        <v>23571.632834798416</v>
      </c>
      <c r="M28" s="4">
        <f ca="1">M27*EXP('Task 5'!J27)+$F28</f>
        <v>29307.922319463243</v>
      </c>
      <c r="N28" s="4">
        <f ca="1">N27*EXP('Task 5'!K27)+$F28</f>
        <v>29160.100934838421</v>
      </c>
      <c r="O28" s="4">
        <f ca="1">O27*EXP('Task 5'!L27)+$F28</f>
        <v>27917.112539630532</v>
      </c>
      <c r="P28" s="4">
        <f ca="1">P27*EXP('Task 5'!M27)+$F28</f>
        <v>26484.541641237072</v>
      </c>
      <c r="Q28" s="4">
        <f ca="1">Q27*EXP('Task 5'!N27)+$F28</f>
        <v>41952.346312565518</v>
      </c>
      <c r="R28" s="4">
        <f ca="1">R27*EXP('Task 5'!O27)+$F28</f>
        <v>35396.634690502971</v>
      </c>
      <c r="S28" s="4">
        <f ca="1">S27*EXP('Task 5'!P27)+$F28</f>
        <v>25489.646563304694</v>
      </c>
      <c r="T28" s="4">
        <f ca="1">T27*EXP('Task 5'!Q27)+$F28</f>
        <v>20085.757660213407</v>
      </c>
      <c r="U28" s="4">
        <f ca="1">U27*EXP('Task 5'!R27)+$F28</f>
        <v>27556.257006011139</v>
      </c>
      <c r="V28" s="4">
        <f ca="1">V27*EXP('Task 5'!S27)+$F28</f>
        <v>31639.868013477422</v>
      </c>
      <c r="W28" s="4">
        <f ca="1">W27*EXP('Task 5'!T27)+$F28</f>
        <v>24857.673943496779</v>
      </c>
      <c r="X28" s="4">
        <f ca="1">X27*EXP('Task 5'!U27)+$F28</f>
        <v>34693.00377626215</v>
      </c>
      <c r="Y28" s="4">
        <f ca="1">Y27*EXP('Task 5'!V27)+$F28</f>
        <v>20827.390950434041</v>
      </c>
      <c r="Z28" s="4">
        <f ca="1">Z27*EXP('Task 5'!W27)+$F28</f>
        <v>26718.608770287374</v>
      </c>
      <c r="AA28" s="4">
        <f ca="1">AA27*EXP('Task 5'!X27)+$F28</f>
        <v>30973.805549767174</v>
      </c>
      <c r="AB28" s="4">
        <f ca="1">AB27*EXP('Task 5'!Y27)+$F28</f>
        <v>37925.088729555777</v>
      </c>
      <c r="AC28" s="4">
        <f ca="1">AC27*EXP('Task 5'!Z27)+$F28</f>
        <v>24831.382763344514</v>
      </c>
      <c r="AD28" s="4">
        <f ca="1">AD27*EXP('Task 5'!AA27)+$F28</f>
        <v>30931.932191860957</v>
      </c>
      <c r="AE28" s="4">
        <f ca="1">AE27*EXP('Task 5'!AB27)+$F28</f>
        <v>23873.835890064271</v>
      </c>
      <c r="AF28" s="4">
        <f ca="1">AF27*EXP('Task 5'!AC27)+$F28</f>
        <v>20735.698954884025</v>
      </c>
      <c r="AG28" s="4">
        <f ca="1">AG27*EXP('Task 5'!AD27)+$F28</f>
        <v>37552.19309390078</v>
      </c>
      <c r="AH28" s="4">
        <f ca="1">AH27*EXP('Task 5'!AE27)+$F28</f>
        <v>20360.09144635034</v>
      </c>
      <c r="AI28" s="4">
        <f ca="1">AI27*EXP('Task 5'!AF27)+$F28</f>
        <v>27627.961803027956</v>
      </c>
      <c r="AJ28" s="4">
        <f ca="1">AJ27*EXP('Task 5'!AG27)+$F28</f>
        <v>29983.235054100223</v>
      </c>
      <c r="AK28" s="4">
        <f ca="1">AK27*EXP('Task 5'!AH27)+$F28</f>
        <v>24566.809698589041</v>
      </c>
      <c r="AL28" s="4">
        <f ca="1">AL27*EXP('Task 5'!AI27)+$F28</f>
        <v>28530.535676695392</v>
      </c>
      <c r="AM28" s="4">
        <f ca="1">AM27*EXP('Task 5'!AJ27)+$F28</f>
        <v>25506.611825037598</v>
      </c>
      <c r="AN28" s="4">
        <f ca="1">AN27*EXP('Task 5'!AK27)+$F28</f>
        <v>26667.721002450267</v>
      </c>
      <c r="AO28" s="4">
        <f ca="1">AO27*EXP('Task 5'!AL27)+$F28</f>
        <v>24513.429670344936</v>
      </c>
      <c r="AP28" s="4">
        <f ca="1">AP27*EXP('Task 5'!AM27)+$F28</f>
        <v>36071.924241231085</v>
      </c>
      <c r="AQ28" s="4">
        <f ca="1">AQ27*EXP('Task 5'!AN27)+$F28</f>
        <v>28243.533438595292</v>
      </c>
      <c r="AR28" s="4">
        <f ca="1">AR27*EXP('Task 5'!AO27)+$F28</f>
        <v>24812.88157465688</v>
      </c>
      <c r="AS28" s="4">
        <f ca="1">AS27*EXP('Task 5'!AP27)+$F28</f>
        <v>20196.998521193771</v>
      </c>
      <c r="AT28" s="4">
        <f ca="1">AT27*EXP('Task 5'!AQ27)+$F28</f>
        <v>31800.431704497576</v>
      </c>
      <c r="AU28" s="4">
        <f ca="1">AU27*EXP('Task 5'!AR27)+$F28</f>
        <v>27978.868178879071</v>
      </c>
      <c r="AV28" s="4">
        <f ca="1">AV27*EXP('Task 5'!AS27)+$F28</f>
        <v>20635.49288894466</v>
      </c>
      <c r="AW28" s="4">
        <f ca="1">AW27*EXP('Task 5'!AT27)+$F28</f>
        <v>22174.706183853243</v>
      </c>
      <c r="AX28" s="4">
        <f ca="1">AX27*EXP('Task 5'!AU27)+$F28</f>
        <v>24907.585773364022</v>
      </c>
      <c r="AY28" s="4">
        <f ca="1">AY27*EXP('Task 5'!AV27)+$F28</f>
        <v>33111.991067553427</v>
      </c>
      <c r="AZ28" s="4">
        <f ca="1">AZ27*EXP('Task 5'!AW27)+$F28</f>
        <v>29705.975903667026</v>
      </c>
      <c r="BA28" s="4">
        <f ca="1">BA27*EXP('Task 5'!AX27)+$F28</f>
        <v>27068.485032036064</v>
      </c>
      <c r="BB28" s="4">
        <f ca="1">BB27*EXP('Task 5'!AY27)+$F28</f>
        <v>37831.232417674342</v>
      </c>
      <c r="BC28" s="4">
        <f ca="1">BC27*EXP('Task 5'!AZ27)+$F28</f>
        <v>21737.443956460775</v>
      </c>
      <c r="BD28" s="4">
        <f ca="1">BD27*EXP('Task 5'!BA27)+$F28</f>
        <v>33759.513738815542</v>
      </c>
      <c r="BE28" s="4">
        <f ca="1">BE27*EXP('Task 5'!BB27)+$F28</f>
        <v>24292.30863149542</v>
      </c>
      <c r="BF28" s="4">
        <f ca="1">BF27*EXP('Task 5'!BC27)+$F28</f>
        <v>29210.168115738496</v>
      </c>
      <c r="BG28" s="4">
        <f ca="1">BG27*EXP('Task 5'!BD27)+$F28</f>
        <v>36062.389464452863</v>
      </c>
      <c r="BH28" s="4">
        <f ca="1">BH27*EXP('Task 5'!BE27)+$F28</f>
        <v>25398.775533328106</v>
      </c>
      <c r="BI28" s="4">
        <f ca="1">BI27*EXP('Task 5'!BF27)+$F28</f>
        <v>34299.877745447026</v>
      </c>
      <c r="BJ28" s="4">
        <f ca="1">BJ27*EXP('Task 5'!BG27)+$F28</f>
        <v>28304.923132105629</v>
      </c>
      <c r="BK28" s="4">
        <f ca="1">BK27*EXP('Task 5'!BH27)+$F28</f>
        <v>24412.273566441938</v>
      </c>
      <c r="BL28" s="4">
        <f ca="1">BL27*EXP('Task 5'!BI27)+$F28</f>
        <v>27413.774433868301</v>
      </c>
      <c r="BM28" s="4">
        <f ca="1">BM27*EXP('Task 5'!BJ27)+$F28</f>
        <v>31066.502641248288</v>
      </c>
      <c r="BN28" s="4">
        <f ca="1">BN27*EXP('Task 5'!BK27)+$F28</f>
        <v>31970.262222441939</v>
      </c>
      <c r="BO28" s="4">
        <f ca="1">BO27*EXP('Task 5'!BL27)+$F28</f>
        <v>30160.111655291224</v>
      </c>
      <c r="BP28" s="4">
        <f ca="1">BP27*EXP('Task 5'!BM27)+$F28</f>
        <v>26998.751522691458</v>
      </c>
      <c r="BQ28" s="4">
        <f ca="1">BQ27*EXP('Task 5'!BN27)+$F28</f>
        <v>30638.609358005433</v>
      </c>
      <c r="BR28" s="4">
        <f ca="1">BR27*EXP('Task 5'!BO27)+$F28</f>
        <v>23850.714027118054</v>
      </c>
      <c r="BS28" s="4">
        <f ca="1">BS27*EXP('Task 5'!BP27)+$F28</f>
        <v>30630.409832416324</v>
      </c>
      <c r="BT28" s="4">
        <f ca="1">BT27*EXP('Task 5'!BQ27)+$F28</f>
        <v>25571.656311676856</v>
      </c>
      <c r="BU28" s="4">
        <f ca="1">BU27*EXP('Task 5'!BR27)+$F28</f>
        <v>27674.108927042431</v>
      </c>
      <c r="BV28" s="4">
        <f ca="1">BV27*EXP('Task 5'!BS27)+$F28</f>
        <v>26423.55617068454</v>
      </c>
      <c r="BW28" s="4">
        <f ca="1">BW27*EXP('Task 5'!BT27)+$F28</f>
        <v>27005.768985671464</v>
      </c>
      <c r="BX28" s="4">
        <f ca="1">BX27*EXP('Task 5'!BU27)+$F28</f>
        <v>22129.439675667341</v>
      </c>
      <c r="BY28" s="4">
        <f ca="1">BY27*EXP('Task 5'!BV27)+$F28</f>
        <v>24919.232027179918</v>
      </c>
      <c r="BZ28" s="4">
        <f ca="1">BZ27*EXP('Task 5'!BW27)+$F28</f>
        <v>31863.096335091268</v>
      </c>
      <c r="CA28" s="4">
        <f ca="1">CA27*EXP('Task 5'!BX27)+$F28</f>
        <v>26276.261593469691</v>
      </c>
      <c r="CB28" s="4">
        <f ca="1">CB27*EXP('Task 5'!BY27)+$F28</f>
        <v>30119.071103281698</v>
      </c>
      <c r="CC28" s="4">
        <f ca="1">CC27*EXP('Task 5'!BZ27)+$F28</f>
        <v>34267.206747813718</v>
      </c>
      <c r="CD28" s="4">
        <f ca="1">CD27*EXP('Task 5'!CA27)+$F28</f>
        <v>35339.65449644305</v>
      </c>
      <c r="CE28" s="4">
        <f ca="1">CE27*EXP('Task 5'!CB27)+$F28</f>
        <v>23749.696037387177</v>
      </c>
      <c r="CF28" s="4">
        <f ca="1">CF27*EXP('Task 5'!CC27)+$F28</f>
        <v>24692.056695157178</v>
      </c>
      <c r="CG28" s="4">
        <f ca="1">CG27*EXP('Task 5'!CD27)+$F28</f>
        <v>27713.971227681261</v>
      </c>
      <c r="CH28" s="4">
        <f ca="1">CH27*EXP('Task 5'!CE27)+$F28</f>
        <v>32379.353592360745</v>
      </c>
      <c r="CI28" s="4">
        <f ca="1">CI27*EXP('Task 5'!CF27)+$F28</f>
        <v>23027.15757987327</v>
      </c>
      <c r="CJ28" s="4">
        <f ca="1">CJ27*EXP('Task 5'!CG27)+$F28</f>
        <v>23916.160363877767</v>
      </c>
      <c r="CK28" s="4">
        <f ca="1">CK27*EXP('Task 5'!CH27)+$F28</f>
        <v>24512.102274895973</v>
      </c>
      <c r="CL28" s="4">
        <f ca="1">CL27*EXP('Task 5'!CI27)+$F28</f>
        <v>29287.678308356797</v>
      </c>
      <c r="CM28" s="4">
        <f ca="1">CM27*EXP('Task 5'!CJ27)+$F28</f>
        <v>25115.81614270826</v>
      </c>
      <c r="CN28" s="4">
        <f ca="1">CN27*EXP('Task 5'!CK27)+$F28</f>
        <v>24078.423178493966</v>
      </c>
      <c r="CO28" s="4">
        <f ca="1">CO27*EXP('Task 5'!CL27)+$F28</f>
        <v>26901.491568926893</v>
      </c>
      <c r="CP28" s="4">
        <f ca="1">CP27*EXP('Task 5'!CM27)+$F28</f>
        <v>22487.530268532289</v>
      </c>
      <c r="CQ28" s="4">
        <f ca="1">CQ27*EXP('Task 5'!CN27)+$F28</f>
        <v>36122.85825219415</v>
      </c>
      <c r="CR28" s="4">
        <f ca="1">CR27*EXP('Task 5'!CO27)+$F28</f>
        <v>26211.741161899743</v>
      </c>
      <c r="CS28" s="4">
        <f ca="1">CS27*EXP('Task 5'!CP27)+$F28</f>
        <v>30284.14136557711</v>
      </c>
      <c r="CT28" s="4">
        <f ca="1">CT27*EXP('Task 5'!CQ27)+$F28</f>
        <v>23604.227681936511</v>
      </c>
      <c r="CU28" s="4">
        <f ca="1">CU27*EXP('Task 5'!CR27)+$F28</f>
        <v>23341.319194914719</v>
      </c>
      <c r="CV28" s="4">
        <f ca="1">CV27*EXP('Task 5'!CS27)+$F28</f>
        <v>29917.595140739697</v>
      </c>
      <c r="CW28" s="4">
        <f ca="1">CW27*EXP('Task 5'!CT27)+$F28</f>
        <v>27733.844004442202</v>
      </c>
      <c r="CX28" s="4">
        <f ca="1">CX27*EXP('Task 5'!CU27)+$F28</f>
        <v>22542.354819896551</v>
      </c>
      <c r="CY28" s="4">
        <f ca="1">CY27*EXP('Task 5'!CV27)+$F28</f>
        <v>27310.635694659308</v>
      </c>
      <c r="CZ28" s="4">
        <f ca="1">CZ27*EXP('Task 5'!CW27)+$F28</f>
        <v>24878.345369890925</v>
      </c>
      <c r="DA28" s="4">
        <f ca="1">DA27*EXP('Task 5'!CX27)+$F28</f>
        <v>29497.017760286322</v>
      </c>
      <c r="DB28" s="4">
        <f ca="1">DB27*EXP('Task 5'!CY27)+$F28</f>
        <v>24912.662513197032</v>
      </c>
    </row>
    <row r="29" spans="1:106" x14ac:dyDescent="0.25">
      <c r="A29">
        <v>23</v>
      </c>
      <c r="B29" s="1">
        <f>'Task 2'!B26</f>
        <v>45657</v>
      </c>
      <c r="C29" s="4">
        <f>$B$3*'Task 2'!G26</f>
        <v>1522.5</v>
      </c>
      <c r="D29" s="5">
        <f>'Task 3'!F26</f>
        <v>2.6731533698707288E-3</v>
      </c>
      <c r="E29" s="4">
        <f t="shared" si="2"/>
        <v>13379.953197370627</v>
      </c>
      <c r="F29" s="4">
        <f>$C$3*'Task 2'!G26</f>
        <v>3552.5</v>
      </c>
      <c r="G29" s="4">
        <f ca="1">G28*EXP('Task 5'!D28)+$F29</f>
        <v>40485.064224116708</v>
      </c>
      <c r="H29" s="4">
        <f ca="1">H28*EXP('Task 5'!E28)+$F29</f>
        <v>31611.05483030956</v>
      </c>
      <c r="I29" s="4">
        <f ca="1">I28*EXP('Task 5'!F28)+$F29</f>
        <v>28152.568774319265</v>
      </c>
      <c r="J29" s="4">
        <f ca="1">J28*EXP('Task 5'!G28)+$F29</f>
        <v>36730.908041301584</v>
      </c>
      <c r="K29" s="4">
        <f ca="1">K28*EXP('Task 5'!H28)+$F29</f>
        <v>36321.819534223279</v>
      </c>
      <c r="L29" s="4">
        <f ca="1">L28*EXP('Task 5'!I28)+$F29</f>
        <v>28374.064913657719</v>
      </c>
      <c r="M29" s="4">
        <f ca="1">M28*EXP('Task 5'!J28)+$F29</f>
        <v>33587.321210174821</v>
      </c>
      <c r="N29" s="4">
        <f ca="1">N28*EXP('Task 5'!K28)+$F29</f>
        <v>33038.802880934687</v>
      </c>
      <c r="O29" s="4">
        <f ca="1">O28*EXP('Task 5'!L28)+$F29</f>
        <v>31386.625124883569</v>
      </c>
      <c r="P29" s="4">
        <f ca="1">P28*EXP('Task 5'!M28)+$F29</f>
        <v>30625.930742807152</v>
      </c>
      <c r="Q29" s="4">
        <f ca="1">Q28*EXP('Task 5'!N28)+$F29</f>
        <v>42539.500650630733</v>
      </c>
      <c r="R29" s="4">
        <f ca="1">R28*EXP('Task 5'!O28)+$F29</f>
        <v>44808.915803928394</v>
      </c>
      <c r="S29" s="4">
        <f ca="1">S28*EXP('Task 5'!P28)+$F29</f>
        <v>27833.843659978345</v>
      </c>
      <c r="T29" s="4">
        <f ca="1">T28*EXP('Task 5'!Q28)+$F29</f>
        <v>22840.645269813318</v>
      </c>
      <c r="U29" s="4">
        <f ca="1">U28*EXP('Task 5'!R28)+$F29</f>
        <v>30590.381116471322</v>
      </c>
      <c r="V29" s="4">
        <f ca="1">V28*EXP('Task 5'!S28)+$F29</f>
        <v>35861.840092114973</v>
      </c>
      <c r="W29" s="4">
        <f ca="1">W28*EXP('Task 5'!T28)+$F29</f>
        <v>25525.147642583313</v>
      </c>
      <c r="X29" s="4">
        <f ca="1">X28*EXP('Task 5'!U28)+$F29</f>
        <v>36124.661254459847</v>
      </c>
      <c r="Y29" s="4">
        <f ca="1">Y28*EXP('Task 5'!V28)+$F29</f>
        <v>23567.941035081236</v>
      </c>
      <c r="Z29" s="4">
        <f ca="1">Z28*EXP('Task 5'!W28)+$F29</f>
        <v>28969.2588055011</v>
      </c>
      <c r="AA29" s="4">
        <f ca="1">AA28*EXP('Task 5'!X28)+$F29</f>
        <v>34981.440613593462</v>
      </c>
      <c r="AB29" s="4">
        <f ca="1">AB28*EXP('Task 5'!Y28)+$F29</f>
        <v>42821.534778378416</v>
      </c>
      <c r="AC29" s="4">
        <f ca="1">AC28*EXP('Task 5'!Z28)+$F29</f>
        <v>27629.579313616494</v>
      </c>
      <c r="AD29" s="4">
        <f ca="1">AD28*EXP('Task 5'!AA28)+$F29</f>
        <v>35449.470921829321</v>
      </c>
      <c r="AE29" s="4">
        <f ca="1">AE28*EXP('Task 5'!AB28)+$F29</f>
        <v>26399.302588254523</v>
      </c>
      <c r="AF29" s="4">
        <f ca="1">AF28*EXP('Task 5'!AC28)+$F29</f>
        <v>24009.030701764204</v>
      </c>
      <c r="AG29" s="4">
        <f ca="1">AG28*EXP('Task 5'!AD28)+$F29</f>
        <v>42080.714764645541</v>
      </c>
      <c r="AH29" s="4">
        <f ca="1">AH28*EXP('Task 5'!AE28)+$F29</f>
        <v>24207.252681246511</v>
      </c>
      <c r="AI29" s="4">
        <f ca="1">AI28*EXP('Task 5'!AF28)+$F29</f>
        <v>32559.442572020766</v>
      </c>
      <c r="AJ29" s="4">
        <f ca="1">AJ28*EXP('Task 5'!AG28)+$F29</f>
        <v>36985.379351499294</v>
      </c>
      <c r="AK29" s="4">
        <f ca="1">AK28*EXP('Task 5'!AH28)+$F29</f>
        <v>27074.832508338957</v>
      </c>
      <c r="AL29" s="4">
        <f ca="1">AL28*EXP('Task 5'!AI28)+$F29</f>
        <v>31136.320290154788</v>
      </c>
      <c r="AM29" s="4">
        <f ca="1">AM28*EXP('Task 5'!AJ28)+$F29</f>
        <v>28361.626413197824</v>
      </c>
      <c r="AN29" s="4">
        <f ca="1">AN28*EXP('Task 5'!AK28)+$F29</f>
        <v>31769.524434350606</v>
      </c>
      <c r="AO29" s="4">
        <f ca="1">AO28*EXP('Task 5'!AL28)+$F29</f>
        <v>30290.453062516161</v>
      </c>
      <c r="AP29" s="4">
        <f ca="1">AP28*EXP('Task 5'!AM28)+$F29</f>
        <v>44728.858460815543</v>
      </c>
      <c r="AQ29" s="4">
        <f ca="1">AQ28*EXP('Task 5'!AN28)+$F29</f>
        <v>33509.78705847275</v>
      </c>
      <c r="AR29" s="4">
        <f ca="1">AR28*EXP('Task 5'!AO28)+$F29</f>
        <v>28448.399564577485</v>
      </c>
      <c r="AS29" s="4">
        <f ca="1">AS28*EXP('Task 5'!AP28)+$F29</f>
        <v>23425.613499156243</v>
      </c>
      <c r="AT29" s="4">
        <f ca="1">AT28*EXP('Task 5'!AQ28)+$F29</f>
        <v>34026.114883264891</v>
      </c>
      <c r="AU29" s="4">
        <f ca="1">AU28*EXP('Task 5'!AR28)+$F29</f>
        <v>32360.640997782717</v>
      </c>
      <c r="AV29" s="4">
        <f ca="1">AV28*EXP('Task 5'!AS28)+$F29</f>
        <v>24882.549463517928</v>
      </c>
      <c r="AW29" s="4">
        <f ca="1">AW28*EXP('Task 5'!AT28)+$F29</f>
        <v>27547.117472323054</v>
      </c>
      <c r="AX29" s="4">
        <f ca="1">AX28*EXP('Task 5'!AU28)+$F29</f>
        <v>30101.668813196306</v>
      </c>
      <c r="AY29" s="4">
        <f ca="1">AY28*EXP('Task 5'!AV28)+$F29</f>
        <v>34998.941403516517</v>
      </c>
      <c r="AZ29" s="4">
        <f ca="1">AZ28*EXP('Task 5'!AW28)+$F29</f>
        <v>33069.88629645227</v>
      </c>
      <c r="BA29" s="4">
        <f ca="1">BA28*EXP('Task 5'!AX28)+$F29</f>
        <v>31575.622203445961</v>
      </c>
      <c r="BB29" s="4">
        <f ca="1">BB28*EXP('Task 5'!AY28)+$F29</f>
        <v>38898.169380524429</v>
      </c>
      <c r="BC29" s="4">
        <f ca="1">BC28*EXP('Task 5'!AZ28)+$F29</f>
        <v>25406.159323769803</v>
      </c>
      <c r="BD29" s="4">
        <f ca="1">BD28*EXP('Task 5'!BA28)+$F29</f>
        <v>39757.391783659419</v>
      </c>
      <c r="BE29" s="4">
        <f ca="1">BE28*EXP('Task 5'!BB28)+$F29</f>
        <v>26711.397746677911</v>
      </c>
      <c r="BF29" s="4">
        <f ca="1">BF28*EXP('Task 5'!BC28)+$F29</f>
        <v>34812.192242225283</v>
      </c>
      <c r="BG29" s="4">
        <f ca="1">BG28*EXP('Task 5'!BD28)+$F29</f>
        <v>41096.00335498905</v>
      </c>
      <c r="BH29" s="4">
        <f ca="1">BH28*EXP('Task 5'!BE28)+$F29</f>
        <v>30383.921309491398</v>
      </c>
      <c r="BI29" s="4">
        <f ca="1">BI28*EXP('Task 5'!BF28)+$F29</f>
        <v>36764.026067655679</v>
      </c>
      <c r="BJ29" s="4">
        <f ca="1">BJ28*EXP('Task 5'!BG28)+$F29</f>
        <v>32785.741673241071</v>
      </c>
      <c r="BK29" s="4">
        <f ca="1">BK28*EXP('Task 5'!BH28)+$F29</f>
        <v>27390.14288129456</v>
      </c>
      <c r="BL29" s="4">
        <f ca="1">BL28*EXP('Task 5'!BI28)+$F29</f>
        <v>30214.251868470321</v>
      </c>
      <c r="BM29" s="4">
        <f ca="1">BM28*EXP('Task 5'!BJ28)+$F29</f>
        <v>32395.842952553339</v>
      </c>
      <c r="BN29" s="4">
        <f ca="1">BN28*EXP('Task 5'!BK28)+$F29</f>
        <v>35895.567832915171</v>
      </c>
      <c r="BO29" s="4">
        <f ca="1">BO28*EXP('Task 5'!BL28)+$F29</f>
        <v>35680.789856005569</v>
      </c>
      <c r="BP29" s="4">
        <f ca="1">BP28*EXP('Task 5'!BM28)+$F29</f>
        <v>32558.091525830936</v>
      </c>
      <c r="BQ29" s="4">
        <f ca="1">BQ28*EXP('Task 5'!BN28)+$F29</f>
        <v>35389.049829336349</v>
      </c>
      <c r="BR29" s="4">
        <f ca="1">BR28*EXP('Task 5'!BO28)+$F29</f>
        <v>27854.37337169387</v>
      </c>
      <c r="BS29" s="4">
        <f ca="1">BS28*EXP('Task 5'!BP28)+$F29</f>
        <v>36312.168566408</v>
      </c>
      <c r="BT29" s="4">
        <f ca="1">BT28*EXP('Task 5'!BQ28)+$F29</f>
        <v>29142.346636505867</v>
      </c>
      <c r="BU29" s="4">
        <f ca="1">BU28*EXP('Task 5'!BR28)+$F29</f>
        <v>30457.8843627075</v>
      </c>
      <c r="BV29" s="4">
        <f ca="1">BV28*EXP('Task 5'!BS28)+$F29</f>
        <v>31525.696404563223</v>
      </c>
      <c r="BW29" s="4">
        <f ca="1">BW28*EXP('Task 5'!BT28)+$F29</f>
        <v>29782.978539217678</v>
      </c>
      <c r="BX29" s="4">
        <f ca="1">BX28*EXP('Task 5'!BU28)+$F29</f>
        <v>24884.955676588521</v>
      </c>
      <c r="BY29" s="4">
        <f ca="1">BY28*EXP('Task 5'!BV28)+$F29</f>
        <v>27988.849123989199</v>
      </c>
      <c r="BZ29" s="4">
        <f ca="1">BZ28*EXP('Task 5'!BW28)+$F29</f>
        <v>36157.828668766007</v>
      </c>
      <c r="CA29" s="4">
        <f ca="1">CA28*EXP('Task 5'!BX28)+$F29</f>
        <v>31708.720329024865</v>
      </c>
      <c r="CB29" s="4">
        <f ca="1">CB28*EXP('Task 5'!BY28)+$F29</f>
        <v>33326.613471626682</v>
      </c>
      <c r="CC29" s="4">
        <f ca="1">CC28*EXP('Task 5'!BZ28)+$F29</f>
        <v>40930.144265077543</v>
      </c>
      <c r="CD29" s="4">
        <f ca="1">CD28*EXP('Task 5'!CA28)+$F29</f>
        <v>38622.66077542783</v>
      </c>
      <c r="CE29" s="4">
        <f ca="1">CE28*EXP('Task 5'!CB28)+$F29</f>
        <v>25364.877185377314</v>
      </c>
      <c r="CF29" s="4">
        <f ca="1">CF28*EXP('Task 5'!CC28)+$F29</f>
        <v>27453.387215580129</v>
      </c>
      <c r="CG29" s="4">
        <f ca="1">CG28*EXP('Task 5'!CD28)+$F29</f>
        <v>30328.51237206427</v>
      </c>
      <c r="CH29" s="4">
        <f ca="1">CH28*EXP('Task 5'!CE28)+$F29</f>
        <v>35427.118657064886</v>
      </c>
      <c r="CI29" s="4">
        <f ca="1">CI28*EXP('Task 5'!CF28)+$F29</f>
        <v>28878.720841202979</v>
      </c>
      <c r="CJ29" s="4">
        <f ca="1">CJ28*EXP('Task 5'!CG28)+$F29</f>
        <v>25623.3337304872</v>
      </c>
      <c r="CK29" s="4">
        <f ca="1">CK28*EXP('Task 5'!CH28)+$F29</f>
        <v>29141.241559901013</v>
      </c>
      <c r="CL29" s="4">
        <f ca="1">CL28*EXP('Task 5'!CI28)+$F29</f>
        <v>32331.461001260672</v>
      </c>
      <c r="CM29" s="4">
        <f ca="1">CM28*EXP('Task 5'!CJ28)+$F29</f>
        <v>28674.963603279368</v>
      </c>
      <c r="CN29" s="4">
        <f ca="1">CN28*EXP('Task 5'!CK28)+$F29</f>
        <v>26563.865393786764</v>
      </c>
      <c r="CO29" s="4">
        <f ca="1">CO28*EXP('Task 5'!CL28)+$F29</f>
        <v>31456.373478348793</v>
      </c>
      <c r="CP29" s="4">
        <f ca="1">CP28*EXP('Task 5'!CM28)+$F29</f>
        <v>26356.492980748957</v>
      </c>
      <c r="CQ29" s="4">
        <f ca="1">CQ28*EXP('Task 5'!CN28)+$F29</f>
        <v>38484.939341373552</v>
      </c>
      <c r="CR29" s="4">
        <f ca="1">CR28*EXP('Task 5'!CO28)+$F29</f>
        <v>31610.007253969001</v>
      </c>
      <c r="CS29" s="4">
        <f ca="1">CS28*EXP('Task 5'!CP28)+$F29</f>
        <v>31874.945276490798</v>
      </c>
      <c r="CT29" s="4">
        <f ca="1">CT28*EXP('Task 5'!CQ28)+$F29</f>
        <v>25242.574427450585</v>
      </c>
      <c r="CU29" s="4">
        <f ca="1">CU28*EXP('Task 5'!CR28)+$F29</f>
        <v>26612.971584539187</v>
      </c>
      <c r="CV29" s="4">
        <f ca="1">CV28*EXP('Task 5'!CS28)+$F29</f>
        <v>32287.838217266795</v>
      </c>
      <c r="CW29" s="4">
        <f ca="1">CW28*EXP('Task 5'!CT28)+$F29</f>
        <v>28809.291092696505</v>
      </c>
      <c r="CX29" s="4">
        <f ca="1">CX28*EXP('Task 5'!CU28)+$F29</f>
        <v>27074.775835986391</v>
      </c>
      <c r="CY29" s="4">
        <f ca="1">CY28*EXP('Task 5'!CV28)+$F29</f>
        <v>34623.388628465487</v>
      </c>
      <c r="CZ29" s="4">
        <f ca="1">CZ28*EXP('Task 5'!CW28)+$F29</f>
        <v>27390.243536277507</v>
      </c>
      <c r="DA29" s="4">
        <f ca="1">DA28*EXP('Task 5'!CX28)+$F29</f>
        <v>32250.753451707362</v>
      </c>
      <c r="DB29" s="4">
        <f ca="1">DB28*EXP('Task 5'!CY28)+$F29</f>
        <v>27955.377773892971</v>
      </c>
    </row>
    <row r="30" spans="1:106" x14ac:dyDescent="0.25">
      <c r="A30">
        <v>24</v>
      </c>
      <c r="B30" s="1">
        <f>'Task 2'!B27</f>
        <v>45688</v>
      </c>
      <c r="C30" s="4">
        <f>$B$3*'Task 2'!G27</f>
        <v>421.34999999999997</v>
      </c>
      <c r="D30" s="5">
        <f>'Task 3'!F27</f>
        <v>2.7297710136298114E-3</v>
      </c>
      <c r="E30" s="4">
        <f t="shared" si="2"/>
        <v>13838.569921913599</v>
      </c>
      <c r="F30" s="4">
        <f>$C$3*'Task 2'!G27</f>
        <v>983.15</v>
      </c>
      <c r="G30" s="4">
        <f ca="1">G29*EXP('Task 5'!D29)+$F30</f>
        <v>41676.578376359204</v>
      </c>
      <c r="H30" s="4">
        <f ca="1">H29*EXP('Task 5'!E29)+$F30</f>
        <v>32381.714693391936</v>
      </c>
      <c r="I30" s="4">
        <f ca="1">I29*EXP('Task 5'!F29)+$F30</f>
        <v>28476.431642251478</v>
      </c>
      <c r="J30" s="4">
        <f ca="1">J29*EXP('Task 5'!G29)+$F30</f>
        <v>35772.343579269058</v>
      </c>
      <c r="K30" s="4">
        <f ca="1">K29*EXP('Task 5'!H29)+$F30</f>
        <v>36922.87734158073</v>
      </c>
      <c r="L30" s="4">
        <f ca="1">L29*EXP('Task 5'!I29)+$F30</f>
        <v>27445.876478910122</v>
      </c>
      <c r="M30" s="4">
        <f ca="1">M29*EXP('Task 5'!J29)+$F30</f>
        <v>32426.586374930681</v>
      </c>
      <c r="N30" s="4">
        <f ca="1">N29*EXP('Task 5'!K29)+$F30</f>
        <v>35173.536302047527</v>
      </c>
      <c r="O30" s="4">
        <f ca="1">O29*EXP('Task 5'!L29)+$F30</f>
        <v>34494.828812385858</v>
      </c>
      <c r="P30" s="4">
        <f ca="1">P29*EXP('Task 5'!M29)+$F30</f>
        <v>33167.713211999711</v>
      </c>
      <c r="Q30" s="4">
        <f ca="1">Q29*EXP('Task 5'!N29)+$F30</f>
        <v>43879.116275739158</v>
      </c>
      <c r="R30" s="4">
        <f ca="1">R29*EXP('Task 5'!O29)+$F30</f>
        <v>51343.118903011222</v>
      </c>
      <c r="S30" s="4">
        <f ca="1">S29*EXP('Task 5'!P29)+$F30</f>
        <v>30249.014202919756</v>
      </c>
      <c r="T30" s="4">
        <f ca="1">T29*EXP('Task 5'!Q29)+$F30</f>
        <v>22043.410659761645</v>
      </c>
      <c r="U30" s="4">
        <f ca="1">U29*EXP('Task 5'!R29)+$F30</f>
        <v>29578.760383052955</v>
      </c>
      <c r="V30" s="4">
        <f ca="1">V29*EXP('Task 5'!S29)+$F30</f>
        <v>39064.888837787148</v>
      </c>
      <c r="W30" s="4">
        <f ca="1">W29*EXP('Task 5'!T29)+$F30</f>
        <v>28887.358972808273</v>
      </c>
      <c r="X30" s="4">
        <f ca="1">X29*EXP('Task 5'!U29)+$F30</f>
        <v>37280.941124648933</v>
      </c>
      <c r="Y30" s="4">
        <f ca="1">Y29*EXP('Task 5'!V29)+$F30</f>
        <v>22644.760606672276</v>
      </c>
      <c r="Z30" s="4">
        <f ca="1">Z29*EXP('Task 5'!W29)+$F30</f>
        <v>30069.713804368439</v>
      </c>
      <c r="AA30" s="4">
        <f ca="1">AA29*EXP('Task 5'!X29)+$F30</f>
        <v>33419.685556539618</v>
      </c>
      <c r="AB30" s="4">
        <f ca="1">AB29*EXP('Task 5'!Y29)+$F30</f>
        <v>41677.948881219061</v>
      </c>
      <c r="AC30" s="4">
        <f ca="1">AC29*EXP('Task 5'!Z29)+$F30</f>
        <v>27795.639656933952</v>
      </c>
      <c r="AD30" s="4">
        <f ca="1">AD29*EXP('Task 5'!AA29)+$F30</f>
        <v>38027.199812683517</v>
      </c>
      <c r="AE30" s="4">
        <f ca="1">AE29*EXP('Task 5'!AB29)+$F30</f>
        <v>23846.78283317402</v>
      </c>
      <c r="AF30" s="4">
        <f ca="1">AF29*EXP('Task 5'!AC29)+$F30</f>
        <v>24583.793277744775</v>
      </c>
      <c r="AG30" s="4">
        <f ca="1">AG29*EXP('Task 5'!AD29)+$F30</f>
        <v>48396.105364363553</v>
      </c>
      <c r="AH30" s="4">
        <f ca="1">AH29*EXP('Task 5'!AE29)+$F30</f>
        <v>25199.445528571465</v>
      </c>
      <c r="AI30" s="4">
        <f ca="1">AI29*EXP('Task 5'!AF29)+$F30</f>
        <v>35251.002244815383</v>
      </c>
      <c r="AJ30" s="4">
        <f ca="1">AJ29*EXP('Task 5'!AG29)+$F30</f>
        <v>39033.049083262747</v>
      </c>
      <c r="AK30" s="4">
        <f ca="1">AK29*EXP('Task 5'!AH29)+$F30</f>
        <v>28016.154352037403</v>
      </c>
      <c r="AL30" s="4">
        <f ca="1">AL29*EXP('Task 5'!AI29)+$F30</f>
        <v>32348.319762441643</v>
      </c>
      <c r="AM30" s="4">
        <f ca="1">AM29*EXP('Task 5'!AJ29)+$F30</f>
        <v>30274.218311407109</v>
      </c>
      <c r="AN30" s="4">
        <f ca="1">AN29*EXP('Task 5'!AK29)+$F30</f>
        <v>32336.401137210873</v>
      </c>
      <c r="AO30" s="4">
        <f ca="1">AO29*EXP('Task 5'!AL29)+$F30</f>
        <v>31298.486392510564</v>
      </c>
      <c r="AP30" s="4">
        <f ca="1">AP29*EXP('Task 5'!AM29)+$F30</f>
        <v>41936.688816034373</v>
      </c>
      <c r="AQ30" s="4">
        <f ca="1">AQ29*EXP('Task 5'!AN29)+$F30</f>
        <v>36983.975552148266</v>
      </c>
      <c r="AR30" s="4">
        <f ca="1">AR29*EXP('Task 5'!AO29)+$F30</f>
        <v>29213.548833394372</v>
      </c>
      <c r="AS30" s="4">
        <f ca="1">AS29*EXP('Task 5'!AP29)+$F30</f>
        <v>24909.471003756891</v>
      </c>
      <c r="AT30" s="4">
        <f ca="1">AT29*EXP('Task 5'!AQ29)+$F30</f>
        <v>32993.279067294396</v>
      </c>
      <c r="AU30" s="4">
        <f ca="1">AU29*EXP('Task 5'!AR29)+$F30</f>
        <v>34115.562887668872</v>
      </c>
      <c r="AV30" s="4">
        <f ca="1">AV29*EXP('Task 5'!AS29)+$F30</f>
        <v>27070.134740583591</v>
      </c>
      <c r="AW30" s="4">
        <f ca="1">AW29*EXP('Task 5'!AT29)+$F30</f>
        <v>28255.655907615292</v>
      </c>
      <c r="AX30" s="4">
        <f ca="1">AX29*EXP('Task 5'!AU29)+$F30</f>
        <v>27898.407036609948</v>
      </c>
      <c r="AY30" s="4">
        <f ca="1">AY29*EXP('Task 5'!AV29)+$F30</f>
        <v>36551.436662720604</v>
      </c>
      <c r="AZ30" s="4">
        <f ca="1">AZ29*EXP('Task 5'!AW29)+$F30</f>
        <v>34112.493758136086</v>
      </c>
      <c r="BA30" s="4">
        <f ca="1">BA29*EXP('Task 5'!AX29)+$F30</f>
        <v>31124.343044637299</v>
      </c>
      <c r="BB30" s="4">
        <f ca="1">BB29*EXP('Task 5'!AY29)+$F30</f>
        <v>42164.341016294558</v>
      </c>
      <c r="BC30" s="4">
        <f ca="1">BC29*EXP('Task 5'!AZ29)+$F30</f>
        <v>26833.691760594596</v>
      </c>
      <c r="BD30" s="4">
        <f ca="1">BD29*EXP('Task 5'!BA29)+$F30</f>
        <v>41009.386369848748</v>
      </c>
      <c r="BE30" s="4">
        <f ca="1">BE29*EXP('Task 5'!BB29)+$F30</f>
        <v>28523.814731700066</v>
      </c>
      <c r="BF30" s="4">
        <f ca="1">BF29*EXP('Task 5'!BC29)+$F30</f>
        <v>38433.56676717526</v>
      </c>
      <c r="BG30" s="4">
        <f ca="1">BG29*EXP('Task 5'!BD29)+$F30</f>
        <v>44115.900742540864</v>
      </c>
      <c r="BH30" s="4">
        <f ca="1">BH29*EXP('Task 5'!BE29)+$F30</f>
        <v>29776.198302935347</v>
      </c>
      <c r="BI30" s="4">
        <f ca="1">BI29*EXP('Task 5'!BF29)+$F30</f>
        <v>39253.129902225985</v>
      </c>
      <c r="BJ30" s="4">
        <f ca="1">BJ29*EXP('Task 5'!BG29)+$F30</f>
        <v>36249.569400737193</v>
      </c>
      <c r="BK30" s="4">
        <f ca="1">BK29*EXP('Task 5'!BH29)+$F30</f>
        <v>30066.956977102815</v>
      </c>
      <c r="BL30" s="4">
        <f ca="1">BL29*EXP('Task 5'!BI29)+$F30</f>
        <v>31812.956809873373</v>
      </c>
      <c r="BM30" s="4">
        <f ca="1">BM29*EXP('Task 5'!BJ29)+$F30</f>
        <v>33718.973486809584</v>
      </c>
      <c r="BN30" s="4">
        <f ca="1">BN29*EXP('Task 5'!BK29)+$F30</f>
        <v>35221.225130537787</v>
      </c>
      <c r="BO30" s="4">
        <f ca="1">BO29*EXP('Task 5'!BL29)+$F30</f>
        <v>35548.647803368396</v>
      </c>
      <c r="BP30" s="4">
        <f ca="1">BP29*EXP('Task 5'!BM29)+$F30</f>
        <v>33118.921098175015</v>
      </c>
      <c r="BQ30" s="4">
        <f ca="1">BQ29*EXP('Task 5'!BN29)+$F30</f>
        <v>36765.447690439469</v>
      </c>
      <c r="BR30" s="4">
        <f ca="1">BR29*EXP('Task 5'!BO29)+$F30</f>
        <v>28365.298193574225</v>
      </c>
      <c r="BS30" s="4">
        <f ca="1">BS29*EXP('Task 5'!BP29)+$F30</f>
        <v>38296.254758330324</v>
      </c>
      <c r="BT30" s="4">
        <f ca="1">BT29*EXP('Task 5'!BQ29)+$F30</f>
        <v>30978.862895870276</v>
      </c>
      <c r="BU30" s="4">
        <f ca="1">BU29*EXP('Task 5'!BR29)+$F30</f>
        <v>28511.161575192589</v>
      </c>
      <c r="BV30" s="4">
        <f ca="1">BV29*EXP('Task 5'!BS29)+$F30</f>
        <v>32454.732193910113</v>
      </c>
      <c r="BW30" s="4">
        <f ca="1">BW29*EXP('Task 5'!BT29)+$F30</f>
        <v>29543.174854303445</v>
      </c>
      <c r="BX30" s="4">
        <f ca="1">BX29*EXP('Task 5'!BU29)+$F30</f>
        <v>25896.062613230046</v>
      </c>
      <c r="BY30" s="4">
        <f ca="1">BY29*EXP('Task 5'!BV29)+$F30</f>
        <v>29129.443261037042</v>
      </c>
      <c r="BZ30" s="4">
        <f ca="1">BZ29*EXP('Task 5'!BW29)+$F30</f>
        <v>40077.239364639645</v>
      </c>
      <c r="CA30" s="4">
        <f ca="1">CA29*EXP('Task 5'!BX29)+$F30</f>
        <v>36209.993268339793</v>
      </c>
      <c r="CB30" s="4">
        <f ca="1">CB29*EXP('Task 5'!BY29)+$F30</f>
        <v>33840.568452898922</v>
      </c>
      <c r="CC30" s="4">
        <f ca="1">CC29*EXP('Task 5'!BZ29)+$F30</f>
        <v>40225.204264005668</v>
      </c>
      <c r="CD30" s="4">
        <f ca="1">CD29*EXP('Task 5'!CA29)+$F30</f>
        <v>42338.937030216213</v>
      </c>
      <c r="CE30" s="4">
        <f ca="1">CE29*EXP('Task 5'!CB29)+$F30</f>
        <v>27702.339266036255</v>
      </c>
      <c r="CF30" s="4">
        <f ca="1">CF29*EXP('Task 5'!CC29)+$F30</f>
        <v>28623.945143699024</v>
      </c>
      <c r="CG30" s="4">
        <f ca="1">CG29*EXP('Task 5'!CD29)+$F30</f>
        <v>30279.862805657624</v>
      </c>
      <c r="CH30" s="4">
        <f ca="1">CH29*EXP('Task 5'!CE29)+$F30</f>
        <v>35903.374384666284</v>
      </c>
      <c r="CI30" s="4">
        <f ca="1">CI29*EXP('Task 5'!CF29)+$F30</f>
        <v>30797.759177805765</v>
      </c>
      <c r="CJ30" s="4">
        <f ca="1">CJ29*EXP('Task 5'!CG29)+$F30</f>
        <v>28967.45185824158</v>
      </c>
      <c r="CK30" s="4">
        <f ca="1">CK29*EXP('Task 5'!CH29)+$F30</f>
        <v>32309.400238678107</v>
      </c>
      <c r="CL30" s="4">
        <f ca="1">CL29*EXP('Task 5'!CI29)+$F30</f>
        <v>36610.719953306558</v>
      </c>
      <c r="CM30" s="4">
        <f ca="1">CM29*EXP('Task 5'!CJ29)+$F30</f>
        <v>29912.510398719875</v>
      </c>
      <c r="CN30" s="4">
        <f ca="1">CN29*EXP('Task 5'!CK29)+$F30</f>
        <v>28518.850261865955</v>
      </c>
      <c r="CO30" s="4">
        <f ca="1">CO29*EXP('Task 5'!CL29)+$F30</f>
        <v>32030.698052007338</v>
      </c>
      <c r="CP30" s="4">
        <f ca="1">CP29*EXP('Task 5'!CM29)+$F30</f>
        <v>30132.960848162798</v>
      </c>
      <c r="CQ30" s="4">
        <f ca="1">CQ29*EXP('Task 5'!CN29)+$F30</f>
        <v>39469.874386116389</v>
      </c>
      <c r="CR30" s="4">
        <f ca="1">CR29*EXP('Task 5'!CO29)+$F30</f>
        <v>30604.836191452509</v>
      </c>
      <c r="CS30" s="4">
        <f ca="1">CS29*EXP('Task 5'!CP29)+$F30</f>
        <v>32249.844387989393</v>
      </c>
      <c r="CT30" s="4">
        <f ca="1">CT29*EXP('Task 5'!CQ29)+$F30</f>
        <v>26960.86930808016</v>
      </c>
      <c r="CU30" s="4">
        <f ca="1">CU29*EXP('Task 5'!CR29)+$F30</f>
        <v>28828.271098143094</v>
      </c>
      <c r="CV30" s="4">
        <f ca="1">CV29*EXP('Task 5'!CS29)+$F30</f>
        <v>32140.303544243652</v>
      </c>
      <c r="CW30" s="4">
        <f ca="1">CW29*EXP('Task 5'!CT29)+$F30</f>
        <v>30124.428149876327</v>
      </c>
      <c r="CX30" s="4">
        <f ca="1">CX29*EXP('Task 5'!CU29)+$F30</f>
        <v>28422.223229189101</v>
      </c>
      <c r="CY30" s="4">
        <f ca="1">CY29*EXP('Task 5'!CV29)+$F30</f>
        <v>35221.491713889358</v>
      </c>
      <c r="CZ30" s="4">
        <f ca="1">CZ29*EXP('Task 5'!CW29)+$F30</f>
        <v>30733.068140149677</v>
      </c>
      <c r="DA30" s="4">
        <f ca="1">DA29*EXP('Task 5'!CX29)+$F30</f>
        <v>33753.088544317347</v>
      </c>
      <c r="DB30" s="4">
        <f ca="1">DB29*EXP('Task 5'!CY29)+$F30</f>
        <v>27869.652373968864</v>
      </c>
    </row>
    <row r="31" spans="1:106" x14ac:dyDescent="0.25">
      <c r="A31">
        <v>25</v>
      </c>
      <c r="B31" s="1">
        <f>'Task 2'!B28</f>
        <v>45716</v>
      </c>
      <c r="C31" s="4">
        <f>$B$3*'Task 2'!G28</f>
        <v>421.34999999999997</v>
      </c>
      <c r="D31" s="5">
        <f>'Task 3'!F28</f>
        <v>2.7852656876479198E-3</v>
      </c>
      <c r="E31" s="4">
        <f t="shared" si="2"/>
        <v>14299.214083290561</v>
      </c>
      <c r="F31" s="4">
        <f>$C$3*'Task 2'!G28</f>
        <v>983.15</v>
      </c>
      <c r="G31" s="4">
        <f ca="1">G30*EXP('Task 5'!D30)+$F31</f>
        <v>42895.118314455518</v>
      </c>
      <c r="H31" s="4">
        <f ca="1">H30*EXP('Task 5'!E30)+$F31</f>
        <v>34044.924882566964</v>
      </c>
      <c r="I31" s="4">
        <f ca="1">I30*EXP('Task 5'!F30)+$F31</f>
        <v>28639.465941387974</v>
      </c>
      <c r="J31" s="4">
        <f ca="1">J30*EXP('Task 5'!G30)+$F31</f>
        <v>36850.507377211063</v>
      </c>
      <c r="K31" s="4">
        <f ca="1">K30*EXP('Task 5'!H30)+$F31</f>
        <v>38414.155778586697</v>
      </c>
      <c r="L31" s="4">
        <f ca="1">L30*EXP('Task 5'!I30)+$F31</f>
        <v>28118.483989748049</v>
      </c>
      <c r="M31" s="4">
        <f ca="1">M30*EXP('Task 5'!J30)+$F31</f>
        <v>33382.092268416527</v>
      </c>
      <c r="N31" s="4">
        <f ca="1">N30*EXP('Task 5'!K30)+$F31</f>
        <v>34936.863259635138</v>
      </c>
      <c r="O31" s="4">
        <f ca="1">O30*EXP('Task 5'!L30)+$F31</f>
        <v>33467.250617747573</v>
      </c>
      <c r="P31" s="4">
        <f ca="1">P30*EXP('Task 5'!M30)+$F31</f>
        <v>33535.931521935934</v>
      </c>
      <c r="Q31" s="4">
        <f ca="1">Q30*EXP('Task 5'!N30)+$F31</f>
        <v>43687.402809107181</v>
      </c>
      <c r="R31" s="4">
        <f ca="1">R30*EXP('Task 5'!O30)+$F31</f>
        <v>47839.813967050315</v>
      </c>
      <c r="S31" s="4">
        <f ca="1">S30*EXP('Task 5'!P30)+$F31</f>
        <v>29511.263071471883</v>
      </c>
      <c r="T31" s="4">
        <f ca="1">T30*EXP('Task 5'!Q30)+$F31</f>
        <v>24476.59516356005</v>
      </c>
      <c r="U31" s="4">
        <f ca="1">U30*EXP('Task 5'!R30)+$F31</f>
        <v>29507.017173648866</v>
      </c>
      <c r="V31" s="4">
        <f ca="1">V30*EXP('Task 5'!S30)+$F31</f>
        <v>41508.256151783447</v>
      </c>
      <c r="W31" s="4">
        <f ca="1">W30*EXP('Task 5'!T30)+$F31</f>
        <v>29141.155017733799</v>
      </c>
      <c r="X31" s="4">
        <f ca="1">X30*EXP('Task 5'!U30)+$F31</f>
        <v>36002.19353347765</v>
      </c>
      <c r="Y31" s="4">
        <f ca="1">Y30*EXP('Task 5'!V30)+$F31</f>
        <v>23412.083104529756</v>
      </c>
      <c r="Z31" s="4">
        <f ca="1">Z30*EXP('Task 5'!W30)+$F31</f>
        <v>29477.817508200562</v>
      </c>
      <c r="AA31" s="4">
        <f ca="1">AA30*EXP('Task 5'!X30)+$F31</f>
        <v>35383.752602493798</v>
      </c>
      <c r="AB31" s="4">
        <f ca="1">AB30*EXP('Task 5'!Y30)+$F31</f>
        <v>41126.695538989945</v>
      </c>
      <c r="AC31" s="4">
        <f ca="1">AC30*EXP('Task 5'!Z30)+$F31</f>
        <v>27214.648644959776</v>
      </c>
      <c r="AD31" s="4">
        <f ca="1">AD30*EXP('Task 5'!AA30)+$F31</f>
        <v>39545.661581663589</v>
      </c>
      <c r="AE31" s="4">
        <f ca="1">AE30*EXP('Task 5'!AB30)+$F31</f>
        <v>25951.014299629289</v>
      </c>
      <c r="AF31" s="4">
        <f ca="1">AF30*EXP('Task 5'!AC30)+$F31</f>
        <v>25340.066190339607</v>
      </c>
      <c r="AG31" s="4">
        <f ca="1">AG30*EXP('Task 5'!AD30)+$F31</f>
        <v>49151.608821458132</v>
      </c>
      <c r="AH31" s="4">
        <f ca="1">AH30*EXP('Task 5'!AE30)+$F31</f>
        <v>27281.328278297238</v>
      </c>
      <c r="AI31" s="4">
        <f ca="1">AI30*EXP('Task 5'!AF30)+$F31</f>
        <v>38501.445159663665</v>
      </c>
      <c r="AJ31" s="4">
        <f ca="1">AJ30*EXP('Task 5'!AG30)+$F31</f>
        <v>38741.894523081763</v>
      </c>
      <c r="AK31" s="4">
        <f ca="1">AK30*EXP('Task 5'!AH30)+$F31</f>
        <v>28520.04668024346</v>
      </c>
      <c r="AL31" s="4">
        <f ca="1">AL30*EXP('Task 5'!AI30)+$F31</f>
        <v>30545.460730612351</v>
      </c>
      <c r="AM31" s="4">
        <f ca="1">AM30*EXP('Task 5'!AJ30)+$F31</f>
        <v>34020.514542933561</v>
      </c>
      <c r="AN31" s="4">
        <f ca="1">AN30*EXP('Task 5'!AK30)+$F31</f>
        <v>35082.392372947637</v>
      </c>
      <c r="AO31" s="4">
        <f ca="1">AO30*EXP('Task 5'!AL30)+$F31</f>
        <v>31542.66262809886</v>
      </c>
      <c r="AP31" s="4">
        <f ca="1">AP30*EXP('Task 5'!AM30)+$F31</f>
        <v>47158.672956095361</v>
      </c>
      <c r="AQ31" s="4">
        <f ca="1">AQ30*EXP('Task 5'!AN30)+$F31</f>
        <v>38406.642194800865</v>
      </c>
      <c r="AR31" s="4">
        <f ca="1">AR30*EXP('Task 5'!AO30)+$F31</f>
        <v>28894.067958551041</v>
      </c>
      <c r="AS31" s="4">
        <f ca="1">AS30*EXP('Task 5'!AP30)+$F31</f>
        <v>27740.507412467257</v>
      </c>
      <c r="AT31" s="4">
        <f ca="1">AT30*EXP('Task 5'!AQ30)+$F31</f>
        <v>35305.034963101964</v>
      </c>
      <c r="AU31" s="4">
        <f ca="1">AU30*EXP('Task 5'!AR30)+$F31</f>
        <v>38747.625668780696</v>
      </c>
      <c r="AV31" s="4">
        <f ca="1">AV30*EXP('Task 5'!AS30)+$F31</f>
        <v>28886.769732807072</v>
      </c>
      <c r="AW31" s="4">
        <f ca="1">AW30*EXP('Task 5'!AT30)+$F31</f>
        <v>30334.284341349816</v>
      </c>
      <c r="AX31" s="4">
        <f ca="1">AX30*EXP('Task 5'!AU30)+$F31</f>
        <v>27645.040651851876</v>
      </c>
      <c r="AY31" s="4">
        <f ca="1">AY30*EXP('Task 5'!AV30)+$F31</f>
        <v>40243.399618972646</v>
      </c>
      <c r="AZ31" s="4">
        <f ca="1">AZ30*EXP('Task 5'!AW30)+$F31</f>
        <v>34009.084620945745</v>
      </c>
      <c r="BA31" s="4">
        <f ca="1">BA30*EXP('Task 5'!AX30)+$F31</f>
        <v>32654.767077365465</v>
      </c>
      <c r="BB31" s="4">
        <f ca="1">BB30*EXP('Task 5'!AY30)+$F31</f>
        <v>39504.925195955206</v>
      </c>
      <c r="BC31" s="4">
        <f ca="1">BC30*EXP('Task 5'!AZ30)+$F31</f>
        <v>30068.531069158966</v>
      </c>
      <c r="BD31" s="4">
        <f ca="1">BD30*EXP('Task 5'!BA30)+$F31</f>
        <v>40117.123587610062</v>
      </c>
      <c r="BE31" s="4">
        <f ca="1">BE30*EXP('Task 5'!BB30)+$F31</f>
        <v>29079.935821397568</v>
      </c>
      <c r="BF31" s="4">
        <f ca="1">BF30*EXP('Task 5'!BC30)+$F31</f>
        <v>41383.856284440204</v>
      </c>
      <c r="BG31" s="4">
        <f ca="1">BG30*EXP('Task 5'!BD30)+$F31</f>
        <v>42880.859121176589</v>
      </c>
      <c r="BH31" s="4">
        <f ca="1">BH30*EXP('Task 5'!BE30)+$F31</f>
        <v>29533.332326500076</v>
      </c>
      <c r="BI31" s="4">
        <f ca="1">BI30*EXP('Task 5'!BF30)+$F31</f>
        <v>39744.857683353919</v>
      </c>
      <c r="BJ31" s="4">
        <f ca="1">BJ30*EXP('Task 5'!BG30)+$F31</f>
        <v>37275.737974553653</v>
      </c>
      <c r="BK31" s="4">
        <f ca="1">BK30*EXP('Task 5'!BH30)+$F31</f>
        <v>32454.906251308275</v>
      </c>
      <c r="BL31" s="4">
        <f ca="1">BL30*EXP('Task 5'!BI30)+$F31</f>
        <v>32113.989834664237</v>
      </c>
      <c r="BM31" s="4">
        <f ca="1">BM30*EXP('Task 5'!BJ30)+$F31</f>
        <v>35033.482578748641</v>
      </c>
      <c r="BN31" s="4">
        <f ca="1">BN30*EXP('Task 5'!BK30)+$F31</f>
        <v>35719.569114846294</v>
      </c>
      <c r="BO31" s="4">
        <f ca="1">BO30*EXP('Task 5'!BL30)+$F31</f>
        <v>36615.238418977242</v>
      </c>
      <c r="BP31" s="4">
        <f ca="1">BP30*EXP('Task 5'!BM30)+$F31</f>
        <v>32083.046335148236</v>
      </c>
      <c r="BQ31" s="4">
        <f ca="1">BQ30*EXP('Task 5'!BN30)+$F31</f>
        <v>37765.96493385041</v>
      </c>
      <c r="BR31" s="4">
        <f ca="1">BR30*EXP('Task 5'!BO30)+$F31</f>
        <v>26697.942091605961</v>
      </c>
      <c r="BS31" s="4">
        <f ca="1">BS30*EXP('Task 5'!BP30)+$F31</f>
        <v>40573.653574115997</v>
      </c>
      <c r="BT31" s="4">
        <f ca="1">BT30*EXP('Task 5'!BQ30)+$F31</f>
        <v>31817.417369014842</v>
      </c>
      <c r="BU31" s="4">
        <f ca="1">BU30*EXP('Task 5'!BR30)+$F31</f>
        <v>31562.838679971323</v>
      </c>
      <c r="BV31" s="4">
        <f ca="1">BV30*EXP('Task 5'!BS30)+$F31</f>
        <v>31976.427792234143</v>
      </c>
      <c r="BW31" s="4">
        <f ca="1">BW30*EXP('Task 5'!BT30)+$F31</f>
        <v>31606.567700953237</v>
      </c>
      <c r="BX31" s="4">
        <f ca="1">BX30*EXP('Task 5'!BU30)+$F31</f>
        <v>28703.644242106551</v>
      </c>
      <c r="BY31" s="4">
        <f ca="1">BY30*EXP('Task 5'!BV30)+$F31</f>
        <v>29988.7147523202</v>
      </c>
      <c r="BZ31" s="4">
        <f ca="1">BZ30*EXP('Task 5'!BW30)+$F31</f>
        <v>41508.974278720467</v>
      </c>
      <c r="CA31" s="4">
        <f ca="1">CA30*EXP('Task 5'!BX30)+$F31</f>
        <v>33137.611265206258</v>
      </c>
      <c r="CB31" s="4">
        <f ca="1">CB30*EXP('Task 5'!BY30)+$F31</f>
        <v>35721.821766793524</v>
      </c>
      <c r="CC31" s="4">
        <f ca="1">CC30*EXP('Task 5'!BZ30)+$F31</f>
        <v>41882.09774628708</v>
      </c>
      <c r="CD31" s="4">
        <f ca="1">CD30*EXP('Task 5'!CA30)+$F31</f>
        <v>43001.52495527079</v>
      </c>
      <c r="CE31" s="4">
        <f ca="1">CE30*EXP('Task 5'!CB30)+$F31</f>
        <v>29036.860061700223</v>
      </c>
      <c r="CF31" s="4">
        <f ca="1">CF30*EXP('Task 5'!CC30)+$F31</f>
        <v>30660.76632321535</v>
      </c>
      <c r="CG31" s="4">
        <f ca="1">CG30*EXP('Task 5'!CD30)+$F31</f>
        <v>29772.664668120302</v>
      </c>
      <c r="CH31" s="4">
        <f ca="1">CH30*EXP('Task 5'!CE30)+$F31</f>
        <v>34492.198099615067</v>
      </c>
      <c r="CI31" s="4">
        <f ca="1">CI30*EXP('Task 5'!CF30)+$F31</f>
        <v>33020.383692524862</v>
      </c>
      <c r="CJ31" s="4">
        <f ca="1">CJ30*EXP('Task 5'!CG30)+$F31</f>
        <v>29300.21638366588</v>
      </c>
      <c r="CK31" s="4">
        <f ca="1">CK30*EXP('Task 5'!CH30)+$F31</f>
        <v>31886.630261824215</v>
      </c>
      <c r="CL31" s="4">
        <f ca="1">CL30*EXP('Task 5'!CI30)+$F31</f>
        <v>38497.768863796417</v>
      </c>
      <c r="CM31" s="4">
        <f ca="1">CM30*EXP('Task 5'!CJ30)+$F31</f>
        <v>31264.355567149421</v>
      </c>
      <c r="CN31" s="4">
        <f ca="1">CN30*EXP('Task 5'!CK30)+$F31</f>
        <v>29723.487132875332</v>
      </c>
      <c r="CO31" s="4">
        <f ca="1">CO30*EXP('Task 5'!CL30)+$F31</f>
        <v>31282.255278413828</v>
      </c>
      <c r="CP31" s="4">
        <f ca="1">CP30*EXP('Task 5'!CM30)+$F31</f>
        <v>31623.290504649744</v>
      </c>
      <c r="CQ31" s="4">
        <f ca="1">CQ30*EXP('Task 5'!CN30)+$F31</f>
        <v>41198.925394329075</v>
      </c>
      <c r="CR31" s="4">
        <f ca="1">CR30*EXP('Task 5'!CO30)+$F31</f>
        <v>29674.854908330279</v>
      </c>
      <c r="CS31" s="4">
        <f ca="1">CS30*EXP('Task 5'!CP30)+$F31</f>
        <v>34604.766219785102</v>
      </c>
      <c r="CT31" s="4">
        <f ca="1">CT30*EXP('Task 5'!CQ30)+$F31</f>
        <v>27218.452776616316</v>
      </c>
      <c r="CU31" s="4">
        <f ca="1">CU30*EXP('Task 5'!CR30)+$F31</f>
        <v>29640.379921418309</v>
      </c>
      <c r="CV31" s="4">
        <f ca="1">CV30*EXP('Task 5'!CS30)+$F31</f>
        <v>30823.209234663336</v>
      </c>
      <c r="CW31" s="4">
        <f ca="1">CW30*EXP('Task 5'!CT30)+$F31</f>
        <v>30620.686459982724</v>
      </c>
      <c r="CX31" s="4">
        <f ca="1">CX30*EXP('Task 5'!CU30)+$F31</f>
        <v>30089.331723520831</v>
      </c>
      <c r="CY31" s="4">
        <f ca="1">CY30*EXP('Task 5'!CV30)+$F31</f>
        <v>38325.830427960944</v>
      </c>
      <c r="CZ31" s="4">
        <f ca="1">CZ30*EXP('Task 5'!CW30)+$F31</f>
        <v>30720.775593684171</v>
      </c>
      <c r="DA31" s="4">
        <f ca="1">DA30*EXP('Task 5'!CX30)+$F31</f>
        <v>34086.227021661718</v>
      </c>
      <c r="DB31" s="4">
        <f ca="1">DB30*EXP('Task 5'!CY30)+$F31</f>
        <v>28108.064984110097</v>
      </c>
    </row>
    <row r="32" spans="1:106" x14ac:dyDescent="0.25">
      <c r="A32">
        <v>26</v>
      </c>
      <c r="B32" s="1">
        <f>'Task 2'!B29</f>
        <v>45747</v>
      </c>
      <c r="C32" s="4">
        <f>$B$3*'Task 2'!G29</f>
        <v>421.34999999999997</v>
      </c>
      <c r="D32" s="5">
        <f>'Task 3'!F29</f>
        <v>2.839466910142141E-3</v>
      </c>
      <c r="E32" s="4">
        <f t="shared" si="2"/>
        <v>14761.920697769381</v>
      </c>
      <c r="F32" s="4">
        <f>$C$3*'Task 2'!G29</f>
        <v>983.15</v>
      </c>
      <c r="G32" s="4">
        <f ca="1">G31*EXP('Task 5'!D31)+$F32</f>
        <v>47360.033793230759</v>
      </c>
      <c r="H32" s="4">
        <f ca="1">H31*EXP('Task 5'!E31)+$F32</f>
        <v>36571.53055940364</v>
      </c>
      <c r="I32" s="4">
        <f ca="1">I31*EXP('Task 5'!F31)+$F32</f>
        <v>28853.249354403026</v>
      </c>
      <c r="J32" s="4">
        <f ca="1">J31*EXP('Task 5'!G31)+$F32</f>
        <v>38666.116420020429</v>
      </c>
      <c r="K32" s="4">
        <f ca="1">K31*EXP('Task 5'!H31)+$F32</f>
        <v>42585.804851367015</v>
      </c>
      <c r="L32" s="4">
        <f ca="1">L31*EXP('Task 5'!I31)+$F32</f>
        <v>30754.352873435015</v>
      </c>
      <c r="M32" s="4">
        <f ca="1">M31*EXP('Task 5'!J31)+$F32</f>
        <v>33988.878225422552</v>
      </c>
      <c r="N32" s="4">
        <f ca="1">N31*EXP('Task 5'!K31)+$F32</f>
        <v>36025.737514122309</v>
      </c>
      <c r="O32" s="4">
        <f ca="1">O31*EXP('Task 5'!L31)+$F32</f>
        <v>36180.035514278927</v>
      </c>
      <c r="P32" s="4">
        <f ca="1">P31*EXP('Task 5'!M31)+$F32</f>
        <v>35397.495170920665</v>
      </c>
      <c r="Q32" s="4">
        <f ca="1">Q31*EXP('Task 5'!N31)+$F32</f>
        <v>48844.310772773701</v>
      </c>
      <c r="R32" s="4">
        <f ca="1">R31*EXP('Task 5'!O31)+$F32</f>
        <v>48875.575499626248</v>
      </c>
      <c r="S32" s="4">
        <f ca="1">S31*EXP('Task 5'!P31)+$F32</f>
        <v>32352.189853975455</v>
      </c>
      <c r="T32" s="4">
        <f ca="1">T31*EXP('Task 5'!Q31)+$F32</f>
        <v>24271.8370021353</v>
      </c>
      <c r="U32" s="4">
        <f ca="1">U31*EXP('Task 5'!R31)+$F32</f>
        <v>28118.382337409894</v>
      </c>
      <c r="V32" s="4">
        <f ca="1">V31*EXP('Task 5'!S31)+$F32</f>
        <v>42810.223883498998</v>
      </c>
      <c r="W32" s="4">
        <f ca="1">W31*EXP('Task 5'!T31)+$F32</f>
        <v>32268.960291968102</v>
      </c>
      <c r="X32" s="4">
        <f ca="1">X31*EXP('Task 5'!U31)+$F32</f>
        <v>37690.40060566998</v>
      </c>
      <c r="Y32" s="4">
        <f ca="1">Y31*EXP('Task 5'!V31)+$F32</f>
        <v>22979.227277815793</v>
      </c>
      <c r="Z32" s="4">
        <f ca="1">Z31*EXP('Task 5'!W31)+$F32</f>
        <v>33052.826085460998</v>
      </c>
      <c r="AA32" s="4">
        <f ca="1">AA31*EXP('Task 5'!X31)+$F32</f>
        <v>34038.596322705176</v>
      </c>
      <c r="AB32" s="4">
        <f ca="1">AB31*EXP('Task 5'!Y31)+$F32</f>
        <v>43463.248637722565</v>
      </c>
      <c r="AC32" s="4">
        <f ca="1">AC31*EXP('Task 5'!Z31)+$F32</f>
        <v>27463.747389505981</v>
      </c>
      <c r="AD32" s="4">
        <f ca="1">AD31*EXP('Task 5'!AA31)+$F32</f>
        <v>40614.594727489864</v>
      </c>
      <c r="AE32" s="4">
        <f ca="1">AE31*EXP('Task 5'!AB31)+$F32</f>
        <v>27092.166748099608</v>
      </c>
      <c r="AF32" s="4">
        <f ca="1">AF31*EXP('Task 5'!AC31)+$F32</f>
        <v>27585.488594960872</v>
      </c>
      <c r="AG32" s="4">
        <f ca="1">AG31*EXP('Task 5'!AD31)+$F32</f>
        <v>51108.658725491223</v>
      </c>
      <c r="AH32" s="4">
        <f ca="1">AH31*EXP('Task 5'!AE31)+$F32</f>
        <v>29711.88133811763</v>
      </c>
      <c r="AI32" s="4">
        <f ca="1">AI31*EXP('Task 5'!AF31)+$F32</f>
        <v>40450.191686581646</v>
      </c>
      <c r="AJ32" s="4">
        <f ca="1">AJ31*EXP('Task 5'!AG31)+$F32</f>
        <v>37033.952606021245</v>
      </c>
      <c r="AK32" s="4">
        <f ca="1">AK31*EXP('Task 5'!AH31)+$F32</f>
        <v>30348.339314219051</v>
      </c>
      <c r="AL32" s="4">
        <f ca="1">AL31*EXP('Task 5'!AI31)+$F32</f>
        <v>30384.410326077628</v>
      </c>
      <c r="AM32" s="4">
        <f ca="1">AM31*EXP('Task 5'!AJ31)+$F32</f>
        <v>37572.861763954119</v>
      </c>
      <c r="AN32" s="4">
        <f ca="1">AN31*EXP('Task 5'!AK31)+$F32</f>
        <v>36326.281086518757</v>
      </c>
      <c r="AO32" s="4">
        <f ca="1">AO31*EXP('Task 5'!AL31)+$F32</f>
        <v>34086.463943848903</v>
      </c>
      <c r="AP32" s="4">
        <f ca="1">AP31*EXP('Task 5'!AM31)+$F32</f>
        <v>51405.565925951545</v>
      </c>
      <c r="AQ32" s="4">
        <f ca="1">AQ31*EXP('Task 5'!AN31)+$F32</f>
        <v>40681.759254991222</v>
      </c>
      <c r="AR32" s="4">
        <f ca="1">AR31*EXP('Task 5'!AO31)+$F32</f>
        <v>31251.25041794014</v>
      </c>
      <c r="AS32" s="4">
        <f ca="1">AS31*EXP('Task 5'!AP31)+$F32</f>
        <v>24984.318666824256</v>
      </c>
      <c r="AT32" s="4">
        <f ca="1">AT31*EXP('Task 5'!AQ31)+$F32</f>
        <v>36094.427631688472</v>
      </c>
      <c r="AU32" s="4">
        <f ca="1">AU31*EXP('Task 5'!AR31)+$F32</f>
        <v>38356.890614680291</v>
      </c>
      <c r="AV32" s="4">
        <f ca="1">AV31*EXP('Task 5'!AS31)+$F32</f>
        <v>31007.756186014252</v>
      </c>
      <c r="AW32" s="4">
        <f ca="1">AW31*EXP('Task 5'!AT31)+$F32</f>
        <v>29715.732347586792</v>
      </c>
      <c r="AX32" s="4">
        <f ca="1">AX31*EXP('Task 5'!AU31)+$F32</f>
        <v>29202.9455635511</v>
      </c>
      <c r="AY32" s="4">
        <f ca="1">AY31*EXP('Task 5'!AV31)+$F32</f>
        <v>45875.580863060553</v>
      </c>
      <c r="AZ32" s="4">
        <f ca="1">AZ31*EXP('Task 5'!AW31)+$F32</f>
        <v>32820.589435670387</v>
      </c>
      <c r="BA32" s="4">
        <f ca="1">BA31*EXP('Task 5'!AX31)+$F32</f>
        <v>32681.671388180566</v>
      </c>
      <c r="BB32" s="4">
        <f ca="1">BB31*EXP('Task 5'!AY31)+$F32</f>
        <v>37639.546850480423</v>
      </c>
      <c r="BC32" s="4">
        <f ca="1">BC31*EXP('Task 5'!AZ31)+$F32</f>
        <v>30214.618167815566</v>
      </c>
      <c r="BD32" s="4">
        <f ca="1">BD31*EXP('Task 5'!BA31)+$F32</f>
        <v>41848.195461438547</v>
      </c>
      <c r="BE32" s="4">
        <f ca="1">BE31*EXP('Task 5'!BB31)+$F32</f>
        <v>32629.627543763228</v>
      </c>
      <c r="BF32" s="4">
        <f ca="1">BF31*EXP('Task 5'!BC31)+$F32</f>
        <v>41415.38250967153</v>
      </c>
      <c r="BG32" s="4">
        <f ca="1">BG31*EXP('Task 5'!BD31)+$F32</f>
        <v>41609.688810494219</v>
      </c>
      <c r="BH32" s="4">
        <f ca="1">BH31*EXP('Task 5'!BE31)+$F32</f>
        <v>32738.805145371523</v>
      </c>
      <c r="BI32" s="4">
        <f ca="1">BI31*EXP('Task 5'!BF31)+$F32</f>
        <v>41422.002624581844</v>
      </c>
      <c r="BJ32" s="4">
        <f ca="1">BJ31*EXP('Task 5'!BG31)+$F32</f>
        <v>36545.156270053551</v>
      </c>
      <c r="BK32" s="4">
        <f ca="1">BK31*EXP('Task 5'!BH31)+$F32</f>
        <v>34385.112194232963</v>
      </c>
      <c r="BL32" s="4">
        <f ca="1">BL31*EXP('Task 5'!BI31)+$F32</f>
        <v>33107.0400902619</v>
      </c>
      <c r="BM32" s="4">
        <f ca="1">BM31*EXP('Task 5'!BJ31)+$F32</f>
        <v>33490.085021348103</v>
      </c>
      <c r="BN32" s="4">
        <f ca="1">BN31*EXP('Task 5'!BK31)+$F32</f>
        <v>36779.809973075397</v>
      </c>
      <c r="BO32" s="4">
        <f ca="1">BO31*EXP('Task 5'!BL31)+$F32</f>
        <v>36621.16290902278</v>
      </c>
      <c r="BP32" s="4">
        <f ca="1">BP31*EXP('Task 5'!BM31)+$F32</f>
        <v>33302.914570560344</v>
      </c>
      <c r="BQ32" s="4">
        <f ca="1">BQ31*EXP('Task 5'!BN31)+$F32</f>
        <v>41954.692637193039</v>
      </c>
      <c r="BR32" s="4">
        <f ca="1">BR31*EXP('Task 5'!BO31)+$F32</f>
        <v>29406.201756858874</v>
      </c>
      <c r="BS32" s="4">
        <f ca="1">BS31*EXP('Task 5'!BP31)+$F32</f>
        <v>43294.829756195017</v>
      </c>
      <c r="BT32" s="4">
        <f ca="1">BT31*EXP('Task 5'!BQ31)+$F32</f>
        <v>33649.970822642514</v>
      </c>
      <c r="BU32" s="4">
        <f ca="1">BU31*EXP('Task 5'!BR31)+$F32</f>
        <v>32339.175433768844</v>
      </c>
      <c r="BV32" s="4">
        <f ca="1">BV31*EXP('Task 5'!BS31)+$F32</f>
        <v>32775.096278148354</v>
      </c>
      <c r="BW32" s="4">
        <f ca="1">BW31*EXP('Task 5'!BT31)+$F32</f>
        <v>29446.882564441228</v>
      </c>
      <c r="BX32" s="4">
        <f ca="1">BX31*EXP('Task 5'!BU31)+$F32</f>
        <v>29342.886489918579</v>
      </c>
      <c r="BY32" s="4">
        <f ca="1">BY31*EXP('Task 5'!BV31)+$F32</f>
        <v>28599.873888582497</v>
      </c>
      <c r="BZ32" s="4">
        <f ca="1">BZ31*EXP('Task 5'!BW31)+$F32</f>
        <v>40839.753537319601</v>
      </c>
      <c r="CA32" s="4">
        <f ca="1">CA31*EXP('Task 5'!BX31)+$F32</f>
        <v>35621.74296694783</v>
      </c>
      <c r="CB32" s="4">
        <f ca="1">CB31*EXP('Task 5'!BY31)+$F32</f>
        <v>38314.890584728651</v>
      </c>
      <c r="CC32" s="4">
        <f ca="1">CC31*EXP('Task 5'!BZ31)+$F32</f>
        <v>45444.0267379695</v>
      </c>
      <c r="CD32" s="4">
        <f ca="1">CD31*EXP('Task 5'!CA31)+$F32</f>
        <v>37682.669939348016</v>
      </c>
      <c r="CE32" s="4">
        <f ca="1">CE31*EXP('Task 5'!CB31)+$F32</f>
        <v>28877.351010910741</v>
      </c>
      <c r="CF32" s="4">
        <f ca="1">CF31*EXP('Task 5'!CC31)+$F32</f>
        <v>30232.504849324683</v>
      </c>
      <c r="CG32" s="4">
        <f ca="1">CG31*EXP('Task 5'!CD31)+$F32</f>
        <v>33964.588838132106</v>
      </c>
      <c r="CH32" s="4">
        <f ca="1">CH31*EXP('Task 5'!CE31)+$F32</f>
        <v>31937.134054654154</v>
      </c>
      <c r="CI32" s="4">
        <f ca="1">CI31*EXP('Task 5'!CF31)+$F32</f>
        <v>33452.12499312438</v>
      </c>
      <c r="CJ32" s="4">
        <f ca="1">CJ31*EXP('Task 5'!CG31)+$F32</f>
        <v>31082.105570803811</v>
      </c>
      <c r="CK32" s="4">
        <f ca="1">CK31*EXP('Task 5'!CH31)+$F32</f>
        <v>31613.06139340837</v>
      </c>
      <c r="CL32" s="4">
        <f ca="1">CL31*EXP('Task 5'!CI31)+$F32</f>
        <v>37650.744691242566</v>
      </c>
      <c r="CM32" s="4">
        <f ca="1">CM31*EXP('Task 5'!CJ31)+$F32</f>
        <v>35899.683665872944</v>
      </c>
      <c r="CN32" s="4">
        <f ca="1">CN31*EXP('Task 5'!CK31)+$F32</f>
        <v>30904.58137177039</v>
      </c>
      <c r="CO32" s="4">
        <f ca="1">CO31*EXP('Task 5'!CL31)+$F32</f>
        <v>31576.488531285348</v>
      </c>
      <c r="CP32" s="4">
        <f ca="1">CP31*EXP('Task 5'!CM31)+$F32</f>
        <v>34309.315943016831</v>
      </c>
      <c r="CQ32" s="4">
        <f ca="1">CQ31*EXP('Task 5'!CN31)+$F32</f>
        <v>45749.103054702107</v>
      </c>
      <c r="CR32" s="4">
        <f ca="1">CR31*EXP('Task 5'!CO31)+$F32</f>
        <v>32889.609636799352</v>
      </c>
      <c r="CS32" s="4">
        <f ca="1">CS31*EXP('Task 5'!CP31)+$F32</f>
        <v>34278.917717756609</v>
      </c>
      <c r="CT32" s="4">
        <f ca="1">CT31*EXP('Task 5'!CQ31)+$F32</f>
        <v>27721.502629077568</v>
      </c>
      <c r="CU32" s="4">
        <f ca="1">CU31*EXP('Task 5'!CR31)+$F32</f>
        <v>30457.683900433054</v>
      </c>
      <c r="CV32" s="4">
        <f ca="1">CV31*EXP('Task 5'!CS31)+$F32</f>
        <v>32160.10763231228</v>
      </c>
      <c r="CW32" s="4">
        <f ca="1">CW31*EXP('Task 5'!CT31)+$F32</f>
        <v>29928.002309655541</v>
      </c>
      <c r="CX32" s="4">
        <f ca="1">CX31*EXP('Task 5'!CU31)+$F32</f>
        <v>30513.639347307319</v>
      </c>
      <c r="CY32" s="4">
        <f ca="1">CY31*EXP('Task 5'!CV31)+$F32</f>
        <v>41338.99476289138</v>
      </c>
      <c r="CZ32" s="4">
        <f ca="1">CZ31*EXP('Task 5'!CW31)+$F32</f>
        <v>32985.477299139275</v>
      </c>
      <c r="DA32" s="4">
        <f ca="1">DA31*EXP('Task 5'!CX31)+$F32</f>
        <v>32569.869655944236</v>
      </c>
      <c r="DB32" s="4">
        <f ca="1">DB31*EXP('Task 5'!CY31)+$F32</f>
        <v>29990.887096062965</v>
      </c>
    </row>
    <row r="33" spans="1:106" x14ac:dyDescent="0.25">
      <c r="A33">
        <v>27</v>
      </c>
      <c r="B33" s="1">
        <f>'Task 2'!B30</f>
        <v>45777</v>
      </c>
      <c r="C33" s="4">
        <f>$B$3*'Task 2'!G30</f>
        <v>421.34999999999997</v>
      </c>
      <c r="D33" s="5">
        <f>'Task 3'!F30</f>
        <v>2.8922298972464677E-3</v>
      </c>
      <c r="E33" s="4">
        <f t="shared" si="2"/>
        <v>15226.721425769956</v>
      </c>
      <c r="F33" s="4">
        <f>$C$3*'Task 2'!G30</f>
        <v>983.15</v>
      </c>
      <c r="G33" s="4">
        <f ca="1">G32*EXP('Task 5'!D32)+$F33</f>
        <v>47363.606258432425</v>
      </c>
      <c r="H33" s="4">
        <f ca="1">H32*EXP('Task 5'!E32)+$F33</f>
        <v>37980.921906253367</v>
      </c>
      <c r="I33" s="4">
        <f ca="1">I32*EXP('Task 5'!F32)+$F33</f>
        <v>32773.912565555758</v>
      </c>
      <c r="J33" s="4">
        <f ca="1">J32*EXP('Task 5'!G32)+$F33</f>
        <v>40807.995228878557</v>
      </c>
      <c r="K33" s="4">
        <f ca="1">K32*EXP('Task 5'!H32)+$F33</f>
        <v>45515.298848679915</v>
      </c>
      <c r="L33" s="4">
        <f ca="1">L32*EXP('Task 5'!I32)+$F33</f>
        <v>29296.730211654045</v>
      </c>
      <c r="M33" s="4">
        <f ca="1">M32*EXP('Task 5'!J32)+$F33</f>
        <v>37664.511765751144</v>
      </c>
      <c r="N33" s="4">
        <f ca="1">N32*EXP('Task 5'!K32)+$F33</f>
        <v>36324.274639107723</v>
      </c>
      <c r="O33" s="4">
        <f ca="1">O32*EXP('Task 5'!L32)+$F33</f>
        <v>40109.603455344324</v>
      </c>
      <c r="P33" s="4">
        <f ca="1">P32*EXP('Task 5'!M32)+$F33</f>
        <v>39219.413454480644</v>
      </c>
      <c r="Q33" s="4">
        <f ca="1">Q32*EXP('Task 5'!N32)+$F33</f>
        <v>51855.247008370257</v>
      </c>
      <c r="R33" s="4">
        <f ca="1">R32*EXP('Task 5'!O32)+$F33</f>
        <v>49499.120451812552</v>
      </c>
      <c r="S33" s="4">
        <f ca="1">S32*EXP('Task 5'!P32)+$F33</f>
        <v>33658.694112468889</v>
      </c>
      <c r="T33" s="4">
        <f ca="1">T32*EXP('Task 5'!Q32)+$F33</f>
        <v>24776.316398816725</v>
      </c>
      <c r="U33" s="4">
        <f ca="1">U32*EXP('Task 5'!R32)+$F33</f>
        <v>28346.035651579983</v>
      </c>
      <c r="V33" s="4">
        <f ca="1">V32*EXP('Task 5'!S32)+$F33</f>
        <v>44889.258879723275</v>
      </c>
      <c r="W33" s="4">
        <f ca="1">W32*EXP('Task 5'!T32)+$F33</f>
        <v>33564.648911537697</v>
      </c>
      <c r="X33" s="4">
        <f ca="1">X32*EXP('Task 5'!U32)+$F33</f>
        <v>36939.660978114312</v>
      </c>
      <c r="Y33" s="4">
        <f ca="1">Y32*EXP('Task 5'!V32)+$F33</f>
        <v>24179.642523267314</v>
      </c>
      <c r="Z33" s="4">
        <f ca="1">Z32*EXP('Task 5'!W32)+$F33</f>
        <v>35047.744788997014</v>
      </c>
      <c r="AA33" s="4">
        <f ca="1">AA32*EXP('Task 5'!X32)+$F33</f>
        <v>34820.237967040361</v>
      </c>
      <c r="AB33" s="4">
        <f ca="1">AB32*EXP('Task 5'!Y32)+$F33</f>
        <v>47527.756683083455</v>
      </c>
      <c r="AC33" s="4">
        <f ca="1">AC32*EXP('Task 5'!Z32)+$F33</f>
        <v>27058.919198845182</v>
      </c>
      <c r="AD33" s="4">
        <f ca="1">AD32*EXP('Task 5'!AA32)+$F33</f>
        <v>43546.521501317184</v>
      </c>
      <c r="AE33" s="4">
        <f ca="1">AE32*EXP('Task 5'!AB32)+$F33</f>
        <v>29090.57884355737</v>
      </c>
      <c r="AF33" s="4">
        <f ca="1">AF32*EXP('Task 5'!AC32)+$F33</f>
        <v>28002.689810399759</v>
      </c>
      <c r="AG33" s="4">
        <f ca="1">AG32*EXP('Task 5'!AD32)+$F33</f>
        <v>50581.630129104531</v>
      </c>
      <c r="AH33" s="4">
        <f ca="1">AH32*EXP('Task 5'!AE32)+$F33</f>
        <v>31365.000964891813</v>
      </c>
      <c r="AI33" s="4">
        <f ca="1">AI32*EXP('Task 5'!AF32)+$F33</f>
        <v>41457.997393032383</v>
      </c>
      <c r="AJ33" s="4">
        <f ca="1">AJ32*EXP('Task 5'!AG32)+$F33</f>
        <v>38501.085817437226</v>
      </c>
      <c r="AK33" s="4">
        <f ca="1">AK32*EXP('Task 5'!AH32)+$F33</f>
        <v>29971.702691477025</v>
      </c>
      <c r="AL33" s="4">
        <f ca="1">AL32*EXP('Task 5'!AI32)+$F33</f>
        <v>30172.731339759979</v>
      </c>
      <c r="AM33" s="4">
        <f ca="1">AM32*EXP('Task 5'!AJ32)+$F33</f>
        <v>36096.931527136752</v>
      </c>
      <c r="AN33" s="4">
        <f ca="1">AN32*EXP('Task 5'!AK32)+$F33</f>
        <v>38314.706616557807</v>
      </c>
      <c r="AO33" s="4">
        <f ca="1">AO32*EXP('Task 5'!AL32)+$F33</f>
        <v>36081.384512949931</v>
      </c>
      <c r="AP33" s="4">
        <f ca="1">AP32*EXP('Task 5'!AM32)+$F33</f>
        <v>52316.923904266005</v>
      </c>
      <c r="AQ33" s="4">
        <f ca="1">AQ32*EXP('Task 5'!AN32)+$F33</f>
        <v>43588.263037578792</v>
      </c>
      <c r="AR33" s="4">
        <f ca="1">AR32*EXP('Task 5'!AO32)+$F33</f>
        <v>32896.213859319505</v>
      </c>
      <c r="AS33" s="4">
        <f ca="1">AS32*EXP('Task 5'!AP32)+$F33</f>
        <v>25169.024172185109</v>
      </c>
      <c r="AT33" s="4">
        <f ca="1">AT32*EXP('Task 5'!AQ32)+$F33</f>
        <v>34402.866352561097</v>
      </c>
      <c r="AU33" s="4">
        <f ca="1">AU32*EXP('Task 5'!AR32)+$F33</f>
        <v>39461.215587487059</v>
      </c>
      <c r="AV33" s="4">
        <f ca="1">AV32*EXP('Task 5'!AS32)+$F33</f>
        <v>32617.106753762251</v>
      </c>
      <c r="AW33" s="4">
        <f ca="1">AW32*EXP('Task 5'!AT32)+$F33</f>
        <v>28859.075196615653</v>
      </c>
      <c r="AX33" s="4">
        <f ca="1">AX32*EXP('Task 5'!AU32)+$F33</f>
        <v>30663.369387077892</v>
      </c>
      <c r="AY33" s="4">
        <f ca="1">AY32*EXP('Task 5'!AV32)+$F33</f>
        <v>43951.979819749336</v>
      </c>
      <c r="AZ33" s="4">
        <f ca="1">AZ32*EXP('Task 5'!AW32)+$F33</f>
        <v>32788.340367841112</v>
      </c>
      <c r="BA33" s="4">
        <f ca="1">BA32*EXP('Task 5'!AX32)+$F33</f>
        <v>35080.137082445995</v>
      </c>
      <c r="BB33" s="4">
        <f ca="1">BB32*EXP('Task 5'!AY32)+$F33</f>
        <v>39866.388384471771</v>
      </c>
      <c r="BC33" s="4">
        <f ca="1">BC32*EXP('Task 5'!AZ32)+$F33</f>
        <v>31943.008275958982</v>
      </c>
      <c r="BD33" s="4">
        <f ca="1">BD32*EXP('Task 5'!BA32)+$F33</f>
        <v>40018.180694635237</v>
      </c>
      <c r="BE33" s="4">
        <f ca="1">BE32*EXP('Task 5'!BB32)+$F33</f>
        <v>31612.496411875392</v>
      </c>
      <c r="BF33" s="4">
        <f ca="1">BF32*EXP('Task 5'!BC32)+$F33</f>
        <v>42312.67450425015</v>
      </c>
      <c r="BG33" s="4">
        <f ca="1">BG32*EXP('Task 5'!BD32)+$F33</f>
        <v>47315.384217809376</v>
      </c>
      <c r="BH33" s="4">
        <f ca="1">BH32*EXP('Task 5'!BE32)+$F33</f>
        <v>33247.829650370433</v>
      </c>
      <c r="BI33" s="4">
        <f ca="1">BI32*EXP('Task 5'!BF32)+$F33</f>
        <v>38476.161418900272</v>
      </c>
      <c r="BJ33" s="4">
        <f ca="1">BJ32*EXP('Task 5'!BG32)+$F33</f>
        <v>35755.40470723826</v>
      </c>
      <c r="BK33" s="4">
        <f ca="1">BK32*EXP('Task 5'!BH32)+$F33</f>
        <v>32222.946671705678</v>
      </c>
      <c r="BL33" s="4">
        <f ca="1">BL32*EXP('Task 5'!BI32)+$F33</f>
        <v>35560.156075491715</v>
      </c>
      <c r="BM33" s="4">
        <f ca="1">BM32*EXP('Task 5'!BJ32)+$F33</f>
        <v>34107.557807609592</v>
      </c>
      <c r="BN33" s="4">
        <f ca="1">BN32*EXP('Task 5'!BK32)+$F33</f>
        <v>37368.074318516126</v>
      </c>
      <c r="BO33" s="4">
        <f ca="1">BO32*EXP('Task 5'!BL32)+$F33</f>
        <v>38407.944369001256</v>
      </c>
      <c r="BP33" s="4">
        <f ca="1">BP32*EXP('Task 5'!BM32)+$F33</f>
        <v>33434.180387010289</v>
      </c>
      <c r="BQ33" s="4">
        <f ca="1">BQ32*EXP('Task 5'!BN32)+$F33</f>
        <v>40056.014828544001</v>
      </c>
      <c r="BR33" s="4">
        <f ca="1">BR32*EXP('Task 5'!BO32)+$F33</f>
        <v>30174.52153281543</v>
      </c>
      <c r="BS33" s="4">
        <f ca="1">BS32*EXP('Task 5'!BP32)+$F33</f>
        <v>42851.379966533736</v>
      </c>
      <c r="BT33" s="4">
        <f ca="1">BT32*EXP('Task 5'!BQ32)+$F33</f>
        <v>35756.30608061613</v>
      </c>
      <c r="BU33" s="4">
        <f ca="1">BU32*EXP('Task 5'!BR32)+$F33</f>
        <v>33115.207313939041</v>
      </c>
      <c r="BV33" s="4">
        <f ca="1">BV32*EXP('Task 5'!BS32)+$F33</f>
        <v>35661.34247354386</v>
      </c>
      <c r="BW33" s="4">
        <f ca="1">BW32*EXP('Task 5'!BT32)+$F33</f>
        <v>31048.628913575743</v>
      </c>
      <c r="BX33" s="4">
        <f ca="1">BX32*EXP('Task 5'!BU32)+$F33</f>
        <v>32260.71328332807</v>
      </c>
      <c r="BY33" s="4">
        <f ca="1">BY32*EXP('Task 5'!BV32)+$F33</f>
        <v>28111.69518649601</v>
      </c>
      <c r="BZ33" s="4">
        <f ca="1">BZ32*EXP('Task 5'!BW32)+$F33</f>
        <v>37807.737546353041</v>
      </c>
      <c r="CA33" s="4">
        <f ca="1">CA32*EXP('Task 5'!BX32)+$F33</f>
        <v>42686.284396726995</v>
      </c>
      <c r="CB33" s="4">
        <f ca="1">CB32*EXP('Task 5'!BY32)+$F33</f>
        <v>40240.14119424879</v>
      </c>
      <c r="CC33" s="4">
        <f ca="1">CC32*EXP('Task 5'!BZ32)+$F33</f>
        <v>49647.56835801671</v>
      </c>
      <c r="CD33" s="4">
        <f ca="1">CD32*EXP('Task 5'!CA32)+$F33</f>
        <v>35703.319163494314</v>
      </c>
      <c r="CE33" s="4">
        <f ca="1">CE32*EXP('Task 5'!CB32)+$F33</f>
        <v>25462.162781288862</v>
      </c>
      <c r="CF33" s="4">
        <f ca="1">CF32*EXP('Task 5'!CC32)+$F33</f>
        <v>30728.935099975108</v>
      </c>
      <c r="CG33" s="4">
        <f ca="1">CG32*EXP('Task 5'!CD32)+$F33</f>
        <v>35584.671766037784</v>
      </c>
      <c r="CH33" s="4">
        <f ca="1">CH32*EXP('Task 5'!CE32)+$F33</f>
        <v>39090.694026504185</v>
      </c>
      <c r="CI33" s="4">
        <f ca="1">CI32*EXP('Task 5'!CF32)+$F33</f>
        <v>33114.489289441633</v>
      </c>
      <c r="CJ33" s="4">
        <f ca="1">CJ32*EXP('Task 5'!CG32)+$F33</f>
        <v>31174.711547128754</v>
      </c>
      <c r="CK33" s="4">
        <f ca="1">CK32*EXP('Task 5'!CH32)+$F33</f>
        <v>33931.073760089959</v>
      </c>
      <c r="CL33" s="4">
        <f ca="1">CL32*EXP('Task 5'!CI32)+$F33</f>
        <v>41630.503784543165</v>
      </c>
      <c r="CM33" s="4">
        <f ca="1">CM32*EXP('Task 5'!CJ32)+$F33</f>
        <v>33529.376134457227</v>
      </c>
      <c r="CN33" s="4">
        <f ca="1">CN32*EXP('Task 5'!CK32)+$F33</f>
        <v>32790.743282894196</v>
      </c>
      <c r="CO33" s="4">
        <f ca="1">CO32*EXP('Task 5'!CL32)+$F33</f>
        <v>34307.209403970708</v>
      </c>
      <c r="CP33" s="4">
        <f ca="1">CP32*EXP('Task 5'!CM32)+$F33</f>
        <v>36139.090850316774</v>
      </c>
      <c r="CQ33" s="4">
        <f ca="1">CQ32*EXP('Task 5'!CN32)+$F33</f>
        <v>45180.06776062939</v>
      </c>
      <c r="CR33" s="4">
        <f ca="1">CR32*EXP('Task 5'!CO32)+$F33</f>
        <v>32652.535827114571</v>
      </c>
      <c r="CS33" s="4">
        <f ca="1">CS32*EXP('Task 5'!CP32)+$F33</f>
        <v>33270.346050411994</v>
      </c>
      <c r="CT33" s="4">
        <f ca="1">CT32*EXP('Task 5'!CQ32)+$F33</f>
        <v>29058.915886739589</v>
      </c>
      <c r="CU33" s="4">
        <f ca="1">CU32*EXP('Task 5'!CR32)+$F33</f>
        <v>33076.191625013125</v>
      </c>
      <c r="CV33" s="4">
        <f ca="1">CV32*EXP('Task 5'!CS32)+$F33</f>
        <v>35360.216955122283</v>
      </c>
      <c r="CW33" s="4">
        <f ca="1">CW32*EXP('Task 5'!CT32)+$F33</f>
        <v>31606.227139435545</v>
      </c>
      <c r="CX33" s="4">
        <f ca="1">CX32*EXP('Task 5'!CU32)+$F33</f>
        <v>30537.5215623232</v>
      </c>
      <c r="CY33" s="4">
        <f ca="1">CY32*EXP('Task 5'!CV32)+$F33</f>
        <v>42323.093369476708</v>
      </c>
      <c r="CZ33" s="4">
        <f ca="1">CZ32*EXP('Task 5'!CW32)+$F33</f>
        <v>34166.055691784692</v>
      </c>
      <c r="DA33" s="4">
        <f ca="1">DA32*EXP('Task 5'!CX32)+$F33</f>
        <v>33003.445024714056</v>
      </c>
      <c r="DB33" s="4">
        <f ca="1">DB32*EXP('Task 5'!CY32)+$F33</f>
        <v>28115.628407529555</v>
      </c>
    </row>
    <row r="34" spans="1:106" x14ac:dyDescent="0.25">
      <c r="A34">
        <v>28</v>
      </c>
      <c r="B34" s="1">
        <f>'Task 2'!B31</f>
        <v>45808</v>
      </c>
      <c r="C34" s="4">
        <f>$B$3*'Task 2'!G31</f>
        <v>421.34999999999997</v>
      </c>
      <c r="D34" s="5">
        <f>'Task 3'!F31</f>
        <v>2.9434332354285608E-3</v>
      </c>
      <c r="E34" s="4">
        <f t="shared" si="2"/>
        <v>15693.644648559251</v>
      </c>
      <c r="F34" s="4">
        <f>$C$3*'Task 2'!G31</f>
        <v>983.15</v>
      </c>
      <c r="G34" s="4">
        <f ca="1">G33*EXP('Task 5'!D33)+$F34</f>
        <v>48859.97371892404</v>
      </c>
      <c r="H34" s="4">
        <f ca="1">H33*EXP('Task 5'!E33)+$F34</f>
        <v>40477.757157935222</v>
      </c>
      <c r="I34" s="4">
        <f ca="1">I33*EXP('Task 5'!F33)+$F34</f>
        <v>33673.689164000767</v>
      </c>
      <c r="J34" s="4">
        <f ca="1">J33*EXP('Task 5'!G33)+$F34</f>
        <v>40606.040000141082</v>
      </c>
      <c r="K34" s="4">
        <f ca="1">K33*EXP('Task 5'!H33)+$F34</f>
        <v>46239.799864118475</v>
      </c>
      <c r="L34" s="4">
        <f ca="1">L33*EXP('Task 5'!I33)+$F34</f>
        <v>31793.529964026802</v>
      </c>
      <c r="M34" s="4">
        <f ca="1">M33*EXP('Task 5'!J33)+$F34</f>
        <v>32023.315456453041</v>
      </c>
      <c r="N34" s="4">
        <f ca="1">N33*EXP('Task 5'!K33)+$F34</f>
        <v>39035.340383896357</v>
      </c>
      <c r="O34" s="4">
        <f ca="1">O33*EXP('Task 5'!L33)+$F34</f>
        <v>41081.017593427721</v>
      </c>
      <c r="P34" s="4">
        <f ca="1">P33*EXP('Task 5'!M33)+$F34</f>
        <v>39636.506113629315</v>
      </c>
      <c r="Q34" s="4">
        <f ca="1">Q33*EXP('Task 5'!N33)+$F34</f>
        <v>53995.543994065403</v>
      </c>
      <c r="R34" s="4">
        <f ca="1">R33*EXP('Task 5'!O33)+$F34</f>
        <v>52710.854553753386</v>
      </c>
      <c r="S34" s="4">
        <f ca="1">S33*EXP('Task 5'!P33)+$F34</f>
        <v>34346.124470128343</v>
      </c>
      <c r="T34" s="4">
        <f ca="1">T33*EXP('Task 5'!Q33)+$F34</f>
        <v>26879.07159286497</v>
      </c>
      <c r="U34" s="4">
        <f ca="1">U33*EXP('Task 5'!R33)+$F34</f>
        <v>27271.403867090241</v>
      </c>
      <c r="V34" s="4">
        <f ca="1">V33*EXP('Task 5'!S33)+$F34</f>
        <v>44003.00071370817</v>
      </c>
      <c r="W34" s="4">
        <f ca="1">W33*EXP('Task 5'!T33)+$F34</f>
        <v>34808.1306984494</v>
      </c>
      <c r="X34" s="4">
        <f ca="1">X33*EXP('Task 5'!U33)+$F34</f>
        <v>38223.101478019271</v>
      </c>
      <c r="Y34" s="4">
        <f ca="1">Y33*EXP('Task 5'!V33)+$F34</f>
        <v>24291.099436877164</v>
      </c>
      <c r="Z34" s="4">
        <f ca="1">Z33*EXP('Task 5'!W33)+$F34</f>
        <v>36257.022004894076</v>
      </c>
      <c r="AA34" s="4">
        <f ca="1">AA33*EXP('Task 5'!X33)+$F34</f>
        <v>37025.12380611775</v>
      </c>
      <c r="AB34" s="4">
        <f ca="1">AB33*EXP('Task 5'!Y33)+$F34</f>
        <v>50873.490080555348</v>
      </c>
      <c r="AC34" s="4">
        <f ca="1">AC33*EXP('Task 5'!Z33)+$F34</f>
        <v>28619.617401427749</v>
      </c>
      <c r="AD34" s="4">
        <f ca="1">AD33*EXP('Task 5'!AA33)+$F34</f>
        <v>44383.725992148393</v>
      </c>
      <c r="AE34" s="4">
        <f ca="1">AE33*EXP('Task 5'!AB33)+$F34</f>
        <v>29306.392036980193</v>
      </c>
      <c r="AF34" s="4">
        <f ca="1">AF33*EXP('Task 5'!AC33)+$F34</f>
        <v>27903.566118601517</v>
      </c>
      <c r="AG34" s="4">
        <f ca="1">AG33*EXP('Task 5'!AD33)+$F34</f>
        <v>57591.22072926371</v>
      </c>
      <c r="AH34" s="4">
        <f ca="1">AH33*EXP('Task 5'!AE33)+$F34</f>
        <v>30016.292000666082</v>
      </c>
      <c r="AI34" s="4">
        <f ca="1">AI33*EXP('Task 5'!AF33)+$F34</f>
        <v>43333.039606523605</v>
      </c>
      <c r="AJ34" s="4">
        <f ca="1">AJ33*EXP('Task 5'!AG33)+$F34</f>
        <v>40476.569753937205</v>
      </c>
      <c r="AK34" s="4">
        <f ca="1">AK33*EXP('Task 5'!AH33)+$F34</f>
        <v>29166.600476591884</v>
      </c>
      <c r="AL34" s="4">
        <f ca="1">AL33*EXP('Task 5'!AI33)+$F34</f>
        <v>31830.262104730344</v>
      </c>
      <c r="AM34" s="4">
        <f ca="1">AM33*EXP('Task 5'!AJ33)+$F34</f>
        <v>35627.9328661041</v>
      </c>
      <c r="AN34" s="4">
        <f ca="1">AN33*EXP('Task 5'!AK33)+$F34</f>
        <v>36885.295808479059</v>
      </c>
      <c r="AO34" s="4">
        <f ca="1">AO33*EXP('Task 5'!AL33)+$F34</f>
        <v>39011.579332365814</v>
      </c>
      <c r="AP34" s="4">
        <f ca="1">AP33*EXP('Task 5'!AM33)+$F34</f>
        <v>52961.406064690622</v>
      </c>
      <c r="AQ34" s="4">
        <f ca="1">AQ33*EXP('Task 5'!AN33)+$F34</f>
        <v>45477.063576438108</v>
      </c>
      <c r="AR34" s="4">
        <f ca="1">AR33*EXP('Task 5'!AO33)+$F34</f>
        <v>34081.588472901552</v>
      </c>
      <c r="AS34" s="4">
        <f ca="1">AS33*EXP('Task 5'!AP33)+$F34</f>
        <v>25639.742347341002</v>
      </c>
      <c r="AT34" s="4">
        <f ca="1">AT33*EXP('Task 5'!AQ33)+$F34</f>
        <v>33408.675074281498</v>
      </c>
      <c r="AU34" s="4">
        <f ca="1">AU33*EXP('Task 5'!AR33)+$F34</f>
        <v>41039.383599312205</v>
      </c>
      <c r="AV34" s="4">
        <f ca="1">AV33*EXP('Task 5'!AS33)+$F34</f>
        <v>34675.890247201663</v>
      </c>
      <c r="AW34" s="4">
        <f ca="1">AW33*EXP('Task 5'!AT33)+$F34</f>
        <v>32731.648783767774</v>
      </c>
      <c r="AX34" s="4">
        <f ca="1">AX33*EXP('Task 5'!AU33)+$F34</f>
        <v>33050.701858741129</v>
      </c>
      <c r="AY34" s="4">
        <f ca="1">AY33*EXP('Task 5'!AV33)+$F34</f>
        <v>46150.567882694653</v>
      </c>
      <c r="AZ34" s="4">
        <f ca="1">AZ33*EXP('Task 5'!AW33)+$F34</f>
        <v>34648.932663528474</v>
      </c>
      <c r="BA34" s="4">
        <f ca="1">BA33*EXP('Task 5'!AX33)+$F34</f>
        <v>37408.461468444555</v>
      </c>
      <c r="BB34" s="4">
        <f ca="1">BB33*EXP('Task 5'!AY33)+$F34</f>
        <v>39701.75469996137</v>
      </c>
      <c r="BC34" s="4">
        <f ca="1">BC33*EXP('Task 5'!AZ33)+$F34</f>
        <v>34486.582533051565</v>
      </c>
      <c r="BD34" s="4">
        <f ca="1">BD33*EXP('Task 5'!BA33)+$F34</f>
        <v>42154.956745429758</v>
      </c>
      <c r="BE34" s="4">
        <f ca="1">BE33*EXP('Task 5'!BB33)+$F34</f>
        <v>34452.632744550792</v>
      </c>
      <c r="BF34" s="4">
        <f ca="1">BF33*EXP('Task 5'!BC33)+$F34</f>
        <v>43647.492962650096</v>
      </c>
      <c r="BG34" s="4">
        <f ca="1">BG33*EXP('Task 5'!BD33)+$F34</f>
        <v>49050.293265503104</v>
      </c>
      <c r="BH34" s="4">
        <f ca="1">BH33*EXP('Task 5'!BE33)+$F34</f>
        <v>32527.528794118985</v>
      </c>
      <c r="BI34" s="4">
        <f ca="1">BI33*EXP('Task 5'!BF33)+$F34</f>
        <v>40478.755127319593</v>
      </c>
      <c r="BJ34" s="4">
        <f ca="1">BJ33*EXP('Task 5'!BG33)+$F34</f>
        <v>39414.04024511754</v>
      </c>
      <c r="BK34" s="4">
        <f ca="1">BK33*EXP('Task 5'!BH33)+$F34</f>
        <v>34546.632821405772</v>
      </c>
      <c r="BL34" s="4">
        <f ca="1">BL33*EXP('Task 5'!BI33)+$F34</f>
        <v>37678.127638167214</v>
      </c>
      <c r="BM34" s="4">
        <f ca="1">BM33*EXP('Task 5'!BJ33)+$F34</f>
        <v>40855.879233533953</v>
      </c>
      <c r="BN34" s="4">
        <f ca="1">BN33*EXP('Task 5'!BK33)+$F34</f>
        <v>36305.545698891248</v>
      </c>
      <c r="BO34" s="4">
        <f ca="1">BO33*EXP('Task 5'!BL33)+$F34</f>
        <v>42579.244668417101</v>
      </c>
      <c r="BP34" s="4">
        <f ca="1">BP33*EXP('Task 5'!BM33)+$F34</f>
        <v>32414.218197274</v>
      </c>
      <c r="BQ34" s="4">
        <f ca="1">BQ33*EXP('Task 5'!BN33)+$F34</f>
        <v>39273.040181636396</v>
      </c>
      <c r="BR34" s="4">
        <f ca="1">BR33*EXP('Task 5'!BO33)+$F34</f>
        <v>32061.448252216622</v>
      </c>
      <c r="BS34" s="4">
        <f ca="1">BS33*EXP('Task 5'!BP33)+$F34</f>
        <v>43346.095934314711</v>
      </c>
      <c r="BT34" s="4">
        <f ca="1">BT33*EXP('Task 5'!BQ33)+$F34</f>
        <v>37644.44339667559</v>
      </c>
      <c r="BU34" s="4">
        <f ca="1">BU33*EXP('Task 5'!BR33)+$F34</f>
        <v>33996.320596693287</v>
      </c>
      <c r="BV34" s="4">
        <f ca="1">BV33*EXP('Task 5'!BS33)+$F34</f>
        <v>36631.58361214694</v>
      </c>
      <c r="BW34" s="4">
        <f ca="1">BW33*EXP('Task 5'!BT33)+$F34</f>
        <v>30730.894579016007</v>
      </c>
      <c r="BX34" s="4">
        <f ca="1">BX33*EXP('Task 5'!BU33)+$F34</f>
        <v>33003.736496302117</v>
      </c>
      <c r="BY34" s="4">
        <f ca="1">BY33*EXP('Task 5'!BV33)+$F34</f>
        <v>28006.012404681609</v>
      </c>
      <c r="BZ34" s="4">
        <f ca="1">BZ33*EXP('Task 5'!BW33)+$F34</f>
        <v>37917.487770799285</v>
      </c>
      <c r="CA34" s="4">
        <f ca="1">CA33*EXP('Task 5'!BX33)+$F34</f>
        <v>47881.062925477199</v>
      </c>
      <c r="CB34" s="4">
        <f ca="1">CB33*EXP('Task 5'!BY33)+$F34</f>
        <v>39706.304535567389</v>
      </c>
      <c r="CC34" s="4">
        <f ca="1">CC33*EXP('Task 5'!BZ33)+$F34</f>
        <v>47429.953889170458</v>
      </c>
      <c r="CD34" s="4">
        <f ca="1">CD33*EXP('Task 5'!CA33)+$F34</f>
        <v>35159.722071831886</v>
      </c>
      <c r="CE34" s="4">
        <f ca="1">CE33*EXP('Task 5'!CB33)+$F34</f>
        <v>28013.636492681158</v>
      </c>
      <c r="CF34" s="4">
        <f ca="1">CF33*EXP('Task 5'!CC33)+$F34</f>
        <v>32616.679072349329</v>
      </c>
      <c r="CG34" s="4">
        <f ca="1">CG33*EXP('Task 5'!CD33)+$F34</f>
        <v>40278.736544637693</v>
      </c>
      <c r="CH34" s="4">
        <f ca="1">CH33*EXP('Task 5'!CE33)+$F34</f>
        <v>42215.983122558027</v>
      </c>
      <c r="CI34" s="4">
        <f ca="1">CI33*EXP('Task 5'!CF33)+$F34</f>
        <v>33355.269842437927</v>
      </c>
      <c r="CJ34" s="4">
        <f ca="1">CJ33*EXP('Task 5'!CG33)+$F34</f>
        <v>35487.703263913267</v>
      </c>
      <c r="CK34" s="4">
        <f ca="1">CK33*EXP('Task 5'!CH33)+$F34</f>
        <v>35442.006184833634</v>
      </c>
      <c r="CL34" s="4">
        <f ca="1">CL33*EXP('Task 5'!CI33)+$F34</f>
        <v>42285.036763497286</v>
      </c>
      <c r="CM34" s="4">
        <f ca="1">CM33*EXP('Task 5'!CJ33)+$F34</f>
        <v>37904.698129374956</v>
      </c>
      <c r="CN34" s="4">
        <f ca="1">CN33*EXP('Task 5'!CK33)+$F34</f>
        <v>36876.597022130831</v>
      </c>
      <c r="CO34" s="4">
        <f ca="1">CO33*EXP('Task 5'!CL33)+$F34</f>
        <v>37040.037898174967</v>
      </c>
      <c r="CP34" s="4">
        <f ca="1">CP33*EXP('Task 5'!CM33)+$F34</f>
        <v>36006.876293179317</v>
      </c>
      <c r="CQ34" s="4">
        <f ca="1">CQ33*EXP('Task 5'!CN33)+$F34</f>
        <v>44050.459639267967</v>
      </c>
      <c r="CR34" s="4">
        <f ca="1">CR33*EXP('Task 5'!CO33)+$F34</f>
        <v>32727.301969983466</v>
      </c>
      <c r="CS34" s="4">
        <f ca="1">CS33*EXP('Task 5'!CP33)+$F34</f>
        <v>31860.723101810359</v>
      </c>
      <c r="CT34" s="4">
        <f ca="1">CT33*EXP('Task 5'!CQ33)+$F34</f>
        <v>32792.250497371169</v>
      </c>
      <c r="CU34" s="4">
        <f ca="1">CU33*EXP('Task 5'!CR33)+$F34</f>
        <v>32964.426250429249</v>
      </c>
      <c r="CV34" s="4">
        <f ca="1">CV33*EXP('Task 5'!CS33)+$F34</f>
        <v>35588.32844818366</v>
      </c>
      <c r="CW34" s="4">
        <f ca="1">CW33*EXP('Task 5'!CT33)+$F34</f>
        <v>33470.163439727468</v>
      </c>
      <c r="CX34" s="4">
        <f ca="1">CX33*EXP('Task 5'!CU33)+$F34</f>
        <v>29904.824456223982</v>
      </c>
      <c r="CY34" s="4">
        <f ca="1">CY33*EXP('Task 5'!CV33)+$F34</f>
        <v>40711.357450735421</v>
      </c>
      <c r="CZ34" s="4">
        <f ca="1">CZ33*EXP('Task 5'!CW33)+$F34</f>
        <v>38104.207492855363</v>
      </c>
      <c r="DA34" s="4">
        <f ca="1">DA33*EXP('Task 5'!CX33)+$F34</f>
        <v>36527.822078680023</v>
      </c>
      <c r="DB34" s="4">
        <f ca="1">DB33*EXP('Task 5'!CY33)+$F34</f>
        <v>29301.415183470253</v>
      </c>
    </row>
    <row r="35" spans="1:106" x14ac:dyDescent="0.25">
      <c r="A35">
        <v>29</v>
      </c>
      <c r="B35" s="1">
        <f>'Task 2'!B32</f>
        <v>45838</v>
      </c>
      <c r="C35" s="4">
        <f>$B$3*'Task 2'!G32</f>
        <v>421.34999999999997</v>
      </c>
      <c r="D35" s="5">
        <f>'Task 3'!F32</f>
        <v>2.9929767226295478E-3</v>
      </c>
      <c r="E35" s="4">
        <f t="shared" si="2"/>
        <v>16162.715559411705</v>
      </c>
      <c r="F35" s="4">
        <f>$C$3*'Task 2'!G32</f>
        <v>983.15</v>
      </c>
      <c r="G35" s="4">
        <f ca="1">G34*EXP('Task 5'!D34)+$F35</f>
        <v>56401.85871768606</v>
      </c>
      <c r="H35" s="4">
        <f ca="1">H34*EXP('Task 5'!E34)+$F35</f>
        <v>39277.65995732318</v>
      </c>
      <c r="I35" s="4">
        <f ca="1">I34*EXP('Task 5'!F34)+$F35</f>
        <v>37657.967418001244</v>
      </c>
      <c r="J35" s="4">
        <f ca="1">J34*EXP('Task 5'!G34)+$F35</f>
        <v>40417.369960658078</v>
      </c>
      <c r="K35" s="4">
        <f ca="1">K34*EXP('Task 5'!H34)+$F35</f>
        <v>45864.165162679623</v>
      </c>
      <c r="L35" s="4">
        <f ca="1">L34*EXP('Task 5'!I34)+$F35</f>
        <v>33237.339637183366</v>
      </c>
      <c r="M35" s="4">
        <f ca="1">M34*EXP('Task 5'!J34)+$F35</f>
        <v>34339.492900590842</v>
      </c>
      <c r="N35" s="4">
        <f ca="1">N34*EXP('Task 5'!K34)+$F35</f>
        <v>40967.296750031644</v>
      </c>
      <c r="O35" s="4">
        <f ca="1">O34*EXP('Task 5'!L34)+$F35</f>
        <v>46825.791915263973</v>
      </c>
      <c r="P35" s="4">
        <f ca="1">P34*EXP('Task 5'!M34)+$F35</f>
        <v>39891.334069713281</v>
      </c>
      <c r="Q35" s="4">
        <f ca="1">Q34*EXP('Task 5'!N34)+$F35</f>
        <v>55947.932598177715</v>
      </c>
      <c r="R35" s="4">
        <f ca="1">R34*EXP('Task 5'!O34)+$F35</f>
        <v>51857.564509723517</v>
      </c>
      <c r="S35" s="4">
        <f ca="1">S34*EXP('Task 5'!P34)+$F35</f>
        <v>34196.873809466975</v>
      </c>
      <c r="T35" s="4">
        <f ca="1">T34*EXP('Task 5'!Q34)+$F35</f>
        <v>28394.277095425736</v>
      </c>
      <c r="U35" s="4">
        <f ca="1">U34*EXP('Task 5'!R34)+$F35</f>
        <v>26502.427249161192</v>
      </c>
      <c r="V35" s="4">
        <f ca="1">V34*EXP('Task 5'!S34)+$F35</f>
        <v>46200.284754413631</v>
      </c>
      <c r="W35" s="4">
        <f ca="1">W34*EXP('Task 5'!T34)+$F35</f>
        <v>35501.212648829918</v>
      </c>
      <c r="X35" s="4">
        <f ca="1">X34*EXP('Task 5'!U34)+$F35</f>
        <v>38567.406186379572</v>
      </c>
      <c r="Y35" s="4">
        <f ca="1">Y34*EXP('Task 5'!V34)+$F35</f>
        <v>25447.357072596275</v>
      </c>
      <c r="Z35" s="4">
        <f ca="1">Z34*EXP('Task 5'!W34)+$F35</f>
        <v>36982.77391884711</v>
      </c>
      <c r="AA35" s="4">
        <f ca="1">AA34*EXP('Task 5'!X34)+$F35</f>
        <v>37581.172792564161</v>
      </c>
      <c r="AB35" s="4">
        <f ca="1">AB34*EXP('Task 5'!Y34)+$F35</f>
        <v>50142.552510714115</v>
      </c>
      <c r="AC35" s="4">
        <f ca="1">AC34*EXP('Task 5'!Z34)+$F35</f>
        <v>27114.250018361312</v>
      </c>
      <c r="AD35" s="4">
        <f ca="1">AD34*EXP('Task 5'!AA34)+$F35</f>
        <v>47784.649674690358</v>
      </c>
      <c r="AE35" s="4">
        <f ca="1">AE34*EXP('Task 5'!AB34)+$F35</f>
        <v>27349.159657118133</v>
      </c>
      <c r="AF35" s="4">
        <f ca="1">AF34*EXP('Task 5'!AC34)+$F35</f>
        <v>26568.53778444439</v>
      </c>
      <c r="AG35" s="4">
        <f ca="1">AG34*EXP('Task 5'!AD34)+$F35</f>
        <v>53345.519942916384</v>
      </c>
      <c r="AH35" s="4">
        <f ca="1">AH34*EXP('Task 5'!AE34)+$F35</f>
        <v>29596.140657353419</v>
      </c>
      <c r="AI35" s="4">
        <f ca="1">AI34*EXP('Task 5'!AF34)+$F35</f>
        <v>45923.630455646293</v>
      </c>
      <c r="AJ35" s="4">
        <f ca="1">AJ34*EXP('Task 5'!AG34)+$F35</f>
        <v>42414.923315767752</v>
      </c>
      <c r="AK35" s="4">
        <f ca="1">AK34*EXP('Task 5'!AH34)+$F35</f>
        <v>32217.351885428048</v>
      </c>
      <c r="AL35" s="4">
        <f ca="1">AL34*EXP('Task 5'!AI34)+$F35</f>
        <v>30556.050578270329</v>
      </c>
      <c r="AM35" s="4">
        <f ca="1">AM34*EXP('Task 5'!AJ34)+$F35</f>
        <v>33779.37781247987</v>
      </c>
      <c r="AN35" s="4">
        <f ca="1">AN34*EXP('Task 5'!AK34)+$F35</f>
        <v>39336.875767983358</v>
      </c>
      <c r="AO35" s="4">
        <f ca="1">AO34*EXP('Task 5'!AL34)+$F35</f>
        <v>42283.83006849973</v>
      </c>
      <c r="AP35" s="4">
        <f ca="1">AP34*EXP('Task 5'!AM34)+$F35</f>
        <v>48620.031774354553</v>
      </c>
      <c r="AQ35" s="4">
        <f ca="1">AQ34*EXP('Task 5'!AN34)+$F35</f>
        <v>46800.987683150015</v>
      </c>
      <c r="AR35" s="4">
        <f ca="1">AR34*EXP('Task 5'!AO34)+$F35</f>
        <v>34669.63285281782</v>
      </c>
      <c r="AS35" s="4">
        <f ca="1">AS34*EXP('Task 5'!AP34)+$F35</f>
        <v>27242.685046643157</v>
      </c>
      <c r="AT35" s="4">
        <f ca="1">AT34*EXP('Task 5'!AQ34)+$F35</f>
        <v>33333.467163908572</v>
      </c>
      <c r="AU35" s="4">
        <f ca="1">AU34*EXP('Task 5'!AR34)+$F35</f>
        <v>43033.721533451957</v>
      </c>
      <c r="AV35" s="4">
        <f ca="1">AV34*EXP('Task 5'!AS34)+$F35</f>
        <v>35440.984536601987</v>
      </c>
      <c r="AW35" s="4">
        <f ca="1">AW34*EXP('Task 5'!AT34)+$F35</f>
        <v>32348.405892857987</v>
      </c>
      <c r="AX35" s="4">
        <f ca="1">AX34*EXP('Task 5'!AU34)+$F35</f>
        <v>36094.90000535045</v>
      </c>
      <c r="AY35" s="4">
        <f ca="1">AY34*EXP('Task 5'!AV34)+$F35</f>
        <v>47093.632284837156</v>
      </c>
      <c r="AZ35" s="4">
        <f ca="1">AZ34*EXP('Task 5'!AW34)+$F35</f>
        <v>33324.372993436053</v>
      </c>
      <c r="BA35" s="4">
        <f ca="1">BA34*EXP('Task 5'!AX34)+$F35</f>
        <v>39916.56587043179</v>
      </c>
      <c r="BB35" s="4">
        <f ca="1">BB34*EXP('Task 5'!AY34)+$F35</f>
        <v>42104.495310859005</v>
      </c>
      <c r="BC35" s="4">
        <f ca="1">BC34*EXP('Task 5'!AZ34)+$F35</f>
        <v>34841.983522517279</v>
      </c>
      <c r="BD35" s="4">
        <f ca="1">BD34*EXP('Task 5'!BA34)+$F35</f>
        <v>45678.552612245527</v>
      </c>
      <c r="BE35" s="4">
        <f ca="1">BE34*EXP('Task 5'!BB34)+$F35</f>
        <v>33978.065418687867</v>
      </c>
      <c r="BF35" s="4">
        <f ca="1">BF34*EXP('Task 5'!BC34)+$F35</f>
        <v>46466.081031716603</v>
      </c>
      <c r="BG35" s="4">
        <f ca="1">BG34*EXP('Task 5'!BD34)+$F35</f>
        <v>47013.011738064881</v>
      </c>
      <c r="BH35" s="4">
        <f ca="1">BH34*EXP('Task 5'!BE34)+$F35</f>
        <v>32579.628035268372</v>
      </c>
      <c r="BI35" s="4">
        <f ca="1">BI34*EXP('Task 5'!BF34)+$F35</f>
        <v>45344.740285463828</v>
      </c>
      <c r="BJ35" s="4">
        <f ca="1">BJ34*EXP('Task 5'!BG34)+$F35</f>
        <v>41979.070192930587</v>
      </c>
      <c r="BK35" s="4">
        <f ca="1">BK34*EXP('Task 5'!BH34)+$F35</f>
        <v>35264.070076477961</v>
      </c>
      <c r="BL35" s="4">
        <f ca="1">BL34*EXP('Task 5'!BI34)+$F35</f>
        <v>37457.640387590895</v>
      </c>
      <c r="BM35" s="4">
        <f ca="1">BM34*EXP('Task 5'!BJ34)+$F35</f>
        <v>43132.13532030346</v>
      </c>
      <c r="BN35" s="4">
        <f ca="1">BN34*EXP('Task 5'!BK34)+$F35</f>
        <v>37014.966483117903</v>
      </c>
      <c r="BO35" s="4">
        <f ca="1">BO34*EXP('Task 5'!BL34)+$F35</f>
        <v>47061.423717606587</v>
      </c>
      <c r="BP35" s="4">
        <f ca="1">BP34*EXP('Task 5'!BM34)+$F35</f>
        <v>35142.408101563007</v>
      </c>
      <c r="BQ35" s="4">
        <f ca="1">BQ34*EXP('Task 5'!BN34)+$F35</f>
        <v>38966.797338768891</v>
      </c>
      <c r="BR35" s="4">
        <f ca="1">BR34*EXP('Task 5'!BO34)+$F35</f>
        <v>31525.549941766007</v>
      </c>
      <c r="BS35" s="4">
        <f ca="1">BS34*EXP('Task 5'!BP34)+$F35</f>
        <v>47414.923900101152</v>
      </c>
      <c r="BT35" s="4">
        <f ca="1">BT34*EXP('Task 5'!BQ34)+$F35</f>
        <v>39605.474882497219</v>
      </c>
      <c r="BU35" s="4">
        <f ca="1">BU34*EXP('Task 5'!BR34)+$F35</f>
        <v>34662.708295431694</v>
      </c>
      <c r="BV35" s="4">
        <f ca="1">BV34*EXP('Task 5'!BS34)+$F35</f>
        <v>38518.910668597317</v>
      </c>
      <c r="BW35" s="4">
        <f ca="1">BW34*EXP('Task 5'!BT34)+$F35</f>
        <v>33171.542270066973</v>
      </c>
      <c r="BX35" s="4">
        <f ca="1">BX34*EXP('Task 5'!BU34)+$F35</f>
        <v>35145.685250941082</v>
      </c>
      <c r="BY35" s="4">
        <f ca="1">BY34*EXP('Task 5'!BV34)+$F35</f>
        <v>29426.00678809535</v>
      </c>
      <c r="BZ35" s="4">
        <f ca="1">BZ34*EXP('Task 5'!BW34)+$F35</f>
        <v>36239.51938695975</v>
      </c>
      <c r="CA35" s="4">
        <f ca="1">CA34*EXP('Task 5'!BX34)+$F35</f>
        <v>48659.800463122345</v>
      </c>
      <c r="CB35" s="4">
        <f ca="1">CB34*EXP('Task 5'!BY34)+$F35</f>
        <v>41012.207112328571</v>
      </c>
      <c r="CC35" s="4">
        <f ca="1">CC34*EXP('Task 5'!BZ34)+$F35</f>
        <v>48974.239003157054</v>
      </c>
      <c r="CD35" s="4">
        <f ca="1">CD34*EXP('Task 5'!CA34)+$F35</f>
        <v>36084.580377267877</v>
      </c>
      <c r="CE35" s="4">
        <f ca="1">CE34*EXP('Task 5'!CB34)+$F35</f>
        <v>29258.587576212125</v>
      </c>
      <c r="CF35" s="4">
        <f ca="1">CF34*EXP('Task 5'!CC34)+$F35</f>
        <v>35523.765931336668</v>
      </c>
      <c r="CG35" s="4">
        <f ca="1">CG34*EXP('Task 5'!CD34)+$F35</f>
        <v>43043.310952997475</v>
      </c>
      <c r="CH35" s="4">
        <f ca="1">CH34*EXP('Task 5'!CE34)+$F35</f>
        <v>42341.42048848539</v>
      </c>
      <c r="CI35" s="4">
        <f ca="1">CI34*EXP('Task 5'!CF34)+$F35</f>
        <v>36498.084229190521</v>
      </c>
      <c r="CJ35" s="4">
        <f ca="1">CJ34*EXP('Task 5'!CG34)+$F35</f>
        <v>37998.595592878264</v>
      </c>
      <c r="CK35" s="4">
        <f ca="1">CK34*EXP('Task 5'!CH34)+$F35</f>
        <v>38987.687745358155</v>
      </c>
      <c r="CL35" s="4">
        <f ca="1">CL34*EXP('Task 5'!CI34)+$F35</f>
        <v>45846.105951737554</v>
      </c>
      <c r="CM35" s="4">
        <f ca="1">CM34*EXP('Task 5'!CJ34)+$F35</f>
        <v>39208.935288049113</v>
      </c>
      <c r="CN35" s="4">
        <f ca="1">CN34*EXP('Task 5'!CK34)+$F35</f>
        <v>36551.965983271912</v>
      </c>
      <c r="CO35" s="4">
        <f ca="1">CO34*EXP('Task 5'!CL34)+$F35</f>
        <v>36084.932427796826</v>
      </c>
      <c r="CP35" s="4">
        <f ca="1">CP34*EXP('Task 5'!CM34)+$F35</f>
        <v>37412.012314643674</v>
      </c>
      <c r="CQ35" s="4">
        <f ca="1">CQ34*EXP('Task 5'!CN34)+$F35</f>
        <v>49474.30873323181</v>
      </c>
      <c r="CR35" s="4">
        <f ca="1">CR34*EXP('Task 5'!CO34)+$F35</f>
        <v>35133.222798142167</v>
      </c>
      <c r="CS35" s="4">
        <f ca="1">CS34*EXP('Task 5'!CP34)+$F35</f>
        <v>30704.758309105815</v>
      </c>
      <c r="CT35" s="4">
        <f ca="1">CT34*EXP('Task 5'!CQ34)+$F35</f>
        <v>34623.36412320903</v>
      </c>
      <c r="CU35" s="4">
        <f ca="1">CU34*EXP('Task 5'!CR34)+$F35</f>
        <v>33001.708298496007</v>
      </c>
      <c r="CV35" s="4">
        <f ca="1">CV34*EXP('Task 5'!CS34)+$F35</f>
        <v>37973.417992331757</v>
      </c>
      <c r="CW35" s="4">
        <f ca="1">CW34*EXP('Task 5'!CT34)+$F35</f>
        <v>33778.438694233693</v>
      </c>
      <c r="CX35" s="4">
        <f ca="1">CX34*EXP('Task 5'!CU34)+$F35</f>
        <v>33232.385743601932</v>
      </c>
      <c r="CY35" s="4">
        <f ca="1">CY34*EXP('Task 5'!CV34)+$F35</f>
        <v>41574.858024870882</v>
      </c>
      <c r="CZ35" s="4">
        <f ca="1">CZ34*EXP('Task 5'!CW34)+$F35</f>
        <v>37990.964472204534</v>
      </c>
      <c r="DA35" s="4">
        <f ca="1">DA34*EXP('Task 5'!CX34)+$F35</f>
        <v>41340.313362701963</v>
      </c>
      <c r="DB35" s="4">
        <f ca="1">DB34*EXP('Task 5'!CY34)+$F35</f>
        <v>28406.555914196448</v>
      </c>
    </row>
    <row r="36" spans="1:106" x14ac:dyDescent="0.25">
      <c r="A36">
        <v>30</v>
      </c>
      <c r="B36" s="1">
        <f>'Task 2'!B33</f>
        <v>45869</v>
      </c>
      <c r="C36" s="4">
        <f>$B$3*'Task 2'!G33</f>
        <v>421.34999999999997</v>
      </c>
      <c r="D36" s="5">
        <f>'Task 3'!F33</f>
        <v>3.0407793677700301E-3</v>
      </c>
      <c r="E36" s="4">
        <f t="shared" si="2"/>
        <v>16633.956266765017</v>
      </c>
      <c r="F36" s="4">
        <f>$C$3*'Task 2'!G33</f>
        <v>983.15</v>
      </c>
      <c r="G36" s="4">
        <f ca="1">G35*EXP('Task 5'!D35)+$F36</f>
        <v>60741.481031012474</v>
      </c>
      <c r="H36" s="4">
        <f ca="1">H35*EXP('Task 5'!E35)+$F36</f>
        <v>41456.078096091129</v>
      </c>
      <c r="I36" s="4">
        <f ca="1">I35*EXP('Task 5'!F35)+$F36</f>
        <v>36864.621222032292</v>
      </c>
      <c r="J36" s="4">
        <f ca="1">J35*EXP('Task 5'!G35)+$F36</f>
        <v>41676.467218133192</v>
      </c>
      <c r="K36" s="4">
        <f ca="1">K35*EXP('Task 5'!H35)+$F36</f>
        <v>44484.89404657844</v>
      </c>
      <c r="L36" s="4">
        <f ca="1">L35*EXP('Task 5'!I35)+$F36</f>
        <v>32547.209150389299</v>
      </c>
      <c r="M36" s="4">
        <f ca="1">M35*EXP('Task 5'!J35)+$F36</f>
        <v>35485.270501637315</v>
      </c>
      <c r="N36" s="4">
        <f ca="1">N35*EXP('Task 5'!K35)+$F36</f>
        <v>40968.125552122823</v>
      </c>
      <c r="O36" s="4">
        <f ca="1">O35*EXP('Task 5'!L35)+$F36</f>
        <v>52206.658943049842</v>
      </c>
      <c r="P36" s="4">
        <f ca="1">P35*EXP('Task 5'!M35)+$F36</f>
        <v>43636.12001756308</v>
      </c>
      <c r="Q36" s="4">
        <f ca="1">Q35*EXP('Task 5'!N35)+$F36</f>
        <v>55392.862400758313</v>
      </c>
      <c r="R36" s="4">
        <f ca="1">R35*EXP('Task 5'!O35)+$F36</f>
        <v>52579.395824908104</v>
      </c>
      <c r="S36" s="4">
        <f ca="1">S35*EXP('Task 5'!P35)+$F36</f>
        <v>34904.046432884708</v>
      </c>
      <c r="T36" s="4">
        <f ca="1">T35*EXP('Task 5'!Q35)+$F36</f>
        <v>27922.120855691428</v>
      </c>
      <c r="U36" s="4">
        <f ca="1">U35*EXP('Task 5'!R35)+$F36</f>
        <v>27637.253767332102</v>
      </c>
      <c r="V36" s="4">
        <f ca="1">V35*EXP('Task 5'!S35)+$F36</f>
        <v>43576.023595066159</v>
      </c>
      <c r="W36" s="4">
        <f ca="1">W35*EXP('Task 5'!T35)+$F36</f>
        <v>38244.145591978544</v>
      </c>
      <c r="X36" s="4">
        <f ca="1">X35*EXP('Task 5'!U35)+$F36</f>
        <v>41375.146111076443</v>
      </c>
      <c r="Y36" s="4">
        <f ca="1">Y35*EXP('Task 5'!V35)+$F36</f>
        <v>25732.6895656507</v>
      </c>
      <c r="Z36" s="4">
        <f ca="1">Z35*EXP('Task 5'!W35)+$F36</f>
        <v>37166.705164396219</v>
      </c>
      <c r="AA36" s="4">
        <f ca="1">AA35*EXP('Task 5'!X35)+$F36</f>
        <v>40795.983620816995</v>
      </c>
      <c r="AB36" s="4">
        <f ca="1">AB35*EXP('Task 5'!Y35)+$F36</f>
        <v>48235.769882015695</v>
      </c>
      <c r="AC36" s="4">
        <f ca="1">AC35*EXP('Task 5'!Z35)+$F36</f>
        <v>27412.349484257957</v>
      </c>
      <c r="AD36" s="4">
        <f ca="1">AD35*EXP('Task 5'!AA35)+$F36</f>
        <v>46515.776339401949</v>
      </c>
      <c r="AE36" s="4">
        <f ca="1">AE35*EXP('Task 5'!AB35)+$F36</f>
        <v>29952.459653547663</v>
      </c>
      <c r="AF36" s="4">
        <f ca="1">AF35*EXP('Task 5'!AC35)+$F36</f>
        <v>24313.64980677405</v>
      </c>
      <c r="AG36" s="4">
        <f ca="1">AG35*EXP('Task 5'!AD35)+$F36</f>
        <v>58692.273221311218</v>
      </c>
      <c r="AH36" s="4">
        <f ca="1">AH35*EXP('Task 5'!AE35)+$F36</f>
        <v>29990.059910441487</v>
      </c>
      <c r="AI36" s="4">
        <f ca="1">AI35*EXP('Task 5'!AF35)+$F36</f>
        <v>41965.729954243594</v>
      </c>
      <c r="AJ36" s="4">
        <f ca="1">AJ35*EXP('Task 5'!AG35)+$F36</f>
        <v>41193.450175801845</v>
      </c>
      <c r="AK36" s="4">
        <f ca="1">AK35*EXP('Task 5'!AH35)+$F36</f>
        <v>32022.249082864011</v>
      </c>
      <c r="AL36" s="4">
        <f ca="1">AL35*EXP('Task 5'!AI35)+$F36</f>
        <v>30767.454432873314</v>
      </c>
      <c r="AM36" s="4">
        <f ca="1">AM35*EXP('Task 5'!AJ35)+$F36</f>
        <v>33850.992576604389</v>
      </c>
      <c r="AN36" s="4">
        <f ca="1">AN35*EXP('Task 5'!AK35)+$F36</f>
        <v>44140.819301729396</v>
      </c>
      <c r="AO36" s="4">
        <f ca="1">AO35*EXP('Task 5'!AL35)+$F36</f>
        <v>44073.830462787046</v>
      </c>
      <c r="AP36" s="4">
        <f ca="1">AP35*EXP('Task 5'!AM35)+$F36</f>
        <v>54744.741077258601</v>
      </c>
      <c r="AQ36" s="4">
        <f ca="1">AQ35*EXP('Task 5'!AN35)+$F36</f>
        <v>53465.854245328919</v>
      </c>
      <c r="AR36" s="4">
        <f ca="1">AR35*EXP('Task 5'!AO35)+$F36</f>
        <v>37347.101987626578</v>
      </c>
      <c r="AS36" s="4">
        <f ca="1">AS35*EXP('Task 5'!AP35)+$F36</f>
        <v>28490.43325861292</v>
      </c>
      <c r="AT36" s="4">
        <f ca="1">AT35*EXP('Task 5'!AQ35)+$F36</f>
        <v>36648.013984290068</v>
      </c>
      <c r="AU36" s="4">
        <f ca="1">AU35*EXP('Task 5'!AR35)+$F36</f>
        <v>44289.746700314536</v>
      </c>
      <c r="AV36" s="4">
        <f ca="1">AV35*EXP('Task 5'!AS35)+$F36</f>
        <v>35813.089360789789</v>
      </c>
      <c r="AW36" s="4">
        <f ca="1">AW35*EXP('Task 5'!AT35)+$F36</f>
        <v>33672.35858206125</v>
      </c>
      <c r="AX36" s="4">
        <f ca="1">AX35*EXP('Task 5'!AU35)+$F36</f>
        <v>37333.617202584865</v>
      </c>
      <c r="AY36" s="4">
        <f ca="1">AY35*EXP('Task 5'!AV35)+$F36</f>
        <v>46579.091934037584</v>
      </c>
      <c r="AZ36" s="4">
        <f ca="1">AZ35*EXP('Task 5'!AW35)+$F36</f>
        <v>32711.632891579768</v>
      </c>
      <c r="BA36" s="4">
        <f ca="1">BA35*EXP('Task 5'!AX35)+$F36</f>
        <v>41418.98841140094</v>
      </c>
      <c r="BB36" s="4">
        <f ca="1">BB35*EXP('Task 5'!AY35)+$F36</f>
        <v>43579.185789302661</v>
      </c>
      <c r="BC36" s="4">
        <f ca="1">BC35*EXP('Task 5'!AZ35)+$F36</f>
        <v>33065.101201096491</v>
      </c>
      <c r="BD36" s="4">
        <f ca="1">BD35*EXP('Task 5'!BA35)+$F36</f>
        <v>50313.680489228573</v>
      </c>
      <c r="BE36" s="4">
        <f ca="1">BE35*EXP('Task 5'!BB35)+$F36</f>
        <v>33219.173841372904</v>
      </c>
      <c r="BF36" s="4">
        <f ca="1">BF35*EXP('Task 5'!BC35)+$F36</f>
        <v>47546.954548762347</v>
      </c>
      <c r="BG36" s="4">
        <f ca="1">BG35*EXP('Task 5'!BD35)+$F36</f>
        <v>44660.053639845653</v>
      </c>
      <c r="BH36" s="4">
        <f ca="1">BH35*EXP('Task 5'!BE35)+$F36</f>
        <v>33012.964397171869</v>
      </c>
      <c r="BI36" s="4">
        <f ca="1">BI35*EXP('Task 5'!BF35)+$F36</f>
        <v>46935.927156498634</v>
      </c>
      <c r="BJ36" s="4">
        <f ca="1">BJ35*EXP('Task 5'!BG35)+$F36</f>
        <v>47302.784360958489</v>
      </c>
      <c r="BK36" s="4">
        <f ca="1">BK35*EXP('Task 5'!BH35)+$F36</f>
        <v>35922.902374499419</v>
      </c>
      <c r="BL36" s="4">
        <f ca="1">BL35*EXP('Task 5'!BI35)+$F36</f>
        <v>38063.999003093239</v>
      </c>
      <c r="BM36" s="4">
        <f ca="1">BM35*EXP('Task 5'!BJ35)+$F36</f>
        <v>46216.046099264699</v>
      </c>
      <c r="BN36" s="4">
        <f ca="1">BN35*EXP('Task 5'!BK35)+$F36</f>
        <v>35086.57237715082</v>
      </c>
      <c r="BO36" s="4">
        <f ca="1">BO35*EXP('Task 5'!BL35)+$F36</f>
        <v>43675.791113554049</v>
      </c>
      <c r="BP36" s="4">
        <f ca="1">BP35*EXP('Task 5'!BM35)+$F36</f>
        <v>38340.870160645958</v>
      </c>
      <c r="BQ36" s="4">
        <f ca="1">BQ35*EXP('Task 5'!BN35)+$F36</f>
        <v>40369.466800765425</v>
      </c>
      <c r="BR36" s="4">
        <f ca="1">BR35*EXP('Task 5'!BO35)+$F36</f>
        <v>31266.217433065729</v>
      </c>
      <c r="BS36" s="4">
        <f ca="1">BS35*EXP('Task 5'!BP35)+$F36</f>
        <v>53951.364883624723</v>
      </c>
      <c r="BT36" s="4">
        <f ca="1">BT35*EXP('Task 5'!BQ35)+$F36</f>
        <v>36900.782832902747</v>
      </c>
      <c r="BU36" s="4">
        <f ca="1">BU35*EXP('Task 5'!BR35)+$F36</f>
        <v>34233.481786730867</v>
      </c>
      <c r="BV36" s="4">
        <f ca="1">BV35*EXP('Task 5'!BS35)+$F36</f>
        <v>39384.789695972948</v>
      </c>
      <c r="BW36" s="4">
        <f ca="1">BW35*EXP('Task 5'!BT35)+$F36</f>
        <v>34122.92256517012</v>
      </c>
      <c r="BX36" s="4">
        <f ca="1">BX35*EXP('Task 5'!BU35)+$F36</f>
        <v>38352.199074933036</v>
      </c>
      <c r="BY36" s="4">
        <f ca="1">BY35*EXP('Task 5'!BV35)+$F36</f>
        <v>29425.621329634414</v>
      </c>
      <c r="BZ36" s="4">
        <f ca="1">BZ35*EXP('Task 5'!BW35)+$F36</f>
        <v>37003.993230236192</v>
      </c>
      <c r="CA36" s="4">
        <f ca="1">CA35*EXP('Task 5'!BX35)+$F36</f>
        <v>52216.507755968727</v>
      </c>
      <c r="CB36" s="4">
        <f ca="1">CB35*EXP('Task 5'!BY35)+$F36</f>
        <v>40181.701115745826</v>
      </c>
      <c r="CC36" s="4">
        <f ca="1">CC35*EXP('Task 5'!BZ35)+$F36</f>
        <v>55627.186259128808</v>
      </c>
      <c r="CD36" s="4">
        <f ca="1">CD35*EXP('Task 5'!CA35)+$F36</f>
        <v>36350.685338982519</v>
      </c>
      <c r="CE36" s="4">
        <f ca="1">CE35*EXP('Task 5'!CB35)+$F36</f>
        <v>33780.378833839</v>
      </c>
      <c r="CF36" s="4">
        <f ca="1">CF35*EXP('Task 5'!CC35)+$F36</f>
        <v>35850.502723963145</v>
      </c>
      <c r="CG36" s="4">
        <f ca="1">CG35*EXP('Task 5'!CD35)+$F36</f>
        <v>40252.410527890781</v>
      </c>
      <c r="CH36" s="4">
        <f ca="1">CH35*EXP('Task 5'!CE35)+$F36</f>
        <v>42497.403493053942</v>
      </c>
      <c r="CI36" s="4">
        <f ca="1">CI35*EXP('Task 5'!CF35)+$F36</f>
        <v>40277.899758979969</v>
      </c>
      <c r="CJ36" s="4">
        <f ca="1">CJ35*EXP('Task 5'!CG35)+$F36</f>
        <v>39085.74856260603</v>
      </c>
      <c r="CK36" s="4">
        <f ca="1">CK35*EXP('Task 5'!CH35)+$F36</f>
        <v>42941.826842032031</v>
      </c>
      <c r="CL36" s="4">
        <f ca="1">CL35*EXP('Task 5'!CI35)+$F36</f>
        <v>45732.434684822954</v>
      </c>
      <c r="CM36" s="4">
        <f ca="1">CM35*EXP('Task 5'!CJ35)+$F36</f>
        <v>38315.118245361606</v>
      </c>
      <c r="CN36" s="4">
        <f ca="1">CN35*EXP('Task 5'!CK35)+$F36</f>
        <v>38039.171192795657</v>
      </c>
      <c r="CO36" s="4">
        <f ca="1">CO35*EXP('Task 5'!CL35)+$F36</f>
        <v>37659.159126368671</v>
      </c>
      <c r="CP36" s="4">
        <f ca="1">CP35*EXP('Task 5'!CM35)+$F36</f>
        <v>41418.139463762891</v>
      </c>
      <c r="CQ36" s="4">
        <f ca="1">CQ35*EXP('Task 5'!CN35)+$F36</f>
        <v>52522.673459253841</v>
      </c>
      <c r="CR36" s="4">
        <f ca="1">CR35*EXP('Task 5'!CO35)+$F36</f>
        <v>35767.191752372251</v>
      </c>
      <c r="CS36" s="4">
        <f ca="1">CS35*EXP('Task 5'!CP35)+$F36</f>
        <v>31188.053207076755</v>
      </c>
      <c r="CT36" s="4">
        <f ca="1">CT35*EXP('Task 5'!CQ35)+$F36</f>
        <v>35243.194797925942</v>
      </c>
      <c r="CU36" s="4">
        <f ca="1">CU35*EXP('Task 5'!CR35)+$F36</f>
        <v>35756.717445988135</v>
      </c>
      <c r="CV36" s="4">
        <f ca="1">CV35*EXP('Task 5'!CS35)+$F36</f>
        <v>37115.143702274916</v>
      </c>
      <c r="CW36" s="4">
        <f ca="1">CW35*EXP('Task 5'!CT35)+$F36</f>
        <v>33496.874956549771</v>
      </c>
      <c r="CX36" s="4">
        <f ca="1">CX35*EXP('Task 5'!CU35)+$F36</f>
        <v>36314.388270908479</v>
      </c>
      <c r="CY36" s="4">
        <f ca="1">CY35*EXP('Task 5'!CV35)+$F36</f>
        <v>42758.314533641591</v>
      </c>
      <c r="CZ36" s="4">
        <f ca="1">CZ35*EXP('Task 5'!CW35)+$F36</f>
        <v>38155.609505053653</v>
      </c>
      <c r="DA36" s="4">
        <f ca="1">DA35*EXP('Task 5'!CX35)+$F36</f>
        <v>42259.92004501287</v>
      </c>
      <c r="DB36" s="4">
        <f ca="1">DB35*EXP('Task 5'!CY35)+$F36</f>
        <v>29923.798159842474</v>
      </c>
    </row>
    <row r="37" spans="1:106" x14ac:dyDescent="0.25">
      <c r="A37">
        <v>31</v>
      </c>
      <c r="B37" s="1">
        <f>'Task 2'!B34</f>
        <v>45900</v>
      </c>
      <c r="C37" s="4">
        <f>$B$3*'Task 2'!G34</f>
        <v>421.34999999999997</v>
      </c>
      <c r="D37" s="5">
        <f>'Task 3'!F34</f>
        <v>3.0867775387075636E-3</v>
      </c>
      <c r="E37" s="4">
        <f t="shared" si="2"/>
        <v>17107.385907172677</v>
      </c>
      <c r="F37" s="4">
        <f>$C$3*'Task 2'!G34</f>
        <v>983.15</v>
      </c>
      <c r="G37" s="4">
        <f ca="1">G36*EXP('Task 5'!D36)+$F37</f>
        <v>68002.566421865093</v>
      </c>
      <c r="H37" s="4">
        <f ca="1">H36*EXP('Task 5'!E36)+$F37</f>
        <v>40645.138620504797</v>
      </c>
      <c r="I37" s="4">
        <f ca="1">I36*EXP('Task 5'!F36)+$F37</f>
        <v>36100.42379393398</v>
      </c>
      <c r="J37" s="4">
        <f ca="1">J36*EXP('Task 5'!G36)+$F37</f>
        <v>42488.363328259627</v>
      </c>
      <c r="K37" s="4">
        <f ca="1">K36*EXP('Task 5'!H36)+$F37</f>
        <v>47248.518783259642</v>
      </c>
      <c r="L37" s="4">
        <f ca="1">L36*EXP('Task 5'!I36)+$F37</f>
        <v>31568.341793016982</v>
      </c>
      <c r="M37" s="4">
        <f ca="1">M36*EXP('Task 5'!J36)+$F37</f>
        <v>36248.981315637706</v>
      </c>
      <c r="N37" s="4">
        <f ca="1">N36*EXP('Task 5'!K36)+$F37</f>
        <v>45246.052644210482</v>
      </c>
      <c r="O37" s="4">
        <f ca="1">O36*EXP('Task 5'!L36)+$F37</f>
        <v>54118.111415690269</v>
      </c>
      <c r="P37" s="4">
        <f ca="1">P36*EXP('Task 5'!M36)+$F37</f>
        <v>46637.469336117887</v>
      </c>
      <c r="Q37" s="4">
        <f ca="1">Q36*EXP('Task 5'!N36)+$F37</f>
        <v>55015.760524856101</v>
      </c>
      <c r="R37" s="4">
        <f ca="1">R36*EXP('Task 5'!O36)+$F37</f>
        <v>58603.3673432285</v>
      </c>
      <c r="S37" s="4">
        <f ca="1">S36*EXP('Task 5'!P36)+$F37</f>
        <v>36501.186891439756</v>
      </c>
      <c r="T37" s="4">
        <f ca="1">T36*EXP('Task 5'!Q36)+$F37</f>
        <v>27704.956345448154</v>
      </c>
      <c r="U37" s="4">
        <f ca="1">U36*EXP('Task 5'!R36)+$F37</f>
        <v>31460.369457287772</v>
      </c>
      <c r="V37" s="4">
        <f ca="1">V36*EXP('Task 5'!S36)+$F37</f>
        <v>45727.730184302192</v>
      </c>
      <c r="W37" s="4">
        <f ca="1">W36*EXP('Task 5'!T36)+$F37</f>
        <v>36245.751251882568</v>
      </c>
      <c r="X37" s="4">
        <f ca="1">X36*EXP('Task 5'!U36)+$F37</f>
        <v>41337.132031670313</v>
      </c>
      <c r="Y37" s="4">
        <f ca="1">Y36*EXP('Task 5'!V36)+$F37</f>
        <v>27060.907966843664</v>
      </c>
      <c r="Z37" s="4">
        <f ca="1">Z36*EXP('Task 5'!W36)+$F37</f>
        <v>36904.728200189471</v>
      </c>
      <c r="AA37" s="4">
        <f ca="1">AA36*EXP('Task 5'!X36)+$F37</f>
        <v>41862.699685555526</v>
      </c>
      <c r="AB37" s="4">
        <f ca="1">AB36*EXP('Task 5'!Y36)+$F37</f>
        <v>49391.277181389007</v>
      </c>
      <c r="AC37" s="4">
        <f ca="1">AC36*EXP('Task 5'!Z36)+$F37</f>
        <v>26895.089116287352</v>
      </c>
      <c r="AD37" s="4">
        <f ca="1">AD36*EXP('Task 5'!AA36)+$F37</f>
        <v>48173.373296433623</v>
      </c>
      <c r="AE37" s="4">
        <f ca="1">AE36*EXP('Task 5'!AB36)+$F37</f>
        <v>33035.867581568469</v>
      </c>
      <c r="AF37" s="4">
        <f ca="1">AF36*EXP('Task 5'!AC36)+$F37</f>
        <v>26707.003806575358</v>
      </c>
      <c r="AG37" s="4">
        <f ca="1">AG36*EXP('Task 5'!AD36)+$F37</f>
        <v>62068.012173010626</v>
      </c>
      <c r="AH37" s="4">
        <f ca="1">AH36*EXP('Task 5'!AE36)+$F37</f>
        <v>32111.922691997035</v>
      </c>
      <c r="AI37" s="4">
        <f ca="1">AI36*EXP('Task 5'!AF36)+$F37</f>
        <v>43507.437092458618</v>
      </c>
      <c r="AJ37" s="4">
        <f ca="1">AJ36*EXP('Task 5'!AG36)+$F37</f>
        <v>42769.859402669434</v>
      </c>
      <c r="AK37" s="4">
        <f ca="1">AK36*EXP('Task 5'!AH36)+$F37</f>
        <v>33707.932732271212</v>
      </c>
      <c r="AL37" s="4">
        <f ca="1">AL36*EXP('Task 5'!AI36)+$F37</f>
        <v>31260.437453496579</v>
      </c>
      <c r="AM37" s="4">
        <f ca="1">AM36*EXP('Task 5'!AJ36)+$F37</f>
        <v>34968.572675434079</v>
      </c>
      <c r="AN37" s="4">
        <f ca="1">AN36*EXP('Task 5'!AK36)+$F37</f>
        <v>47577.797347758613</v>
      </c>
      <c r="AO37" s="4">
        <f ca="1">AO36*EXP('Task 5'!AL36)+$F37</f>
        <v>46269.25553732556</v>
      </c>
      <c r="AP37" s="4">
        <f ca="1">AP36*EXP('Task 5'!AM36)+$F37</f>
        <v>57587.009585295084</v>
      </c>
      <c r="AQ37" s="4">
        <f ca="1">AQ36*EXP('Task 5'!AN36)+$F37</f>
        <v>54104.597037582986</v>
      </c>
      <c r="AR37" s="4">
        <f ca="1">AR36*EXP('Task 5'!AO36)+$F37</f>
        <v>35526.074092437957</v>
      </c>
      <c r="AS37" s="4">
        <f ca="1">AS36*EXP('Task 5'!AP36)+$F37</f>
        <v>28942.429716229741</v>
      </c>
      <c r="AT37" s="4">
        <f ca="1">AT36*EXP('Task 5'!AQ36)+$F37</f>
        <v>37379.074313343284</v>
      </c>
      <c r="AU37" s="4">
        <f ca="1">AU36*EXP('Task 5'!AR36)+$F37</f>
        <v>45946.985024120469</v>
      </c>
      <c r="AV37" s="4">
        <f ca="1">AV36*EXP('Task 5'!AS36)+$F37</f>
        <v>37886.021355609206</v>
      </c>
      <c r="AW37" s="4">
        <f ca="1">AW36*EXP('Task 5'!AT36)+$F37</f>
        <v>32310.980616483772</v>
      </c>
      <c r="AX37" s="4">
        <f ca="1">AX36*EXP('Task 5'!AU36)+$F37</f>
        <v>42126.657219533445</v>
      </c>
      <c r="AY37" s="4">
        <f ca="1">AY36*EXP('Task 5'!AV36)+$F37</f>
        <v>45412.664155651481</v>
      </c>
      <c r="AZ37" s="4">
        <f ca="1">AZ36*EXP('Task 5'!AW36)+$F37</f>
        <v>34824.917527955658</v>
      </c>
      <c r="BA37" s="4">
        <f ca="1">BA36*EXP('Task 5'!AX36)+$F37</f>
        <v>43640.441841984706</v>
      </c>
      <c r="BB37" s="4">
        <f ca="1">BB36*EXP('Task 5'!AY36)+$F37</f>
        <v>46722.484801932726</v>
      </c>
      <c r="BC37" s="4">
        <f ca="1">BC36*EXP('Task 5'!AZ36)+$F37</f>
        <v>35525.387942485249</v>
      </c>
      <c r="BD37" s="4">
        <f ca="1">BD36*EXP('Task 5'!BA36)+$F37</f>
        <v>56490.614693964366</v>
      </c>
      <c r="BE37" s="4">
        <f ca="1">BE36*EXP('Task 5'!BB36)+$F37</f>
        <v>35859.032910436537</v>
      </c>
      <c r="BF37" s="4">
        <f ca="1">BF36*EXP('Task 5'!BC36)+$F37</f>
        <v>56841.067958516367</v>
      </c>
      <c r="BG37" s="4">
        <f ca="1">BG36*EXP('Task 5'!BD36)+$F37</f>
        <v>45125.945662609287</v>
      </c>
      <c r="BH37" s="4">
        <f ca="1">BH36*EXP('Task 5'!BE36)+$F37</f>
        <v>32613.332540109463</v>
      </c>
      <c r="BI37" s="4">
        <f ca="1">BI36*EXP('Task 5'!BF36)+$F37</f>
        <v>48966.144396386342</v>
      </c>
      <c r="BJ37" s="4">
        <f ca="1">BJ36*EXP('Task 5'!BG36)+$F37</f>
        <v>50709.16653037713</v>
      </c>
      <c r="BK37" s="4">
        <f ca="1">BK36*EXP('Task 5'!BH36)+$F37</f>
        <v>39191.776552429881</v>
      </c>
      <c r="BL37" s="4">
        <f ca="1">BL36*EXP('Task 5'!BI36)+$F37</f>
        <v>41844.148681071369</v>
      </c>
      <c r="BM37" s="4">
        <f ca="1">BM36*EXP('Task 5'!BJ36)+$F37</f>
        <v>42485.259571155424</v>
      </c>
      <c r="BN37" s="4">
        <f ca="1">BN36*EXP('Task 5'!BK36)+$F37</f>
        <v>38041.99493816428</v>
      </c>
      <c r="BO37" s="4">
        <f ca="1">BO36*EXP('Task 5'!BL36)+$F37</f>
        <v>47977.327429232209</v>
      </c>
      <c r="BP37" s="4">
        <f ca="1">BP36*EXP('Task 5'!BM36)+$F37</f>
        <v>37160.714821344627</v>
      </c>
      <c r="BQ37" s="4">
        <f ca="1">BQ36*EXP('Task 5'!BN36)+$F37</f>
        <v>37222.487974042793</v>
      </c>
      <c r="BR37" s="4">
        <f ca="1">BR36*EXP('Task 5'!BO36)+$F37</f>
        <v>31918.629682927087</v>
      </c>
      <c r="BS37" s="4">
        <f ca="1">BS36*EXP('Task 5'!BP36)+$F37</f>
        <v>56710.961099018554</v>
      </c>
      <c r="BT37" s="4">
        <f ca="1">BT36*EXP('Task 5'!BQ36)+$F37</f>
        <v>37338.125395200965</v>
      </c>
      <c r="BU37" s="4">
        <f ca="1">BU36*EXP('Task 5'!BR36)+$F37</f>
        <v>33041.232838600532</v>
      </c>
      <c r="BV37" s="4">
        <f ca="1">BV36*EXP('Task 5'!BS36)+$F37</f>
        <v>41626.256954501157</v>
      </c>
      <c r="BW37" s="4">
        <f ca="1">BW36*EXP('Task 5'!BT36)+$F37</f>
        <v>36949.883089839685</v>
      </c>
      <c r="BX37" s="4">
        <f ca="1">BX36*EXP('Task 5'!BU36)+$F37</f>
        <v>38434.930109507004</v>
      </c>
      <c r="BY37" s="4">
        <f ca="1">BY36*EXP('Task 5'!BV36)+$F37</f>
        <v>28638.128555094354</v>
      </c>
      <c r="BZ37" s="4">
        <f ca="1">BZ36*EXP('Task 5'!BW36)+$F37</f>
        <v>40154.683829492824</v>
      </c>
      <c r="CA37" s="4">
        <f ca="1">CA36*EXP('Task 5'!BX36)+$F37</f>
        <v>55932.437625267135</v>
      </c>
      <c r="CB37" s="4">
        <f ca="1">CB36*EXP('Task 5'!BY36)+$F37</f>
        <v>39758.60785471581</v>
      </c>
      <c r="CC37" s="4">
        <f ca="1">CC36*EXP('Task 5'!BZ36)+$F37</f>
        <v>56611.449180266209</v>
      </c>
      <c r="CD37" s="4">
        <f ca="1">CD36*EXP('Task 5'!CA36)+$F37</f>
        <v>33925.92741780034</v>
      </c>
      <c r="CE37" s="4">
        <f ca="1">CE36*EXP('Task 5'!CB36)+$F37</f>
        <v>32026.061832408013</v>
      </c>
      <c r="CF37" s="4">
        <f ca="1">CF36*EXP('Task 5'!CC36)+$F37</f>
        <v>38280.63136244224</v>
      </c>
      <c r="CG37" s="4">
        <f ca="1">CG36*EXP('Task 5'!CD36)+$F37</f>
        <v>41217.824397382377</v>
      </c>
      <c r="CH37" s="4">
        <f ca="1">CH36*EXP('Task 5'!CE36)+$F37</f>
        <v>42089.298011958977</v>
      </c>
      <c r="CI37" s="4">
        <f ca="1">CI36*EXP('Task 5'!CF36)+$F37</f>
        <v>39686.0805945842</v>
      </c>
      <c r="CJ37" s="4">
        <f ca="1">CJ36*EXP('Task 5'!CG36)+$F37</f>
        <v>37548.406830443011</v>
      </c>
      <c r="CK37" s="4">
        <f ca="1">CK36*EXP('Task 5'!CH36)+$F37</f>
        <v>42344.564654386544</v>
      </c>
      <c r="CL37" s="4">
        <f ca="1">CL36*EXP('Task 5'!CI36)+$F37</f>
        <v>47164.274506431953</v>
      </c>
      <c r="CM37" s="4">
        <f ca="1">CM36*EXP('Task 5'!CJ36)+$F37</f>
        <v>38706.212103265716</v>
      </c>
      <c r="CN37" s="4">
        <f ca="1">CN36*EXP('Task 5'!CK36)+$F37</f>
        <v>39298.288969207388</v>
      </c>
      <c r="CO37" s="4">
        <f ca="1">CO36*EXP('Task 5'!CL36)+$F37</f>
        <v>40989.882166736592</v>
      </c>
      <c r="CP37" s="4">
        <f ca="1">CP36*EXP('Task 5'!CM36)+$F37</f>
        <v>47618.070428672945</v>
      </c>
      <c r="CQ37" s="4">
        <f ca="1">CQ36*EXP('Task 5'!CN36)+$F37</f>
        <v>50431.668048050145</v>
      </c>
      <c r="CR37" s="4">
        <f ca="1">CR36*EXP('Task 5'!CO36)+$F37</f>
        <v>36727.222280012065</v>
      </c>
      <c r="CS37" s="4">
        <f ca="1">CS36*EXP('Task 5'!CP36)+$F37</f>
        <v>36062.386168562793</v>
      </c>
      <c r="CT37" s="4">
        <f ca="1">CT36*EXP('Task 5'!CQ36)+$F37</f>
        <v>35105.499059247137</v>
      </c>
      <c r="CU37" s="4">
        <f ca="1">CU36*EXP('Task 5'!CR36)+$F37</f>
        <v>38021.273137975819</v>
      </c>
      <c r="CV37" s="4">
        <f ca="1">CV36*EXP('Task 5'!CS36)+$F37</f>
        <v>40972.994763852963</v>
      </c>
      <c r="CW37" s="4">
        <f ca="1">CW36*EXP('Task 5'!CT36)+$F37</f>
        <v>33805.626595231246</v>
      </c>
      <c r="CX37" s="4">
        <f ca="1">CX36*EXP('Task 5'!CU36)+$F37</f>
        <v>41510.105692216282</v>
      </c>
      <c r="CY37" s="4">
        <f ca="1">CY36*EXP('Task 5'!CV36)+$F37</f>
        <v>45919.047343126884</v>
      </c>
      <c r="CZ37" s="4">
        <f ca="1">CZ36*EXP('Task 5'!CW36)+$F37</f>
        <v>41235.334383123474</v>
      </c>
      <c r="DA37" s="4">
        <f ca="1">DA36*EXP('Task 5'!CX36)+$F37</f>
        <v>43691.864714446456</v>
      </c>
      <c r="DB37" s="4">
        <f ca="1">DB36*EXP('Task 5'!CY36)+$F37</f>
        <v>28627.904984032459</v>
      </c>
    </row>
    <row r="38" spans="1:106" x14ac:dyDescent="0.25">
      <c r="A38">
        <v>32</v>
      </c>
      <c r="B38" s="1">
        <f>'Task 2'!B35</f>
        <v>45930</v>
      </c>
      <c r="C38" s="4">
        <f>$B$3*'Task 2'!G35</f>
        <v>421.34999999999997</v>
      </c>
      <c r="D38" s="5">
        <f>'Task 3'!F35</f>
        <v>3.130923249552886E-3</v>
      </c>
      <c r="E38" s="4">
        <f t="shared" si="2"/>
        <v>17583.020766090664</v>
      </c>
      <c r="F38" s="4">
        <f>$C$3*'Task 2'!G35</f>
        <v>983.15</v>
      </c>
      <c r="G38" s="4">
        <f ca="1">G37*EXP('Task 5'!D37)+$F38</f>
        <v>72556.197388020417</v>
      </c>
      <c r="H38" s="4">
        <f ca="1">H37*EXP('Task 5'!E37)+$F38</f>
        <v>41971.17928439461</v>
      </c>
      <c r="I38" s="4">
        <f ca="1">I37*EXP('Task 5'!F37)+$F38</f>
        <v>37084.984555715055</v>
      </c>
      <c r="J38" s="4">
        <f ca="1">J37*EXP('Task 5'!G37)+$F38</f>
        <v>41250.92047234068</v>
      </c>
      <c r="K38" s="4">
        <f ca="1">K37*EXP('Task 5'!H37)+$F38</f>
        <v>52604.374446835543</v>
      </c>
      <c r="L38" s="4">
        <f ca="1">L37*EXP('Task 5'!I37)+$F38</f>
        <v>31523.369052922095</v>
      </c>
      <c r="M38" s="4">
        <f ca="1">M37*EXP('Task 5'!J37)+$F38</f>
        <v>40440.06152119262</v>
      </c>
      <c r="N38" s="4">
        <f ca="1">N37*EXP('Task 5'!K37)+$F38</f>
        <v>48288.264269126637</v>
      </c>
      <c r="O38" s="4">
        <f ca="1">O37*EXP('Task 5'!L37)+$F38</f>
        <v>52699.838264714017</v>
      </c>
      <c r="P38" s="4">
        <f ca="1">P37*EXP('Task 5'!M37)+$F38</f>
        <v>51836.013901827966</v>
      </c>
      <c r="Q38" s="4">
        <f ca="1">Q37*EXP('Task 5'!N37)+$F38</f>
        <v>52514.079929979147</v>
      </c>
      <c r="R38" s="4">
        <f ca="1">R37*EXP('Task 5'!O37)+$F38</f>
        <v>57122.888801686342</v>
      </c>
      <c r="S38" s="4">
        <f ca="1">S37*EXP('Task 5'!P37)+$F38</f>
        <v>37730.493269975879</v>
      </c>
      <c r="T38" s="4">
        <f ca="1">T37*EXP('Task 5'!Q37)+$F38</f>
        <v>25682.251659972866</v>
      </c>
      <c r="U38" s="4">
        <f ca="1">U37*EXP('Task 5'!R37)+$F38</f>
        <v>33043.988964182572</v>
      </c>
      <c r="V38" s="4">
        <f ca="1">V37*EXP('Task 5'!S37)+$F38</f>
        <v>44962.044551796389</v>
      </c>
      <c r="W38" s="4">
        <f ca="1">W37*EXP('Task 5'!T37)+$F38</f>
        <v>35239.018847916472</v>
      </c>
      <c r="X38" s="4">
        <f ca="1">X37*EXP('Task 5'!U37)+$F38</f>
        <v>40604.425639332134</v>
      </c>
      <c r="Y38" s="4">
        <f ca="1">Y37*EXP('Task 5'!V37)+$F38</f>
        <v>28048.834749491623</v>
      </c>
      <c r="Z38" s="4">
        <f ca="1">Z37*EXP('Task 5'!W37)+$F38</f>
        <v>40299.653936544652</v>
      </c>
      <c r="AA38" s="4">
        <f ca="1">AA37*EXP('Task 5'!X37)+$F38</f>
        <v>41012.942356050371</v>
      </c>
      <c r="AB38" s="4">
        <f ca="1">AB37*EXP('Task 5'!Y37)+$F38</f>
        <v>48309.369284234628</v>
      </c>
      <c r="AC38" s="4">
        <f ca="1">AC37*EXP('Task 5'!Z37)+$F38</f>
        <v>29204.073356405272</v>
      </c>
      <c r="AD38" s="4">
        <f ca="1">AD37*EXP('Task 5'!AA37)+$F38</f>
        <v>52094.163142788864</v>
      </c>
      <c r="AE38" s="4">
        <f ca="1">AE37*EXP('Task 5'!AB37)+$F38</f>
        <v>36692.898172865716</v>
      </c>
      <c r="AF38" s="4">
        <f ca="1">AF37*EXP('Task 5'!AC37)+$F38</f>
        <v>30078.914952395739</v>
      </c>
      <c r="AG38" s="4">
        <f ca="1">AG37*EXP('Task 5'!AD37)+$F38</f>
        <v>64789.407796308427</v>
      </c>
      <c r="AH38" s="4">
        <f ca="1">AH37*EXP('Task 5'!AE37)+$F38</f>
        <v>32177.443119968328</v>
      </c>
      <c r="AI38" s="4">
        <f ca="1">AI37*EXP('Task 5'!AF37)+$F38</f>
        <v>43149.92595810302</v>
      </c>
      <c r="AJ38" s="4">
        <f ca="1">AJ37*EXP('Task 5'!AG37)+$F38</f>
        <v>44873.56838007582</v>
      </c>
      <c r="AK38" s="4">
        <f ca="1">AK37*EXP('Task 5'!AH37)+$F38</f>
        <v>35781.98526902288</v>
      </c>
      <c r="AL38" s="4">
        <f ca="1">AL37*EXP('Task 5'!AI37)+$F38</f>
        <v>30921.74915650917</v>
      </c>
      <c r="AM38" s="4">
        <f ca="1">AM37*EXP('Task 5'!AJ37)+$F38</f>
        <v>33297.913247233555</v>
      </c>
      <c r="AN38" s="4">
        <f ca="1">AN37*EXP('Task 5'!AK37)+$F38</f>
        <v>45628.460476707405</v>
      </c>
      <c r="AO38" s="4">
        <f ca="1">AO37*EXP('Task 5'!AL37)+$F38</f>
        <v>45339.687198582084</v>
      </c>
      <c r="AP38" s="4">
        <f ca="1">AP37*EXP('Task 5'!AM37)+$F38</f>
        <v>59829.08046271604</v>
      </c>
      <c r="AQ38" s="4">
        <f ca="1">AQ37*EXP('Task 5'!AN37)+$F38</f>
        <v>51314.035263159778</v>
      </c>
      <c r="AR38" s="4">
        <f ca="1">AR37*EXP('Task 5'!AO37)+$F38</f>
        <v>38397.145329376894</v>
      </c>
      <c r="AS38" s="4">
        <f ca="1">AS37*EXP('Task 5'!AP37)+$F38</f>
        <v>26510.623771363826</v>
      </c>
      <c r="AT38" s="4">
        <f ca="1">AT37*EXP('Task 5'!AQ37)+$F38</f>
        <v>39258.720477866867</v>
      </c>
      <c r="AU38" s="4">
        <f ca="1">AU37*EXP('Task 5'!AR37)+$F38</f>
        <v>51394.406042449984</v>
      </c>
      <c r="AV38" s="4">
        <f ca="1">AV37*EXP('Task 5'!AS37)+$F38</f>
        <v>36878.603361485541</v>
      </c>
      <c r="AW38" s="4">
        <f ca="1">AW37*EXP('Task 5'!AT37)+$F38</f>
        <v>35836.617627292311</v>
      </c>
      <c r="AX38" s="4">
        <f ca="1">AX37*EXP('Task 5'!AU37)+$F38</f>
        <v>42917.266912440209</v>
      </c>
      <c r="AY38" s="4">
        <f ca="1">AY37*EXP('Task 5'!AV37)+$F38</f>
        <v>46576.623137439077</v>
      </c>
      <c r="AZ38" s="4">
        <f ca="1">AZ37*EXP('Task 5'!AW37)+$F38</f>
        <v>34773.242230639044</v>
      </c>
      <c r="BA38" s="4">
        <f ca="1">BA37*EXP('Task 5'!AX37)+$F38</f>
        <v>44542.677612561551</v>
      </c>
      <c r="BB38" s="4">
        <f ca="1">BB37*EXP('Task 5'!AY37)+$F38</f>
        <v>47754.642542598194</v>
      </c>
      <c r="BC38" s="4">
        <f ca="1">BC37*EXP('Task 5'!AZ37)+$F38</f>
        <v>38160.448876033537</v>
      </c>
      <c r="BD38" s="4">
        <f ca="1">BD37*EXP('Task 5'!BA37)+$F38</f>
        <v>58695.850185068004</v>
      </c>
      <c r="BE38" s="4">
        <f ca="1">BE37*EXP('Task 5'!BB37)+$F38</f>
        <v>34303.835915672033</v>
      </c>
      <c r="BF38" s="4">
        <f ca="1">BF37*EXP('Task 5'!BC37)+$F38</f>
        <v>58444.705739506993</v>
      </c>
      <c r="BG38" s="4">
        <f ca="1">BG37*EXP('Task 5'!BD37)+$F38</f>
        <v>47589.655090697284</v>
      </c>
      <c r="BH38" s="4">
        <f ca="1">BH37*EXP('Task 5'!BE37)+$F38</f>
        <v>33777.723883055667</v>
      </c>
      <c r="BI38" s="4">
        <f ca="1">BI37*EXP('Task 5'!BF37)+$F38</f>
        <v>48435.558110710561</v>
      </c>
      <c r="BJ38" s="4">
        <f ca="1">BJ37*EXP('Task 5'!BG37)+$F38</f>
        <v>50077.506239549293</v>
      </c>
      <c r="BK38" s="4">
        <f ca="1">BK37*EXP('Task 5'!BH37)+$F38</f>
        <v>40061.073466063317</v>
      </c>
      <c r="BL38" s="4">
        <f ca="1">BL37*EXP('Task 5'!BI37)+$F38</f>
        <v>43904.559914406011</v>
      </c>
      <c r="BM38" s="4">
        <f ca="1">BM37*EXP('Task 5'!BJ37)+$F38</f>
        <v>41755.46830584811</v>
      </c>
      <c r="BN38" s="4">
        <f ca="1">BN37*EXP('Task 5'!BK37)+$F38</f>
        <v>38890.084157235542</v>
      </c>
      <c r="BO38" s="4">
        <f ca="1">BO37*EXP('Task 5'!BL37)+$F38</f>
        <v>46034.004109484493</v>
      </c>
      <c r="BP38" s="4">
        <f ca="1">BP37*EXP('Task 5'!BM37)+$F38</f>
        <v>38068.899721204478</v>
      </c>
      <c r="BQ38" s="4">
        <f ca="1">BQ37*EXP('Task 5'!BN37)+$F38</f>
        <v>40811.731994160087</v>
      </c>
      <c r="BR38" s="4">
        <f ca="1">BR37*EXP('Task 5'!BO37)+$F38</f>
        <v>31732.376484158263</v>
      </c>
      <c r="BS38" s="4">
        <f ca="1">BS37*EXP('Task 5'!BP37)+$F38</f>
        <v>59509.951185202168</v>
      </c>
      <c r="BT38" s="4">
        <f ca="1">BT37*EXP('Task 5'!BQ37)+$F38</f>
        <v>37676.661164603647</v>
      </c>
      <c r="BU38" s="4">
        <f ca="1">BU37*EXP('Task 5'!BR37)+$F38</f>
        <v>33672.171815878057</v>
      </c>
      <c r="BV38" s="4">
        <f ca="1">BV37*EXP('Task 5'!BS37)+$F38</f>
        <v>44301.675309485669</v>
      </c>
      <c r="BW38" s="4">
        <f ca="1">BW37*EXP('Task 5'!BT37)+$F38</f>
        <v>35972.336825651633</v>
      </c>
      <c r="BX38" s="4">
        <f ca="1">BX37*EXP('Task 5'!BU37)+$F38</f>
        <v>40476.280810891156</v>
      </c>
      <c r="BY38" s="4">
        <f ca="1">BY37*EXP('Task 5'!BV37)+$F38</f>
        <v>30677.004145959963</v>
      </c>
      <c r="BZ38" s="4">
        <f ca="1">BZ37*EXP('Task 5'!BW37)+$F38</f>
        <v>38332.524348788385</v>
      </c>
      <c r="CA38" s="4">
        <f ca="1">CA37*EXP('Task 5'!BX37)+$F38</f>
        <v>56871.78680620723</v>
      </c>
      <c r="CB38" s="4">
        <f ca="1">CB37*EXP('Task 5'!BY37)+$F38</f>
        <v>42886.6113432934</v>
      </c>
      <c r="CC38" s="4">
        <f ca="1">CC37*EXP('Task 5'!BZ37)+$F38</f>
        <v>61909.49947438993</v>
      </c>
      <c r="CD38" s="4">
        <f ca="1">CD37*EXP('Task 5'!CA37)+$F38</f>
        <v>33965.581096612732</v>
      </c>
      <c r="CE38" s="4">
        <f ca="1">CE37*EXP('Task 5'!CB37)+$F38</f>
        <v>34679.923884578675</v>
      </c>
      <c r="CF38" s="4">
        <f ca="1">CF37*EXP('Task 5'!CC37)+$F38</f>
        <v>39105.440329066405</v>
      </c>
      <c r="CG38" s="4">
        <f ca="1">CG37*EXP('Task 5'!CD37)+$F38</f>
        <v>45079.13237241008</v>
      </c>
      <c r="CH38" s="4">
        <f ca="1">CH37*EXP('Task 5'!CE37)+$F38</f>
        <v>40640.987199615469</v>
      </c>
      <c r="CI38" s="4">
        <f ca="1">CI37*EXP('Task 5'!CF37)+$F38</f>
        <v>40334.245408593575</v>
      </c>
      <c r="CJ38" s="4">
        <f ca="1">CJ37*EXP('Task 5'!CG37)+$F38</f>
        <v>41679.972259719536</v>
      </c>
      <c r="CK38" s="4">
        <f ca="1">CK37*EXP('Task 5'!CH37)+$F38</f>
        <v>47782.148685182074</v>
      </c>
      <c r="CL38" s="4">
        <f ca="1">CL37*EXP('Task 5'!CI37)+$F38</f>
        <v>47441.995320488146</v>
      </c>
      <c r="CM38" s="4">
        <f ca="1">CM37*EXP('Task 5'!CJ37)+$F38</f>
        <v>37669.295184317569</v>
      </c>
      <c r="CN38" s="4">
        <f ca="1">CN37*EXP('Task 5'!CK37)+$F38</f>
        <v>40859.456268218295</v>
      </c>
      <c r="CO38" s="4">
        <f ca="1">CO37*EXP('Task 5'!CL37)+$F38</f>
        <v>47299.579584687635</v>
      </c>
      <c r="CP38" s="4">
        <f ca="1">CP37*EXP('Task 5'!CM37)+$F38</f>
        <v>45476.91458052949</v>
      </c>
      <c r="CQ38" s="4">
        <f ca="1">CQ37*EXP('Task 5'!CN37)+$F38</f>
        <v>50879.999359749199</v>
      </c>
      <c r="CR38" s="4">
        <f ca="1">CR37*EXP('Task 5'!CO37)+$F38</f>
        <v>38193.764947607066</v>
      </c>
      <c r="CS38" s="4">
        <f ca="1">CS37*EXP('Task 5'!CP37)+$F38</f>
        <v>36981.100859691222</v>
      </c>
      <c r="CT38" s="4">
        <f ca="1">CT37*EXP('Task 5'!CQ37)+$F38</f>
        <v>35502.72518821415</v>
      </c>
      <c r="CU38" s="4">
        <f ca="1">CU37*EXP('Task 5'!CR37)+$F38</f>
        <v>36755.03747792443</v>
      </c>
      <c r="CV38" s="4">
        <f ca="1">CV37*EXP('Task 5'!CS37)+$F38</f>
        <v>44539.987113051728</v>
      </c>
      <c r="CW38" s="4">
        <f ca="1">CW37*EXP('Task 5'!CT37)+$F38</f>
        <v>32562.745723903656</v>
      </c>
      <c r="CX38" s="4">
        <f ca="1">CX37*EXP('Task 5'!CU37)+$F38</f>
        <v>42460.914627027632</v>
      </c>
      <c r="CY38" s="4">
        <f ca="1">CY37*EXP('Task 5'!CV37)+$F38</f>
        <v>45293.227223796217</v>
      </c>
      <c r="CZ38" s="4">
        <f ca="1">CZ37*EXP('Task 5'!CW37)+$F38</f>
        <v>43111.057701436323</v>
      </c>
      <c r="DA38" s="4">
        <f ca="1">DA37*EXP('Task 5'!CX37)+$F38</f>
        <v>43114.161113176546</v>
      </c>
      <c r="DB38" s="4">
        <f ca="1">DB37*EXP('Task 5'!CY37)+$F38</f>
        <v>29434.706435757991</v>
      </c>
    </row>
    <row r="39" spans="1:106" x14ac:dyDescent="0.25">
      <c r="A39">
        <v>33</v>
      </c>
      <c r="B39" s="1">
        <f>'Task 2'!B36</f>
        <v>45961</v>
      </c>
      <c r="C39" s="4">
        <f>$B$3*'Task 2'!G36</f>
        <v>421.34999999999997</v>
      </c>
      <c r="D39" s="5">
        <f>'Task 3'!F36</f>
        <v>3.1731825781300405E-3</v>
      </c>
      <c r="E39" s="4">
        <f t="shared" si="2"/>
        <v>18060.8744047609</v>
      </c>
      <c r="F39" s="4">
        <f>$C$3*'Task 2'!G36</f>
        <v>983.15</v>
      </c>
      <c r="G39" s="4">
        <f ca="1">G38*EXP('Task 5'!D38)+$F39</f>
        <v>74011.209943879017</v>
      </c>
      <c r="H39" s="4">
        <f ca="1">H38*EXP('Task 5'!E38)+$F39</f>
        <v>42262.005517311343</v>
      </c>
      <c r="I39" s="4">
        <f ca="1">I38*EXP('Task 5'!F38)+$F39</f>
        <v>34689.878167457318</v>
      </c>
      <c r="J39" s="4">
        <f ca="1">J38*EXP('Task 5'!G38)+$F39</f>
        <v>43412.049683978155</v>
      </c>
      <c r="K39" s="4">
        <f ca="1">K38*EXP('Task 5'!H38)+$F39</f>
        <v>55043.061502389392</v>
      </c>
      <c r="L39" s="4">
        <f ca="1">L38*EXP('Task 5'!I38)+$F39</f>
        <v>32863.67037376426</v>
      </c>
      <c r="M39" s="4">
        <f ca="1">M38*EXP('Task 5'!J38)+$F39</f>
        <v>41596.355272897548</v>
      </c>
      <c r="N39" s="4">
        <f ca="1">N38*EXP('Task 5'!K38)+$F39</f>
        <v>49646.582637969259</v>
      </c>
      <c r="O39" s="4">
        <f ca="1">O38*EXP('Task 5'!L38)+$F39</f>
        <v>54632.019885790432</v>
      </c>
      <c r="P39" s="4">
        <f ca="1">P38*EXP('Task 5'!M38)+$F39</f>
        <v>51013.295043054997</v>
      </c>
      <c r="Q39" s="4">
        <f ca="1">Q38*EXP('Task 5'!N38)+$F39</f>
        <v>56136.707654882892</v>
      </c>
      <c r="R39" s="4">
        <f ca="1">R38*EXP('Task 5'!O38)+$F39</f>
        <v>59057.146445972481</v>
      </c>
      <c r="S39" s="4">
        <f ca="1">S38*EXP('Task 5'!P38)+$F39</f>
        <v>37933.616256537149</v>
      </c>
      <c r="T39" s="4">
        <f ca="1">T38*EXP('Task 5'!Q38)+$F39</f>
        <v>27665.943213237864</v>
      </c>
      <c r="U39" s="4">
        <f ca="1">U38*EXP('Task 5'!R38)+$F39</f>
        <v>33070.912413086735</v>
      </c>
      <c r="V39" s="4">
        <f ca="1">V38*EXP('Task 5'!S38)+$F39</f>
        <v>41580.040445344792</v>
      </c>
      <c r="W39" s="4">
        <f ca="1">W38*EXP('Task 5'!T38)+$F39</f>
        <v>31969.07629841147</v>
      </c>
      <c r="X39" s="4">
        <f ca="1">X38*EXP('Task 5'!U38)+$F39</f>
        <v>45026.58519902132</v>
      </c>
      <c r="Y39" s="4">
        <f ca="1">Y38*EXP('Task 5'!V38)+$F39</f>
        <v>28220.229147165664</v>
      </c>
      <c r="Z39" s="4">
        <f ca="1">Z38*EXP('Task 5'!W38)+$F39</f>
        <v>40307.270775780366</v>
      </c>
      <c r="AA39" s="4">
        <f ca="1">AA38*EXP('Task 5'!X38)+$F39</f>
        <v>46219.638040592428</v>
      </c>
      <c r="AB39" s="4">
        <f ca="1">AB38*EXP('Task 5'!Y38)+$F39</f>
        <v>47236.402841781899</v>
      </c>
      <c r="AC39" s="4">
        <f ca="1">AC38*EXP('Task 5'!Z38)+$F39</f>
        <v>32260.958656971474</v>
      </c>
      <c r="AD39" s="4">
        <f ca="1">AD38*EXP('Task 5'!AA38)+$F39</f>
        <v>51780.239840716124</v>
      </c>
      <c r="AE39" s="4">
        <f ca="1">AE38*EXP('Task 5'!AB38)+$F39</f>
        <v>37558.035397320535</v>
      </c>
      <c r="AF39" s="4">
        <f ca="1">AF38*EXP('Task 5'!AC38)+$F39</f>
        <v>31025.01147627793</v>
      </c>
      <c r="AG39" s="4">
        <f ca="1">AG38*EXP('Task 5'!AD38)+$F39</f>
        <v>64592.72560846831</v>
      </c>
      <c r="AH39" s="4">
        <f ca="1">AH38*EXP('Task 5'!AE38)+$F39</f>
        <v>32946.691260133317</v>
      </c>
      <c r="AI39" s="4">
        <f ca="1">AI38*EXP('Task 5'!AF38)+$F39</f>
        <v>40184.135565093296</v>
      </c>
      <c r="AJ39" s="4">
        <f ca="1">AJ38*EXP('Task 5'!AG38)+$F39</f>
        <v>46165.445944187442</v>
      </c>
      <c r="AK39" s="4">
        <f ca="1">AK38*EXP('Task 5'!AH38)+$F39</f>
        <v>38489.493239547162</v>
      </c>
      <c r="AL39" s="4">
        <f ca="1">AL38*EXP('Task 5'!AI38)+$F39</f>
        <v>29856.738735105868</v>
      </c>
      <c r="AM39" s="4">
        <f ca="1">AM38*EXP('Task 5'!AJ38)+$F39</f>
        <v>33371.93274262231</v>
      </c>
      <c r="AN39" s="4">
        <f ca="1">AN38*EXP('Task 5'!AK38)+$F39</f>
        <v>47658.763207988799</v>
      </c>
      <c r="AO39" s="4">
        <f ca="1">AO38*EXP('Task 5'!AL38)+$F39</f>
        <v>42931.87277850628</v>
      </c>
      <c r="AP39" s="4">
        <f ca="1">AP38*EXP('Task 5'!AM38)+$F39</f>
        <v>61269.369147018289</v>
      </c>
      <c r="AQ39" s="4">
        <f ca="1">AQ38*EXP('Task 5'!AN38)+$F39</f>
        <v>52680.607198849553</v>
      </c>
      <c r="AR39" s="4">
        <f ca="1">AR38*EXP('Task 5'!AO38)+$F39</f>
        <v>39296.465604710502</v>
      </c>
      <c r="AS39" s="4">
        <f ca="1">AS38*EXP('Task 5'!AP38)+$F39</f>
        <v>26264.973578289322</v>
      </c>
      <c r="AT39" s="4">
        <f ca="1">AT38*EXP('Task 5'!AQ38)+$F39</f>
        <v>41305.447452627683</v>
      </c>
      <c r="AU39" s="4">
        <f ca="1">AU38*EXP('Task 5'!AR38)+$F39</f>
        <v>55272.610198250673</v>
      </c>
      <c r="AV39" s="4">
        <f ca="1">AV38*EXP('Task 5'!AS38)+$F39</f>
        <v>38740.674964998208</v>
      </c>
      <c r="AW39" s="4">
        <f ca="1">AW38*EXP('Task 5'!AT38)+$F39</f>
        <v>36925.316486369047</v>
      </c>
      <c r="AX39" s="4">
        <f ca="1">AX38*EXP('Task 5'!AU38)+$F39</f>
        <v>43665.109520331775</v>
      </c>
      <c r="AY39" s="4">
        <f ca="1">AY38*EXP('Task 5'!AV38)+$F39</f>
        <v>48261.216491535801</v>
      </c>
      <c r="AZ39" s="4">
        <f ca="1">AZ38*EXP('Task 5'!AW38)+$F39</f>
        <v>40880.385635825725</v>
      </c>
      <c r="BA39" s="4">
        <f ca="1">BA38*EXP('Task 5'!AX38)+$F39</f>
        <v>43798.992094898917</v>
      </c>
      <c r="BB39" s="4">
        <f ca="1">BB38*EXP('Task 5'!AY38)+$F39</f>
        <v>47564.144589571268</v>
      </c>
      <c r="BC39" s="4">
        <f ca="1">BC38*EXP('Task 5'!AZ38)+$F39</f>
        <v>39527.987442898288</v>
      </c>
      <c r="BD39" s="4">
        <f ca="1">BD38*EXP('Task 5'!BA38)+$F39</f>
        <v>60015.973861822422</v>
      </c>
      <c r="BE39" s="4">
        <f ca="1">BE38*EXP('Task 5'!BB38)+$F39</f>
        <v>32021.716214269396</v>
      </c>
      <c r="BF39" s="4">
        <f ca="1">BF38*EXP('Task 5'!BC38)+$F39</f>
        <v>62366.728183638006</v>
      </c>
      <c r="BG39" s="4">
        <f ca="1">BG38*EXP('Task 5'!BD38)+$F39</f>
        <v>52256.477900270293</v>
      </c>
      <c r="BH39" s="4">
        <f ca="1">BH38*EXP('Task 5'!BE38)+$F39</f>
        <v>36608.027565387929</v>
      </c>
      <c r="BI39" s="4">
        <f ca="1">BI38*EXP('Task 5'!BF38)+$F39</f>
        <v>52472.638617607488</v>
      </c>
      <c r="BJ39" s="4">
        <f ca="1">BJ38*EXP('Task 5'!BG38)+$F39</f>
        <v>48217.619317816294</v>
      </c>
      <c r="BK39" s="4">
        <f ca="1">BK38*EXP('Task 5'!BH38)+$F39</f>
        <v>38370.907767866884</v>
      </c>
      <c r="BL39" s="4">
        <f ca="1">BL38*EXP('Task 5'!BI38)+$F39</f>
        <v>44223.292639456595</v>
      </c>
      <c r="BM39" s="4">
        <f ca="1">BM38*EXP('Task 5'!BJ38)+$F39</f>
        <v>43153.163664112595</v>
      </c>
      <c r="BN39" s="4">
        <f ca="1">BN38*EXP('Task 5'!BK38)+$F39</f>
        <v>38973.003795890108</v>
      </c>
      <c r="BO39" s="4">
        <f ca="1">BO38*EXP('Task 5'!BL38)+$F39</f>
        <v>45891.675853967441</v>
      </c>
      <c r="BP39" s="4">
        <f ca="1">BP38*EXP('Task 5'!BM38)+$F39</f>
        <v>42375.419293725019</v>
      </c>
      <c r="BQ39" s="4">
        <f ca="1">BQ38*EXP('Task 5'!BN38)+$F39</f>
        <v>41972.997234346927</v>
      </c>
      <c r="BR39" s="4">
        <f ca="1">BR38*EXP('Task 5'!BO38)+$F39</f>
        <v>29493.485463670815</v>
      </c>
      <c r="BS39" s="4">
        <f ca="1">BS38*EXP('Task 5'!BP38)+$F39</f>
        <v>61713.35922644908</v>
      </c>
      <c r="BT39" s="4">
        <f ca="1">BT38*EXP('Task 5'!BQ38)+$F39</f>
        <v>41056.190191104855</v>
      </c>
      <c r="BU39" s="4">
        <f ca="1">BU38*EXP('Task 5'!BR38)+$F39</f>
        <v>32604.371291178613</v>
      </c>
      <c r="BV39" s="4">
        <f ca="1">BV38*EXP('Task 5'!BS38)+$F39</f>
        <v>45311.742745280237</v>
      </c>
      <c r="BW39" s="4">
        <f ca="1">BW38*EXP('Task 5'!BT38)+$F39</f>
        <v>40043.385424553468</v>
      </c>
      <c r="BX39" s="4">
        <f ca="1">BX38*EXP('Task 5'!BU38)+$F39</f>
        <v>40716.787633732471</v>
      </c>
      <c r="BY39" s="4">
        <f ca="1">BY38*EXP('Task 5'!BV38)+$F39</f>
        <v>33693.744935250819</v>
      </c>
      <c r="BZ39" s="4">
        <f ca="1">BZ38*EXP('Task 5'!BW38)+$F39</f>
        <v>39906.636193017315</v>
      </c>
      <c r="CA39" s="4">
        <f ca="1">CA38*EXP('Task 5'!BX38)+$F39</f>
        <v>59044.304915902663</v>
      </c>
      <c r="CB39" s="4">
        <f ca="1">CB38*EXP('Task 5'!BY38)+$F39</f>
        <v>48325.102905781969</v>
      </c>
      <c r="CC39" s="4">
        <f ca="1">CC38*EXP('Task 5'!BZ38)+$F39</f>
        <v>66531.710537397987</v>
      </c>
      <c r="CD39" s="4">
        <f ca="1">CD38*EXP('Task 5'!CA38)+$F39</f>
        <v>31513.374152627686</v>
      </c>
      <c r="CE39" s="4">
        <f ca="1">CE38*EXP('Task 5'!CB38)+$F39</f>
        <v>35091.824300243221</v>
      </c>
      <c r="CF39" s="4">
        <f ca="1">CF38*EXP('Task 5'!CC38)+$F39</f>
        <v>42174.894545468647</v>
      </c>
      <c r="CG39" s="4">
        <f ca="1">CG38*EXP('Task 5'!CD38)+$F39</f>
        <v>48002.159353183059</v>
      </c>
      <c r="CH39" s="4">
        <f ca="1">CH38*EXP('Task 5'!CE38)+$F39</f>
        <v>43527.092008969936</v>
      </c>
      <c r="CI39" s="4">
        <f ca="1">CI38*EXP('Task 5'!CF38)+$F39</f>
        <v>40867.577951806947</v>
      </c>
      <c r="CJ39" s="4">
        <f ca="1">CJ38*EXP('Task 5'!CG38)+$F39</f>
        <v>43201.469186698749</v>
      </c>
      <c r="CK39" s="4">
        <f ca="1">CK38*EXP('Task 5'!CH38)+$F39</f>
        <v>50927.391651446596</v>
      </c>
      <c r="CL39" s="4">
        <f ca="1">CL38*EXP('Task 5'!CI38)+$F39</f>
        <v>53820.832974107012</v>
      </c>
      <c r="CM39" s="4">
        <f ca="1">CM38*EXP('Task 5'!CJ38)+$F39</f>
        <v>37624.789764103298</v>
      </c>
      <c r="CN39" s="4">
        <f ca="1">CN38*EXP('Task 5'!CK38)+$F39</f>
        <v>39607.138421088814</v>
      </c>
      <c r="CO39" s="4">
        <f ca="1">CO38*EXP('Task 5'!CL38)+$F39</f>
        <v>49259.536222484625</v>
      </c>
      <c r="CP39" s="4">
        <f ca="1">CP38*EXP('Task 5'!CM38)+$F39</f>
        <v>46013.230536387557</v>
      </c>
      <c r="CQ39" s="4">
        <f ca="1">CQ38*EXP('Task 5'!CN38)+$F39</f>
        <v>51330.636571159113</v>
      </c>
      <c r="CR39" s="4">
        <f ca="1">CR38*EXP('Task 5'!CO38)+$F39</f>
        <v>39494.647185466267</v>
      </c>
      <c r="CS39" s="4">
        <f ca="1">CS38*EXP('Task 5'!CP38)+$F39</f>
        <v>39288.333346586376</v>
      </c>
      <c r="CT39" s="4">
        <f ca="1">CT38*EXP('Task 5'!CQ38)+$F39</f>
        <v>39613.958376172952</v>
      </c>
      <c r="CU39" s="4">
        <f ca="1">CU38*EXP('Task 5'!CR38)+$F39</f>
        <v>36050.479975363916</v>
      </c>
      <c r="CV39" s="4">
        <f ca="1">CV38*EXP('Task 5'!CS38)+$F39</f>
        <v>46025.361058602553</v>
      </c>
      <c r="CW39" s="4">
        <f ca="1">CW38*EXP('Task 5'!CT38)+$F39</f>
        <v>32781.886594903444</v>
      </c>
      <c r="CX39" s="4">
        <f ca="1">CX38*EXP('Task 5'!CU38)+$F39</f>
        <v>46732.832269620449</v>
      </c>
      <c r="CY39" s="4">
        <f ca="1">CY38*EXP('Task 5'!CV38)+$F39</f>
        <v>47500.439852379663</v>
      </c>
      <c r="CZ39" s="4">
        <f ca="1">CZ38*EXP('Task 5'!CW38)+$F39</f>
        <v>40678.799504207105</v>
      </c>
      <c r="DA39" s="4">
        <f ca="1">DA38*EXP('Task 5'!CX38)+$F39</f>
        <v>43929.039813638228</v>
      </c>
      <c r="DB39" s="4">
        <f ca="1">DB38*EXP('Task 5'!CY38)+$F39</f>
        <v>31551.856575073783</v>
      </c>
    </row>
    <row r="40" spans="1:106" x14ac:dyDescent="0.25">
      <c r="A40">
        <v>34</v>
      </c>
      <c r="B40" s="1">
        <f>'Task 2'!B37</f>
        <v>45991</v>
      </c>
      <c r="C40" s="4">
        <f>$B$3*'Task 2'!G37</f>
        <v>421.34999999999997</v>
      </c>
      <c r="D40" s="5">
        <f>'Task 3'!F37</f>
        <v>3.2135342056358596E-3</v>
      </c>
      <c r="E40" s="4">
        <f t="shared" si="2"/>
        <v>18540.957791648038</v>
      </c>
      <c r="F40" s="4">
        <f>$C$3*'Task 2'!G37</f>
        <v>983.15</v>
      </c>
      <c r="G40" s="4">
        <f ca="1">G39*EXP('Task 5'!D39)+$F40</f>
        <v>77096.311387305061</v>
      </c>
      <c r="H40" s="4">
        <f ca="1">H39*EXP('Task 5'!E39)+$F40</f>
        <v>39927.479824689057</v>
      </c>
      <c r="I40" s="4">
        <f ca="1">I39*EXP('Task 5'!F39)+$F40</f>
        <v>35205.571402699105</v>
      </c>
      <c r="J40" s="4">
        <f ca="1">J39*EXP('Task 5'!G39)+$F40</f>
        <v>45346.469429498247</v>
      </c>
      <c r="K40" s="4">
        <f ca="1">K39*EXP('Task 5'!H39)+$F40</f>
        <v>56656.611478047038</v>
      </c>
      <c r="L40" s="4">
        <f ca="1">L39*EXP('Task 5'!I39)+$F40</f>
        <v>33048.910739168576</v>
      </c>
      <c r="M40" s="4">
        <f ca="1">M39*EXP('Task 5'!J39)+$F40</f>
        <v>45209.59562956063</v>
      </c>
      <c r="N40" s="4">
        <f ca="1">N39*EXP('Task 5'!K39)+$F40</f>
        <v>52360.495082445144</v>
      </c>
      <c r="O40" s="4">
        <f ca="1">O39*EXP('Task 5'!L39)+$F40</f>
        <v>58704.383323538852</v>
      </c>
      <c r="P40" s="4">
        <f ca="1">P39*EXP('Task 5'!M39)+$F40</f>
        <v>53931.439087249222</v>
      </c>
      <c r="Q40" s="4">
        <f ca="1">Q39*EXP('Task 5'!N39)+$F40</f>
        <v>58269.898954289944</v>
      </c>
      <c r="R40" s="4">
        <f ca="1">R39*EXP('Task 5'!O39)+$F40</f>
        <v>57896.65086308452</v>
      </c>
      <c r="S40" s="4">
        <f ca="1">S39*EXP('Task 5'!P39)+$F40</f>
        <v>38794.832237604322</v>
      </c>
      <c r="T40" s="4">
        <f ca="1">T39*EXP('Task 5'!Q39)+$F40</f>
        <v>30163.083519153563</v>
      </c>
      <c r="U40" s="4">
        <f ca="1">U39*EXP('Task 5'!R39)+$F40</f>
        <v>36142.745459028934</v>
      </c>
      <c r="V40" s="4">
        <f ca="1">V39*EXP('Task 5'!S39)+$F40</f>
        <v>40253.259854638905</v>
      </c>
      <c r="W40" s="4">
        <f ca="1">W39*EXP('Task 5'!T39)+$F40</f>
        <v>29858.850448091562</v>
      </c>
      <c r="X40" s="4">
        <f ca="1">X39*EXP('Task 5'!U39)+$F40</f>
        <v>45580.612682803301</v>
      </c>
      <c r="Y40" s="4">
        <f ca="1">Y39*EXP('Task 5'!V39)+$F40</f>
        <v>28942.196277227118</v>
      </c>
      <c r="Z40" s="4">
        <f ca="1">Z39*EXP('Task 5'!W39)+$F40</f>
        <v>43655.199612234479</v>
      </c>
      <c r="AA40" s="4">
        <f ca="1">AA39*EXP('Task 5'!X39)+$F40</f>
        <v>43208.866472105161</v>
      </c>
      <c r="AB40" s="4">
        <f ca="1">AB39*EXP('Task 5'!Y39)+$F40</f>
        <v>44616.337830880439</v>
      </c>
      <c r="AC40" s="4">
        <f ca="1">AC39*EXP('Task 5'!Z39)+$F40</f>
        <v>33782.216059645893</v>
      </c>
      <c r="AD40" s="4">
        <f ca="1">AD39*EXP('Task 5'!AA39)+$F40</f>
        <v>53808.199002241854</v>
      </c>
      <c r="AE40" s="4">
        <f ca="1">AE39*EXP('Task 5'!AB39)+$F40</f>
        <v>38957.263384665923</v>
      </c>
      <c r="AF40" s="4">
        <f ca="1">AF39*EXP('Task 5'!AC39)+$F40</f>
        <v>32046.425720895375</v>
      </c>
      <c r="AG40" s="4">
        <f ca="1">AG39*EXP('Task 5'!AD39)+$F40</f>
        <v>67667.582665304333</v>
      </c>
      <c r="AH40" s="4">
        <f ca="1">AH39*EXP('Task 5'!AE39)+$F40</f>
        <v>32670.127080190869</v>
      </c>
      <c r="AI40" s="4">
        <f ca="1">AI39*EXP('Task 5'!AF39)+$F40</f>
        <v>39378.726225740989</v>
      </c>
      <c r="AJ40" s="4">
        <f ca="1">AJ39*EXP('Task 5'!AG39)+$F40</f>
        <v>42249.883157948396</v>
      </c>
      <c r="AK40" s="4">
        <f ca="1">AK39*EXP('Task 5'!AH39)+$F40</f>
        <v>39136.334358065717</v>
      </c>
      <c r="AL40" s="4">
        <f ca="1">AL39*EXP('Task 5'!AI39)+$F40</f>
        <v>29198.973067347786</v>
      </c>
      <c r="AM40" s="4">
        <f ca="1">AM39*EXP('Task 5'!AJ39)+$F40</f>
        <v>36545.871656452458</v>
      </c>
      <c r="AN40" s="4">
        <f ca="1">AN39*EXP('Task 5'!AK39)+$F40</f>
        <v>50043.194574612891</v>
      </c>
      <c r="AO40" s="4">
        <f ca="1">AO39*EXP('Task 5'!AL39)+$F40</f>
        <v>44027.322410526467</v>
      </c>
      <c r="AP40" s="4">
        <f ca="1">AP39*EXP('Task 5'!AM39)+$F40</f>
        <v>57538.087278881692</v>
      </c>
      <c r="AQ40" s="4">
        <f ca="1">AQ39*EXP('Task 5'!AN39)+$F40</f>
        <v>58817.508501859113</v>
      </c>
      <c r="AR40" s="4">
        <f ca="1">AR39*EXP('Task 5'!AO39)+$F40</f>
        <v>41848.495763378363</v>
      </c>
      <c r="AS40" s="4">
        <f ca="1">AS39*EXP('Task 5'!AP39)+$F40</f>
        <v>28809.883780953081</v>
      </c>
      <c r="AT40" s="4">
        <f ca="1">AT39*EXP('Task 5'!AQ39)+$F40</f>
        <v>39172.184582766189</v>
      </c>
      <c r="AU40" s="4">
        <f ca="1">AU39*EXP('Task 5'!AR39)+$F40</f>
        <v>57472.109914457978</v>
      </c>
      <c r="AV40" s="4">
        <f ca="1">AV39*EXP('Task 5'!AS39)+$F40</f>
        <v>37211.227345646177</v>
      </c>
      <c r="AW40" s="4">
        <f ca="1">AW39*EXP('Task 5'!AT39)+$F40</f>
        <v>36371.251787293222</v>
      </c>
      <c r="AX40" s="4">
        <f ca="1">AX39*EXP('Task 5'!AU39)+$F40</f>
        <v>46482.777092504773</v>
      </c>
      <c r="AY40" s="4">
        <f ca="1">AY39*EXP('Task 5'!AV39)+$F40</f>
        <v>47095.924992793116</v>
      </c>
      <c r="AZ40" s="4">
        <f ca="1">AZ39*EXP('Task 5'!AW39)+$F40</f>
        <v>41359.368586525023</v>
      </c>
      <c r="BA40" s="4">
        <f ca="1">BA39*EXP('Task 5'!AX39)+$F40</f>
        <v>40448.55855558336</v>
      </c>
      <c r="BB40" s="4">
        <f ca="1">BB39*EXP('Task 5'!AY39)+$F40</f>
        <v>48090.993252413646</v>
      </c>
      <c r="BC40" s="4">
        <f ca="1">BC39*EXP('Task 5'!AZ39)+$F40</f>
        <v>38964.088700487249</v>
      </c>
      <c r="BD40" s="4">
        <f ca="1">BD39*EXP('Task 5'!BA39)+$F40</f>
        <v>56881.544855641841</v>
      </c>
      <c r="BE40" s="4">
        <f ca="1">BE39*EXP('Task 5'!BB39)+$F40</f>
        <v>32401.451398234483</v>
      </c>
      <c r="BF40" s="4">
        <f ca="1">BF39*EXP('Task 5'!BC39)+$F40</f>
        <v>62545.24281875517</v>
      </c>
      <c r="BG40" s="4">
        <f ca="1">BG39*EXP('Task 5'!BD39)+$F40</f>
        <v>53148.429814013769</v>
      </c>
      <c r="BH40" s="4">
        <f ca="1">BH39*EXP('Task 5'!BE39)+$F40</f>
        <v>35629.124265925682</v>
      </c>
      <c r="BI40" s="4">
        <f ca="1">BI39*EXP('Task 5'!BF39)+$F40</f>
        <v>53731.326465047139</v>
      </c>
      <c r="BJ40" s="4">
        <f ca="1">BJ39*EXP('Task 5'!BG39)+$F40</f>
        <v>49124.984479052873</v>
      </c>
      <c r="BK40" s="4">
        <f ca="1">BK39*EXP('Task 5'!BH39)+$F40</f>
        <v>40989.094774449237</v>
      </c>
      <c r="BL40" s="4">
        <f ca="1">BL39*EXP('Task 5'!BI39)+$F40</f>
        <v>42494.709077484105</v>
      </c>
      <c r="BM40" s="4">
        <f ca="1">BM39*EXP('Task 5'!BJ39)+$F40</f>
        <v>41928.302580468779</v>
      </c>
      <c r="BN40" s="4">
        <f ca="1">BN39*EXP('Task 5'!BK39)+$F40</f>
        <v>40566.916943821045</v>
      </c>
      <c r="BO40" s="4">
        <f ca="1">BO39*EXP('Task 5'!BL39)+$F40</f>
        <v>44952.760174752279</v>
      </c>
      <c r="BP40" s="4">
        <f ca="1">BP39*EXP('Task 5'!BM39)+$F40</f>
        <v>42829.326366367495</v>
      </c>
      <c r="BQ40" s="4">
        <f ca="1">BQ39*EXP('Task 5'!BN39)+$F40</f>
        <v>41493.175600160648</v>
      </c>
      <c r="BR40" s="4">
        <f ca="1">BR39*EXP('Task 5'!BO39)+$F40</f>
        <v>30954.314105351365</v>
      </c>
      <c r="BS40" s="4">
        <f ca="1">BS39*EXP('Task 5'!BP39)+$F40</f>
        <v>60478.04978017207</v>
      </c>
      <c r="BT40" s="4">
        <f ca="1">BT39*EXP('Task 5'!BQ39)+$F40</f>
        <v>41139.499698824489</v>
      </c>
      <c r="BU40" s="4">
        <f ca="1">BU39*EXP('Task 5'!BR39)+$F40</f>
        <v>33283.625583905836</v>
      </c>
      <c r="BV40" s="4">
        <f ca="1">BV39*EXP('Task 5'!BS39)+$F40</f>
        <v>43897.066887106048</v>
      </c>
      <c r="BW40" s="4">
        <f ca="1">BW39*EXP('Task 5'!BT39)+$F40</f>
        <v>38661.184148443092</v>
      </c>
      <c r="BX40" s="4">
        <f ca="1">BX39*EXP('Task 5'!BU39)+$F40</f>
        <v>40079.870873876498</v>
      </c>
      <c r="BY40" s="4">
        <f ca="1">BY39*EXP('Task 5'!BV39)+$F40</f>
        <v>33246.193425115212</v>
      </c>
      <c r="BZ40" s="4">
        <f ca="1">BZ39*EXP('Task 5'!BW39)+$F40</f>
        <v>42080.923586820696</v>
      </c>
      <c r="CA40" s="4">
        <f ca="1">CA39*EXP('Task 5'!BX39)+$F40</f>
        <v>63053.356095242059</v>
      </c>
      <c r="CB40" s="4">
        <f ca="1">CB39*EXP('Task 5'!BY39)+$F40</f>
        <v>48378.908779024125</v>
      </c>
      <c r="CC40" s="4">
        <f ca="1">CC39*EXP('Task 5'!BZ39)+$F40</f>
        <v>63429.572807001168</v>
      </c>
      <c r="CD40" s="4">
        <f ca="1">CD39*EXP('Task 5'!CA39)+$F40</f>
        <v>33164.498780197631</v>
      </c>
      <c r="CE40" s="4">
        <f ca="1">CE39*EXP('Task 5'!CB39)+$F40</f>
        <v>35508.37326390847</v>
      </c>
      <c r="CF40" s="4">
        <f ca="1">CF39*EXP('Task 5'!CC39)+$F40</f>
        <v>41814.901279583435</v>
      </c>
      <c r="CG40" s="4">
        <f ca="1">CG39*EXP('Task 5'!CD39)+$F40</f>
        <v>45494.759985465964</v>
      </c>
      <c r="CH40" s="4">
        <f ca="1">CH39*EXP('Task 5'!CE39)+$F40</f>
        <v>46766.182304176757</v>
      </c>
      <c r="CI40" s="4">
        <f ca="1">CI39*EXP('Task 5'!CF39)+$F40</f>
        <v>42087.294755806914</v>
      </c>
      <c r="CJ40" s="4">
        <f ca="1">CJ39*EXP('Task 5'!CG39)+$F40</f>
        <v>44991.66812993108</v>
      </c>
      <c r="CK40" s="4">
        <f ca="1">CK39*EXP('Task 5'!CH39)+$F40</f>
        <v>52217.028466083844</v>
      </c>
      <c r="CL40" s="4">
        <f ca="1">CL39*EXP('Task 5'!CI39)+$F40</f>
        <v>52213.988295242052</v>
      </c>
      <c r="CM40" s="4">
        <f ca="1">CM39*EXP('Task 5'!CJ39)+$F40</f>
        <v>41139.770205969166</v>
      </c>
      <c r="CN40" s="4">
        <f ca="1">CN39*EXP('Task 5'!CK39)+$F40</f>
        <v>42766.211589388171</v>
      </c>
      <c r="CO40" s="4">
        <f ca="1">CO39*EXP('Task 5'!CL39)+$F40</f>
        <v>51612.933218098791</v>
      </c>
      <c r="CP40" s="4">
        <f ca="1">CP39*EXP('Task 5'!CM39)+$F40</f>
        <v>46957.240596484669</v>
      </c>
      <c r="CQ40" s="4">
        <f ca="1">CQ39*EXP('Task 5'!CN39)+$F40</f>
        <v>56582.270779668819</v>
      </c>
      <c r="CR40" s="4">
        <f ca="1">CR39*EXP('Task 5'!CO39)+$F40</f>
        <v>43515.57783580722</v>
      </c>
      <c r="CS40" s="4">
        <f ca="1">CS39*EXP('Task 5'!CP39)+$F40</f>
        <v>39152.064965975587</v>
      </c>
      <c r="CT40" s="4">
        <f ca="1">CT39*EXP('Task 5'!CQ39)+$F40</f>
        <v>39709.251562371901</v>
      </c>
      <c r="CU40" s="4">
        <f ca="1">CU39*EXP('Task 5'!CR39)+$F40</f>
        <v>38836.051060577702</v>
      </c>
      <c r="CV40" s="4">
        <f ca="1">CV39*EXP('Task 5'!CS39)+$F40</f>
        <v>53330.668537238729</v>
      </c>
      <c r="CW40" s="4">
        <f ca="1">CW39*EXP('Task 5'!CT39)+$F40</f>
        <v>37255.939706378704</v>
      </c>
      <c r="CX40" s="4">
        <f ca="1">CX39*EXP('Task 5'!CU39)+$F40</f>
        <v>47412.655199964363</v>
      </c>
      <c r="CY40" s="4">
        <f ca="1">CY39*EXP('Task 5'!CV39)+$F40</f>
        <v>54660.886410049832</v>
      </c>
      <c r="CZ40" s="4">
        <f ca="1">CZ39*EXP('Task 5'!CW39)+$F40</f>
        <v>40291.658952406768</v>
      </c>
      <c r="DA40" s="4">
        <f ca="1">DA39*EXP('Task 5'!CX39)+$F40</f>
        <v>46512.067829403837</v>
      </c>
      <c r="DB40" s="4">
        <f ca="1">DB39*EXP('Task 5'!CY39)+$F40</f>
        <v>34126.439181899827</v>
      </c>
    </row>
    <row r="41" spans="1:106" x14ac:dyDescent="0.25">
      <c r="A41">
        <v>35</v>
      </c>
      <c r="B41" s="1">
        <f>'Task 2'!B38</f>
        <v>46022</v>
      </c>
      <c r="C41" s="4">
        <f>$B$3*'Task 2'!G38</f>
        <v>1546.35</v>
      </c>
      <c r="D41" s="5">
        <f>'Task 3'!F38</f>
        <v>3.2519680703642084E-3</v>
      </c>
      <c r="E41" s="4">
        <f t="shared" si="2"/>
        <v>20148.279437062341</v>
      </c>
      <c r="F41" s="4">
        <f>$C$3*'Task 2'!G38</f>
        <v>3608.1499999999996</v>
      </c>
      <c r="G41" s="4">
        <f ca="1">G40*EXP('Task 5'!D40)+$F41</f>
        <v>88411.00568513613</v>
      </c>
      <c r="H41" s="4">
        <f ca="1">H40*EXP('Task 5'!E40)+$F41</f>
        <v>42633.235913415352</v>
      </c>
      <c r="I41" s="4">
        <f ca="1">I40*EXP('Task 5'!F40)+$F41</f>
        <v>39875.353294202432</v>
      </c>
      <c r="J41" s="4">
        <f ca="1">J40*EXP('Task 5'!G40)+$F41</f>
        <v>49522.551133541048</v>
      </c>
      <c r="K41" s="4">
        <f ca="1">K40*EXP('Task 5'!H40)+$F41</f>
        <v>56816.872345081516</v>
      </c>
      <c r="L41" s="4">
        <f ca="1">L40*EXP('Task 5'!I40)+$F41</f>
        <v>36848.866773452559</v>
      </c>
      <c r="M41" s="4">
        <f ca="1">M40*EXP('Task 5'!J40)+$F41</f>
        <v>49196.087387987078</v>
      </c>
      <c r="N41" s="4">
        <f ca="1">N40*EXP('Task 5'!K40)+$F41</f>
        <v>55937.028501883346</v>
      </c>
      <c r="O41" s="4">
        <f ca="1">O40*EXP('Task 5'!L40)+$F41</f>
        <v>64974.922903630249</v>
      </c>
      <c r="P41" s="4">
        <f ca="1">P40*EXP('Task 5'!M40)+$F41</f>
        <v>61320.20321289105</v>
      </c>
      <c r="Q41" s="4">
        <f ca="1">Q40*EXP('Task 5'!N40)+$F41</f>
        <v>60516.274010273337</v>
      </c>
      <c r="R41" s="4">
        <f ca="1">R40*EXP('Task 5'!O40)+$F41</f>
        <v>63812.135538912458</v>
      </c>
      <c r="S41" s="4">
        <f ca="1">S40*EXP('Task 5'!P40)+$F41</f>
        <v>42069.985039064792</v>
      </c>
      <c r="T41" s="4">
        <f ca="1">T40*EXP('Task 5'!Q40)+$F41</f>
        <v>33702.665774222289</v>
      </c>
      <c r="U41" s="4">
        <f ca="1">U40*EXP('Task 5'!R40)+$F41</f>
        <v>39040.179276366995</v>
      </c>
      <c r="V41" s="4">
        <f ca="1">V40*EXP('Task 5'!S40)+$F41</f>
        <v>42532.781702506589</v>
      </c>
      <c r="W41" s="4">
        <f ca="1">W40*EXP('Task 5'!T40)+$F41</f>
        <v>33906.269109783869</v>
      </c>
      <c r="X41" s="4">
        <f ca="1">X40*EXP('Task 5'!U40)+$F41</f>
        <v>50094.559241122333</v>
      </c>
      <c r="Y41" s="4">
        <f ca="1">Y40*EXP('Task 5'!V40)+$F41</f>
        <v>32376.130541953899</v>
      </c>
      <c r="Z41" s="4">
        <f ca="1">Z40*EXP('Task 5'!W40)+$F41</f>
        <v>51692.985506119345</v>
      </c>
      <c r="AA41" s="4">
        <f ca="1">AA40*EXP('Task 5'!X40)+$F41</f>
        <v>46316.635952552257</v>
      </c>
      <c r="AB41" s="4">
        <f ca="1">AB40*EXP('Task 5'!Y40)+$F41</f>
        <v>48174.617387002123</v>
      </c>
      <c r="AC41" s="4">
        <f ca="1">AC40*EXP('Task 5'!Z40)+$F41</f>
        <v>37816.988050235705</v>
      </c>
      <c r="AD41" s="4">
        <f ca="1">AD40*EXP('Task 5'!AA40)+$F41</f>
        <v>53749.30896918138</v>
      </c>
      <c r="AE41" s="4">
        <f ca="1">AE40*EXP('Task 5'!AB40)+$F41</f>
        <v>42391.81217449197</v>
      </c>
      <c r="AF41" s="4">
        <f ca="1">AF40*EXP('Task 5'!AC40)+$F41</f>
        <v>35649.892250985926</v>
      </c>
      <c r="AG41" s="4">
        <f ca="1">AG40*EXP('Task 5'!AD40)+$F41</f>
        <v>69777.216961240265</v>
      </c>
      <c r="AH41" s="4">
        <f ca="1">AH40*EXP('Task 5'!AE40)+$F41</f>
        <v>36471.842022259887</v>
      </c>
      <c r="AI41" s="4">
        <f ca="1">AI40*EXP('Task 5'!AF40)+$F41</f>
        <v>43488.044270428567</v>
      </c>
      <c r="AJ41" s="4">
        <f ca="1">AJ40*EXP('Task 5'!AG40)+$F41</f>
        <v>42525.420712190804</v>
      </c>
      <c r="AK41" s="4">
        <f ca="1">AK40*EXP('Task 5'!AH40)+$F41</f>
        <v>40414.375332355405</v>
      </c>
      <c r="AL41" s="4">
        <f ca="1">AL40*EXP('Task 5'!AI40)+$F41</f>
        <v>34697.625588851508</v>
      </c>
      <c r="AM41" s="4">
        <f ca="1">AM40*EXP('Task 5'!AJ40)+$F41</f>
        <v>43262.777159214515</v>
      </c>
      <c r="AN41" s="4">
        <f ca="1">AN40*EXP('Task 5'!AK40)+$F41</f>
        <v>55661.713110407552</v>
      </c>
      <c r="AO41" s="4">
        <f ca="1">AO40*EXP('Task 5'!AL40)+$F41</f>
        <v>46443.360107210407</v>
      </c>
      <c r="AP41" s="4">
        <f ca="1">AP40*EXP('Task 5'!AM40)+$F41</f>
        <v>60285.399155320731</v>
      </c>
      <c r="AQ41" s="4">
        <f ca="1">AQ40*EXP('Task 5'!AN40)+$F41</f>
        <v>59740.180590686592</v>
      </c>
      <c r="AR41" s="4">
        <f ca="1">AR40*EXP('Task 5'!AO40)+$F41</f>
        <v>46416.941217770131</v>
      </c>
      <c r="AS41" s="4">
        <f ca="1">AS40*EXP('Task 5'!AP40)+$F41</f>
        <v>29350.272462250214</v>
      </c>
      <c r="AT41" s="4">
        <f ca="1">AT40*EXP('Task 5'!AQ40)+$F41</f>
        <v>42723.698760385945</v>
      </c>
      <c r="AU41" s="4">
        <f ca="1">AU40*EXP('Task 5'!AR40)+$F41</f>
        <v>59707.058505103465</v>
      </c>
      <c r="AV41" s="4">
        <f ca="1">AV40*EXP('Task 5'!AS40)+$F41</f>
        <v>39020.523699392244</v>
      </c>
      <c r="AW41" s="4">
        <f ca="1">AW40*EXP('Task 5'!AT40)+$F41</f>
        <v>42531.580223253615</v>
      </c>
      <c r="AX41" s="4">
        <f ca="1">AX40*EXP('Task 5'!AU40)+$F41</f>
        <v>47234.669972384654</v>
      </c>
      <c r="AY41" s="4">
        <f ca="1">AY40*EXP('Task 5'!AV40)+$F41</f>
        <v>52780.007746350188</v>
      </c>
      <c r="AZ41" s="4">
        <f ca="1">AZ40*EXP('Task 5'!AW40)+$F41</f>
        <v>43425.291310766086</v>
      </c>
      <c r="BA41" s="4">
        <f ca="1">BA40*EXP('Task 5'!AX40)+$F41</f>
        <v>42590.763132590313</v>
      </c>
      <c r="BB41" s="4">
        <f ca="1">BB40*EXP('Task 5'!AY40)+$F41</f>
        <v>51756.249898801783</v>
      </c>
      <c r="BC41" s="4">
        <f ca="1">BC40*EXP('Task 5'!AZ40)+$F41</f>
        <v>43355.705681759544</v>
      </c>
      <c r="BD41" s="4">
        <f ca="1">BD40*EXP('Task 5'!BA40)+$F41</f>
        <v>61524.537049399587</v>
      </c>
      <c r="BE41" s="4">
        <f ca="1">BE40*EXP('Task 5'!BB40)+$F41</f>
        <v>37329.441258025458</v>
      </c>
      <c r="BF41" s="4">
        <f ca="1">BF40*EXP('Task 5'!BC40)+$F41</f>
        <v>67357.74014878257</v>
      </c>
      <c r="BG41" s="4">
        <f ca="1">BG40*EXP('Task 5'!BD40)+$F41</f>
        <v>56132.297071625217</v>
      </c>
      <c r="BH41" s="4">
        <f ca="1">BH40*EXP('Task 5'!BE40)+$F41</f>
        <v>43334.464435480448</v>
      </c>
      <c r="BI41" s="4">
        <f ca="1">BI40*EXP('Task 5'!BF40)+$F41</f>
        <v>63257.823261446392</v>
      </c>
      <c r="BJ41" s="4">
        <f ca="1">BJ40*EXP('Task 5'!BG40)+$F41</f>
        <v>55049.500537124521</v>
      </c>
      <c r="BK41" s="4">
        <f ca="1">BK40*EXP('Task 5'!BH40)+$F41</f>
        <v>44129.49254968563</v>
      </c>
      <c r="BL41" s="4">
        <f ca="1">BL40*EXP('Task 5'!BI40)+$F41</f>
        <v>47688.624037932153</v>
      </c>
      <c r="BM41" s="4">
        <f ca="1">BM40*EXP('Task 5'!BJ40)+$F41</f>
        <v>45565.698174766927</v>
      </c>
      <c r="BN41" s="4">
        <f ca="1">BN40*EXP('Task 5'!BK40)+$F41</f>
        <v>43508.137101835237</v>
      </c>
      <c r="BO41" s="4">
        <f ca="1">BO40*EXP('Task 5'!BL40)+$F41</f>
        <v>45723.956523548259</v>
      </c>
      <c r="BP41" s="4">
        <f ca="1">BP40*EXP('Task 5'!BM40)+$F41</f>
        <v>44460.909197936409</v>
      </c>
      <c r="BQ41" s="4">
        <f ca="1">BQ40*EXP('Task 5'!BN40)+$F41</f>
        <v>45504.256604265189</v>
      </c>
      <c r="BR41" s="4">
        <f ca="1">BR40*EXP('Task 5'!BO40)+$F41</f>
        <v>32739.257235846366</v>
      </c>
      <c r="BS41" s="4">
        <f ca="1">BS40*EXP('Task 5'!BP40)+$F41</f>
        <v>67093.957429980568</v>
      </c>
      <c r="BT41" s="4">
        <f ca="1">BT40*EXP('Task 5'!BQ40)+$F41</f>
        <v>43972.983320235944</v>
      </c>
      <c r="BU41" s="4">
        <f ca="1">BU40*EXP('Task 5'!BR40)+$F41</f>
        <v>36549.756695149219</v>
      </c>
      <c r="BV41" s="4">
        <f ca="1">BV40*EXP('Task 5'!BS40)+$F41</f>
        <v>44534.612266409124</v>
      </c>
      <c r="BW41" s="4">
        <f ca="1">BW40*EXP('Task 5'!BT40)+$F41</f>
        <v>44124.270606894213</v>
      </c>
      <c r="BX41" s="4">
        <f ca="1">BX40*EXP('Task 5'!BU40)+$F41</f>
        <v>44772.037688062657</v>
      </c>
      <c r="BY41" s="4">
        <f ca="1">BY40*EXP('Task 5'!BV40)+$F41</f>
        <v>34725.563403682572</v>
      </c>
      <c r="BZ41" s="4">
        <f ca="1">BZ40*EXP('Task 5'!BW40)+$F41</f>
        <v>45992.808503251035</v>
      </c>
      <c r="CA41" s="4">
        <f ca="1">CA40*EXP('Task 5'!BX40)+$F41</f>
        <v>60731.01683649348</v>
      </c>
      <c r="CB41" s="4">
        <f ca="1">CB40*EXP('Task 5'!BY40)+$F41</f>
        <v>54230.396021807828</v>
      </c>
      <c r="CC41" s="4">
        <f ca="1">CC40*EXP('Task 5'!BZ40)+$F41</f>
        <v>66597.151193217054</v>
      </c>
      <c r="CD41" s="4">
        <f ca="1">CD40*EXP('Task 5'!CA40)+$F41</f>
        <v>35760.647165520881</v>
      </c>
      <c r="CE41" s="4">
        <f ca="1">CE40*EXP('Task 5'!CB40)+$F41</f>
        <v>36751.724610554942</v>
      </c>
      <c r="CF41" s="4">
        <f ca="1">CF40*EXP('Task 5'!CC40)+$F41</f>
        <v>44339.665324374058</v>
      </c>
      <c r="CG41" s="4">
        <f ca="1">CG40*EXP('Task 5'!CD40)+$F41</f>
        <v>46255.945846194823</v>
      </c>
      <c r="CH41" s="4">
        <f ca="1">CH40*EXP('Task 5'!CE40)+$F41</f>
        <v>48043.731796443251</v>
      </c>
      <c r="CI41" s="4">
        <f ca="1">CI40*EXP('Task 5'!CF40)+$F41</f>
        <v>50316.085150362924</v>
      </c>
      <c r="CJ41" s="4">
        <f ca="1">CJ40*EXP('Task 5'!CG40)+$F41</f>
        <v>53271.071675030646</v>
      </c>
      <c r="CK41" s="4">
        <f ca="1">CK40*EXP('Task 5'!CH40)+$F41</f>
        <v>59054.110580495064</v>
      </c>
      <c r="CL41" s="4">
        <f ca="1">CL40*EXP('Task 5'!CI40)+$F41</f>
        <v>55697.704223958754</v>
      </c>
      <c r="CM41" s="4">
        <f ca="1">CM40*EXP('Task 5'!CJ40)+$F41</f>
        <v>46431.730265827413</v>
      </c>
      <c r="CN41" s="4">
        <f ca="1">CN40*EXP('Task 5'!CK40)+$F41</f>
        <v>45141.165544705458</v>
      </c>
      <c r="CO41" s="4">
        <f ca="1">CO40*EXP('Task 5'!CL40)+$F41</f>
        <v>53950.256759461568</v>
      </c>
      <c r="CP41" s="4">
        <f ca="1">CP40*EXP('Task 5'!CM40)+$F41</f>
        <v>49230.070487326651</v>
      </c>
      <c r="CQ41" s="4">
        <f ca="1">CQ40*EXP('Task 5'!CN40)+$F41</f>
        <v>60298.375788826095</v>
      </c>
      <c r="CR41" s="4">
        <f ca="1">CR40*EXP('Task 5'!CO40)+$F41</f>
        <v>43041.746329905589</v>
      </c>
      <c r="CS41" s="4">
        <f ca="1">CS40*EXP('Task 5'!CP40)+$F41</f>
        <v>42771.422558271785</v>
      </c>
      <c r="CT41" s="4">
        <f ca="1">CT40*EXP('Task 5'!CQ40)+$F41</f>
        <v>45397.639914422849</v>
      </c>
      <c r="CU41" s="4">
        <f ca="1">CU40*EXP('Task 5'!CR40)+$F41</f>
        <v>41419.378004502636</v>
      </c>
      <c r="CV41" s="4">
        <f ca="1">CV40*EXP('Task 5'!CS40)+$F41</f>
        <v>58936.188924718255</v>
      </c>
      <c r="CW41" s="4">
        <f ca="1">CW40*EXP('Task 5'!CT40)+$F41</f>
        <v>41338.836810170047</v>
      </c>
      <c r="CX41" s="4">
        <f ca="1">CX40*EXP('Task 5'!CU40)+$F41</f>
        <v>48203.732811197762</v>
      </c>
      <c r="CY41" s="4">
        <f ca="1">CY40*EXP('Task 5'!CV40)+$F41</f>
        <v>57608.785351591832</v>
      </c>
      <c r="CZ41" s="4">
        <f ca="1">CZ40*EXP('Task 5'!CW40)+$F41</f>
        <v>44234.270264571052</v>
      </c>
      <c r="DA41" s="4">
        <f ca="1">DA40*EXP('Task 5'!CX40)+$F41</f>
        <v>47931.226244039266</v>
      </c>
      <c r="DB41" s="4">
        <f ca="1">DB40*EXP('Task 5'!CY40)+$F41</f>
        <v>40166.932674733638</v>
      </c>
    </row>
    <row r="42" spans="1:106" x14ac:dyDescent="0.25">
      <c r="A42">
        <v>36</v>
      </c>
      <c r="B42" s="1">
        <f>'Task 2'!B39</f>
        <v>46053</v>
      </c>
      <c r="C42" s="4">
        <f>$B$3*'Task 2'!G39</f>
        <v>446.63099999999997</v>
      </c>
      <c r="D42" s="5">
        <f>'Task 3'!F39</f>
        <v>3.2884841279219312E-3</v>
      </c>
      <c r="E42" s="4">
        <f t="shared" si="2"/>
        <v>20661.865007381268</v>
      </c>
      <c r="F42" s="4">
        <f>$C$3*'Task 2'!G39</f>
        <v>1042.1389999999999</v>
      </c>
      <c r="G42" s="4">
        <f ca="1">G41*EXP('Task 5'!D41)+$F42</f>
        <v>92141.663016720238</v>
      </c>
      <c r="H42" s="4">
        <f ca="1">H41*EXP('Task 5'!E41)+$F42</f>
        <v>44890.235851593599</v>
      </c>
      <c r="I42" s="4">
        <f ca="1">I41*EXP('Task 5'!F41)+$F42</f>
        <v>39923.059149904831</v>
      </c>
      <c r="J42" s="4">
        <f ca="1">J41*EXP('Task 5'!G41)+$F42</f>
        <v>48814.630797175974</v>
      </c>
      <c r="K42" s="4">
        <f ca="1">K41*EXP('Task 5'!H41)+$F42</f>
        <v>58920.686282849201</v>
      </c>
      <c r="L42" s="4">
        <f ca="1">L41*EXP('Task 5'!I41)+$F42</f>
        <v>33847.049650636822</v>
      </c>
      <c r="M42" s="4">
        <f ca="1">M41*EXP('Task 5'!J41)+$F42</f>
        <v>45804.319684421054</v>
      </c>
      <c r="N42" s="4">
        <f ca="1">N41*EXP('Task 5'!K41)+$F42</f>
        <v>59662.779347785596</v>
      </c>
      <c r="O42" s="4">
        <f ca="1">O41*EXP('Task 5'!L41)+$F42</f>
        <v>65751.894354645483</v>
      </c>
      <c r="P42" s="4">
        <f ca="1">P41*EXP('Task 5'!M41)+$F42</f>
        <v>66060.689867914116</v>
      </c>
      <c r="Q42" s="4">
        <f ca="1">Q41*EXP('Task 5'!N41)+$F42</f>
        <v>59705.956328433851</v>
      </c>
      <c r="R42" s="4">
        <f ca="1">R41*EXP('Task 5'!O41)+$F42</f>
        <v>63539.53532875183</v>
      </c>
      <c r="S42" s="4">
        <f ca="1">S41*EXP('Task 5'!P41)+$F42</f>
        <v>43343.590352141233</v>
      </c>
      <c r="T42" s="4">
        <f ca="1">T41*EXP('Task 5'!Q41)+$F42</f>
        <v>37051.856509917365</v>
      </c>
      <c r="U42" s="4">
        <f ca="1">U41*EXP('Task 5'!R41)+$F42</f>
        <v>39948.087649876135</v>
      </c>
      <c r="V42" s="4">
        <f ca="1">V41*EXP('Task 5'!S41)+$F42</f>
        <v>46418.157165650642</v>
      </c>
      <c r="W42" s="4">
        <f ca="1">W41*EXP('Task 5'!T41)+$F42</f>
        <v>36668.764044338874</v>
      </c>
      <c r="X42" s="4">
        <f ca="1">X41*EXP('Task 5'!U41)+$F42</f>
        <v>55411.009270188501</v>
      </c>
      <c r="Y42" s="4">
        <f ca="1">Y41*EXP('Task 5'!V41)+$F42</f>
        <v>33595.130046541577</v>
      </c>
      <c r="Z42" s="4">
        <f ca="1">Z41*EXP('Task 5'!W41)+$F42</f>
        <v>53625.430434863898</v>
      </c>
      <c r="AA42" s="4">
        <f ca="1">AA41*EXP('Task 5'!X41)+$F42</f>
        <v>51071.185082424061</v>
      </c>
      <c r="AB42" s="4">
        <f ca="1">AB41*EXP('Task 5'!Y41)+$F42</f>
        <v>50892.81944833212</v>
      </c>
      <c r="AC42" s="4">
        <f ca="1">AC41*EXP('Task 5'!Z41)+$F42</f>
        <v>40149.950210629017</v>
      </c>
      <c r="AD42" s="4">
        <f ca="1">AD41*EXP('Task 5'!AA41)+$F42</f>
        <v>58373.30347657705</v>
      </c>
      <c r="AE42" s="4">
        <f ca="1">AE41*EXP('Task 5'!AB41)+$F42</f>
        <v>44398.143499735073</v>
      </c>
      <c r="AF42" s="4">
        <f ca="1">AF41*EXP('Task 5'!AC41)+$F42</f>
        <v>41499.715857183568</v>
      </c>
      <c r="AG42" s="4">
        <f ca="1">AG41*EXP('Task 5'!AD41)+$F42</f>
        <v>78026.387064313647</v>
      </c>
      <c r="AH42" s="4">
        <f ca="1">AH41*EXP('Task 5'!AE41)+$F42</f>
        <v>34406.665546908407</v>
      </c>
      <c r="AI42" s="4">
        <f ca="1">AI41*EXP('Task 5'!AF41)+$F42</f>
        <v>41086.079534799312</v>
      </c>
      <c r="AJ42" s="4">
        <f ca="1">AJ41*EXP('Task 5'!AG41)+$F42</f>
        <v>42925.513446671583</v>
      </c>
      <c r="AK42" s="4">
        <f ca="1">AK41*EXP('Task 5'!AH41)+$F42</f>
        <v>42026.226700920532</v>
      </c>
      <c r="AL42" s="4">
        <f ca="1">AL41*EXP('Task 5'!AI41)+$F42</f>
        <v>33866.19131448726</v>
      </c>
      <c r="AM42" s="4">
        <f ca="1">AM41*EXP('Task 5'!AJ41)+$F42</f>
        <v>46102.840582416866</v>
      </c>
      <c r="AN42" s="4">
        <f ca="1">AN41*EXP('Task 5'!AK41)+$F42</f>
        <v>57374.24225747415</v>
      </c>
      <c r="AO42" s="4">
        <f ca="1">AO41*EXP('Task 5'!AL41)+$F42</f>
        <v>47165.614157844931</v>
      </c>
      <c r="AP42" s="4">
        <f ca="1">AP41*EXP('Task 5'!AM41)+$F42</f>
        <v>62225.984085131233</v>
      </c>
      <c r="AQ42" s="4">
        <f ca="1">AQ41*EXP('Task 5'!AN41)+$F42</f>
        <v>62033.904807051571</v>
      </c>
      <c r="AR42" s="4">
        <f ca="1">AR41*EXP('Task 5'!AO41)+$F42</f>
        <v>40645.672394071902</v>
      </c>
      <c r="AS42" s="4">
        <f ca="1">AS41*EXP('Task 5'!AP41)+$F42</f>
        <v>30246.784591748725</v>
      </c>
      <c r="AT42" s="4">
        <f ca="1">AT41*EXP('Task 5'!AQ41)+$F42</f>
        <v>45389.156844419624</v>
      </c>
      <c r="AU42" s="4">
        <f ca="1">AU41*EXP('Task 5'!AR41)+$F42</f>
        <v>56707.640148549326</v>
      </c>
      <c r="AV42" s="4">
        <f ca="1">AV41*EXP('Task 5'!AS41)+$F42</f>
        <v>41008.451469080923</v>
      </c>
      <c r="AW42" s="4">
        <f ca="1">AW41*EXP('Task 5'!AT41)+$F42</f>
        <v>46027.752844744849</v>
      </c>
      <c r="AX42" s="4">
        <f ca="1">AX41*EXP('Task 5'!AU41)+$F42</f>
        <v>47983.11163502375</v>
      </c>
      <c r="AY42" s="4">
        <f ca="1">AY41*EXP('Task 5'!AV41)+$F42</f>
        <v>57343.446272283072</v>
      </c>
      <c r="AZ42" s="4">
        <f ca="1">AZ41*EXP('Task 5'!AW41)+$F42</f>
        <v>47529.390378526892</v>
      </c>
      <c r="BA42" s="4">
        <f ca="1">BA41*EXP('Task 5'!AX41)+$F42</f>
        <v>45148.742032495378</v>
      </c>
      <c r="BB42" s="4">
        <f ca="1">BB41*EXP('Task 5'!AY41)+$F42</f>
        <v>53681.274441254478</v>
      </c>
      <c r="BC42" s="4">
        <f ca="1">BC41*EXP('Task 5'!AZ41)+$F42</f>
        <v>44663.224507258252</v>
      </c>
      <c r="BD42" s="4">
        <f ca="1">BD41*EXP('Task 5'!BA41)+$F42</f>
        <v>67307.542725482825</v>
      </c>
      <c r="BE42" s="4">
        <f ca="1">BE41*EXP('Task 5'!BB41)+$F42</f>
        <v>39937.115299272678</v>
      </c>
      <c r="BF42" s="4">
        <f ca="1">BF41*EXP('Task 5'!BC41)+$F42</f>
        <v>74339.78412664753</v>
      </c>
      <c r="BG42" s="4">
        <f ca="1">BG41*EXP('Task 5'!BD41)+$F42</f>
        <v>55276.820655526324</v>
      </c>
      <c r="BH42" s="4">
        <f ca="1">BH41*EXP('Task 5'!BE41)+$F42</f>
        <v>43607.324854382539</v>
      </c>
      <c r="BI42" s="4">
        <f ca="1">BI41*EXP('Task 5'!BF41)+$F42</f>
        <v>61486.087722386648</v>
      </c>
      <c r="BJ42" s="4">
        <f ca="1">BJ41*EXP('Task 5'!BG41)+$F42</f>
        <v>55344.929105307878</v>
      </c>
      <c r="BK42" s="4">
        <f ca="1">BK41*EXP('Task 5'!BH41)+$F42</f>
        <v>45531.021965928376</v>
      </c>
      <c r="BL42" s="4">
        <f ca="1">BL41*EXP('Task 5'!BI41)+$F42</f>
        <v>52445.628798820442</v>
      </c>
      <c r="BM42" s="4">
        <f ca="1">BM41*EXP('Task 5'!BJ41)+$F42</f>
        <v>49101.386933342823</v>
      </c>
      <c r="BN42" s="4">
        <f ca="1">BN41*EXP('Task 5'!BK41)+$F42</f>
        <v>46680.229811229416</v>
      </c>
      <c r="BO42" s="4">
        <f ca="1">BO41*EXP('Task 5'!BL41)+$F42</f>
        <v>44008.723219736145</v>
      </c>
      <c r="BP42" s="4">
        <f ca="1">BP41*EXP('Task 5'!BM41)+$F42</f>
        <v>46812.172412987733</v>
      </c>
      <c r="BQ42" s="4">
        <f ca="1">BQ41*EXP('Task 5'!BN41)+$F42</f>
        <v>47623.798063692448</v>
      </c>
      <c r="BR42" s="4">
        <f ca="1">BR41*EXP('Task 5'!BO41)+$F42</f>
        <v>33315.393176014768</v>
      </c>
      <c r="BS42" s="4">
        <f ca="1">BS41*EXP('Task 5'!BP41)+$F42</f>
        <v>66135.450936639521</v>
      </c>
      <c r="BT42" s="4">
        <f ca="1">BT41*EXP('Task 5'!BQ41)+$F42</f>
        <v>45452.179106539545</v>
      </c>
      <c r="BU42" s="4">
        <f ca="1">BU41*EXP('Task 5'!BR41)+$F42</f>
        <v>39157.782706246333</v>
      </c>
      <c r="BV42" s="4">
        <f ca="1">BV41*EXP('Task 5'!BS41)+$F42</f>
        <v>45902.593010207464</v>
      </c>
      <c r="BW42" s="4">
        <f ca="1">BW41*EXP('Task 5'!BT41)+$F42</f>
        <v>45578.049714473804</v>
      </c>
      <c r="BX42" s="4">
        <f ca="1">BX41*EXP('Task 5'!BU41)+$F42</f>
        <v>45489.605706447561</v>
      </c>
      <c r="BY42" s="4">
        <f ca="1">BY41*EXP('Task 5'!BV41)+$F42</f>
        <v>34372.18440088143</v>
      </c>
      <c r="BZ42" s="4">
        <f ca="1">BZ41*EXP('Task 5'!BW41)+$F42</f>
        <v>47383.709766390741</v>
      </c>
      <c r="CA42" s="4">
        <f ca="1">CA41*EXP('Task 5'!BX41)+$F42</f>
        <v>61040.510038973975</v>
      </c>
      <c r="CB42" s="4">
        <f ca="1">CB41*EXP('Task 5'!BY41)+$F42</f>
        <v>57156.75888827975</v>
      </c>
      <c r="CC42" s="4">
        <f ca="1">CC41*EXP('Task 5'!BZ41)+$F42</f>
        <v>66526.985707335276</v>
      </c>
      <c r="CD42" s="4">
        <f ca="1">CD41*EXP('Task 5'!CA41)+$F42</f>
        <v>39413.878056819085</v>
      </c>
      <c r="CE42" s="4">
        <f ca="1">CE41*EXP('Task 5'!CB41)+$F42</f>
        <v>38416.644892908334</v>
      </c>
      <c r="CF42" s="4">
        <f ca="1">CF41*EXP('Task 5'!CC41)+$F42</f>
        <v>44665.602526187577</v>
      </c>
      <c r="CG42" s="4">
        <f ca="1">CG41*EXP('Task 5'!CD41)+$F42</f>
        <v>52810.247148523929</v>
      </c>
      <c r="CH42" s="4">
        <f ca="1">CH41*EXP('Task 5'!CE41)+$F42</f>
        <v>49576.238602576843</v>
      </c>
      <c r="CI42" s="4">
        <f ca="1">CI41*EXP('Task 5'!CF41)+$F42</f>
        <v>49231.135916049825</v>
      </c>
      <c r="CJ42" s="4">
        <f ca="1">CJ41*EXP('Task 5'!CG41)+$F42</f>
        <v>52518.18411028941</v>
      </c>
      <c r="CK42" s="4">
        <f ca="1">CK41*EXP('Task 5'!CH41)+$F42</f>
        <v>64292.733472614469</v>
      </c>
      <c r="CL42" s="4">
        <f ca="1">CL41*EXP('Task 5'!CI41)+$F42</f>
        <v>58283.717638125476</v>
      </c>
      <c r="CM42" s="4">
        <f ca="1">CM41*EXP('Task 5'!CJ41)+$F42</f>
        <v>45975.766108597702</v>
      </c>
      <c r="CN42" s="4">
        <f ca="1">CN41*EXP('Task 5'!CK41)+$F42</f>
        <v>46268.100756802494</v>
      </c>
      <c r="CO42" s="4">
        <f ca="1">CO41*EXP('Task 5'!CL41)+$F42</f>
        <v>51578.697468466009</v>
      </c>
      <c r="CP42" s="4">
        <f ca="1">CP41*EXP('Task 5'!CM41)+$F42</f>
        <v>51828.691889597561</v>
      </c>
      <c r="CQ42" s="4">
        <f ca="1">CQ41*EXP('Task 5'!CN41)+$F42</f>
        <v>62108.884043354192</v>
      </c>
      <c r="CR42" s="4">
        <f ca="1">CR41*EXP('Task 5'!CO41)+$F42</f>
        <v>46941.410611653555</v>
      </c>
      <c r="CS42" s="4">
        <f ca="1">CS41*EXP('Task 5'!CP41)+$F42</f>
        <v>45469.30013895857</v>
      </c>
      <c r="CT42" s="4">
        <f ca="1">CT41*EXP('Task 5'!CQ41)+$F42</f>
        <v>42723.482850616194</v>
      </c>
      <c r="CU42" s="4">
        <f ca="1">CU41*EXP('Task 5'!CR41)+$F42</f>
        <v>44457.6982203796</v>
      </c>
      <c r="CV42" s="4">
        <f ca="1">CV41*EXP('Task 5'!CS41)+$F42</f>
        <v>59445.810466418472</v>
      </c>
      <c r="CW42" s="4">
        <f ca="1">CW41*EXP('Task 5'!CT41)+$F42</f>
        <v>42729.58897728804</v>
      </c>
      <c r="CX42" s="4">
        <f ca="1">CX41*EXP('Task 5'!CU41)+$F42</f>
        <v>50680.636317469805</v>
      </c>
      <c r="CY42" s="4">
        <f ca="1">CY41*EXP('Task 5'!CV41)+$F42</f>
        <v>60762.035080704169</v>
      </c>
      <c r="CZ42" s="4">
        <f ca="1">CZ41*EXP('Task 5'!CW41)+$F42</f>
        <v>43596.816062700804</v>
      </c>
      <c r="DA42" s="4">
        <f ca="1">DA41*EXP('Task 5'!CX41)+$F42</f>
        <v>50561.630102816729</v>
      </c>
      <c r="DB42" s="4">
        <f ca="1">DB41*EXP('Task 5'!CY41)+$F42</f>
        <v>43587.094737235821</v>
      </c>
    </row>
    <row r="43" spans="1:106" x14ac:dyDescent="0.25">
      <c r="A43">
        <v>37</v>
      </c>
      <c r="B43" s="1">
        <f>'Task 2'!B40</f>
        <v>46081</v>
      </c>
      <c r="C43" s="4">
        <f>$B$3*'Task 2'!G40</f>
        <v>446.63099999999997</v>
      </c>
      <c r="D43" s="5">
        <f>'Task 3'!F40</f>
        <v>3.3230912112407474E-3</v>
      </c>
      <c r="E43" s="4">
        <f t="shared" si="2"/>
        <v>21177.833217597927</v>
      </c>
      <c r="F43" s="4">
        <f>$C$3*'Task 2'!G40</f>
        <v>1042.1389999999999</v>
      </c>
      <c r="G43" s="4">
        <f ca="1">G42*EXP('Task 5'!D42)+$F43</f>
        <v>92173.864289944133</v>
      </c>
      <c r="H43" s="4">
        <f ca="1">H42*EXP('Task 5'!E42)+$F43</f>
        <v>44646.651016123862</v>
      </c>
      <c r="I43" s="4">
        <f ca="1">I42*EXP('Task 5'!F42)+$F43</f>
        <v>36441.954028938017</v>
      </c>
      <c r="J43" s="4">
        <f ca="1">J42*EXP('Task 5'!G42)+$F43</f>
        <v>51558.593572313745</v>
      </c>
      <c r="K43" s="4">
        <f ca="1">K42*EXP('Task 5'!H42)+$F43</f>
        <v>61810.190446601904</v>
      </c>
      <c r="L43" s="4">
        <f ca="1">L42*EXP('Task 5'!I42)+$F43</f>
        <v>39969.102790535006</v>
      </c>
      <c r="M43" s="4">
        <f ca="1">M42*EXP('Task 5'!J42)+$F43</f>
        <v>52544.511720900431</v>
      </c>
      <c r="N43" s="4">
        <f ca="1">N42*EXP('Task 5'!K42)+$F43</f>
        <v>60215.11300621165</v>
      </c>
      <c r="O43" s="4">
        <f ca="1">O42*EXP('Task 5'!L42)+$F43</f>
        <v>68353.356174731292</v>
      </c>
      <c r="P43" s="4">
        <f ca="1">P42*EXP('Task 5'!M42)+$F43</f>
        <v>64958.16369963991</v>
      </c>
      <c r="Q43" s="4">
        <f ca="1">Q42*EXP('Task 5'!N42)+$F43</f>
        <v>65321.737041554981</v>
      </c>
      <c r="R43" s="4">
        <f ca="1">R42*EXP('Task 5'!O42)+$F43</f>
        <v>69621.457190560104</v>
      </c>
      <c r="S43" s="4">
        <f ca="1">S42*EXP('Task 5'!P42)+$F43</f>
        <v>44897.445645031417</v>
      </c>
      <c r="T43" s="4">
        <f ca="1">T42*EXP('Task 5'!Q42)+$F43</f>
        <v>34735.010182600701</v>
      </c>
      <c r="U43" s="4">
        <f ca="1">U42*EXP('Task 5'!R42)+$F43</f>
        <v>41409.114176547402</v>
      </c>
      <c r="V43" s="4">
        <f ca="1">V42*EXP('Task 5'!S42)+$F43</f>
        <v>47121.188350410361</v>
      </c>
      <c r="W43" s="4">
        <f ca="1">W42*EXP('Task 5'!T42)+$F43</f>
        <v>37988.890988799838</v>
      </c>
      <c r="X43" s="4">
        <f ca="1">X42*EXP('Task 5'!U42)+$F43</f>
        <v>58475.659082625003</v>
      </c>
      <c r="Y43" s="4">
        <f ca="1">Y42*EXP('Task 5'!V42)+$F43</f>
        <v>36641.631199395095</v>
      </c>
      <c r="Z43" s="4">
        <f ca="1">Z42*EXP('Task 5'!W42)+$F43</f>
        <v>55157.00222005658</v>
      </c>
      <c r="AA43" s="4">
        <f ca="1">AA42*EXP('Task 5'!X42)+$F43</f>
        <v>51812.182775366135</v>
      </c>
      <c r="AB43" s="4">
        <f ca="1">AB42*EXP('Task 5'!Y42)+$F43</f>
        <v>54378.150665577421</v>
      </c>
      <c r="AC43" s="4">
        <f ca="1">AC42*EXP('Task 5'!Z42)+$F43</f>
        <v>39837.583290607232</v>
      </c>
      <c r="AD43" s="4">
        <f ca="1">AD42*EXP('Task 5'!AA42)+$F43</f>
        <v>59651.216586703056</v>
      </c>
      <c r="AE43" s="4">
        <f ca="1">AE42*EXP('Task 5'!AB42)+$F43</f>
        <v>45936.004565126255</v>
      </c>
      <c r="AF43" s="4">
        <f ca="1">AF42*EXP('Task 5'!AC42)+$F43</f>
        <v>45920.776856283192</v>
      </c>
      <c r="AG43" s="4">
        <f ca="1">AG42*EXP('Task 5'!AD42)+$F43</f>
        <v>83274.716945333319</v>
      </c>
      <c r="AH43" s="4">
        <f ca="1">AH42*EXP('Task 5'!AE42)+$F43</f>
        <v>33128.061455843221</v>
      </c>
      <c r="AI43" s="4">
        <f ca="1">AI42*EXP('Task 5'!AF42)+$F43</f>
        <v>42845.191966066232</v>
      </c>
      <c r="AJ43" s="4">
        <f ca="1">AJ42*EXP('Task 5'!AG42)+$F43</f>
        <v>40724.070708146181</v>
      </c>
      <c r="AK43" s="4">
        <f ca="1">AK42*EXP('Task 5'!AH42)+$F43</f>
        <v>40470.657098742187</v>
      </c>
      <c r="AL43" s="4">
        <f ca="1">AL42*EXP('Task 5'!AI42)+$F43</f>
        <v>36947.13516070207</v>
      </c>
      <c r="AM43" s="4">
        <f ca="1">AM42*EXP('Task 5'!AJ42)+$F43</f>
        <v>45832.813010225036</v>
      </c>
      <c r="AN43" s="4">
        <f ca="1">AN42*EXP('Task 5'!AK42)+$F43</f>
        <v>51721.53481517655</v>
      </c>
      <c r="AO43" s="4">
        <f ca="1">AO42*EXP('Task 5'!AL42)+$F43</f>
        <v>49118.930651779432</v>
      </c>
      <c r="AP43" s="4">
        <f ca="1">AP42*EXP('Task 5'!AM42)+$F43</f>
        <v>64636.045622009238</v>
      </c>
      <c r="AQ43" s="4">
        <f ca="1">AQ42*EXP('Task 5'!AN42)+$F43</f>
        <v>58359.526669386236</v>
      </c>
      <c r="AR43" s="4">
        <f ca="1">AR42*EXP('Task 5'!AO42)+$F43</f>
        <v>42742.772585309991</v>
      </c>
      <c r="AS43" s="4">
        <f ca="1">AS42*EXP('Task 5'!AP42)+$F43</f>
        <v>32417.712263699246</v>
      </c>
      <c r="AT43" s="4">
        <f ca="1">AT42*EXP('Task 5'!AQ42)+$F43</f>
        <v>45919.199141632394</v>
      </c>
      <c r="AU43" s="4">
        <f ca="1">AU42*EXP('Task 5'!AR42)+$F43</f>
        <v>54852.355403199042</v>
      </c>
      <c r="AV43" s="4">
        <f ca="1">AV42*EXP('Task 5'!AS42)+$F43</f>
        <v>43316.486631785789</v>
      </c>
      <c r="AW43" s="4">
        <f ca="1">AW42*EXP('Task 5'!AT42)+$F43</f>
        <v>44352.264657515152</v>
      </c>
      <c r="AX43" s="4">
        <f ca="1">AX42*EXP('Task 5'!AU42)+$F43</f>
        <v>47614.140033611577</v>
      </c>
      <c r="AY43" s="4">
        <f ca="1">AY42*EXP('Task 5'!AV42)+$F43</f>
        <v>56636.358775803346</v>
      </c>
      <c r="AZ43" s="4">
        <f ca="1">AZ42*EXP('Task 5'!AW42)+$F43</f>
        <v>53335.556372918341</v>
      </c>
      <c r="BA43" s="4">
        <f ca="1">BA42*EXP('Task 5'!AX42)+$F43</f>
        <v>43918.493294343854</v>
      </c>
      <c r="BB43" s="4">
        <f ca="1">BB42*EXP('Task 5'!AY42)+$F43</f>
        <v>54291.792995110045</v>
      </c>
      <c r="BC43" s="4">
        <f ca="1">BC42*EXP('Task 5'!AZ42)+$F43</f>
        <v>47797.185354896654</v>
      </c>
      <c r="BD43" s="4">
        <f ca="1">BD42*EXP('Task 5'!BA42)+$F43</f>
        <v>69907.101522084733</v>
      </c>
      <c r="BE43" s="4">
        <f ca="1">BE42*EXP('Task 5'!BB42)+$F43</f>
        <v>44186.681736401166</v>
      </c>
      <c r="BF43" s="4">
        <f ca="1">BF42*EXP('Task 5'!BC42)+$F43</f>
        <v>76257.085959833756</v>
      </c>
      <c r="BG43" s="4">
        <f ca="1">BG42*EXP('Task 5'!BD42)+$F43</f>
        <v>61357.139875423229</v>
      </c>
      <c r="BH43" s="4">
        <f ca="1">BH42*EXP('Task 5'!BE42)+$F43</f>
        <v>43916.493868440237</v>
      </c>
      <c r="BI43" s="4">
        <f ca="1">BI42*EXP('Task 5'!BF42)+$F43</f>
        <v>61133.909488339072</v>
      </c>
      <c r="BJ43" s="4">
        <f ca="1">BJ42*EXP('Task 5'!BG42)+$F43</f>
        <v>60522.687285912049</v>
      </c>
      <c r="BK43" s="4">
        <f ca="1">BK42*EXP('Task 5'!BH42)+$F43</f>
        <v>46404.172177681263</v>
      </c>
      <c r="BL43" s="4">
        <f ca="1">BL42*EXP('Task 5'!BI42)+$F43</f>
        <v>51105.971497832528</v>
      </c>
      <c r="BM43" s="4">
        <f ca="1">BM42*EXP('Task 5'!BJ42)+$F43</f>
        <v>51173.290329451112</v>
      </c>
      <c r="BN43" s="4">
        <f ca="1">BN42*EXP('Task 5'!BK42)+$F43</f>
        <v>51190.343970434311</v>
      </c>
      <c r="BO43" s="4">
        <f ca="1">BO42*EXP('Task 5'!BL42)+$F43</f>
        <v>45499.310238239821</v>
      </c>
      <c r="BP43" s="4">
        <f ca="1">BP42*EXP('Task 5'!BM42)+$F43</f>
        <v>46323.818062315942</v>
      </c>
      <c r="BQ43" s="4">
        <f ca="1">BQ42*EXP('Task 5'!BN42)+$F43</f>
        <v>47722.540848127355</v>
      </c>
      <c r="BR43" s="4">
        <f ca="1">BR42*EXP('Task 5'!BO42)+$F43</f>
        <v>34049.304458266721</v>
      </c>
      <c r="BS43" s="4">
        <f ca="1">BS42*EXP('Task 5'!BP42)+$F43</f>
        <v>67612.707444318658</v>
      </c>
      <c r="BT43" s="4">
        <f ca="1">BT42*EXP('Task 5'!BQ42)+$F43</f>
        <v>44438.703407884677</v>
      </c>
      <c r="BU43" s="4">
        <f ca="1">BU42*EXP('Task 5'!BR42)+$F43</f>
        <v>39398.84364094396</v>
      </c>
      <c r="BV43" s="4">
        <f ca="1">BV42*EXP('Task 5'!BS42)+$F43</f>
        <v>48725.189241394713</v>
      </c>
      <c r="BW43" s="4">
        <f ca="1">BW42*EXP('Task 5'!BT42)+$F43</f>
        <v>44601.570483992349</v>
      </c>
      <c r="BX43" s="4">
        <f ca="1">BX42*EXP('Task 5'!BU42)+$F43</f>
        <v>50031.940637708671</v>
      </c>
      <c r="BY43" s="4">
        <f ca="1">BY42*EXP('Task 5'!BV42)+$F43</f>
        <v>37244.127017123137</v>
      </c>
      <c r="BZ43" s="4">
        <f ca="1">BZ42*EXP('Task 5'!BW42)+$F43</f>
        <v>49596.811682876207</v>
      </c>
      <c r="CA43" s="4">
        <f ca="1">CA42*EXP('Task 5'!BX42)+$F43</f>
        <v>63413.853411285301</v>
      </c>
      <c r="CB43" s="4">
        <f ca="1">CB42*EXP('Task 5'!BY42)+$F43</f>
        <v>56640.30492238867</v>
      </c>
      <c r="CC43" s="4">
        <f ca="1">CC42*EXP('Task 5'!BZ42)+$F43</f>
        <v>68692.367135899127</v>
      </c>
      <c r="CD43" s="4">
        <f ca="1">CD42*EXP('Task 5'!CA42)+$F43</f>
        <v>41071.84336247063</v>
      </c>
      <c r="CE43" s="4">
        <f ca="1">CE42*EXP('Task 5'!CB42)+$F43</f>
        <v>39555.038279641303</v>
      </c>
      <c r="CF43" s="4">
        <f ca="1">CF42*EXP('Task 5'!CC42)+$F43</f>
        <v>42749.344129166406</v>
      </c>
      <c r="CG43" s="4">
        <f ca="1">CG42*EXP('Task 5'!CD42)+$F43</f>
        <v>55252.081098279414</v>
      </c>
      <c r="CH43" s="4">
        <f ca="1">CH42*EXP('Task 5'!CE42)+$F43</f>
        <v>49069.491744694969</v>
      </c>
      <c r="CI43" s="4">
        <f ca="1">CI42*EXP('Task 5'!CF42)+$F43</f>
        <v>52109.94546814233</v>
      </c>
      <c r="CJ43" s="4">
        <f ca="1">CJ42*EXP('Task 5'!CG42)+$F43</f>
        <v>51112.833730924423</v>
      </c>
      <c r="CK43" s="4">
        <f ca="1">CK42*EXP('Task 5'!CH42)+$F43</f>
        <v>64837.047235420418</v>
      </c>
      <c r="CL43" s="4">
        <f ca="1">CL42*EXP('Task 5'!CI42)+$F43</f>
        <v>57593.582204315338</v>
      </c>
      <c r="CM43" s="4">
        <f ca="1">CM42*EXP('Task 5'!CJ42)+$F43</f>
        <v>47303.079356540387</v>
      </c>
      <c r="CN43" s="4">
        <f ca="1">CN42*EXP('Task 5'!CK42)+$F43</f>
        <v>40336.140889682734</v>
      </c>
      <c r="CO43" s="4">
        <f ca="1">CO42*EXP('Task 5'!CL42)+$F43</f>
        <v>52061.1515185955</v>
      </c>
      <c r="CP43" s="4">
        <f ca="1">CP42*EXP('Task 5'!CM42)+$F43</f>
        <v>51005.210049239206</v>
      </c>
      <c r="CQ43" s="4">
        <f ca="1">CQ42*EXP('Task 5'!CN42)+$F43</f>
        <v>61038.821649004167</v>
      </c>
      <c r="CR43" s="4">
        <f ca="1">CR42*EXP('Task 5'!CO42)+$F43</f>
        <v>46279.994929650173</v>
      </c>
      <c r="CS43" s="4">
        <f ca="1">CS42*EXP('Task 5'!CP42)+$F43</f>
        <v>45131.764194959011</v>
      </c>
      <c r="CT43" s="4">
        <f ca="1">CT42*EXP('Task 5'!CQ42)+$F43</f>
        <v>40687.792037975807</v>
      </c>
      <c r="CU43" s="4">
        <f ca="1">CU42*EXP('Task 5'!CR42)+$F43</f>
        <v>47867.678859117746</v>
      </c>
      <c r="CV43" s="4">
        <f ca="1">CV42*EXP('Task 5'!CS42)+$F43</f>
        <v>55395.491727082343</v>
      </c>
      <c r="CW43" s="4">
        <f ca="1">CW42*EXP('Task 5'!CT42)+$F43</f>
        <v>48647.9423459463</v>
      </c>
      <c r="CX43" s="4">
        <f ca="1">CX42*EXP('Task 5'!CU42)+$F43</f>
        <v>54099.733538615656</v>
      </c>
      <c r="CY43" s="4">
        <f ca="1">CY42*EXP('Task 5'!CV42)+$F43</f>
        <v>72441.598049442269</v>
      </c>
      <c r="CZ43" s="4">
        <f ca="1">CZ42*EXP('Task 5'!CW42)+$F43</f>
        <v>49847.748512293685</v>
      </c>
      <c r="DA43" s="4">
        <f ca="1">DA42*EXP('Task 5'!CX42)+$F43</f>
        <v>50703.227661595047</v>
      </c>
      <c r="DB43" s="4">
        <f ca="1">DB42*EXP('Task 5'!CY42)+$F43</f>
        <v>45998.622751993862</v>
      </c>
    </row>
    <row r="44" spans="1:106" x14ac:dyDescent="0.25">
      <c r="A44">
        <v>38</v>
      </c>
      <c r="B44" s="1">
        <f>'Task 2'!B41</f>
        <v>46112</v>
      </c>
      <c r="C44" s="4">
        <f>$B$3*'Task 2'!G41</f>
        <v>446.63099999999997</v>
      </c>
      <c r="D44" s="5">
        <f>'Task 3'!F41</f>
        <v>3.3558059832394793E-3</v>
      </c>
      <c r="E44" s="4">
        <f t="shared" si="2"/>
        <v>21696.186168318964</v>
      </c>
      <c r="F44" s="4">
        <f>$C$3*'Task 2'!G41</f>
        <v>1042.1389999999999</v>
      </c>
      <c r="G44" s="4">
        <f ca="1">G43*EXP('Task 5'!D43)+$F44</f>
        <v>83144.520971211794</v>
      </c>
      <c r="H44" s="4">
        <f ca="1">H43*EXP('Task 5'!E43)+$F44</f>
        <v>50906.485600709872</v>
      </c>
      <c r="I44" s="4">
        <f ca="1">I43*EXP('Task 5'!F43)+$F44</f>
        <v>38592.757419396316</v>
      </c>
      <c r="J44" s="4">
        <f ca="1">J43*EXP('Task 5'!G43)+$F44</f>
        <v>53788.144829065415</v>
      </c>
      <c r="K44" s="4">
        <f ca="1">K43*EXP('Task 5'!H43)+$F44</f>
        <v>59665.835627374763</v>
      </c>
      <c r="L44" s="4">
        <f ca="1">L43*EXP('Task 5'!I43)+$F44</f>
        <v>43820.892272471261</v>
      </c>
      <c r="M44" s="4">
        <f ca="1">M43*EXP('Task 5'!J43)+$F44</f>
        <v>46786.603251961598</v>
      </c>
      <c r="N44" s="4">
        <f ca="1">N43*EXP('Task 5'!K43)+$F44</f>
        <v>60926.117610540437</v>
      </c>
      <c r="O44" s="4">
        <f ca="1">O43*EXP('Task 5'!L43)+$F44</f>
        <v>69735.444280319964</v>
      </c>
      <c r="P44" s="4">
        <f ca="1">P43*EXP('Task 5'!M43)+$F44</f>
        <v>65785.341267173804</v>
      </c>
      <c r="Q44" s="4">
        <f ca="1">Q43*EXP('Task 5'!N43)+$F44</f>
        <v>70673.386403654789</v>
      </c>
      <c r="R44" s="4">
        <f ca="1">R43*EXP('Task 5'!O43)+$F44</f>
        <v>70950.099058286942</v>
      </c>
      <c r="S44" s="4">
        <f ca="1">S43*EXP('Task 5'!P43)+$F44</f>
        <v>46058.502694187249</v>
      </c>
      <c r="T44" s="4">
        <f ca="1">T43*EXP('Task 5'!Q43)+$F44</f>
        <v>32981.582195852454</v>
      </c>
      <c r="U44" s="4">
        <f ca="1">U43*EXP('Task 5'!R43)+$F44</f>
        <v>43450.579283974294</v>
      </c>
      <c r="V44" s="4">
        <f ca="1">V43*EXP('Task 5'!S43)+$F44</f>
        <v>47655.312639407384</v>
      </c>
      <c r="W44" s="4">
        <f ca="1">W43*EXP('Task 5'!T43)+$F44</f>
        <v>37731.597462539161</v>
      </c>
      <c r="X44" s="4">
        <f ca="1">X43*EXP('Task 5'!U43)+$F44</f>
        <v>59778.340069840437</v>
      </c>
      <c r="Y44" s="4">
        <f ca="1">Y43*EXP('Task 5'!V43)+$F44</f>
        <v>36005.188470069021</v>
      </c>
      <c r="Z44" s="4">
        <f ca="1">Z43*EXP('Task 5'!W43)+$F44</f>
        <v>56176.389404473171</v>
      </c>
      <c r="AA44" s="4">
        <f ca="1">AA43*EXP('Task 5'!X43)+$F44</f>
        <v>50999.279878694702</v>
      </c>
      <c r="AB44" s="4">
        <f ca="1">AB43*EXP('Task 5'!Y43)+$F44</f>
        <v>58858.079927661449</v>
      </c>
      <c r="AC44" s="4">
        <f ca="1">AC43*EXP('Task 5'!Z43)+$F44</f>
        <v>39753.129290191362</v>
      </c>
      <c r="AD44" s="4">
        <f ca="1">AD43*EXP('Task 5'!AA43)+$F44</f>
        <v>65438.331609358189</v>
      </c>
      <c r="AE44" s="4">
        <f ca="1">AE43*EXP('Task 5'!AB43)+$F44</f>
        <v>50330.895227377499</v>
      </c>
      <c r="AF44" s="4">
        <f ca="1">AF43*EXP('Task 5'!AC43)+$F44</f>
        <v>40608.758514345456</v>
      </c>
      <c r="AG44" s="4">
        <f ca="1">AG43*EXP('Task 5'!AD43)+$F44</f>
        <v>84852.708335484465</v>
      </c>
      <c r="AH44" s="4">
        <f ca="1">AH43*EXP('Task 5'!AE43)+$F44</f>
        <v>34806.695016614955</v>
      </c>
      <c r="AI44" s="4">
        <f ca="1">AI43*EXP('Task 5'!AF43)+$F44</f>
        <v>47783.629519940761</v>
      </c>
      <c r="AJ44" s="4">
        <f ca="1">AJ43*EXP('Task 5'!AG43)+$F44</f>
        <v>42853.714978055614</v>
      </c>
      <c r="AK44" s="4">
        <f ca="1">AK43*EXP('Task 5'!AH43)+$F44</f>
        <v>42935.140232061145</v>
      </c>
      <c r="AL44" s="4">
        <f ca="1">AL43*EXP('Task 5'!AI43)+$F44</f>
        <v>38593.454394846645</v>
      </c>
      <c r="AM44" s="4">
        <f ca="1">AM43*EXP('Task 5'!AJ43)+$F44</f>
        <v>45535.711336466404</v>
      </c>
      <c r="AN44" s="4">
        <f ca="1">AN43*EXP('Task 5'!AK43)+$F44</f>
        <v>51642.509851577677</v>
      </c>
      <c r="AO44" s="4">
        <f ca="1">AO43*EXP('Task 5'!AL43)+$F44</f>
        <v>50006.57556104369</v>
      </c>
      <c r="AP44" s="4">
        <f ca="1">AP43*EXP('Task 5'!AM43)+$F44</f>
        <v>65967.918349104948</v>
      </c>
      <c r="AQ44" s="4">
        <f ca="1">AQ43*EXP('Task 5'!AN43)+$F44</f>
        <v>62128.278455738277</v>
      </c>
      <c r="AR44" s="4">
        <f ca="1">AR43*EXP('Task 5'!AO43)+$F44</f>
        <v>47904.841670197296</v>
      </c>
      <c r="AS44" s="4">
        <f ca="1">AS43*EXP('Task 5'!AP43)+$F44</f>
        <v>36397.101324222698</v>
      </c>
      <c r="AT44" s="4">
        <f ca="1">AT43*EXP('Task 5'!AQ43)+$F44</f>
        <v>47040.600615265976</v>
      </c>
      <c r="AU44" s="4">
        <f ca="1">AU43*EXP('Task 5'!AR43)+$F44</f>
        <v>55280.289976777567</v>
      </c>
      <c r="AV44" s="4">
        <f ca="1">AV43*EXP('Task 5'!AS43)+$F44</f>
        <v>43918.587906573382</v>
      </c>
      <c r="AW44" s="4">
        <f ca="1">AW43*EXP('Task 5'!AT43)+$F44</f>
        <v>43435.06903967791</v>
      </c>
      <c r="AX44" s="4">
        <f ca="1">AX43*EXP('Task 5'!AU43)+$F44</f>
        <v>53577.662378598798</v>
      </c>
      <c r="AY44" s="4">
        <f ca="1">AY43*EXP('Task 5'!AV43)+$F44</f>
        <v>59812.716165098929</v>
      </c>
      <c r="AZ44" s="4">
        <f ca="1">AZ43*EXP('Task 5'!AW43)+$F44</f>
        <v>60961.556541157639</v>
      </c>
      <c r="BA44" s="4">
        <f ca="1">BA43*EXP('Task 5'!AX43)+$F44</f>
        <v>45597.624602757664</v>
      </c>
      <c r="BB44" s="4">
        <f ca="1">BB43*EXP('Task 5'!AY43)+$F44</f>
        <v>63958.060141615038</v>
      </c>
      <c r="BC44" s="4">
        <f ca="1">BC43*EXP('Task 5'!AZ43)+$F44</f>
        <v>48198.972161346261</v>
      </c>
      <c r="BD44" s="4">
        <f ca="1">BD43*EXP('Task 5'!BA43)+$F44</f>
        <v>76070.011234868216</v>
      </c>
      <c r="BE44" s="4">
        <f ca="1">BE43*EXP('Task 5'!BB43)+$F44</f>
        <v>45056.159579827559</v>
      </c>
      <c r="BF44" s="4">
        <f ca="1">BF43*EXP('Task 5'!BC43)+$F44</f>
        <v>76714.249060703398</v>
      </c>
      <c r="BG44" s="4">
        <f ca="1">BG43*EXP('Task 5'!BD43)+$F44</f>
        <v>67228.147543213097</v>
      </c>
      <c r="BH44" s="4">
        <f ca="1">BH43*EXP('Task 5'!BE43)+$F44</f>
        <v>45815.237752408968</v>
      </c>
      <c r="BI44" s="4">
        <f ca="1">BI43*EXP('Task 5'!BF43)+$F44</f>
        <v>58338.924667962448</v>
      </c>
      <c r="BJ44" s="4">
        <f ca="1">BJ43*EXP('Task 5'!BG43)+$F44</f>
        <v>65393.530710003994</v>
      </c>
      <c r="BK44" s="4">
        <f ca="1">BK43*EXP('Task 5'!BH43)+$F44</f>
        <v>48332.385605778974</v>
      </c>
      <c r="BL44" s="4">
        <f ca="1">BL43*EXP('Task 5'!BI43)+$F44</f>
        <v>49839.149008312103</v>
      </c>
      <c r="BM44" s="4">
        <f ca="1">BM43*EXP('Task 5'!BJ43)+$F44</f>
        <v>52977.600620983889</v>
      </c>
      <c r="BN44" s="4">
        <f ca="1">BN43*EXP('Task 5'!BK43)+$F44</f>
        <v>54600.319872760971</v>
      </c>
      <c r="BO44" s="4">
        <f ca="1">BO43*EXP('Task 5'!BL43)+$F44</f>
        <v>47891.27510845058</v>
      </c>
      <c r="BP44" s="4">
        <f ca="1">BP43*EXP('Task 5'!BM43)+$F44</f>
        <v>47942.080195561583</v>
      </c>
      <c r="BQ44" s="4">
        <f ca="1">BQ43*EXP('Task 5'!BN43)+$F44</f>
        <v>47172.290585658375</v>
      </c>
      <c r="BR44" s="4">
        <f ca="1">BR43*EXP('Task 5'!BO43)+$F44</f>
        <v>34677.991726281121</v>
      </c>
      <c r="BS44" s="4">
        <f ca="1">BS43*EXP('Task 5'!BP43)+$F44</f>
        <v>71282.680977382755</v>
      </c>
      <c r="BT44" s="4">
        <f ca="1">BT43*EXP('Task 5'!BQ43)+$F44</f>
        <v>42266.257086943791</v>
      </c>
      <c r="BU44" s="4">
        <f ca="1">BU43*EXP('Task 5'!BR43)+$F44</f>
        <v>43555.146179502692</v>
      </c>
      <c r="BV44" s="4">
        <f ca="1">BV43*EXP('Task 5'!BS43)+$F44</f>
        <v>55078.719580664758</v>
      </c>
      <c r="BW44" s="4">
        <f ca="1">BW43*EXP('Task 5'!BT43)+$F44</f>
        <v>49257.373508200821</v>
      </c>
      <c r="BX44" s="4">
        <f ca="1">BX43*EXP('Task 5'!BU43)+$F44</f>
        <v>50861.093440325138</v>
      </c>
      <c r="BY44" s="4">
        <f ca="1">BY43*EXP('Task 5'!BV43)+$F44</f>
        <v>38958.280798562366</v>
      </c>
      <c r="BZ44" s="4">
        <f ca="1">BZ43*EXP('Task 5'!BW43)+$F44</f>
        <v>50938.773672575604</v>
      </c>
      <c r="CA44" s="4">
        <f ca="1">CA43*EXP('Task 5'!BX43)+$F44</f>
        <v>69344.596425903699</v>
      </c>
      <c r="CB44" s="4">
        <f ca="1">CB43*EXP('Task 5'!BY43)+$F44</f>
        <v>61422.474266036908</v>
      </c>
      <c r="CC44" s="4">
        <f ca="1">CC43*EXP('Task 5'!BZ43)+$F44</f>
        <v>69348.633593367427</v>
      </c>
      <c r="CD44" s="4">
        <f ca="1">CD43*EXP('Task 5'!CA43)+$F44</f>
        <v>42897.037702264526</v>
      </c>
      <c r="CE44" s="4">
        <f ca="1">CE43*EXP('Task 5'!CB43)+$F44</f>
        <v>39190.710226807176</v>
      </c>
      <c r="CF44" s="4">
        <f ca="1">CF43*EXP('Task 5'!CC43)+$F44</f>
        <v>43943.597089120703</v>
      </c>
      <c r="CG44" s="4">
        <f ca="1">CG43*EXP('Task 5'!CD43)+$F44</f>
        <v>55702.462849159514</v>
      </c>
      <c r="CH44" s="4">
        <f ca="1">CH43*EXP('Task 5'!CE43)+$F44</f>
        <v>49875.452438383087</v>
      </c>
      <c r="CI44" s="4">
        <f ca="1">CI43*EXP('Task 5'!CF43)+$F44</f>
        <v>51669.471341731049</v>
      </c>
      <c r="CJ44" s="4">
        <f ca="1">CJ43*EXP('Task 5'!CG43)+$F44</f>
        <v>48747.998589644216</v>
      </c>
      <c r="CK44" s="4">
        <f ca="1">CK43*EXP('Task 5'!CH43)+$F44</f>
        <v>59230.185302330327</v>
      </c>
      <c r="CL44" s="4">
        <f ca="1">CL43*EXP('Task 5'!CI43)+$F44</f>
        <v>55086.996075464893</v>
      </c>
      <c r="CM44" s="4">
        <f ca="1">CM43*EXP('Task 5'!CJ43)+$F44</f>
        <v>47239.296704103333</v>
      </c>
      <c r="CN44" s="4">
        <f ca="1">CN43*EXP('Task 5'!CK43)+$F44</f>
        <v>40540.554177943297</v>
      </c>
      <c r="CO44" s="4">
        <f ca="1">CO43*EXP('Task 5'!CL43)+$F44</f>
        <v>55849.455130304355</v>
      </c>
      <c r="CP44" s="4">
        <f ca="1">CP43*EXP('Task 5'!CM43)+$F44</f>
        <v>54466.27618195286</v>
      </c>
      <c r="CQ44" s="4">
        <f ca="1">CQ43*EXP('Task 5'!CN43)+$F44</f>
        <v>61466.861576918571</v>
      </c>
      <c r="CR44" s="4">
        <f ca="1">CR43*EXP('Task 5'!CO43)+$F44</f>
        <v>52374.189095880902</v>
      </c>
      <c r="CS44" s="4">
        <f ca="1">CS43*EXP('Task 5'!CP43)+$F44</f>
        <v>46175.853380521519</v>
      </c>
      <c r="CT44" s="4">
        <f ca="1">CT43*EXP('Task 5'!CQ43)+$F44</f>
        <v>38599.735872502279</v>
      </c>
      <c r="CU44" s="4">
        <f ca="1">CU43*EXP('Task 5'!CR43)+$F44</f>
        <v>52055.080764713719</v>
      </c>
      <c r="CV44" s="4">
        <f ca="1">CV43*EXP('Task 5'!CS43)+$F44</f>
        <v>59072.715191284638</v>
      </c>
      <c r="CW44" s="4">
        <f ca="1">CW43*EXP('Task 5'!CT43)+$F44</f>
        <v>46835.420977322312</v>
      </c>
      <c r="CX44" s="4">
        <f ca="1">CX43*EXP('Task 5'!CU43)+$F44</f>
        <v>54784.287264717284</v>
      </c>
      <c r="CY44" s="4">
        <f ca="1">CY43*EXP('Task 5'!CV43)+$F44</f>
        <v>75437.212762804586</v>
      </c>
      <c r="CZ44" s="4">
        <f ca="1">CZ43*EXP('Task 5'!CW43)+$F44</f>
        <v>47469.389789195615</v>
      </c>
      <c r="DA44" s="4">
        <f ca="1">DA43*EXP('Task 5'!CX43)+$F44</f>
        <v>51086.752574875311</v>
      </c>
      <c r="DB44" s="4">
        <f ca="1">DB43*EXP('Task 5'!CY43)+$F44</f>
        <v>44046.884636201292</v>
      </c>
    </row>
    <row r="45" spans="1:106" x14ac:dyDescent="0.25">
      <c r="A45">
        <v>39</v>
      </c>
      <c r="B45" s="1">
        <f>'Task 2'!B42</f>
        <v>46142</v>
      </c>
      <c r="C45" s="4">
        <f>$B$3*'Task 2'!G42</f>
        <v>446.63099999999997</v>
      </c>
      <c r="D45" s="5">
        <f>'Task 3'!F42</f>
        <v>3.3866519763428027E-3</v>
      </c>
      <c r="E45" s="4">
        <f t="shared" si="2"/>
        <v>22216.923935632694</v>
      </c>
      <c r="F45" s="4">
        <f>$C$3*'Task 2'!G42</f>
        <v>1042.1389999999999</v>
      </c>
      <c r="G45" s="4">
        <f ca="1">G44*EXP('Task 5'!D44)+$F45</f>
        <v>77866.533541968354</v>
      </c>
      <c r="H45" s="4">
        <f ca="1">H44*EXP('Task 5'!E44)+$F45</f>
        <v>53592.432233020678</v>
      </c>
      <c r="I45" s="4">
        <f ca="1">I44*EXP('Task 5'!F44)+$F45</f>
        <v>42287.402759615703</v>
      </c>
      <c r="J45" s="4">
        <f ca="1">J44*EXP('Task 5'!G44)+$F45</f>
        <v>51518.480682919275</v>
      </c>
      <c r="K45" s="4">
        <f ca="1">K44*EXP('Task 5'!H44)+$F45</f>
        <v>55273.64738173868</v>
      </c>
      <c r="L45" s="4">
        <f ca="1">L44*EXP('Task 5'!I44)+$F45</f>
        <v>43613.449348490292</v>
      </c>
      <c r="M45" s="4">
        <f ca="1">M44*EXP('Task 5'!J44)+$F45</f>
        <v>47826.82640602524</v>
      </c>
      <c r="N45" s="4">
        <f ca="1">N44*EXP('Task 5'!K44)+$F45</f>
        <v>60210.802678170185</v>
      </c>
      <c r="O45" s="4">
        <f ca="1">O44*EXP('Task 5'!L44)+$F45</f>
        <v>66962.214188696438</v>
      </c>
      <c r="P45" s="4">
        <f ca="1">P44*EXP('Task 5'!M44)+$F45</f>
        <v>59532.738108621321</v>
      </c>
      <c r="Q45" s="4">
        <f ca="1">Q44*EXP('Task 5'!N44)+$F45</f>
        <v>71382.981662474049</v>
      </c>
      <c r="R45" s="4">
        <f ca="1">R44*EXP('Task 5'!O44)+$F45</f>
        <v>66930.502764214107</v>
      </c>
      <c r="S45" s="4">
        <f ca="1">S44*EXP('Task 5'!P44)+$F45</f>
        <v>44874.270666704659</v>
      </c>
      <c r="T45" s="4">
        <f ca="1">T44*EXP('Task 5'!Q44)+$F45</f>
        <v>34263.395068893842</v>
      </c>
      <c r="U45" s="4">
        <f ca="1">U44*EXP('Task 5'!R44)+$F45</f>
        <v>44537.569249321794</v>
      </c>
      <c r="V45" s="4">
        <f ca="1">V44*EXP('Task 5'!S44)+$F45</f>
        <v>50788.225476956221</v>
      </c>
      <c r="W45" s="4">
        <f ca="1">W44*EXP('Task 5'!T44)+$F45</f>
        <v>38382.228116697341</v>
      </c>
      <c r="X45" s="4">
        <f ca="1">X44*EXP('Task 5'!U44)+$F45</f>
        <v>58690.781605118762</v>
      </c>
      <c r="Y45" s="4">
        <f ca="1">Y44*EXP('Task 5'!V44)+$F45</f>
        <v>34771.619194660248</v>
      </c>
      <c r="Z45" s="4">
        <f ca="1">Z44*EXP('Task 5'!W44)+$F45</f>
        <v>63224.431935007982</v>
      </c>
      <c r="AA45" s="4">
        <f ca="1">AA44*EXP('Task 5'!X44)+$F45</f>
        <v>53954.299305836837</v>
      </c>
      <c r="AB45" s="4">
        <f ca="1">AB44*EXP('Task 5'!Y44)+$F45</f>
        <v>57898.399642236218</v>
      </c>
      <c r="AC45" s="4">
        <f ca="1">AC44*EXP('Task 5'!Z44)+$F45</f>
        <v>38535.278356531424</v>
      </c>
      <c r="AD45" s="4">
        <f ca="1">AD44*EXP('Task 5'!AA44)+$F45</f>
        <v>66667.231533788232</v>
      </c>
      <c r="AE45" s="4">
        <f ca="1">AE44*EXP('Task 5'!AB44)+$F45</f>
        <v>50057.069512987378</v>
      </c>
      <c r="AF45" s="4">
        <f ca="1">AF44*EXP('Task 5'!AC44)+$F45</f>
        <v>42861.546465759762</v>
      </c>
      <c r="AG45" s="4">
        <f ca="1">AG44*EXP('Task 5'!AD44)+$F45</f>
        <v>87215.131536046785</v>
      </c>
      <c r="AH45" s="4">
        <f ca="1">AH44*EXP('Task 5'!AE44)+$F45</f>
        <v>35794.525648447212</v>
      </c>
      <c r="AI45" s="4">
        <f ca="1">AI44*EXP('Task 5'!AF44)+$F45</f>
        <v>47165.931831462018</v>
      </c>
      <c r="AJ45" s="4">
        <f ca="1">AJ44*EXP('Task 5'!AG44)+$F45</f>
        <v>42718.393202850966</v>
      </c>
      <c r="AK45" s="4">
        <f ca="1">AK44*EXP('Task 5'!AH44)+$F45</f>
        <v>41469.250711857407</v>
      </c>
      <c r="AL45" s="4">
        <f ca="1">AL44*EXP('Task 5'!AI44)+$F45</f>
        <v>38748.892496311819</v>
      </c>
      <c r="AM45" s="4">
        <f ca="1">AM44*EXP('Task 5'!AJ44)+$F45</f>
        <v>47008.260085484406</v>
      </c>
      <c r="AN45" s="4">
        <f ca="1">AN44*EXP('Task 5'!AK44)+$F45</f>
        <v>50989.75852414831</v>
      </c>
      <c r="AO45" s="4">
        <f ca="1">AO44*EXP('Task 5'!AL44)+$F45</f>
        <v>47205.145419216802</v>
      </c>
      <c r="AP45" s="4">
        <f ca="1">AP44*EXP('Task 5'!AM44)+$F45</f>
        <v>59749.406002727286</v>
      </c>
      <c r="AQ45" s="4">
        <f ca="1">AQ44*EXP('Task 5'!AN44)+$F45</f>
        <v>58645.979036011697</v>
      </c>
      <c r="AR45" s="4">
        <f ca="1">AR44*EXP('Task 5'!AO44)+$F45</f>
        <v>48814.328218945615</v>
      </c>
      <c r="AS45" s="4">
        <f ca="1">AS44*EXP('Task 5'!AP44)+$F45</f>
        <v>35986.765695610375</v>
      </c>
      <c r="AT45" s="4">
        <f ca="1">AT44*EXP('Task 5'!AQ44)+$F45</f>
        <v>51598.41506358645</v>
      </c>
      <c r="AU45" s="4">
        <f ca="1">AU44*EXP('Task 5'!AR44)+$F45</f>
        <v>54533.622599199938</v>
      </c>
      <c r="AV45" s="4">
        <f ca="1">AV44*EXP('Task 5'!AS44)+$F45</f>
        <v>44113.141888582497</v>
      </c>
      <c r="AW45" s="4">
        <f ca="1">AW44*EXP('Task 5'!AT44)+$F45</f>
        <v>44933.778312362483</v>
      </c>
      <c r="AX45" s="4">
        <f ca="1">AX44*EXP('Task 5'!AU44)+$F45</f>
        <v>53089.073171266755</v>
      </c>
      <c r="AY45" s="4">
        <f ca="1">AY44*EXP('Task 5'!AV44)+$F45</f>
        <v>62526.243627933021</v>
      </c>
      <c r="AZ45" s="4">
        <f ca="1">AZ44*EXP('Task 5'!AW44)+$F45</f>
        <v>56165.558341070813</v>
      </c>
      <c r="BA45" s="4">
        <f ca="1">BA44*EXP('Task 5'!AX44)+$F45</f>
        <v>44283.974474171438</v>
      </c>
      <c r="BB45" s="4">
        <f ca="1">BB44*EXP('Task 5'!AY44)+$F45</f>
        <v>66643.543552643299</v>
      </c>
      <c r="BC45" s="4">
        <f ca="1">BC44*EXP('Task 5'!AZ44)+$F45</f>
        <v>46923.454982977019</v>
      </c>
      <c r="BD45" s="4">
        <f ca="1">BD44*EXP('Task 5'!BA44)+$F45</f>
        <v>73537.426493640189</v>
      </c>
      <c r="BE45" s="4">
        <f ca="1">BE44*EXP('Task 5'!BB44)+$F45</f>
        <v>49716.040052779048</v>
      </c>
      <c r="BF45" s="4">
        <f ca="1">BF44*EXP('Task 5'!BC44)+$F45</f>
        <v>85050.002977884462</v>
      </c>
      <c r="BG45" s="4">
        <f ca="1">BG44*EXP('Task 5'!BD44)+$F45</f>
        <v>72773.721749506338</v>
      </c>
      <c r="BH45" s="4">
        <f ca="1">BH44*EXP('Task 5'!BE44)+$F45</f>
        <v>45308.063218719944</v>
      </c>
      <c r="BI45" s="4">
        <f ca="1">BI44*EXP('Task 5'!BF44)+$F45</f>
        <v>55815.059898405125</v>
      </c>
      <c r="BJ45" s="4">
        <f ca="1">BJ44*EXP('Task 5'!BG44)+$F45</f>
        <v>69267.787872650384</v>
      </c>
      <c r="BK45" s="4">
        <f ca="1">BK44*EXP('Task 5'!BH44)+$F45</f>
        <v>46343.172103426747</v>
      </c>
      <c r="BL45" s="4">
        <f ca="1">BL44*EXP('Task 5'!BI44)+$F45</f>
        <v>50166.364832994761</v>
      </c>
      <c r="BM45" s="4">
        <f ca="1">BM44*EXP('Task 5'!BJ44)+$F45</f>
        <v>53020.374663661765</v>
      </c>
      <c r="BN45" s="4">
        <f ca="1">BN44*EXP('Task 5'!BK44)+$F45</f>
        <v>56621.926395384653</v>
      </c>
      <c r="BO45" s="4">
        <f ca="1">BO44*EXP('Task 5'!BL44)+$F45</f>
        <v>49051.837170085273</v>
      </c>
      <c r="BP45" s="4">
        <f ca="1">BP44*EXP('Task 5'!BM44)+$F45</f>
        <v>47247.072115338538</v>
      </c>
      <c r="BQ45" s="4">
        <f ca="1">BQ44*EXP('Task 5'!BN44)+$F45</f>
        <v>46839.460314444579</v>
      </c>
      <c r="BR45" s="4">
        <f ca="1">BR44*EXP('Task 5'!BO44)+$F45</f>
        <v>32894.175332095569</v>
      </c>
      <c r="BS45" s="4">
        <f ca="1">BS44*EXP('Task 5'!BP44)+$F45</f>
        <v>64655.600351522458</v>
      </c>
      <c r="BT45" s="4">
        <f ca="1">BT44*EXP('Task 5'!BQ44)+$F45</f>
        <v>45778.161494949491</v>
      </c>
      <c r="BU45" s="4">
        <f ca="1">BU44*EXP('Task 5'!BR44)+$F45</f>
        <v>44429.623008259812</v>
      </c>
      <c r="BV45" s="4">
        <f ca="1">BV44*EXP('Task 5'!BS44)+$F45</f>
        <v>56554.744620010773</v>
      </c>
      <c r="BW45" s="4">
        <f ca="1">BW44*EXP('Task 5'!BT44)+$F45</f>
        <v>53104.942846283644</v>
      </c>
      <c r="BX45" s="4">
        <f ca="1">BX44*EXP('Task 5'!BU44)+$F45</f>
        <v>48301.396495122717</v>
      </c>
      <c r="BY45" s="4">
        <f ca="1">BY44*EXP('Task 5'!BV44)+$F45</f>
        <v>38748.289136971347</v>
      </c>
      <c r="BZ45" s="4">
        <f ca="1">BZ44*EXP('Task 5'!BW44)+$F45</f>
        <v>52568.72659148011</v>
      </c>
      <c r="CA45" s="4">
        <f ca="1">CA44*EXP('Task 5'!BX44)+$F45</f>
        <v>71269.794877113804</v>
      </c>
      <c r="CB45" s="4">
        <f ca="1">CB44*EXP('Task 5'!BY44)+$F45</f>
        <v>62833.116420914732</v>
      </c>
      <c r="CC45" s="4">
        <f ca="1">CC44*EXP('Task 5'!BZ44)+$F45</f>
        <v>71141.965709853801</v>
      </c>
      <c r="CD45" s="4">
        <f ca="1">CD44*EXP('Task 5'!CA44)+$F45</f>
        <v>45647.133299989597</v>
      </c>
      <c r="CE45" s="4">
        <f ca="1">CE44*EXP('Task 5'!CB44)+$F45</f>
        <v>39465.190624237519</v>
      </c>
      <c r="CF45" s="4">
        <f ca="1">CF44*EXP('Task 5'!CC44)+$F45</f>
        <v>43375.27586033327</v>
      </c>
      <c r="CG45" s="4">
        <f ca="1">CG44*EXP('Task 5'!CD44)+$F45</f>
        <v>60879.683718269291</v>
      </c>
      <c r="CH45" s="4">
        <f ca="1">CH44*EXP('Task 5'!CE44)+$F45</f>
        <v>49684.531419658531</v>
      </c>
      <c r="CI45" s="4">
        <f ca="1">CI44*EXP('Task 5'!CF44)+$F45</f>
        <v>48499.731878279825</v>
      </c>
      <c r="CJ45" s="4">
        <f ca="1">CJ44*EXP('Task 5'!CG44)+$F45</f>
        <v>44930.240818214093</v>
      </c>
      <c r="CK45" s="4">
        <f ca="1">CK44*EXP('Task 5'!CH44)+$F45</f>
        <v>60670.987341799017</v>
      </c>
      <c r="CL45" s="4">
        <f ca="1">CL44*EXP('Task 5'!CI44)+$F45</f>
        <v>54496.859837800665</v>
      </c>
      <c r="CM45" s="4">
        <f ca="1">CM44*EXP('Task 5'!CJ44)+$F45</f>
        <v>50859.383071434291</v>
      </c>
      <c r="CN45" s="4">
        <f ca="1">CN44*EXP('Task 5'!CK44)+$F45</f>
        <v>40915.288749276071</v>
      </c>
      <c r="CO45" s="4">
        <f ca="1">CO44*EXP('Task 5'!CL44)+$F45</f>
        <v>52509.740151095182</v>
      </c>
      <c r="CP45" s="4">
        <f ca="1">CP44*EXP('Task 5'!CM44)+$F45</f>
        <v>56159.265454171567</v>
      </c>
      <c r="CQ45" s="4">
        <f ca="1">CQ44*EXP('Task 5'!CN44)+$F45</f>
        <v>66771.316750308324</v>
      </c>
      <c r="CR45" s="4">
        <f ca="1">CR44*EXP('Task 5'!CO44)+$F45</f>
        <v>55188.699928960516</v>
      </c>
      <c r="CS45" s="4">
        <f ca="1">CS44*EXP('Task 5'!CP44)+$F45</f>
        <v>49053.75666805802</v>
      </c>
      <c r="CT45" s="4">
        <f ca="1">CT44*EXP('Task 5'!CQ44)+$F45</f>
        <v>38123.933216073288</v>
      </c>
      <c r="CU45" s="4">
        <f ca="1">CU44*EXP('Task 5'!CR44)+$F45</f>
        <v>56629.999921422321</v>
      </c>
      <c r="CV45" s="4">
        <f ca="1">CV44*EXP('Task 5'!CS44)+$F45</f>
        <v>62579.070701969133</v>
      </c>
      <c r="CW45" s="4">
        <f ca="1">CW44*EXP('Task 5'!CT44)+$F45</f>
        <v>48178.634291641269</v>
      </c>
      <c r="CX45" s="4">
        <f ca="1">CX44*EXP('Task 5'!CU44)+$F45</f>
        <v>62775.1504010262</v>
      </c>
      <c r="CY45" s="4">
        <f ca="1">CY44*EXP('Task 5'!CV44)+$F45</f>
        <v>77723.1221541165</v>
      </c>
      <c r="CZ45" s="4">
        <f ca="1">CZ44*EXP('Task 5'!CW44)+$F45</f>
        <v>49908.164211205032</v>
      </c>
      <c r="DA45" s="4">
        <f ca="1">DA44*EXP('Task 5'!CX44)+$F45</f>
        <v>53503.934187613995</v>
      </c>
      <c r="DB45" s="4">
        <f ca="1">DB44*EXP('Task 5'!CY44)+$F45</f>
        <v>44854.144927695699</v>
      </c>
    </row>
    <row r="46" spans="1:106" x14ac:dyDescent="0.25">
      <c r="A46">
        <v>40</v>
      </c>
      <c r="B46" s="1">
        <f>'Task 2'!B43</f>
        <v>46173</v>
      </c>
      <c r="C46" s="4">
        <f>$B$3*'Task 2'!G43</f>
        <v>446.63099999999997</v>
      </c>
      <c r="D46" s="5">
        <f>'Task 3'!F43</f>
        <v>3.41565871249494E-3</v>
      </c>
      <c r="E46" s="4">
        <f t="shared" si="2"/>
        <v>22740.04471433338</v>
      </c>
      <c r="F46" s="4">
        <f>$C$3*'Task 2'!G43</f>
        <v>1042.1389999999999</v>
      </c>
      <c r="G46" s="4">
        <f ca="1">G45*EXP('Task 5'!D45)+$F46</f>
        <v>75301.142398865471</v>
      </c>
      <c r="H46" s="4">
        <f ca="1">H45*EXP('Task 5'!E45)+$F46</f>
        <v>57092.508869892379</v>
      </c>
      <c r="I46" s="4">
        <f ca="1">I45*EXP('Task 5'!F45)+$F46</f>
        <v>42941.065629264842</v>
      </c>
      <c r="J46" s="4">
        <f ca="1">J45*EXP('Task 5'!G45)+$F46</f>
        <v>50569.340196101562</v>
      </c>
      <c r="K46" s="4">
        <f ca="1">K45*EXP('Task 5'!H45)+$F46</f>
        <v>55201.997116166269</v>
      </c>
      <c r="L46" s="4">
        <f ca="1">L45*EXP('Task 5'!I45)+$F46</f>
        <v>44648.812290093658</v>
      </c>
      <c r="M46" s="4">
        <f ca="1">M45*EXP('Task 5'!J45)+$F46</f>
        <v>51571.166256756449</v>
      </c>
      <c r="N46" s="4">
        <f ca="1">N45*EXP('Task 5'!K45)+$F46</f>
        <v>60261.601627807373</v>
      </c>
      <c r="O46" s="4">
        <f ca="1">O45*EXP('Task 5'!L45)+$F46</f>
        <v>74886.362566893251</v>
      </c>
      <c r="P46" s="4">
        <f ca="1">P45*EXP('Task 5'!M45)+$F46</f>
        <v>55651.459029056256</v>
      </c>
      <c r="Q46" s="4">
        <f ca="1">Q45*EXP('Task 5'!N45)+$F46</f>
        <v>69968.259004633554</v>
      </c>
      <c r="R46" s="4">
        <f ca="1">R45*EXP('Task 5'!O45)+$F46</f>
        <v>73916.679908868202</v>
      </c>
      <c r="S46" s="4">
        <f ca="1">S45*EXP('Task 5'!P45)+$F46</f>
        <v>50177.430077750767</v>
      </c>
      <c r="T46" s="4">
        <f ca="1">T45*EXP('Task 5'!Q45)+$F46</f>
        <v>36678.48554337828</v>
      </c>
      <c r="U46" s="4">
        <f ca="1">U45*EXP('Task 5'!R45)+$F46</f>
        <v>49273.559470477703</v>
      </c>
      <c r="V46" s="4">
        <f ca="1">V45*EXP('Task 5'!S45)+$F46</f>
        <v>48739.79719136942</v>
      </c>
      <c r="W46" s="4">
        <f ca="1">W45*EXP('Task 5'!T45)+$F46</f>
        <v>40819.750071713512</v>
      </c>
      <c r="X46" s="4">
        <f ca="1">X45*EXP('Task 5'!U45)+$F46</f>
        <v>59259.731667827509</v>
      </c>
      <c r="Y46" s="4">
        <f ca="1">Y45*EXP('Task 5'!V45)+$F46</f>
        <v>35877.611708744284</v>
      </c>
      <c r="Z46" s="4">
        <f ca="1">Z45*EXP('Task 5'!W45)+$F46</f>
        <v>67352.552404999224</v>
      </c>
      <c r="AA46" s="4">
        <f ca="1">AA45*EXP('Task 5'!X45)+$F46</f>
        <v>55213.370438773483</v>
      </c>
      <c r="AB46" s="4">
        <f ca="1">AB45*EXP('Task 5'!Y45)+$F46</f>
        <v>57370.699369502487</v>
      </c>
      <c r="AC46" s="4">
        <f ca="1">AC45*EXP('Task 5'!Z45)+$F46</f>
        <v>37414.048305300959</v>
      </c>
      <c r="AD46" s="4">
        <f ca="1">AD45*EXP('Task 5'!AA45)+$F46</f>
        <v>70055.148696646283</v>
      </c>
      <c r="AE46" s="4">
        <f ca="1">AE45*EXP('Task 5'!AB45)+$F46</f>
        <v>52000.920803946377</v>
      </c>
      <c r="AF46" s="4">
        <f ca="1">AF45*EXP('Task 5'!AC45)+$F46</f>
        <v>46501.107764375782</v>
      </c>
      <c r="AG46" s="4">
        <f ca="1">AG45*EXP('Task 5'!AD45)+$F46</f>
        <v>94101.098887581655</v>
      </c>
      <c r="AH46" s="4">
        <f ca="1">AH45*EXP('Task 5'!AE45)+$F46</f>
        <v>39834.352555364727</v>
      </c>
      <c r="AI46" s="4">
        <f ca="1">AI45*EXP('Task 5'!AF45)+$F46</f>
        <v>52741.765271928001</v>
      </c>
      <c r="AJ46" s="4">
        <f ca="1">AJ45*EXP('Task 5'!AG45)+$F46</f>
        <v>44146.543644347708</v>
      </c>
      <c r="AK46" s="4">
        <f ca="1">AK45*EXP('Task 5'!AH45)+$F46</f>
        <v>46251.174711980151</v>
      </c>
      <c r="AL46" s="4">
        <f ca="1">AL45*EXP('Task 5'!AI45)+$F46</f>
        <v>35202.381006078613</v>
      </c>
      <c r="AM46" s="4">
        <f ca="1">AM45*EXP('Task 5'!AJ45)+$F46</f>
        <v>51213.817341527909</v>
      </c>
      <c r="AN46" s="4">
        <f ca="1">AN45*EXP('Task 5'!AK45)+$F46</f>
        <v>52599.480208305707</v>
      </c>
      <c r="AO46" s="4">
        <f ca="1">AO45*EXP('Task 5'!AL45)+$F46</f>
        <v>44811.100481215639</v>
      </c>
      <c r="AP46" s="4">
        <f ca="1">AP45*EXP('Task 5'!AM45)+$F46</f>
        <v>59781.871053287156</v>
      </c>
      <c r="AQ46" s="4">
        <f ca="1">AQ45*EXP('Task 5'!AN45)+$F46</f>
        <v>56249.839058683305</v>
      </c>
      <c r="AR46" s="4">
        <f ca="1">AR45*EXP('Task 5'!AO45)+$F46</f>
        <v>48085.481286748793</v>
      </c>
      <c r="AS46" s="4">
        <f ca="1">AS45*EXP('Task 5'!AP45)+$F46</f>
        <v>36071.709337427681</v>
      </c>
      <c r="AT46" s="4">
        <f ca="1">AT45*EXP('Task 5'!AQ45)+$F46</f>
        <v>49879.122207656445</v>
      </c>
      <c r="AU46" s="4">
        <f ca="1">AU45*EXP('Task 5'!AR45)+$F46</f>
        <v>53844.500527517259</v>
      </c>
      <c r="AV46" s="4">
        <f ca="1">AV45*EXP('Task 5'!AS45)+$F46</f>
        <v>42943.575852566522</v>
      </c>
      <c r="AW46" s="4">
        <f ca="1">AW45*EXP('Task 5'!AT45)+$F46</f>
        <v>48872.95207940109</v>
      </c>
      <c r="AX46" s="4">
        <f ca="1">AX45*EXP('Task 5'!AU45)+$F46</f>
        <v>54092.655440328388</v>
      </c>
      <c r="AY46" s="4">
        <f ca="1">AY45*EXP('Task 5'!AV45)+$F46</f>
        <v>62579.716523012205</v>
      </c>
      <c r="AZ46" s="4">
        <f ca="1">AZ45*EXP('Task 5'!AW45)+$F46</f>
        <v>58667.457076119063</v>
      </c>
      <c r="BA46" s="4">
        <f ca="1">BA45*EXP('Task 5'!AX45)+$F46</f>
        <v>48846.917268332931</v>
      </c>
      <c r="BB46" s="4">
        <f ca="1">BB45*EXP('Task 5'!AY45)+$F46</f>
        <v>73358.281614888736</v>
      </c>
      <c r="BC46" s="4">
        <f ca="1">BC45*EXP('Task 5'!AZ45)+$F46</f>
        <v>47826.860342617547</v>
      </c>
      <c r="BD46" s="4">
        <f ca="1">BD45*EXP('Task 5'!BA45)+$F46</f>
        <v>65036.163484224533</v>
      </c>
      <c r="BE46" s="4">
        <f ca="1">BE45*EXP('Task 5'!BB45)+$F46</f>
        <v>48403.639772035065</v>
      </c>
      <c r="BF46" s="4">
        <f ca="1">BF45*EXP('Task 5'!BC45)+$F46</f>
        <v>95133.464259872489</v>
      </c>
      <c r="BG46" s="4">
        <f ca="1">BG45*EXP('Task 5'!BD45)+$F46</f>
        <v>68566.577448688797</v>
      </c>
      <c r="BH46" s="4">
        <f ca="1">BH45*EXP('Task 5'!BE45)+$F46</f>
        <v>47624.134773059297</v>
      </c>
      <c r="BI46" s="4">
        <f ca="1">BI45*EXP('Task 5'!BF45)+$F46</f>
        <v>60366.748438963063</v>
      </c>
      <c r="BJ46" s="4">
        <f ca="1">BJ45*EXP('Task 5'!BG45)+$F46</f>
        <v>73038.005412974948</v>
      </c>
      <c r="BK46" s="4">
        <f ca="1">BK45*EXP('Task 5'!BH45)+$F46</f>
        <v>52778.211228452834</v>
      </c>
      <c r="BL46" s="4">
        <f ca="1">BL45*EXP('Task 5'!BI45)+$F46</f>
        <v>50349.85902329324</v>
      </c>
      <c r="BM46" s="4">
        <f ca="1">BM45*EXP('Task 5'!BJ45)+$F46</f>
        <v>62114.452671517647</v>
      </c>
      <c r="BN46" s="4">
        <f ca="1">BN45*EXP('Task 5'!BK45)+$F46</f>
        <v>53165.944374096478</v>
      </c>
      <c r="BO46" s="4">
        <f ca="1">BO45*EXP('Task 5'!BL45)+$F46</f>
        <v>50968.551848155788</v>
      </c>
      <c r="BP46" s="4">
        <f ca="1">BP45*EXP('Task 5'!BM45)+$F46</f>
        <v>49315.793257462319</v>
      </c>
      <c r="BQ46" s="4">
        <f ca="1">BQ45*EXP('Task 5'!BN45)+$F46</f>
        <v>48749.520335727153</v>
      </c>
      <c r="BR46" s="4">
        <f ca="1">BR45*EXP('Task 5'!BO45)+$F46</f>
        <v>33767.298412374046</v>
      </c>
      <c r="BS46" s="4">
        <f ca="1">BS45*EXP('Task 5'!BP45)+$F46</f>
        <v>67039.661577411243</v>
      </c>
      <c r="BT46" s="4">
        <f ca="1">BT45*EXP('Task 5'!BQ45)+$F46</f>
        <v>45325.161322028347</v>
      </c>
      <c r="BU46" s="4">
        <f ca="1">BU45*EXP('Task 5'!BR45)+$F46</f>
        <v>49125.219179784377</v>
      </c>
      <c r="BV46" s="4">
        <f ca="1">BV45*EXP('Task 5'!BS45)+$F46</f>
        <v>54165.521268749108</v>
      </c>
      <c r="BW46" s="4">
        <f ca="1">BW45*EXP('Task 5'!BT45)+$F46</f>
        <v>51118.744206454627</v>
      </c>
      <c r="BX46" s="4">
        <f ca="1">BX45*EXP('Task 5'!BU45)+$F46</f>
        <v>49289.719592387628</v>
      </c>
      <c r="BY46" s="4">
        <f ca="1">BY45*EXP('Task 5'!BV45)+$F46</f>
        <v>40890.088440895692</v>
      </c>
      <c r="BZ46" s="4">
        <f ca="1">BZ45*EXP('Task 5'!BW45)+$F46</f>
        <v>54231.134435709464</v>
      </c>
      <c r="CA46" s="4">
        <f ca="1">CA45*EXP('Task 5'!BX45)+$F46</f>
        <v>81361.014791306327</v>
      </c>
      <c r="CB46" s="4">
        <f ca="1">CB45*EXP('Task 5'!BY45)+$F46</f>
        <v>63139.754132402973</v>
      </c>
      <c r="CC46" s="4">
        <f ca="1">CC45*EXP('Task 5'!BZ45)+$F46</f>
        <v>71025.909985946273</v>
      </c>
      <c r="CD46" s="4">
        <f ca="1">CD45*EXP('Task 5'!CA45)+$F46</f>
        <v>46253.287325805446</v>
      </c>
      <c r="CE46" s="4">
        <f ca="1">CE45*EXP('Task 5'!CB45)+$F46</f>
        <v>43389.917901828216</v>
      </c>
      <c r="CF46" s="4">
        <f ca="1">CF45*EXP('Task 5'!CC45)+$F46</f>
        <v>44513.068604425702</v>
      </c>
      <c r="CG46" s="4">
        <f ca="1">CG45*EXP('Task 5'!CD45)+$F46</f>
        <v>61498.205915628329</v>
      </c>
      <c r="CH46" s="4">
        <f ca="1">CH45*EXP('Task 5'!CE45)+$F46</f>
        <v>46094.307058405713</v>
      </c>
      <c r="CI46" s="4">
        <f ca="1">CI45*EXP('Task 5'!CF45)+$F46</f>
        <v>53384.549547709314</v>
      </c>
      <c r="CJ46" s="4">
        <f ca="1">CJ45*EXP('Task 5'!CG45)+$F46</f>
        <v>44928.783826071252</v>
      </c>
      <c r="CK46" s="4">
        <f ca="1">CK45*EXP('Task 5'!CH45)+$F46</f>
        <v>65973.127899053608</v>
      </c>
      <c r="CL46" s="4">
        <f ca="1">CL45*EXP('Task 5'!CI45)+$F46</f>
        <v>53319.162652128303</v>
      </c>
      <c r="CM46" s="4">
        <f ca="1">CM45*EXP('Task 5'!CJ45)+$F46</f>
        <v>52454.581450468781</v>
      </c>
      <c r="CN46" s="4">
        <f ca="1">CN45*EXP('Task 5'!CK45)+$F46</f>
        <v>40864.771710796762</v>
      </c>
      <c r="CO46" s="4">
        <f ca="1">CO45*EXP('Task 5'!CL45)+$F46</f>
        <v>53174.686144362713</v>
      </c>
      <c r="CP46" s="4">
        <f ca="1">CP45*EXP('Task 5'!CM45)+$F46</f>
        <v>52300.21316235399</v>
      </c>
      <c r="CQ46" s="4">
        <f ca="1">CQ45*EXP('Task 5'!CN45)+$F46</f>
        <v>66600.472177944641</v>
      </c>
      <c r="CR46" s="4">
        <f ca="1">CR45*EXP('Task 5'!CO45)+$F46</f>
        <v>55715.634972829932</v>
      </c>
      <c r="CS46" s="4">
        <f ca="1">CS45*EXP('Task 5'!CP45)+$F46</f>
        <v>49561.387237405455</v>
      </c>
      <c r="CT46" s="4">
        <f ca="1">CT45*EXP('Task 5'!CQ45)+$F46</f>
        <v>41863.292724266656</v>
      </c>
      <c r="CU46" s="4">
        <f ca="1">CU45*EXP('Task 5'!CR45)+$F46</f>
        <v>56988.462405458864</v>
      </c>
      <c r="CV46" s="4">
        <f ca="1">CV45*EXP('Task 5'!CS45)+$F46</f>
        <v>61404.333464882176</v>
      </c>
      <c r="CW46" s="4">
        <f ca="1">CW45*EXP('Task 5'!CT45)+$F46</f>
        <v>47354.684172469759</v>
      </c>
      <c r="CX46" s="4">
        <f ca="1">CX45*EXP('Task 5'!CU45)+$F46</f>
        <v>61992.603258116949</v>
      </c>
      <c r="CY46" s="4">
        <f ca="1">CY45*EXP('Task 5'!CV45)+$F46</f>
        <v>83789.980754973512</v>
      </c>
      <c r="CZ46" s="4">
        <f ca="1">CZ45*EXP('Task 5'!CW45)+$F46</f>
        <v>50974.772922680604</v>
      </c>
      <c r="DA46" s="4">
        <f ca="1">DA45*EXP('Task 5'!CX45)+$F46</f>
        <v>52932.523902270426</v>
      </c>
      <c r="DB46" s="4">
        <f ca="1">DB45*EXP('Task 5'!CY45)+$F46</f>
        <v>47683.249478585152</v>
      </c>
    </row>
    <row r="47" spans="1:106" x14ac:dyDescent="0.25">
      <c r="A47">
        <v>41</v>
      </c>
      <c r="B47" s="1">
        <f>'Task 2'!B44</f>
        <v>46203</v>
      </c>
      <c r="C47" s="4">
        <f>$B$3*'Task 2'!G44</f>
        <v>446.63099999999997</v>
      </c>
      <c r="D47" s="5">
        <f>'Task 3'!F44</f>
        <v>3.4428608983985143E-3</v>
      </c>
      <c r="E47" s="4">
        <f t="shared" si="2"/>
        <v>23265.544958899693</v>
      </c>
      <c r="F47" s="4">
        <f>$C$3*'Task 2'!G44</f>
        <v>1042.1389999999999</v>
      </c>
      <c r="G47" s="4">
        <f ca="1">G46*EXP('Task 5'!D46)+$F47</f>
        <v>78566.803207020334</v>
      </c>
      <c r="H47" s="4">
        <f ca="1">H46*EXP('Task 5'!E46)+$F47</f>
        <v>61288.223677755625</v>
      </c>
      <c r="I47" s="4">
        <f ca="1">I46*EXP('Task 5'!F46)+$F47</f>
        <v>49250.211471736395</v>
      </c>
      <c r="J47" s="4">
        <f ca="1">J46*EXP('Task 5'!G46)+$F47</f>
        <v>52123.093727440406</v>
      </c>
      <c r="K47" s="4">
        <f ca="1">K46*EXP('Task 5'!H46)+$F47</f>
        <v>60696.731154467518</v>
      </c>
      <c r="L47" s="4">
        <f ca="1">L46*EXP('Task 5'!I46)+$F47</f>
        <v>45120.105264516977</v>
      </c>
      <c r="M47" s="4">
        <f ca="1">M46*EXP('Task 5'!J46)+$F47</f>
        <v>55354.044063293273</v>
      </c>
      <c r="N47" s="4">
        <f ca="1">N46*EXP('Task 5'!K46)+$F47</f>
        <v>64951.419746434614</v>
      </c>
      <c r="O47" s="4">
        <f ca="1">O46*EXP('Task 5'!L46)+$F47</f>
        <v>81515.052131504402</v>
      </c>
      <c r="P47" s="4">
        <f ca="1">P46*EXP('Task 5'!M46)+$F47</f>
        <v>52731.883877717497</v>
      </c>
      <c r="Q47" s="4">
        <f ca="1">Q46*EXP('Task 5'!N46)+$F47</f>
        <v>61087.471367158163</v>
      </c>
      <c r="R47" s="4">
        <f ca="1">R46*EXP('Task 5'!O46)+$F47</f>
        <v>70253.461823316102</v>
      </c>
      <c r="S47" s="4">
        <f ca="1">S46*EXP('Task 5'!P46)+$F47</f>
        <v>49000.892150239517</v>
      </c>
      <c r="T47" s="4">
        <f ca="1">T46*EXP('Task 5'!Q46)+$F47</f>
        <v>39957.465598451476</v>
      </c>
      <c r="U47" s="4">
        <f ca="1">U46*EXP('Task 5'!R46)+$F47</f>
        <v>46300.073857173666</v>
      </c>
      <c r="V47" s="4">
        <f ca="1">V46*EXP('Task 5'!S46)+$F47</f>
        <v>54458.489640464271</v>
      </c>
      <c r="W47" s="4">
        <f ca="1">W46*EXP('Task 5'!T46)+$F47</f>
        <v>41847.395663157062</v>
      </c>
      <c r="X47" s="4">
        <f ca="1">X46*EXP('Task 5'!U46)+$F47</f>
        <v>52767.682674865813</v>
      </c>
      <c r="Y47" s="4">
        <f ca="1">Y46*EXP('Task 5'!V46)+$F47</f>
        <v>38575.812170502672</v>
      </c>
      <c r="Z47" s="4">
        <f ca="1">Z46*EXP('Task 5'!W46)+$F47</f>
        <v>64389.397807049463</v>
      </c>
      <c r="AA47" s="4">
        <f ca="1">AA46*EXP('Task 5'!X46)+$F47</f>
        <v>59193.093539059097</v>
      </c>
      <c r="AB47" s="4">
        <f ca="1">AB46*EXP('Task 5'!Y46)+$F47</f>
        <v>57182.229968192842</v>
      </c>
      <c r="AC47" s="4">
        <f ca="1">AC46*EXP('Task 5'!Z46)+$F47</f>
        <v>40130.679018251532</v>
      </c>
      <c r="AD47" s="4">
        <f ca="1">AD46*EXP('Task 5'!AA46)+$F47</f>
        <v>68483.324166439532</v>
      </c>
      <c r="AE47" s="4">
        <f ca="1">AE46*EXP('Task 5'!AB46)+$F47</f>
        <v>54460.515506718424</v>
      </c>
      <c r="AF47" s="4">
        <f ca="1">AF46*EXP('Task 5'!AC46)+$F47</f>
        <v>44548.962870989351</v>
      </c>
      <c r="AG47" s="4">
        <f ca="1">AG46*EXP('Task 5'!AD46)+$F47</f>
        <v>96231.64243339235</v>
      </c>
      <c r="AH47" s="4">
        <f ca="1">AH46*EXP('Task 5'!AE46)+$F47</f>
        <v>42980.858747672421</v>
      </c>
      <c r="AI47" s="4">
        <f ca="1">AI46*EXP('Task 5'!AF46)+$F47</f>
        <v>53363.205492681853</v>
      </c>
      <c r="AJ47" s="4">
        <f ca="1">AJ46*EXP('Task 5'!AG46)+$F47</f>
        <v>45432.714429641135</v>
      </c>
      <c r="AK47" s="4">
        <f ca="1">AK46*EXP('Task 5'!AH46)+$F47</f>
        <v>44906.018700022469</v>
      </c>
      <c r="AL47" s="4">
        <f ca="1">AL46*EXP('Task 5'!AI46)+$F47</f>
        <v>35629.428167389015</v>
      </c>
      <c r="AM47" s="4">
        <f ca="1">AM46*EXP('Task 5'!AJ46)+$F47</f>
        <v>51826.794797356888</v>
      </c>
      <c r="AN47" s="4">
        <f ca="1">AN46*EXP('Task 5'!AK46)+$F47</f>
        <v>52631.804742798537</v>
      </c>
      <c r="AO47" s="4">
        <f ca="1">AO46*EXP('Task 5'!AL46)+$F47</f>
        <v>45723.524518394821</v>
      </c>
      <c r="AP47" s="4">
        <f ca="1">AP46*EXP('Task 5'!AM46)+$F47</f>
        <v>56462.308649946121</v>
      </c>
      <c r="AQ47" s="4">
        <f ca="1">AQ46*EXP('Task 5'!AN46)+$F47</f>
        <v>55401.389365049494</v>
      </c>
      <c r="AR47" s="4">
        <f ca="1">AR46*EXP('Task 5'!AO46)+$F47</f>
        <v>46651.077450942015</v>
      </c>
      <c r="AS47" s="4">
        <f ca="1">AS46*EXP('Task 5'!AP46)+$F47</f>
        <v>39089.72417696035</v>
      </c>
      <c r="AT47" s="4">
        <f ca="1">AT46*EXP('Task 5'!AQ46)+$F47</f>
        <v>46678.526582267208</v>
      </c>
      <c r="AU47" s="4">
        <f ca="1">AU46*EXP('Task 5'!AR46)+$F47</f>
        <v>54246.745418153572</v>
      </c>
      <c r="AV47" s="4">
        <f ca="1">AV46*EXP('Task 5'!AS46)+$F47</f>
        <v>45747.887383512134</v>
      </c>
      <c r="AW47" s="4">
        <f ca="1">AW46*EXP('Task 5'!AT46)+$F47</f>
        <v>48154.77578067295</v>
      </c>
      <c r="AX47" s="4">
        <f ca="1">AX46*EXP('Task 5'!AU46)+$F47</f>
        <v>56465.709844065765</v>
      </c>
      <c r="AY47" s="4">
        <f ca="1">AY46*EXP('Task 5'!AV46)+$F47</f>
        <v>62081.44077567874</v>
      </c>
      <c r="AZ47" s="4">
        <f ca="1">AZ46*EXP('Task 5'!AW46)+$F47</f>
        <v>56076.516286640588</v>
      </c>
      <c r="BA47" s="4">
        <f ca="1">BA46*EXP('Task 5'!AX46)+$F47</f>
        <v>50367.421438424411</v>
      </c>
      <c r="BB47" s="4">
        <f ca="1">BB46*EXP('Task 5'!AY46)+$F47</f>
        <v>71476.614177515774</v>
      </c>
      <c r="BC47" s="4">
        <f ca="1">BC46*EXP('Task 5'!AZ46)+$F47</f>
        <v>51758.575658477872</v>
      </c>
      <c r="BD47" s="4">
        <f ca="1">BD46*EXP('Task 5'!BA46)+$F47</f>
        <v>63833.929119744898</v>
      </c>
      <c r="BE47" s="4">
        <f ca="1">BE46*EXP('Task 5'!BB46)+$F47</f>
        <v>51857.841969205787</v>
      </c>
      <c r="BF47" s="4">
        <f ca="1">BF46*EXP('Task 5'!BC46)+$F47</f>
        <v>102923.25815681923</v>
      </c>
      <c r="BG47" s="4">
        <f ca="1">BG46*EXP('Task 5'!BD46)+$F47</f>
        <v>65220.554608752245</v>
      </c>
      <c r="BH47" s="4">
        <f ca="1">BH46*EXP('Task 5'!BE46)+$F47</f>
        <v>53398.104457038426</v>
      </c>
      <c r="BI47" s="4">
        <f ca="1">BI46*EXP('Task 5'!BF46)+$F47</f>
        <v>62602.410780250408</v>
      </c>
      <c r="BJ47" s="4">
        <f ca="1">BJ46*EXP('Task 5'!BG46)+$F47</f>
        <v>77171.186927268398</v>
      </c>
      <c r="BK47" s="4">
        <f ca="1">BK46*EXP('Task 5'!BH46)+$F47</f>
        <v>52054.103315327287</v>
      </c>
      <c r="BL47" s="4">
        <f ca="1">BL46*EXP('Task 5'!BI46)+$F47</f>
        <v>52358.06022027431</v>
      </c>
      <c r="BM47" s="4">
        <f ca="1">BM46*EXP('Task 5'!BJ46)+$F47</f>
        <v>58721.018355296867</v>
      </c>
      <c r="BN47" s="4">
        <f ca="1">BN46*EXP('Task 5'!BK46)+$F47</f>
        <v>54063.657067217195</v>
      </c>
      <c r="BO47" s="4">
        <f ca="1">BO46*EXP('Task 5'!BL46)+$F47</f>
        <v>51787.489197242598</v>
      </c>
      <c r="BP47" s="4">
        <f ca="1">BP46*EXP('Task 5'!BM46)+$F47</f>
        <v>54572.94774316984</v>
      </c>
      <c r="BQ47" s="4">
        <f ca="1">BQ46*EXP('Task 5'!BN46)+$F47</f>
        <v>47124.700852412207</v>
      </c>
      <c r="BR47" s="4">
        <f ca="1">BR46*EXP('Task 5'!BO46)+$F47</f>
        <v>32620.494364688482</v>
      </c>
      <c r="BS47" s="4">
        <f ca="1">BS46*EXP('Task 5'!BP46)+$F47</f>
        <v>66681.529812204288</v>
      </c>
      <c r="BT47" s="4">
        <f ca="1">BT46*EXP('Task 5'!BQ46)+$F47</f>
        <v>43923.348572034505</v>
      </c>
      <c r="BU47" s="4">
        <f ca="1">BU46*EXP('Task 5'!BR46)+$F47</f>
        <v>51509.567153980337</v>
      </c>
      <c r="BV47" s="4">
        <f ca="1">BV46*EXP('Task 5'!BS46)+$F47</f>
        <v>53408.328094954028</v>
      </c>
      <c r="BW47" s="4">
        <f ca="1">BW46*EXP('Task 5'!BT46)+$F47</f>
        <v>53408.958147454934</v>
      </c>
      <c r="BX47" s="4">
        <f ca="1">BX46*EXP('Task 5'!BU46)+$F47</f>
        <v>51432.05206134083</v>
      </c>
      <c r="BY47" s="4">
        <f ca="1">BY46*EXP('Task 5'!BV46)+$F47</f>
        <v>42385.463006800142</v>
      </c>
      <c r="BZ47" s="4">
        <f ca="1">BZ46*EXP('Task 5'!BW46)+$F47</f>
        <v>57439.583124336052</v>
      </c>
      <c r="CA47" s="4">
        <f ca="1">CA46*EXP('Task 5'!BX46)+$F47</f>
        <v>82822.422718098736</v>
      </c>
      <c r="CB47" s="4">
        <f ca="1">CB46*EXP('Task 5'!BY46)+$F47</f>
        <v>60528.675494569252</v>
      </c>
      <c r="CC47" s="4">
        <f ca="1">CC46*EXP('Task 5'!BZ46)+$F47</f>
        <v>72825.038708584194</v>
      </c>
      <c r="CD47" s="4">
        <f ca="1">CD46*EXP('Task 5'!CA46)+$F47</f>
        <v>45099.879421093006</v>
      </c>
      <c r="CE47" s="4">
        <f ca="1">CE46*EXP('Task 5'!CB46)+$F47</f>
        <v>45843.934652754273</v>
      </c>
      <c r="CF47" s="4">
        <f ca="1">CF46*EXP('Task 5'!CC46)+$F47</f>
        <v>41810.243377471023</v>
      </c>
      <c r="CG47" s="4">
        <f ca="1">CG46*EXP('Task 5'!CD46)+$F47</f>
        <v>63572.395194835342</v>
      </c>
      <c r="CH47" s="4">
        <f ca="1">CH46*EXP('Task 5'!CE46)+$F47</f>
        <v>44392.338623249343</v>
      </c>
      <c r="CI47" s="4">
        <f ca="1">CI46*EXP('Task 5'!CF46)+$F47</f>
        <v>55108.916570705311</v>
      </c>
      <c r="CJ47" s="4">
        <f ca="1">CJ46*EXP('Task 5'!CG46)+$F47</f>
        <v>47092.364567014862</v>
      </c>
      <c r="CK47" s="4">
        <f ca="1">CK46*EXP('Task 5'!CH46)+$F47</f>
        <v>73604.542899117383</v>
      </c>
      <c r="CL47" s="4">
        <f ca="1">CL46*EXP('Task 5'!CI46)+$F47</f>
        <v>51030.618796959963</v>
      </c>
      <c r="CM47" s="4">
        <f ca="1">CM46*EXP('Task 5'!CJ46)+$F47</f>
        <v>51807.423903471681</v>
      </c>
      <c r="CN47" s="4">
        <f ca="1">CN46*EXP('Task 5'!CK46)+$F47</f>
        <v>43403.72980943013</v>
      </c>
      <c r="CO47" s="4">
        <f ca="1">CO46*EXP('Task 5'!CL46)+$F47</f>
        <v>52626.305662129744</v>
      </c>
      <c r="CP47" s="4">
        <f ca="1">CP46*EXP('Task 5'!CM46)+$F47</f>
        <v>50979.049830199016</v>
      </c>
      <c r="CQ47" s="4">
        <f ca="1">CQ46*EXP('Task 5'!CN46)+$F47</f>
        <v>69823.026152364604</v>
      </c>
      <c r="CR47" s="4">
        <f ca="1">CR46*EXP('Task 5'!CO46)+$F47</f>
        <v>59374.41777982848</v>
      </c>
      <c r="CS47" s="4">
        <f ca="1">CS46*EXP('Task 5'!CP46)+$F47</f>
        <v>48613.653909047796</v>
      </c>
      <c r="CT47" s="4">
        <f ca="1">CT46*EXP('Task 5'!CQ46)+$F47</f>
        <v>44321.649277891949</v>
      </c>
      <c r="CU47" s="4">
        <f ca="1">CU46*EXP('Task 5'!CR46)+$F47</f>
        <v>57537.556982172333</v>
      </c>
      <c r="CV47" s="4">
        <f ca="1">CV46*EXP('Task 5'!CS46)+$F47</f>
        <v>62296.630858882185</v>
      </c>
      <c r="CW47" s="4">
        <f ca="1">CW46*EXP('Task 5'!CT46)+$F47</f>
        <v>46781.422201322974</v>
      </c>
      <c r="CX47" s="4">
        <f ca="1">CX46*EXP('Task 5'!CU46)+$F47</f>
        <v>62970.090590450003</v>
      </c>
      <c r="CY47" s="4">
        <f ca="1">CY46*EXP('Task 5'!CV46)+$F47</f>
        <v>87897.138871929492</v>
      </c>
      <c r="CZ47" s="4">
        <f ca="1">CZ46*EXP('Task 5'!CW46)+$F47</f>
        <v>54521.041852969334</v>
      </c>
      <c r="DA47" s="4">
        <f ca="1">DA46*EXP('Task 5'!CX46)+$F47</f>
        <v>50174.857304561403</v>
      </c>
      <c r="DB47" s="4">
        <f ca="1">DB46*EXP('Task 5'!CY46)+$F47</f>
        <v>45339.858860182881</v>
      </c>
    </row>
    <row r="48" spans="1:106" x14ac:dyDescent="0.25">
      <c r="A48">
        <v>42</v>
      </c>
      <c r="B48" s="1">
        <f>'Task 2'!B45</f>
        <v>46234</v>
      </c>
      <c r="C48" s="4">
        <f>$B$3*'Task 2'!G45</f>
        <v>446.63099999999997</v>
      </c>
      <c r="D48" s="5">
        <f>'Task 3'!F45</f>
        <v>3.4682976905757723E-3</v>
      </c>
      <c r="E48" s="4">
        <f t="shared" si="2"/>
        <v>23793.41952167347</v>
      </c>
      <c r="F48" s="4">
        <f>$C$3*'Task 2'!G45</f>
        <v>1042.1389999999999</v>
      </c>
      <c r="G48" s="4">
        <f ca="1">G47*EXP('Task 5'!D47)+$F48</f>
        <v>83332.849462425787</v>
      </c>
      <c r="H48" s="4">
        <f ca="1">H47*EXP('Task 5'!E47)+$F48</f>
        <v>64291.596769712334</v>
      </c>
      <c r="I48" s="4">
        <f ca="1">I47*EXP('Task 5'!F47)+$F48</f>
        <v>52471.63416378518</v>
      </c>
      <c r="J48" s="4">
        <f ca="1">J47*EXP('Task 5'!G47)+$F48</f>
        <v>51980.752022531837</v>
      </c>
      <c r="K48" s="4">
        <f ca="1">K47*EXP('Task 5'!H47)+$F48</f>
        <v>64901.468701911726</v>
      </c>
      <c r="L48" s="4">
        <f ca="1">L47*EXP('Task 5'!I47)+$F48</f>
        <v>45651.332385532092</v>
      </c>
      <c r="M48" s="4">
        <f ca="1">M47*EXP('Task 5'!J47)+$F48</f>
        <v>57135.52936435039</v>
      </c>
      <c r="N48" s="4">
        <f ca="1">N47*EXP('Task 5'!K47)+$F48</f>
        <v>62176.328332069032</v>
      </c>
      <c r="O48" s="4">
        <f ca="1">O47*EXP('Task 5'!L47)+$F48</f>
        <v>86419.191529589691</v>
      </c>
      <c r="P48" s="4">
        <f ca="1">P47*EXP('Task 5'!M47)+$F48</f>
        <v>56053.36219836113</v>
      </c>
      <c r="Q48" s="4">
        <f ca="1">Q47*EXP('Task 5'!N47)+$F48</f>
        <v>64506.692076443185</v>
      </c>
      <c r="R48" s="4">
        <f ca="1">R47*EXP('Task 5'!O47)+$F48</f>
        <v>70119.087331960065</v>
      </c>
      <c r="S48" s="4">
        <f ca="1">S47*EXP('Task 5'!P47)+$F48</f>
        <v>54570.964562265741</v>
      </c>
      <c r="T48" s="4">
        <f ca="1">T47*EXP('Task 5'!Q47)+$F48</f>
        <v>41760.753190205571</v>
      </c>
      <c r="U48" s="4">
        <f ca="1">U47*EXP('Task 5'!R47)+$F48</f>
        <v>47324.449784046054</v>
      </c>
      <c r="V48" s="4">
        <f ca="1">V47*EXP('Task 5'!S47)+$F48</f>
        <v>57505.630060526208</v>
      </c>
      <c r="W48" s="4">
        <f ca="1">W47*EXP('Task 5'!T47)+$F48</f>
        <v>46649.634480858527</v>
      </c>
      <c r="X48" s="4">
        <f ca="1">X47*EXP('Task 5'!U47)+$F48</f>
        <v>51753.720277144326</v>
      </c>
      <c r="Y48" s="4">
        <f ca="1">Y47*EXP('Task 5'!V47)+$F48</f>
        <v>37919.049521571797</v>
      </c>
      <c r="Z48" s="4">
        <f ca="1">Z47*EXP('Task 5'!W47)+$F48</f>
        <v>66146.058363266595</v>
      </c>
      <c r="AA48" s="4">
        <f ca="1">AA47*EXP('Task 5'!X47)+$F48</f>
        <v>60714.888408126739</v>
      </c>
      <c r="AB48" s="4">
        <f ca="1">AB47*EXP('Task 5'!Y47)+$F48</f>
        <v>56418.844096775567</v>
      </c>
      <c r="AC48" s="4">
        <f ca="1">AC47*EXP('Task 5'!Z47)+$F48</f>
        <v>41895.191111139633</v>
      </c>
      <c r="AD48" s="4">
        <f ca="1">AD47*EXP('Task 5'!AA47)+$F48</f>
        <v>66662.273885981922</v>
      </c>
      <c r="AE48" s="4">
        <f ca="1">AE47*EXP('Task 5'!AB47)+$F48</f>
        <v>54149.755305785526</v>
      </c>
      <c r="AF48" s="4">
        <f ca="1">AF47*EXP('Task 5'!AC47)+$F48</f>
        <v>44956.984663003292</v>
      </c>
      <c r="AG48" s="4">
        <f ca="1">AG47*EXP('Task 5'!AD47)+$F48</f>
        <v>100244.91744232018</v>
      </c>
      <c r="AH48" s="4">
        <f ca="1">AH47*EXP('Task 5'!AE47)+$F48</f>
        <v>41297.885479635581</v>
      </c>
      <c r="AI48" s="4">
        <f ca="1">AI47*EXP('Task 5'!AF47)+$F48</f>
        <v>54752.005743407426</v>
      </c>
      <c r="AJ48" s="4">
        <f ca="1">AJ47*EXP('Task 5'!AG47)+$F48</f>
        <v>49770.937389897968</v>
      </c>
      <c r="AK48" s="4">
        <f ca="1">AK47*EXP('Task 5'!AH47)+$F48</f>
        <v>45471.510627618758</v>
      </c>
      <c r="AL48" s="4">
        <f ca="1">AL47*EXP('Task 5'!AI47)+$F48</f>
        <v>36217.3119768865</v>
      </c>
      <c r="AM48" s="4">
        <f ca="1">AM47*EXP('Task 5'!AJ47)+$F48</f>
        <v>54368.204661255775</v>
      </c>
      <c r="AN48" s="4">
        <f ca="1">AN47*EXP('Task 5'!AK47)+$F48</f>
        <v>52695.952614548485</v>
      </c>
      <c r="AO48" s="4">
        <f ca="1">AO47*EXP('Task 5'!AL47)+$F48</f>
        <v>47637.494333079478</v>
      </c>
      <c r="AP48" s="4">
        <f ca="1">AP47*EXP('Task 5'!AM47)+$F48</f>
        <v>56244.17389923751</v>
      </c>
      <c r="AQ48" s="4">
        <f ca="1">AQ47*EXP('Task 5'!AN47)+$F48</f>
        <v>55723.904902179645</v>
      </c>
      <c r="AR48" s="4">
        <f ca="1">AR47*EXP('Task 5'!AO47)+$F48</f>
        <v>54851.562786097267</v>
      </c>
      <c r="AS48" s="4">
        <f ca="1">AS47*EXP('Task 5'!AP47)+$F48</f>
        <v>40683.977447860212</v>
      </c>
      <c r="AT48" s="4">
        <f ca="1">AT47*EXP('Task 5'!AQ47)+$F48</f>
        <v>46770.974756797536</v>
      </c>
      <c r="AU48" s="4">
        <f ca="1">AU47*EXP('Task 5'!AR47)+$F48</f>
        <v>57274.914479279636</v>
      </c>
      <c r="AV48" s="4">
        <f ca="1">AV47*EXP('Task 5'!AS47)+$F48</f>
        <v>45527.757350890621</v>
      </c>
      <c r="AW48" s="4">
        <f ca="1">AW47*EXP('Task 5'!AT47)+$F48</f>
        <v>50089.134972633656</v>
      </c>
      <c r="AX48" s="4">
        <f ca="1">AX47*EXP('Task 5'!AU47)+$F48</f>
        <v>61050.125767692109</v>
      </c>
      <c r="AY48" s="4">
        <f ca="1">AY47*EXP('Task 5'!AV47)+$F48</f>
        <v>64098.713492781106</v>
      </c>
      <c r="AZ48" s="4">
        <f ca="1">AZ47*EXP('Task 5'!AW47)+$F48</f>
        <v>50857.751573532594</v>
      </c>
      <c r="BA48" s="4">
        <f ca="1">BA47*EXP('Task 5'!AX47)+$F48</f>
        <v>50678.988458428867</v>
      </c>
      <c r="BB48" s="4">
        <f ca="1">BB47*EXP('Task 5'!AY47)+$F48</f>
        <v>69230.276305792431</v>
      </c>
      <c r="BC48" s="4">
        <f ca="1">BC47*EXP('Task 5'!AZ47)+$F48</f>
        <v>49081.448654119646</v>
      </c>
      <c r="BD48" s="4">
        <f ca="1">BD47*EXP('Task 5'!BA47)+$F48</f>
        <v>67254.028052796901</v>
      </c>
      <c r="BE48" s="4">
        <f ca="1">BE47*EXP('Task 5'!BB47)+$F48</f>
        <v>55555.860845333416</v>
      </c>
      <c r="BF48" s="4">
        <f ca="1">BF47*EXP('Task 5'!BC47)+$F48</f>
        <v>105159.05238353474</v>
      </c>
      <c r="BG48" s="4">
        <f ca="1">BG47*EXP('Task 5'!BD47)+$F48</f>
        <v>63426.591952210983</v>
      </c>
      <c r="BH48" s="4">
        <f ca="1">BH47*EXP('Task 5'!BE47)+$F48</f>
        <v>60791.666151756443</v>
      </c>
      <c r="BI48" s="4">
        <f ca="1">BI47*EXP('Task 5'!BF47)+$F48</f>
        <v>57516.085022064639</v>
      </c>
      <c r="BJ48" s="4">
        <f ca="1">BJ47*EXP('Task 5'!BG47)+$F48</f>
        <v>78466.287286934778</v>
      </c>
      <c r="BK48" s="4">
        <f ca="1">BK47*EXP('Task 5'!BH47)+$F48</f>
        <v>58419.190220404846</v>
      </c>
      <c r="BL48" s="4">
        <f ca="1">BL47*EXP('Task 5'!BI47)+$F48</f>
        <v>54735.748020799831</v>
      </c>
      <c r="BM48" s="4">
        <f ca="1">BM47*EXP('Task 5'!BJ47)+$F48</f>
        <v>61358.779191472837</v>
      </c>
      <c r="BN48" s="4">
        <f ca="1">BN47*EXP('Task 5'!BK47)+$F48</f>
        <v>60339.94397021045</v>
      </c>
      <c r="BO48" s="4">
        <f ca="1">BO47*EXP('Task 5'!BL47)+$F48</f>
        <v>51450.798883488344</v>
      </c>
      <c r="BP48" s="4">
        <f ca="1">BP47*EXP('Task 5'!BM47)+$F48</f>
        <v>53464.502360229897</v>
      </c>
      <c r="BQ48" s="4">
        <f ca="1">BQ47*EXP('Task 5'!BN47)+$F48</f>
        <v>53369.449072511372</v>
      </c>
      <c r="BR48" s="4">
        <f ca="1">BR47*EXP('Task 5'!BO47)+$F48</f>
        <v>31430.875374794046</v>
      </c>
      <c r="BS48" s="4">
        <f ca="1">BS47*EXP('Task 5'!BP47)+$F48</f>
        <v>66379.304664053023</v>
      </c>
      <c r="BT48" s="4">
        <f ca="1">BT47*EXP('Task 5'!BQ47)+$F48</f>
        <v>42508.722527432663</v>
      </c>
      <c r="BU48" s="4">
        <f ca="1">BU47*EXP('Task 5'!BR47)+$F48</f>
        <v>55127.560572911272</v>
      </c>
      <c r="BV48" s="4">
        <f ca="1">BV47*EXP('Task 5'!BS47)+$F48</f>
        <v>55184.849340067398</v>
      </c>
      <c r="BW48" s="4">
        <f ca="1">BW47*EXP('Task 5'!BT47)+$F48</f>
        <v>54147.46424043952</v>
      </c>
      <c r="BX48" s="4">
        <f ca="1">BX47*EXP('Task 5'!BU47)+$F48</f>
        <v>51300.724790954402</v>
      </c>
      <c r="BY48" s="4">
        <f ca="1">BY47*EXP('Task 5'!BV47)+$F48</f>
        <v>49872.223499056221</v>
      </c>
      <c r="BZ48" s="4">
        <f ca="1">BZ47*EXP('Task 5'!BW47)+$F48</f>
        <v>58010.675129196017</v>
      </c>
      <c r="CA48" s="4">
        <f ca="1">CA47*EXP('Task 5'!BX47)+$F48</f>
        <v>79992.055181328105</v>
      </c>
      <c r="CB48" s="4">
        <f ca="1">CB47*EXP('Task 5'!BY47)+$F48</f>
        <v>64977.208922946083</v>
      </c>
      <c r="CC48" s="4">
        <f ca="1">CC47*EXP('Task 5'!BZ47)+$F48</f>
        <v>77468.003977929853</v>
      </c>
      <c r="CD48" s="4">
        <f ca="1">CD47*EXP('Task 5'!CA47)+$F48</f>
        <v>42793.99801153694</v>
      </c>
      <c r="CE48" s="4">
        <f ca="1">CE47*EXP('Task 5'!CB47)+$F48</f>
        <v>46703.632246767338</v>
      </c>
      <c r="CF48" s="4">
        <f ca="1">CF47*EXP('Task 5'!CC47)+$F48</f>
        <v>44205.467369970291</v>
      </c>
      <c r="CG48" s="4">
        <f ca="1">CG47*EXP('Task 5'!CD47)+$F48</f>
        <v>71462.57736744007</v>
      </c>
      <c r="CH48" s="4">
        <f ca="1">CH47*EXP('Task 5'!CE47)+$F48</f>
        <v>45367.567158941987</v>
      </c>
      <c r="CI48" s="4">
        <f ca="1">CI47*EXP('Task 5'!CF47)+$F48</f>
        <v>53255.419194168753</v>
      </c>
      <c r="CJ48" s="4">
        <f ca="1">CJ47*EXP('Task 5'!CG47)+$F48</f>
        <v>50683.540244455369</v>
      </c>
      <c r="CK48" s="4">
        <f ca="1">CK47*EXP('Task 5'!CH47)+$F48</f>
        <v>80909.247398785999</v>
      </c>
      <c r="CL48" s="4">
        <f ca="1">CL47*EXP('Task 5'!CI47)+$F48</f>
        <v>53725.211238813812</v>
      </c>
      <c r="CM48" s="4">
        <f ca="1">CM47*EXP('Task 5'!CJ47)+$F48</f>
        <v>52930.127601710585</v>
      </c>
      <c r="CN48" s="4">
        <f ca="1">CN47*EXP('Task 5'!CK47)+$F48</f>
        <v>42762.306210781557</v>
      </c>
      <c r="CO48" s="4">
        <f ca="1">CO47*EXP('Task 5'!CL47)+$F48</f>
        <v>51365.138868898139</v>
      </c>
      <c r="CP48" s="4">
        <f ca="1">CP47*EXP('Task 5'!CM47)+$F48</f>
        <v>52405.538705514489</v>
      </c>
      <c r="CQ48" s="4">
        <f ca="1">CQ47*EXP('Task 5'!CN47)+$F48</f>
        <v>73540.962997825423</v>
      </c>
      <c r="CR48" s="4">
        <f ca="1">CR47*EXP('Task 5'!CO47)+$F48</f>
        <v>62557.173319715315</v>
      </c>
      <c r="CS48" s="4">
        <f ca="1">CS47*EXP('Task 5'!CP47)+$F48</f>
        <v>48536.184989340509</v>
      </c>
      <c r="CT48" s="4">
        <f ca="1">CT47*EXP('Task 5'!CQ47)+$F48</f>
        <v>48888.819555629023</v>
      </c>
      <c r="CU48" s="4">
        <f ca="1">CU47*EXP('Task 5'!CR47)+$F48</f>
        <v>59067.496033318319</v>
      </c>
      <c r="CV48" s="4">
        <f ca="1">CV47*EXP('Task 5'!CS47)+$F48</f>
        <v>62595.271802613999</v>
      </c>
      <c r="CW48" s="4">
        <f ca="1">CW47*EXP('Task 5'!CT47)+$F48</f>
        <v>45561.916314336318</v>
      </c>
      <c r="CX48" s="4">
        <f ca="1">CX47*EXP('Task 5'!CU47)+$F48</f>
        <v>70010.24464510016</v>
      </c>
      <c r="CY48" s="4">
        <f ca="1">CY47*EXP('Task 5'!CV47)+$F48</f>
        <v>83807.263684808655</v>
      </c>
      <c r="CZ48" s="4">
        <f ca="1">CZ47*EXP('Task 5'!CW47)+$F48</f>
        <v>54577.340389497658</v>
      </c>
      <c r="DA48" s="4">
        <f ca="1">DA47*EXP('Task 5'!CX47)+$F48</f>
        <v>56133.282662715734</v>
      </c>
      <c r="DB48" s="4">
        <f ca="1">DB47*EXP('Task 5'!CY47)+$F48</f>
        <v>49268.63004106607</v>
      </c>
    </row>
    <row r="49" spans="1:106" x14ac:dyDescent="0.25">
      <c r="A49">
        <v>43</v>
      </c>
      <c r="B49" s="1">
        <f>'Task 2'!B46</f>
        <v>46265</v>
      </c>
      <c r="C49" s="4">
        <f>$B$3*'Task 2'!G46</f>
        <v>446.63099999999997</v>
      </c>
      <c r="D49" s="5">
        <f>'Task 3'!F46</f>
        <v>3.4920120253920661E-3</v>
      </c>
      <c r="E49" s="4">
        <f t="shared" si="2"/>
        <v>24323.661787764137</v>
      </c>
      <c r="F49" s="4">
        <f>$C$3*'Task 2'!G46</f>
        <v>1042.1389999999999</v>
      </c>
      <c r="G49" s="4">
        <f ca="1">G48*EXP('Task 5'!D48)+$F49</f>
        <v>83571.918181229979</v>
      </c>
      <c r="H49" s="4">
        <f ca="1">H48*EXP('Task 5'!E48)+$F49</f>
        <v>66128.806136983752</v>
      </c>
      <c r="I49" s="4">
        <f ca="1">I48*EXP('Task 5'!F48)+$F49</f>
        <v>48826.892694070826</v>
      </c>
      <c r="J49" s="4">
        <f ca="1">J48*EXP('Task 5'!G48)+$F49</f>
        <v>54548.373939374629</v>
      </c>
      <c r="K49" s="4">
        <f ca="1">K48*EXP('Task 5'!H48)+$F49</f>
        <v>71482.028486494833</v>
      </c>
      <c r="L49" s="4">
        <f ca="1">L48*EXP('Task 5'!I48)+$F49</f>
        <v>46233.333301795974</v>
      </c>
      <c r="M49" s="4">
        <f ca="1">M48*EXP('Task 5'!J48)+$F49</f>
        <v>59181.060831583505</v>
      </c>
      <c r="N49" s="4">
        <f ca="1">N48*EXP('Task 5'!K48)+$F49</f>
        <v>64062.838997790393</v>
      </c>
      <c r="O49" s="4">
        <f ca="1">O48*EXP('Task 5'!L48)+$F49</f>
        <v>89440.120893591782</v>
      </c>
      <c r="P49" s="4">
        <f ca="1">P48*EXP('Task 5'!M48)+$F49</f>
        <v>55729.812709813436</v>
      </c>
      <c r="Q49" s="4">
        <f ca="1">Q48*EXP('Task 5'!N48)+$F49</f>
        <v>66608.936628637093</v>
      </c>
      <c r="R49" s="4">
        <f ca="1">R48*EXP('Task 5'!O48)+$F49</f>
        <v>73916.809681953964</v>
      </c>
      <c r="S49" s="4">
        <f ca="1">S48*EXP('Task 5'!P48)+$F49</f>
        <v>60261.547960490243</v>
      </c>
      <c r="T49" s="4">
        <f ca="1">T48*EXP('Task 5'!Q48)+$F49</f>
        <v>38635.896685191452</v>
      </c>
      <c r="U49" s="4">
        <f ca="1">U48*EXP('Task 5'!R48)+$F49</f>
        <v>45321.200407492688</v>
      </c>
      <c r="V49" s="4">
        <f ca="1">V48*EXP('Task 5'!S48)+$F49</f>
        <v>54232.31905193135</v>
      </c>
      <c r="W49" s="4">
        <f ca="1">W48*EXP('Task 5'!T48)+$F49</f>
        <v>43870.786957144475</v>
      </c>
      <c r="X49" s="4">
        <f ca="1">X48*EXP('Task 5'!U48)+$F49</f>
        <v>54559.424253319885</v>
      </c>
      <c r="Y49" s="4">
        <f ca="1">Y48*EXP('Task 5'!V48)+$F49</f>
        <v>39250.839260399182</v>
      </c>
      <c r="Z49" s="4">
        <f ca="1">Z48*EXP('Task 5'!W48)+$F49</f>
        <v>68456.59435435629</v>
      </c>
      <c r="AA49" s="4">
        <f ca="1">AA48*EXP('Task 5'!X48)+$F49</f>
        <v>57600.748608530244</v>
      </c>
      <c r="AB49" s="4">
        <f ca="1">AB48*EXP('Task 5'!Y48)+$F49</f>
        <v>56072.737262455317</v>
      </c>
      <c r="AC49" s="4">
        <f ca="1">AC48*EXP('Task 5'!Z48)+$F49</f>
        <v>45966.930272441634</v>
      </c>
      <c r="AD49" s="4">
        <f ca="1">AD48*EXP('Task 5'!AA48)+$F49</f>
        <v>74170.160968009164</v>
      </c>
      <c r="AE49" s="4">
        <f ca="1">AE48*EXP('Task 5'!AB48)+$F49</f>
        <v>48964.850503909031</v>
      </c>
      <c r="AF49" s="4">
        <f ca="1">AF48*EXP('Task 5'!AC48)+$F49</f>
        <v>43731.4487751829</v>
      </c>
      <c r="AG49" s="4">
        <f ca="1">AG48*EXP('Task 5'!AD48)+$F49</f>
        <v>100240.12949553227</v>
      </c>
      <c r="AH49" s="4">
        <f ca="1">AH48*EXP('Task 5'!AE48)+$F49</f>
        <v>39927.700164564529</v>
      </c>
      <c r="AI49" s="4">
        <f ca="1">AI48*EXP('Task 5'!AF48)+$F49</f>
        <v>56147.270857284544</v>
      </c>
      <c r="AJ49" s="4">
        <f ca="1">AJ48*EXP('Task 5'!AG48)+$F49</f>
        <v>51287.380178011073</v>
      </c>
      <c r="AK49" s="4">
        <f ca="1">AK48*EXP('Task 5'!AH48)+$F49</f>
        <v>46140.256117538382</v>
      </c>
      <c r="AL49" s="4">
        <f ca="1">AL48*EXP('Task 5'!AI48)+$F49</f>
        <v>37800.069970973957</v>
      </c>
      <c r="AM49" s="4">
        <f ca="1">AM48*EXP('Task 5'!AJ48)+$F49</f>
        <v>53774.373511909136</v>
      </c>
      <c r="AN49" s="4">
        <f ca="1">AN48*EXP('Task 5'!AK48)+$F49</f>
        <v>55698.977328259636</v>
      </c>
      <c r="AO49" s="4">
        <f ca="1">AO48*EXP('Task 5'!AL48)+$F49</f>
        <v>48644.17020160122</v>
      </c>
      <c r="AP49" s="4">
        <f ca="1">AP48*EXP('Task 5'!AM48)+$F49</f>
        <v>55303.749365208598</v>
      </c>
      <c r="AQ49" s="4">
        <f ca="1">AQ48*EXP('Task 5'!AN48)+$F49</f>
        <v>52870.318098062467</v>
      </c>
      <c r="AR49" s="4">
        <f ca="1">AR48*EXP('Task 5'!AO48)+$F49</f>
        <v>57455.133431372124</v>
      </c>
      <c r="AS49" s="4">
        <f ca="1">AS48*EXP('Task 5'!AP48)+$F49</f>
        <v>42422.652473378897</v>
      </c>
      <c r="AT49" s="4">
        <f ca="1">AT48*EXP('Task 5'!AQ48)+$F49</f>
        <v>43975.749290625194</v>
      </c>
      <c r="AU49" s="4">
        <f ca="1">AU48*EXP('Task 5'!AR48)+$F49</f>
        <v>61394.348715343083</v>
      </c>
      <c r="AV49" s="4">
        <f ca="1">AV48*EXP('Task 5'!AS48)+$F49</f>
        <v>47395.541964314492</v>
      </c>
      <c r="AW49" s="4">
        <f ca="1">AW48*EXP('Task 5'!AT48)+$F49</f>
        <v>56337.532125124155</v>
      </c>
      <c r="AX49" s="4">
        <f ca="1">AX48*EXP('Task 5'!AU48)+$F49</f>
        <v>65445.891776595367</v>
      </c>
      <c r="AY49" s="4">
        <f ca="1">AY48*EXP('Task 5'!AV48)+$F49</f>
        <v>65094.45768212359</v>
      </c>
      <c r="AZ49" s="4">
        <f ca="1">AZ48*EXP('Task 5'!AW48)+$F49</f>
        <v>50687.631808362668</v>
      </c>
      <c r="BA49" s="4">
        <f ca="1">BA48*EXP('Task 5'!AX48)+$F49</f>
        <v>49151.507856064112</v>
      </c>
      <c r="BB49" s="4">
        <f ca="1">BB48*EXP('Task 5'!AY48)+$F49</f>
        <v>73657.8603505051</v>
      </c>
      <c r="BC49" s="4">
        <f ca="1">BC48*EXP('Task 5'!AZ48)+$F49</f>
        <v>49776.249133693542</v>
      </c>
      <c r="BD49" s="4">
        <f ca="1">BD48*EXP('Task 5'!BA48)+$F49</f>
        <v>72760.671308761128</v>
      </c>
      <c r="BE49" s="4">
        <f ca="1">BE48*EXP('Task 5'!BB48)+$F49</f>
        <v>56053.431619150455</v>
      </c>
      <c r="BF49" s="4">
        <f ca="1">BF48*EXP('Task 5'!BC48)+$F49</f>
        <v>111203.10149869572</v>
      </c>
      <c r="BG49" s="4">
        <f ca="1">BG48*EXP('Task 5'!BD48)+$F49</f>
        <v>63810.688965755937</v>
      </c>
      <c r="BH49" s="4">
        <f ca="1">BH48*EXP('Task 5'!BE48)+$F49</f>
        <v>59965.94404366934</v>
      </c>
      <c r="BI49" s="4">
        <f ca="1">BI48*EXP('Task 5'!BF48)+$F49</f>
        <v>56806.086755966229</v>
      </c>
      <c r="BJ49" s="4">
        <f ca="1">BJ48*EXP('Task 5'!BG48)+$F49</f>
        <v>84546.184129443223</v>
      </c>
      <c r="BK49" s="4">
        <f ca="1">BK48*EXP('Task 5'!BH48)+$F49</f>
        <v>58051.311060899738</v>
      </c>
      <c r="BL49" s="4">
        <f ca="1">BL48*EXP('Task 5'!BI48)+$F49</f>
        <v>54772.848139375616</v>
      </c>
      <c r="BM49" s="4">
        <f ca="1">BM48*EXP('Task 5'!BJ48)+$F49</f>
        <v>64099.590279700147</v>
      </c>
      <c r="BN49" s="4">
        <f ca="1">BN48*EXP('Task 5'!BK48)+$F49</f>
        <v>66792.015789283658</v>
      </c>
      <c r="BO49" s="4">
        <f ca="1">BO48*EXP('Task 5'!BL48)+$F49</f>
        <v>53793.369255687627</v>
      </c>
      <c r="BP49" s="4">
        <f ca="1">BP48*EXP('Task 5'!BM48)+$F49</f>
        <v>53960.716254462612</v>
      </c>
      <c r="BQ49" s="4">
        <f ca="1">BQ48*EXP('Task 5'!BN48)+$F49</f>
        <v>53001.49191442319</v>
      </c>
      <c r="BR49" s="4">
        <f ca="1">BR48*EXP('Task 5'!BO48)+$F49</f>
        <v>32073.434427331897</v>
      </c>
      <c r="BS49" s="4">
        <f ca="1">BS48*EXP('Task 5'!BP48)+$F49</f>
        <v>71927.63418847826</v>
      </c>
      <c r="BT49" s="4">
        <f ca="1">BT48*EXP('Task 5'!BQ48)+$F49</f>
        <v>44069.321772643678</v>
      </c>
      <c r="BU49" s="4">
        <f ca="1">BU48*EXP('Task 5'!BR48)+$F49</f>
        <v>58863.834770597103</v>
      </c>
      <c r="BV49" s="4">
        <f ca="1">BV48*EXP('Task 5'!BS48)+$F49</f>
        <v>58255.422081594683</v>
      </c>
      <c r="BW49" s="4">
        <f ca="1">BW48*EXP('Task 5'!BT48)+$F49</f>
        <v>54654.957461395599</v>
      </c>
      <c r="BX49" s="4">
        <f ca="1">BX48*EXP('Task 5'!BU48)+$F49</f>
        <v>50970.573420284672</v>
      </c>
      <c r="BY49" s="4">
        <f ca="1">BY48*EXP('Task 5'!BV48)+$F49</f>
        <v>52916.752968016321</v>
      </c>
      <c r="BZ49" s="4">
        <f ca="1">BZ48*EXP('Task 5'!BW48)+$F49</f>
        <v>58127.732761599043</v>
      </c>
      <c r="CA49" s="4">
        <f ca="1">CA48*EXP('Task 5'!BX48)+$F49</f>
        <v>84353.151756939158</v>
      </c>
      <c r="CB49" s="4">
        <f ca="1">CB48*EXP('Task 5'!BY48)+$F49</f>
        <v>70655.491131974282</v>
      </c>
      <c r="CC49" s="4">
        <f ca="1">CC48*EXP('Task 5'!BZ48)+$F49</f>
        <v>77923.527652069708</v>
      </c>
      <c r="CD49" s="4">
        <f ca="1">CD48*EXP('Task 5'!CA48)+$F49</f>
        <v>45249.740104251388</v>
      </c>
      <c r="CE49" s="4">
        <f ca="1">CE48*EXP('Task 5'!CB48)+$F49</f>
        <v>46861.432416590935</v>
      </c>
      <c r="CF49" s="4">
        <f ca="1">CF48*EXP('Task 5'!CC48)+$F49</f>
        <v>46473.842913205386</v>
      </c>
      <c r="CG49" s="4">
        <f ca="1">CG48*EXP('Task 5'!CD48)+$F49</f>
        <v>71246.62761422123</v>
      </c>
      <c r="CH49" s="4">
        <f ca="1">CH48*EXP('Task 5'!CE48)+$F49</f>
        <v>48698.239725946551</v>
      </c>
      <c r="CI49" s="4">
        <f ca="1">CI48*EXP('Task 5'!CF48)+$F49</f>
        <v>61598.450208497976</v>
      </c>
      <c r="CJ49" s="4">
        <f ca="1">CJ48*EXP('Task 5'!CG48)+$F49</f>
        <v>52181.947527074066</v>
      </c>
      <c r="CK49" s="4">
        <f ca="1">CK48*EXP('Task 5'!CH48)+$F49</f>
        <v>82221.980438211554</v>
      </c>
      <c r="CL49" s="4">
        <f ca="1">CL48*EXP('Task 5'!CI48)+$F49</f>
        <v>58377.575508361071</v>
      </c>
      <c r="CM49" s="4">
        <f ca="1">CM48*EXP('Task 5'!CJ48)+$F49</f>
        <v>51569.905976677328</v>
      </c>
      <c r="CN49" s="4">
        <f ca="1">CN48*EXP('Task 5'!CK48)+$F49</f>
        <v>43658.92963420102</v>
      </c>
      <c r="CO49" s="4">
        <f ca="1">CO48*EXP('Task 5'!CL48)+$F49</f>
        <v>53278.868145562075</v>
      </c>
      <c r="CP49" s="4">
        <f ca="1">CP48*EXP('Task 5'!CM48)+$F49</f>
        <v>55009.096907400781</v>
      </c>
      <c r="CQ49" s="4">
        <f ca="1">CQ48*EXP('Task 5'!CN48)+$F49</f>
        <v>70018.171489050597</v>
      </c>
      <c r="CR49" s="4">
        <f ca="1">CR48*EXP('Task 5'!CO48)+$F49</f>
        <v>67326.778784478694</v>
      </c>
      <c r="CS49" s="4">
        <f ca="1">CS48*EXP('Task 5'!CP48)+$F49</f>
        <v>51314.334060107984</v>
      </c>
      <c r="CT49" s="4">
        <f ca="1">CT48*EXP('Task 5'!CQ48)+$F49</f>
        <v>46721.299244704816</v>
      </c>
      <c r="CU49" s="4">
        <f ca="1">CU48*EXP('Task 5'!CR48)+$F49</f>
        <v>63401.549305647553</v>
      </c>
      <c r="CV49" s="4">
        <f ca="1">CV48*EXP('Task 5'!CS48)+$F49</f>
        <v>61051.883314583763</v>
      </c>
      <c r="CW49" s="4">
        <f ca="1">CW48*EXP('Task 5'!CT48)+$F49</f>
        <v>46696.903895782729</v>
      </c>
      <c r="CX49" s="4">
        <f ca="1">CX48*EXP('Task 5'!CU48)+$F49</f>
        <v>68676.539455125268</v>
      </c>
      <c r="CY49" s="4">
        <f ca="1">CY48*EXP('Task 5'!CV48)+$F49</f>
        <v>87192.751871520028</v>
      </c>
      <c r="CZ49" s="4">
        <f ca="1">CZ48*EXP('Task 5'!CW48)+$F49</f>
        <v>55892.964078133344</v>
      </c>
      <c r="DA49" s="4">
        <f ca="1">DA48*EXP('Task 5'!CX48)+$F49</f>
        <v>58146.247744631823</v>
      </c>
      <c r="DB49" s="4">
        <f ca="1">DB48*EXP('Task 5'!CY48)+$F49</f>
        <v>50756.408402784771</v>
      </c>
    </row>
    <row r="50" spans="1:106" x14ac:dyDescent="0.25">
      <c r="A50">
        <v>44</v>
      </c>
      <c r="B50" s="1">
        <f>'Task 2'!B47</f>
        <v>46295</v>
      </c>
      <c r="C50" s="4">
        <f>$B$3*'Task 2'!G47</f>
        <v>446.63099999999997</v>
      </c>
      <c r="D50" s="5">
        <f>'Task 3'!F47</f>
        <v>3.5140500092685212E-3</v>
      </c>
      <c r="E50" s="4">
        <f t="shared" si="2"/>
        <v>24856.263806282161</v>
      </c>
      <c r="F50" s="4">
        <f>$C$3*'Task 2'!G47</f>
        <v>1042.1389999999999</v>
      </c>
      <c r="G50" s="4">
        <f ca="1">G49*EXP('Task 5'!D49)+$F50</f>
        <v>95113.260874295578</v>
      </c>
      <c r="H50" s="4">
        <f ca="1">H49*EXP('Task 5'!E49)+$F50</f>
        <v>65109.447164969097</v>
      </c>
      <c r="I50" s="4">
        <f ca="1">I49*EXP('Task 5'!F49)+$F50</f>
        <v>51698.457766126558</v>
      </c>
      <c r="J50" s="4">
        <f ca="1">J49*EXP('Task 5'!G49)+$F50</f>
        <v>58135.447681578735</v>
      </c>
      <c r="K50" s="4">
        <f ca="1">K49*EXP('Task 5'!H49)+$F50</f>
        <v>72348.963994501682</v>
      </c>
      <c r="L50" s="4">
        <f ca="1">L49*EXP('Task 5'!I49)+$F50</f>
        <v>46907.042374700621</v>
      </c>
      <c r="M50" s="4">
        <f ca="1">M49*EXP('Task 5'!J49)+$F50</f>
        <v>62838.805865969247</v>
      </c>
      <c r="N50" s="4">
        <f ca="1">N49*EXP('Task 5'!K49)+$F50</f>
        <v>58854.750641957762</v>
      </c>
      <c r="O50" s="4">
        <f ca="1">O49*EXP('Task 5'!L49)+$F50</f>
        <v>97543.711152937802</v>
      </c>
      <c r="P50" s="4">
        <f ca="1">P49*EXP('Task 5'!M49)+$F50</f>
        <v>52881.115953710694</v>
      </c>
      <c r="Q50" s="4">
        <f ca="1">Q49*EXP('Task 5'!N49)+$F50</f>
        <v>66221.313308922778</v>
      </c>
      <c r="R50" s="4">
        <f ca="1">R49*EXP('Task 5'!O49)+$F50</f>
        <v>72574.378097748835</v>
      </c>
      <c r="S50" s="4">
        <f ca="1">S49*EXP('Task 5'!P49)+$F50</f>
        <v>59545.723145459073</v>
      </c>
      <c r="T50" s="4">
        <f ca="1">T49*EXP('Task 5'!Q49)+$F50</f>
        <v>40793.170774733961</v>
      </c>
      <c r="U50" s="4">
        <f ca="1">U49*EXP('Task 5'!R49)+$F50</f>
        <v>46060.180741643482</v>
      </c>
      <c r="V50" s="4">
        <f ca="1">V49*EXP('Task 5'!S49)+$F50</f>
        <v>52867.790829934092</v>
      </c>
      <c r="W50" s="4">
        <f ca="1">W49*EXP('Task 5'!T49)+$F50</f>
        <v>45887.989918082436</v>
      </c>
      <c r="X50" s="4">
        <f ca="1">X49*EXP('Task 5'!U49)+$F50</f>
        <v>57972.342574219627</v>
      </c>
      <c r="Y50" s="4">
        <f ca="1">Y49*EXP('Task 5'!V49)+$F50</f>
        <v>40781.504033631616</v>
      </c>
      <c r="Z50" s="4">
        <f ca="1">Z49*EXP('Task 5'!W49)+$F50</f>
        <v>67783.653172464532</v>
      </c>
      <c r="AA50" s="4">
        <f ca="1">AA49*EXP('Task 5'!X49)+$F50</f>
        <v>61871.963228839923</v>
      </c>
      <c r="AB50" s="4">
        <f ca="1">AB49*EXP('Task 5'!Y49)+$F50</f>
        <v>55902.700081133975</v>
      </c>
      <c r="AC50" s="4">
        <f ca="1">AC49*EXP('Task 5'!Z49)+$F50</f>
        <v>43916.950701035792</v>
      </c>
      <c r="AD50" s="4">
        <f ca="1">AD49*EXP('Task 5'!AA49)+$F50</f>
        <v>77091.456448590179</v>
      </c>
      <c r="AE50" s="4">
        <f ca="1">AE49*EXP('Task 5'!AB49)+$F50</f>
        <v>54381.318794758721</v>
      </c>
      <c r="AF50" s="4">
        <f ca="1">AF49*EXP('Task 5'!AC49)+$F50</f>
        <v>43541.996104936108</v>
      </c>
      <c r="AG50" s="4">
        <f ca="1">AG49*EXP('Task 5'!AD49)+$F50</f>
        <v>101587.90840677422</v>
      </c>
      <c r="AH50" s="4">
        <f ca="1">AH49*EXP('Task 5'!AE49)+$F50</f>
        <v>42092.64559925205</v>
      </c>
      <c r="AI50" s="4">
        <f ca="1">AI49*EXP('Task 5'!AF49)+$F50</f>
        <v>57628.533984788883</v>
      </c>
      <c r="AJ50" s="4">
        <f ca="1">AJ49*EXP('Task 5'!AG49)+$F50</f>
        <v>49874.310107348705</v>
      </c>
      <c r="AK50" s="4">
        <f ca="1">AK49*EXP('Task 5'!AH49)+$F50</f>
        <v>49036.353033366489</v>
      </c>
      <c r="AL50" s="4">
        <f ca="1">AL49*EXP('Task 5'!AI49)+$F50</f>
        <v>38155.974025481839</v>
      </c>
      <c r="AM50" s="4">
        <f ca="1">AM49*EXP('Task 5'!AJ49)+$F50</f>
        <v>56418.194723823384</v>
      </c>
      <c r="AN50" s="4">
        <f ca="1">AN49*EXP('Task 5'!AK49)+$F50</f>
        <v>55702.854666350351</v>
      </c>
      <c r="AO50" s="4">
        <f ca="1">AO49*EXP('Task 5'!AL49)+$F50</f>
        <v>48955.014762233906</v>
      </c>
      <c r="AP50" s="4">
        <f ca="1">AP49*EXP('Task 5'!AM49)+$F50</f>
        <v>55553.494855847508</v>
      </c>
      <c r="AQ50" s="4">
        <f ca="1">AQ49*EXP('Task 5'!AN49)+$F50</f>
        <v>52849.813437079843</v>
      </c>
      <c r="AR50" s="4">
        <f ca="1">AR49*EXP('Task 5'!AO49)+$F50</f>
        <v>60351.304929668171</v>
      </c>
      <c r="AS50" s="4">
        <f ca="1">AS49*EXP('Task 5'!AP49)+$F50</f>
        <v>42061.060281229846</v>
      </c>
      <c r="AT50" s="4">
        <f ca="1">AT49*EXP('Task 5'!AQ49)+$F50</f>
        <v>43391.441077922354</v>
      </c>
      <c r="AU50" s="4">
        <f ca="1">AU49*EXP('Task 5'!AR49)+$F50</f>
        <v>62598.129232021529</v>
      </c>
      <c r="AV50" s="4">
        <f ca="1">AV49*EXP('Task 5'!AS49)+$F50</f>
        <v>49918.752674725009</v>
      </c>
      <c r="AW50" s="4">
        <f ca="1">AW49*EXP('Task 5'!AT49)+$F50</f>
        <v>63606.953764324819</v>
      </c>
      <c r="AX50" s="4">
        <f ca="1">AX49*EXP('Task 5'!AU49)+$F50</f>
        <v>67603.831439407761</v>
      </c>
      <c r="AY50" s="4">
        <f ca="1">AY49*EXP('Task 5'!AV49)+$F50</f>
        <v>58453.371103119527</v>
      </c>
      <c r="AZ50" s="4">
        <f ca="1">AZ49*EXP('Task 5'!AW49)+$F50</f>
        <v>51465.47666073915</v>
      </c>
      <c r="BA50" s="4">
        <f ca="1">BA49*EXP('Task 5'!AX49)+$F50</f>
        <v>50220.285634969841</v>
      </c>
      <c r="BB50" s="4">
        <f ca="1">BB49*EXP('Task 5'!AY49)+$F50</f>
        <v>70546.516839994409</v>
      </c>
      <c r="BC50" s="4">
        <f ca="1">BC49*EXP('Task 5'!AZ49)+$F50</f>
        <v>55075.198401513</v>
      </c>
      <c r="BD50" s="4">
        <f ca="1">BD49*EXP('Task 5'!BA49)+$F50</f>
        <v>67425.824677674565</v>
      </c>
      <c r="BE50" s="4">
        <f ca="1">BE49*EXP('Task 5'!BB49)+$F50</f>
        <v>53439.486249697438</v>
      </c>
      <c r="BF50" s="4">
        <f ca="1">BF49*EXP('Task 5'!BC49)+$F50</f>
        <v>104495.52664112062</v>
      </c>
      <c r="BG50" s="4">
        <f ca="1">BG49*EXP('Task 5'!BD49)+$F50</f>
        <v>68166.005897801457</v>
      </c>
      <c r="BH50" s="4">
        <f ca="1">BH49*EXP('Task 5'!BE49)+$F50</f>
        <v>62884.306402157286</v>
      </c>
      <c r="BI50" s="4">
        <f ca="1">BI49*EXP('Task 5'!BF49)+$F50</f>
        <v>58749.118679592713</v>
      </c>
      <c r="BJ50" s="4">
        <f ca="1">BJ49*EXP('Task 5'!BG49)+$F50</f>
        <v>82402.790312431185</v>
      </c>
      <c r="BK50" s="4">
        <f ca="1">BK49*EXP('Task 5'!BH49)+$F50</f>
        <v>56452.837713258901</v>
      </c>
      <c r="BL50" s="4">
        <f ca="1">BL49*EXP('Task 5'!BI49)+$F50</f>
        <v>55771.925509058819</v>
      </c>
      <c r="BM50" s="4">
        <f ca="1">BM49*EXP('Task 5'!BJ49)+$F50</f>
        <v>67340.398745814906</v>
      </c>
      <c r="BN50" s="4">
        <f ca="1">BN49*EXP('Task 5'!BK49)+$F50</f>
        <v>64824.88781180646</v>
      </c>
      <c r="BO50" s="4">
        <f ca="1">BO49*EXP('Task 5'!BL49)+$F50</f>
        <v>54727.025308656128</v>
      </c>
      <c r="BP50" s="4">
        <f ca="1">BP49*EXP('Task 5'!BM49)+$F50</f>
        <v>53442.953291488258</v>
      </c>
      <c r="BQ50" s="4">
        <f ca="1">BQ49*EXP('Task 5'!BN49)+$F50</f>
        <v>52476.979897219971</v>
      </c>
      <c r="BR50" s="4">
        <f ca="1">BR49*EXP('Task 5'!BO49)+$F50</f>
        <v>35019.536856610008</v>
      </c>
      <c r="BS50" s="4">
        <f ca="1">BS49*EXP('Task 5'!BP49)+$F50</f>
        <v>71470.534543247893</v>
      </c>
      <c r="BT50" s="4">
        <f ca="1">BT49*EXP('Task 5'!BQ49)+$F50</f>
        <v>47049.306502410152</v>
      </c>
      <c r="BU50" s="4">
        <f ca="1">BU49*EXP('Task 5'!BR49)+$F50</f>
        <v>59290.261224706061</v>
      </c>
      <c r="BV50" s="4">
        <f ca="1">BV49*EXP('Task 5'!BS49)+$F50</f>
        <v>58383.640936914337</v>
      </c>
      <c r="BW50" s="4">
        <f ca="1">BW49*EXP('Task 5'!BT49)+$F50</f>
        <v>57339.754952550538</v>
      </c>
      <c r="BX50" s="4">
        <f ca="1">BX49*EXP('Task 5'!BU49)+$F50</f>
        <v>55219.57580444507</v>
      </c>
      <c r="BY50" s="4">
        <f ca="1">BY49*EXP('Task 5'!BV49)+$F50</f>
        <v>51871.230902449577</v>
      </c>
      <c r="BZ50" s="4">
        <f ca="1">BZ49*EXP('Task 5'!BW49)+$F50</f>
        <v>58329.77578711899</v>
      </c>
      <c r="CA50" s="4">
        <f ca="1">CA49*EXP('Task 5'!BX49)+$F50</f>
        <v>81513.561873202212</v>
      </c>
      <c r="CB50" s="4">
        <f ca="1">CB49*EXP('Task 5'!BY49)+$F50</f>
        <v>72655.622298379472</v>
      </c>
      <c r="CC50" s="4">
        <f ca="1">CC49*EXP('Task 5'!BZ49)+$F50</f>
        <v>80615.90477014918</v>
      </c>
      <c r="CD50" s="4">
        <f ca="1">CD49*EXP('Task 5'!CA49)+$F50</f>
        <v>48268.782322561841</v>
      </c>
      <c r="CE50" s="4">
        <f ca="1">CE49*EXP('Task 5'!CB49)+$F50</f>
        <v>48213.895795538003</v>
      </c>
      <c r="CF50" s="4">
        <f ca="1">CF49*EXP('Task 5'!CC49)+$F50</f>
        <v>46315.930419187134</v>
      </c>
      <c r="CG50" s="4">
        <f ca="1">CG49*EXP('Task 5'!CD49)+$F50</f>
        <v>69537.253428310025</v>
      </c>
      <c r="CH50" s="4">
        <f ca="1">CH49*EXP('Task 5'!CE49)+$F50</f>
        <v>55369.911558720676</v>
      </c>
      <c r="CI50" s="4">
        <f ca="1">CI49*EXP('Task 5'!CF49)+$F50</f>
        <v>63857.304712461359</v>
      </c>
      <c r="CJ50" s="4">
        <f ca="1">CJ49*EXP('Task 5'!CG49)+$F50</f>
        <v>57867.132365437661</v>
      </c>
      <c r="CK50" s="4">
        <f ca="1">CK49*EXP('Task 5'!CH49)+$F50</f>
        <v>93515.947531167636</v>
      </c>
      <c r="CL50" s="4">
        <f ca="1">CL49*EXP('Task 5'!CI49)+$F50</f>
        <v>56522.018315147085</v>
      </c>
      <c r="CM50" s="4">
        <f ca="1">CM49*EXP('Task 5'!CJ49)+$F50</f>
        <v>51807.49411838434</v>
      </c>
      <c r="CN50" s="4">
        <f ca="1">CN49*EXP('Task 5'!CK49)+$F50</f>
        <v>46061.749991910103</v>
      </c>
      <c r="CO50" s="4">
        <f ca="1">CO49*EXP('Task 5'!CL49)+$F50</f>
        <v>48251.500251780628</v>
      </c>
      <c r="CP50" s="4">
        <f ca="1">CP49*EXP('Task 5'!CM49)+$F50</f>
        <v>54599.149411435879</v>
      </c>
      <c r="CQ50" s="4">
        <f ca="1">CQ49*EXP('Task 5'!CN49)+$F50</f>
        <v>67491.364435162104</v>
      </c>
      <c r="CR50" s="4">
        <f ca="1">CR49*EXP('Task 5'!CO49)+$F50</f>
        <v>64150.148428117318</v>
      </c>
      <c r="CS50" s="4">
        <f ca="1">CS49*EXP('Task 5'!CP49)+$F50</f>
        <v>53156.068110249675</v>
      </c>
      <c r="CT50" s="4">
        <f ca="1">CT49*EXP('Task 5'!CQ49)+$F50</f>
        <v>54874.195935680757</v>
      </c>
      <c r="CU50" s="4">
        <f ca="1">CU49*EXP('Task 5'!CR49)+$F50</f>
        <v>62475.36390795248</v>
      </c>
      <c r="CV50" s="4">
        <f ca="1">CV49*EXP('Task 5'!CS49)+$F50</f>
        <v>62912.508166119238</v>
      </c>
      <c r="CW50" s="4">
        <f ca="1">CW49*EXP('Task 5'!CT49)+$F50</f>
        <v>43878.404117232931</v>
      </c>
      <c r="CX50" s="4">
        <f ca="1">CX49*EXP('Task 5'!CU49)+$F50</f>
        <v>69362.78645215815</v>
      </c>
      <c r="CY50" s="4">
        <f ca="1">CY49*EXP('Task 5'!CV49)+$F50</f>
        <v>88151.601206699517</v>
      </c>
      <c r="CZ50" s="4">
        <f ca="1">CZ49*EXP('Task 5'!CW49)+$F50</f>
        <v>50652.252725423583</v>
      </c>
      <c r="DA50" s="4">
        <f ca="1">DA49*EXP('Task 5'!CX49)+$F50</f>
        <v>59072.60840359539</v>
      </c>
      <c r="DB50" s="4">
        <f ca="1">DB49*EXP('Task 5'!CY49)+$F50</f>
        <v>52861.955463828934</v>
      </c>
    </row>
    <row r="51" spans="1:106" x14ac:dyDescent="0.25">
      <c r="A51">
        <v>45</v>
      </c>
      <c r="B51" s="1">
        <f>'Task 2'!B48</f>
        <v>46326</v>
      </c>
      <c r="C51" s="4">
        <f>$B$3*'Task 2'!G48</f>
        <v>446.63099999999997</v>
      </c>
      <c r="D51" s="5">
        <f>'Task 3'!F48</f>
        <v>3.5344603648974626E-3</v>
      </c>
      <c r="E51" s="4">
        <f t="shared" si="2"/>
        <v>25391.216417569885</v>
      </c>
      <c r="F51" s="4">
        <f>$C$3*'Task 2'!G48</f>
        <v>1042.1389999999999</v>
      </c>
      <c r="G51" s="4">
        <f ca="1">G50*EXP('Task 5'!D50)+$F51</f>
        <v>88229.639264870624</v>
      </c>
      <c r="H51" s="4">
        <f ca="1">H50*EXP('Task 5'!E50)+$F51</f>
        <v>71427.572735642883</v>
      </c>
      <c r="I51" s="4">
        <f ca="1">I50*EXP('Task 5'!F50)+$F51</f>
        <v>53418.396628388335</v>
      </c>
      <c r="J51" s="4">
        <f ca="1">J50*EXP('Task 5'!G50)+$F51</f>
        <v>57632.443903158543</v>
      </c>
      <c r="K51" s="4">
        <f ca="1">K50*EXP('Task 5'!H50)+$F51</f>
        <v>76064.390825121925</v>
      </c>
      <c r="L51" s="4">
        <f ca="1">L50*EXP('Task 5'!I50)+$F51</f>
        <v>46567.596705382173</v>
      </c>
      <c r="M51" s="4">
        <f ca="1">M50*EXP('Task 5'!J50)+$F51</f>
        <v>61576.197498843088</v>
      </c>
      <c r="N51" s="4">
        <f ca="1">N50*EXP('Task 5'!K50)+$F51</f>
        <v>62955.952395298867</v>
      </c>
      <c r="O51" s="4">
        <f ca="1">O50*EXP('Task 5'!L50)+$F51</f>
        <v>94967.144882531647</v>
      </c>
      <c r="P51" s="4">
        <f ca="1">P50*EXP('Task 5'!M50)+$F51</f>
        <v>54217.033019558046</v>
      </c>
      <c r="Q51" s="4">
        <f ca="1">Q50*EXP('Task 5'!N50)+$F51</f>
        <v>61953.805533164457</v>
      </c>
      <c r="R51" s="4">
        <f ca="1">R50*EXP('Task 5'!O50)+$F51</f>
        <v>71701.368094588091</v>
      </c>
      <c r="S51" s="4">
        <f ca="1">S50*EXP('Task 5'!P50)+$F51</f>
        <v>58258.272681169692</v>
      </c>
      <c r="T51" s="4">
        <f ca="1">T50*EXP('Task 5'!Q50)+$F51</f>
        <v>43874.962255672363</v>
      </c>
      <c r="U51" s="4">
        <f ca="1">U50*EXP('Task 5'!R50)+$F51</f>
        <v>48385.201860436297</v>
      </c>
      <c r="V51" s="4">
        <f ca="1">V50*EXP('Task 5'!S50)+$F51</f>
        <v>53819.154782796249</v>
      </c>
      <c r="W51" s="4">
        <f ca="1">W50*EXP('Task 5'!T50)+$F51</f>
        <v>53753.144381160746</v>
      </c>
      <c r="X51" s="4">
        <f ca="1">X50*EXP('Task 5'!U50)+$F51</f>
        <v>57703.002284478447</v>
      </c>
      <c r="Y51" s="4">
        <f ca="1">Y50*EXP('Task 5'!V50)+$F51</f>
        <v>39847.356650578789</v>
      </c>
      <c r="Z51" s="4">
        <f ca="1">Z50*EXP('Task 5'!W50)+$F51</f>
        <v>63747.308991521786</v>
      </c>
      <c r="AA51" s="4">
        <f ca="1">AA50*EXP('Task 5'!X50)+$F51</f>
        <v>64724.212877776568</v>
      </c>
      <c r="AB51" s="4">
        <f ca="1">AB50*EXP('Task 5'!Y50)+$F51</f>
        <v>57673.391027574246</v>
      </c>
      <c r="AC51" s="4">
        <f ca="1">AC50*EXP('Task 5'!Z50)+$F51</f>
        <v>42566.241506109072</v>
      </c>
      <c r="AD51" s="4">
        <f ca="1">AD50*EXP('Task 5'!AA50)+$F51</f>
        <v>78774.467617144968</v>
      </c>
      <c r="AE51" s="4">
        <f ca="1">AE50*EXP('Task 5'!AB50)+$F51</f>
        <v>48440.890634508229</v>
      </c>
      <c r="AF51" s="4">
        <f ca="1">AF50*EXP('Task 5'!AC50)+$F51</f>
        <v>45738.236602940349</v>
      </c>
      <c r="AG51" s="4">
        <f ca="1">AG50*EXP('Task 5'!AD50)+$F51</f>
        <v>114207.91355907511</v>
      </c>
      <c r="AH51" s="4">
        <f ca="1">AH50*EXP('Task 5'!AE50)+$F51</f>
        <v>43175.234731131095</v>
      </c>
      <c r="AI51" s="4">
        <f ca="1">AI50*EXP('Task 5'!AF50)+$F51</f>
        <v>54135.403490818331</v>
      </c>
      <c r="AJ51" s="4">
        <f ca="1">AJ50*EXP('Task 5'!AG50)+$F51</f>
        <v>52387.289704023002</v>
      </c>
      <c r="AK51" s="4">
        <f ca="1">AK50*EXP('Task 5'!AH50)+$F51</f>
        <v>47846.247114593949</v>
      </c>
      <c r="AL51" s="4">
        <f ca="1">AL50*EXP('Task 5'!AI50)+$F51</f>
        <v>40749.913611811848</v>
      </c>
      <c r="AM51" s="4">
        <f ca="1">AM50*EXP('Task 5'!AJ50)+$F51</f>
        <v>56852.619403806231</v>
      </c>
      <c r="AN51" s="4">
        <f ca="1">AN50*EXP('Task 5'!AK50)+$F51</f>
        <v>60091.139326346405</v>
      </c>
      <c r="AO51" s="4">
        <f ca="1">AO50*EXP('Task 5'!AL50)+$F51</f>
        <v>53080.888657439165</v>
      </c>
      <c r="AP51" s="4">
        <f ca="1">AP50*EXP('Task 5'!AM50)+$F51</f>
        <v>61123.393202708692</v>
      </c>
      <c r="AQ51" s="4">
        <f ca="1">AQ50*EXP('Task 5'!AN50)+$F51</f>
        <v>55309.133856247703</v>
      </c>
      <c r="AR51" s="4">
        <f ca="1">AR50*EXP('Task 5'!AO50)+$F51</f>
        <v>61329.29809334629</v>
      </c>
      <c r="AS51" s="4">
        <f ca="1">AS50*EXP('Task 5'!AP50)+$F51</f>
        <v>41268.195435218768</v>
      </c>
      <c r="AT51" s="4">
        <f ca="1">AT50*EXP('Task 5'!AQ50)+$F51</f>
        <v>47899.661907312351</v>
      </c>
      <c r="AU51" s="4">
        <f ca="1">AU50*EXP('Task 5'!AR50)+$F51</f>
        <v>67268.266209464884</v>
      </c>
      <c r="AV51" s="4">
        <f ca="1">AV50*EXP('Task 5'!AS50)+$F51</f>
        <v>54738.615745266121</v>
      </c>
      <c r="AW51" s="4">
        <f ca="1">AW50*EXP('Task 5'!AT50)+$F51</f>
        <v>67194.027154736003</v>
      </c>
      <c r="AX51" s="4">
        <f ca="1">AX50*EXP('Task 5'!AU50)+$F51</f>
        <v>66686.485888932919</v>
      </c>
      <c r="AY51" s="4">
        <f ca="1">AY50*EXP('Task 5'!AV50)+$F51</f>
        <v>56147.630391268416</v>
      </c>
      <c r="AZ51" s="4">
        <f ca="1">AZ50*EXP('Task 5'!AW50)+$F51</f>
        <v>55774.313091266151</v>
      </c>
      <c r="BA51" s="4">
        <f ca="1">BA50*EXP('Task 5'!AX50)+$F51</f>
        <v>51057.818503788993</v>
      </c>
      <c r="BB51" s="4">
        <f ca="1">BB50*EXP('Task 5'!AY50)+$F51</f>
        <v>72001.55392039266</v>
      </c>
      <c r="BC51" s="4">
        <f ca="1">BC50*EXP('Task 5'!AZ50)+$F51</f>
        <v>52635.040086243571</v>
      </c>
      <c r="BD51" s="4">
        <f ca="1">BD50*EXP('Task 5'!BA50)+$F51</f>
        <v>62872.95203026729</v>
      </c>
      <c r="BE51" s="4">
        <f ca="1">BE50*EXP('Task 5'!BB50)+$F51</f>
        <v>53457.770481594001</v>
      </c>
      <c r="BF51" s="4">
        <f ca="1">BF50*EXP('Task 5'!BC50)+$F51</f>
        <v>106503.71305695978</v>
      </c>
      <c r="BG51" s="4">
        <f ca="1">BG50*EXP('Task 5'!BD50)+$F51</f>
        <v>68183.714827578719</v>
      </c>
      <c r="BH51" s="4">
        <f ca="1">BH50*EXP('Task 5'!BE50)+$F51</f>
        <v>62010.192583532822</v>
      </c>
      <c r="BI51" s="4">
        <f ca="1">BI50*EXP('Task 5'!BF50)+$F51</f>
        <v>67950.270041810887</v>
      </c>
      <c r="BJ51" s="4">
        <f ca="1">BJ50*EXP('Task 5'!BG50)+$F51</f>
        <v>89634.659511257458</v>
      </c>
      <c r="BK51" s="4">
        <f ca="1">BK50*EXP('Task 5'!BH50)+$F51</f>
        <v>56515.914757364561</v>
      </c>
      <c r="BL51" s="4">
        <f ca="1">BL50*EXP('Task 5'!BI50)+$F51</f>
        <v>56965.419962935186</v>
      </c>
      <c r="BM51" s="4">
        <f ca="1">BM50*EXP('Task 5'!BJ50)+$F51</f>
        <v>67570.831904671111</v>
      </c>
      <c r="BN51" s="4">
        <f ca="1">BN50*EXP('Task 5'!BK50)+$F51</f>
        <v>64673.246737318725</v>
      </c>
      <c r="BO51" s="4">
        <f ca="1">BO50*EXP('Task 5'!BL50)+$F51</f>
        <v>58230.616696741556</v>
      </c>
      <c r="BP51" s="4">
        <f ca="1">BP50*EXP('Task 5'!BM50)+$F51</f>
        <v>52875.585507593452</v>
      </c>
      <c r="BQ51" s="4">
        <f ca="1">BQ50*EXP('Task 5'!BN50)+$F51</f>
        <v>51472.136106046579</v>
      </c>
      <c r="BR51" s="4">
        <f ca="1">BR50*EXP('Task 5'!BO50)+$F51</f>
        <v>36416.426221216498</v>
      </c>
      <c r="BS51" s="4">
        <f ca="1">BS50*EXP('Task 5'!BP50)+$F51</f>
        <v>68913.795454056162</v>
      </c>
      <c r="BT51" s="4">
        <f ca="1">BT50*EXP('Task 5'!BQ50)+$F51</f>
        <v>51780.799986155813</v>
      </c>
      <c r="BU51" s="4">
        <f ca="1">BU50*EXP('Task 5'!BR50)+$F51</f>
        <v>54389.621604907625</v>
      </c>
      <c r="BV51" s="4">
        <f ca="1">BV50*EXP('Task 5'!BS50)+$F51</f>
        <v>60086.883414112213</v>
      </c>
      <c r="BW51" s="4">
        <f ca="1">BW50*EXP('Task 5'!BT50)+$F51</f>
        <v>61709.80228320988</v>
      </c>
      <c r="BX51" s="4">
        <f ca="1">BX50*EXP('Task 5'!BU50)+$F51</f>
        <v>52292.68532816822</v>
      </c>
      <c r="BY51" s="4">
        <f ca="1">BY50*EXP('Task 5'!BV50)+$F51</f>
        <v>59208.240437051929</v>
      </c>
      <c r="BZ51" s="4">
        <f ca="1">BZ50*EXP('Task 5'!BW50)+$F51</f>
        <v>58562.669797836897</v>
      </c>
      <c r="CA51" s="4">
        <f ca="1">CA50*EXP('Task 5'!BX50)+$F51</f>
        <v>76203.575549586996</v>
      </c>
      <c r="CB51" s="4">
        <f ca="1">CB50*EXP('Task 5'!BY50)+$F51</f>
        <v>76916.524276907207</v>
      </c>
      <c r="CC51" s="4">
        <f ca="1">CC50*EXP('Task 5'!BZ50)+$F51</f>
        <v>78226.581357345392</v>
      </c>
      <c r="CD51" s="4">
        <f ca="1">CD50*EXP('Task 5'!CA50)+$F51</f>
        <v>51255.123077033728</v>
      </c>
      <c r="CE51" s="4">
        <f ca="1">CE50*EXP('Task 5'!CB50)+$F51</f>
        <v>51664.909504480434</v>
      </c>
      <c r="CF51" s="4">
        <f ca="1">CF50*EXP('Task 5'!CC50)+$F51</f>
        <v>44909.78205069009</v>
      </c>
      <c r="CG51" s="4">
        <f ca="1">CG50*EXP('Task 5'!CD50)+$F51</f>
        <v>66095.565156711702</v>
      </c>
      <c r="CH51" s="4">
        <f ca="1">CH50*EXP('Task 5'!CE50)+$F51</f>
        <v>53350.660948200421</v>
      </c>
      <c r="CI51" s="4">
        <f ca="1">CI50*EXP('Task 5'!CF50)+$F51</f>
        <v>63563.497150672978</v>
      </c>
      <c r="CJ51" s="4">
        <f ca="1">CJ50*EXP('Task 5'!CG50)+$F51</f>
        <v>57182.310412127343</v>
      </c>
      <c r="CK51" s="4">
        <f ca="1">CK50*EXP('Task 5'!CH50)+$F51</f>
        <v>86274.810824439046</v>
      </c>
      <c r="CL51" s="4">
        <f ca="1">CL50*EXP('Task 5'!CI50)+$F51</f>
        <v>55578.199252763436</v>
      </c>
      <c r="CM51" s="4">
        <f ca="1">CM50*EXP('Task 5'!CJ50)+$F51</f>
        <v>56176.546519460142</v>
      </c>
      <c r="CN51" s="4">
        <f ca="1">CN50*EXP('Task 5'!CK50)+$F51</f>
        <v>48620.649406702432</v>
      </c>
      <c r="CO51" s="4">
        <f ca="1">CO50*EXP('Task 5'!CL50)+$F51</f>
        <v>50753.880503886707</v>
      </c>
      <c r="CP51" s="4">
        <f ca="1">CP50*EXP('Task 5'!CM50)+$F51</f>
        <v>54300.986424657924</v>
      </c>
      <c r="CQ51" s="4">
        <f ca="1">CQ50*EXP('Task 5'!CN50)+$F51</f>
        <v>67666.453130540176</v>
      </c>
      <c r="CR51" s="4">
        <f ca="1">CR50*EXP('Task 5'!CO50)+$F51</f>
        <v>78210.654485890467</v>
      </c>
      <c r="CS51" s="4">
        <f ca="1">CS50*EXP('Task 5'!CP50)+$F51</f>
        <v>51346.050100955159</v>
      </c>
      <c r="CT51" s="4">
        <f ca="1">CT50*EXP('Task 5'!CQ50)+$F51</f>
        <v>50598.6058081503</v>
      </c>
      <c r="CU51" s="4">
        <f ca="1">CU50*EXP('Task 5'!CR50)+$F51</f>
        <v>61045.596136461318</v>
      </c>
      <c r="CV51" s="4">
        <f ca="1">CV50*EXP('Task 5'!CS50)+$F51</f>
        <v>60569.701146816507</v>
      </c>
      <c r="CW51" s="4">
        <f ca="1">CW50*EXP('Task 5'!CT50)+$F51</f>
        <v>49255.712060875674</v>
      </c>
      <c r="CX51" s="4">
        <f ca="1">CX50*EXP('Task 5'!CU50)+$F51</f>
        <v>77892.961124783978</v>
      </c>
      <c r="CY51" s="4">
        <f ca="1">CY50*EXP('Task 5'!CV50)+$F51</f>
        <v>89501.57482473235</v>
      </c>
      <c r="CZ51" s="4">
        <f ca="1">CZ50*EXP('Task 5'!CW50)+$F51</f>
        <v>50737.403415277549</v>
      </c>
      <c r="DA51" s="4">
        <f ca="1">DA50*EXP('Task 5'!CX50)+$F51</f>
        <v>65887.389943411283</v>
      </c>
      <c r="DB51" s="4">
        <f ca="1">DB50*EXP('Task 5'!CY50)+$F51</f>
        <v>57078.577035601927</v>
      </c>
    </row>
    <row r="52" spans="1:106" x14ac:dyDescent="0.25">
      <c r="A52">
        <v>46</v>
      </c>
      <c r="B52" s="1">
        <f>'Task 2'!B49</f>
        <v>46356</v>
      </c>
      <c r="C52" s="4">
        <f>$B$3*'Task 2'!G49</f>
        <v>446.63099999999997</v>
      </c>
      <c r="D52" s="5">
        <f>'Task 3'!F49</f>
        <v>3.553293929291268E-3</v>
      </c>
      <c r="E52" s="4">
        <f t="shared" si="2"/>
        <v>25928.509376156126</v>
      </c>
      <c r="F52" s="4">
        <f>$C$3*'Task 2'!G49</f>
        <v>1042.1389999999999</v>
      </c>
      <c r="G52" s="4">
        <f ca="1">G51*EXP('Task 5'!D51)+$F52</f>
        <v>94474.558221047977</v>
      </c>
      <c r="H52" s="4">
        <f ca="1">H51*EXP('Task 5'!E51)+$F52</f>
        <v>77659.789808037749</v>
      </c>
      <c r="I52" s="4">
        <f ca="1">I51*EXP('Task 5'!F51)+$F52</f>
        <v>56522.570327375179</v>
      </c>
      <c r="J52" s="4">
        <f ca="1">J51*EXP('Task 5'!G51)+$F52</f>
        <v>64025.935611143344</v>
      </c>
      <c r="K52" s="4">
        <f ca="1">K51*EXP('Task 5'!H51)+$F52</f>
        <v>72662.098918911128</v>
      </c>
      <c r="L52" s="4">
        <f ca="1">L51*EXP('Task 5'!I51)+$F52</f>
        <v>45879.276353870002</v>
      </c>
      <c r="M52" s="4">
        <f ca="1">M51*EXP('Task 5'!J51)+$F52</f>
        <v>65805.814760839552</v>
      </c>
      <c r="N52" s="4">
        <f ca="1">N51*EXP('Task 5'!K51)+$F52</f>
        <v>63541.099749086308</v>
      </c>
      <c r="O52" s="4">
        <f ca="1">O51*EXP('Task 5'!L51)+$F52</f>
        <v>100845.34843757057</v>
      </c>
      <c r="P52" s="4">
        <f ca="1">P51*EXP('Task 5'!M51)+$F52</f>
        <v>62760.330545289136</v>
      </c>
      <c r="Q52" s="4">
        <f ca="1">Q51*EXP('Task 5'!N51)+$F52</f>
        <v>65094.576528753387</v>
      </c>
      <c r="R52" s="4">
        <f ca="1">R51*EXP('Task 5'!O51)+$F52</f>
        <v>67444.319816290852</v>
      </c>
      <c r="S52" s="4">
        <f ca="1">S51*EXP('Task 5'!P51)+$F52</f>
        <v>55120.593754670088</v>
      </c>
      <c r="T52" s="4">
        <f ca="1">T51*EXP('Task 5'!Q51)+$F52</f>
        <v>47457.504360244478</v>
      </c>
      <c r="U52" s="4">
        <f ca="1">U51*EXP('Task 5'!R51)+$F52</f>
        <v>57508.952915190319</v>
      </c>
      <c r="V52" s="4">
        <f ca="1">V51*EXP('Task 5'!S51)+$F52</f>
        <v>55327.472430960472</v>
      </c>
      <c r="W52" s="4">
        <f ca="1">W51*EXP('Task 5'!T51)+$F52</f>
        <v>63704.32759419713</v>
      </c>
      <c r="X52" s="4">
        <f ca="1">X51*EXP('Task 5'!U51)+$F52</f>
        <v>54196.29831303563</v>
      </c>
      <c r="Y52" s="4">
        <f ca="1">Y51*EXP('Task 5'!V51)+$F52</f>
        <v>40358.792278496046</v>
      </c>
      <c r="Z52" s="4">
        <f ca="1">Z51*EXP('Task 5'!W51)+$F52</f>
        <v>64673.651635832022</v>
      </c>
      <c r="AA52" s="4">
        <f ca="1">AA51*EXP('Task 5'!X51)+$F52</f>
        <v>63849.909410523644</v>
      </c>
      <c r="AB52" s="4">
        <f ca="1">AB51*EXP('Task 5'!Y51)+$F52</f>
        <v>58755.679086925942</v>
      </c>
      <c r="AC52" s="4">
        <f ca="1">AC51*EXP('Task 5'!Z51)+$F52</f>
        <v>38241.86957585987</v>
      </c>
      <c r="AD52" s="4">
        <f ca="1">AD51*EXP('Task 5'!AA51)+$F52</f>
        <v>82424.090644261552</v>
      </c>
      <c r="AE52" s="4">
        <f ca="1">AE51*EXP('Task 5'!AB51)+$F52</f>
        <v>48778.618149022375</v>
      </c>
      <c r="AF52" s="4">
        <f ca="1">AF51*EXP('Task 5'!AC51)+$F52</f>
        <v>47610.67521147072</v>
      </c>
      <c r="AG52" s="4">
        <f ca="1">AG51*EXP('Task 5'!AD51)+$F52</f>
        <v>101437.72334501649</v>
      </c>
      <c r="AH52" s="4">
        <f ca="1">AH51*EXP('Task 5'!AE51)+$F52</f>
        <v>48139.114923692876</v>
      </c>
      <c r="AI52" s="4">
        <f ca="1">AI51*EXP('Task 5'!AF51)+$F52</f>
        <v>57489.276749442477</v>
      </c>
      <c r="AJ52" s="4">
        <f ca="1">AJ51*EXP('Task 5'!AG51)+$F52</f>
        <v>55465.997915912798</v>
      </c>
      <c r="AK52" s="4">
        <f ca="1">AK51*EXP('Task 5'!AH51)+$F52</f>
        <v>50173.255160606721</v>
      </c>
      <c r="AL52" s="4">
        <f ca="1">AL51*EXP('Task 5'!AI51)+$F52</f>
        <v>45524.223794135571</v>
      </c>
      <c r="AM52" s="4">
        <f ca="1">AM51*EXP('Task 5'!AJ51)+$F52</f>
        <v>58069.766088158911</v>
      </c>
      <c r="AN52" s="4">
        <f ca="1">AN51*EXP('Task 5'!AK51)+$F52</f>
        <v>57262.480705405316</v>
      </c>
      <c r="AO52" s="4">
        <f ca="1">AO51*EXP('Task 5'!AL51)+$F52</f>
        <v>58491.595975554432</v>
      </c>
      <c r="AP52" s="4">
        <f ca="1">AP51*EXP('Task 5'!AM51)+$F52</f>
        <v>61946.938192911795</v>
      </c>
      <c r="AQ52" s="4">
        <f ca="1">AQ51*EXP('Task 5'!AN51)+$F52</f>
        <v>53592.357971239318</v>
      </c>
      <c r="AR52" s="4">
        <f ca="1">AR51*EXP('Task 5'!AO51)+$F52</f>
        <v>63098.233291964621</v>
      </c>
      <c r="AS52" s="4">
        <f ca="1">AS51*EXP('Task 5'!AP51)+$F52</f>
        <v>40708.879040319582</v>
      </c>
      <c r="AT52" s="4">
        <f ca="1">AT51*EXP('Task 5'!AQ51)+$F52</f>
        <v>49723.995820017066</v>
      </c>
      <c r="AU52" s="4">
        <f ca="1">AU51*EXP('Task 5'!AR51)+$F52</f>
        <v>67622.040809948885</v>
      </c>
      <c r="AV52" s="4">
        <f ca="1">AV51*EXP('Task 5'!AS51)+$F52</f>
        <v>62050.524301558507</v>
      </c>
      <c r="AW52" s="4">
        <f ca="1">AW51*EXP('Task 5'!AT51)+$F52</f>
        <v>67316.357028146784</v>
      </c>
      <c r="AX52" s="4">
        <f ca="1">AX51*EXP('Task 5'!AU51)+$F52</f>
        <v>68614.804539819015</v>
      </c>
      <c r="AY52" s="4">
        <f ca="1">AY51*EXP('Task 5'!AV51)+$F52</f>
        <v>56873.383911614132</v>
      </c>
      <c r="AZ52" s="4">
        <f ca="1">AZ51*EXP('Task 5'!AW51)+$F52</f>
        <v>60261.824198141599</v>
      </c>
      <c r="BA52" s="4">
        <f ca="1">BA51*EXP('Task 5'!AX51)+$F52</f>
        <v>52911.425821406832</v>
      </c>
      <c r="BB52" s="4">
        <f ca="1">BB51*EXP('Task 5'!AY51)+$F52</f>
        <v>68905.758882464565</v>
      </c>
      <c r="BC52" s="4">
        <f ca="1">BC51*EXP('Task 5'!AZ51)+$F52</f>
        <v>54925.676565813679</v>
      </c>
      <c r="BD52" s="4">
        <f ca="1">BD51*EXP('Task 5'!BA51)+$F52</f>
        <v>66839.402865570461</v>
      </c>
      <c r="BE52" s="4">
        <f ca="1">BE51*EXP('Task 5'!BB51)+$F52</f>
        <v>56374.005881074176</v>
      </c>
      <c r="BF52" s="4">
        <f ca="1">BF51*EXP('Task 5'!BC51)+$F52</f>
        <v>109593.07114606323</v>
      </c>
      <c r="BG52" s="4">
        <f ca="1">BG51*EXP('Task 5'!BD51)+$F52</f>
        <v>78098.406311395695</v>
      </c>
      <c r="BH52" s="4">
        <f ca="1">BH51*EXP('Task 5'!BE51)+$F52</f>
        <v>60418.898077833728</v>
      </c>
      <c r="BI52" s="4">
        <f ca="1">BI51*EXP('Task 5'!BF51)+$F52</f>
        <v>65191.043173068414</v>
      </c>
      <c r="BJ52" s="4">
        <f ca="1">BJ51*EXP('Task 5'!BG51)+$F52</f>
        <v>94820.839445839156</v>
      </c>
      <c r="BK52" s="4">
        <f ca="1">BK51*EXP('Task 5'!BH51)+$F52</f>
        <v>60110.547845175366</v>
      </c>
      <c r="BL52" s="4">
        <f ca="1">BL51*EXP('Task 5'!BI51)+$F52</f>
        <v>62448.654367823765</v>
      </c>
      <c r="BM52" s="4">
        <f ca="1">BM51*EXP('Task 5'!BJ51)+$F52</f>
        <v>71770.368669192816</v>
      </c>
      <c r="BN52" s="4">
        <f ca="1">BN51*EXP('Task 5'!BK51)+$F52</f>
        <v>68436.532351508329</v>
      </c>
      <c r="BO52" s="4">
        <f ca="1">BO51*EXP('Task 5'!BL51)+$F52</f>
        <v>58937.197613507378</v>
      </c>
      <c r="BP52" s="4">
        <f ca="1">BP51*EXP('Task 5'!BM51)+$F52</f>
        <v>54720.90116783011</v>
      </c>
      <c r="BQ52" s="4">
        <f ca="1">BQ51*EXP('Task 5'!BN51)+$F52</f>
        <v>52588.332370308795</v>
      </c>
      <c r="BR52" s="4">
        <f ca="1">BR51*EXP('Task 5'!BO51)+$F52</f>
        <v>38649.235931913187</v>
      </c>
      <c r="BS52" s="4">
        <f ca="1">BS51*EXP('Task 5'!BP51)+$F52</f>
        <v>67735.037718092921</v>
      </c>
      <c r="BT52" s="4">
        <f ca="1">BT51*EXP('Task 5'!BQ51)+$F52</f>
        <v>52560.760726547524</v>
      </c>
      <c r="BU52" s="4">
        <f ca="1">BU51*EXP('Task 5'!BR51)+$F52</f>
        <v>62781.158220682439</v>
      </c>
      <c r="BV52" s="4">
        <f ca="1">BV51*EXP('Task 5'!BS51)+$F52</f>
        <v>59246.280624805549</v>
      </c>
      <c r="BW52" s="4">
        <f ca="1">BW51*EXP('Task 5'!BT51)+$F52</f>
        <v>62002.568550533542</v>
      </c>
      <c r="BX52" s="4">
        <f ca="1">BX51*EXP('Task 5'!BU51)+$F52</f>
        <v>52111.726343143331</v>
      </c>
      <c r="BY52" s="4">
        <f ca="1">BY51*EXP('Task 5'!BV51)+$F52</f>
        <v>58237.360716591909</v>
      </c>
      <c r="BZ52" s="4">
        <f ca="1">BZ51*EXP('Task 5'!BW51)+$F52</f>
        <v>61339.076176840172</v>
      </c>
      <c r="CA52" s="4">
        <f ca="1">CA51*EXP('Task 5'!BX51)+$F52</f>
        <v>75727.986907418352</v>
      </c>
      <c r="CB52" s="4">
        <f ca="1">CB51*EXP('Task 5'!BY51)+$F52</f>
        <v>80983.548483807419</v>
      </c>
      <c r="CC52" s="4">
        <f ca="1">CC51*EXP('Task 5'!BZ51)+$F52</f>
        <v>77688.362893736805</v>
      </c>
      <c r="CD52" s="4">
        <f ca="1">CD51*EXP('Task 5'!CA51)+$F52</f>
        <v>49424.156407215465</v>
      </c>
      <c r="CE52" s="4">
        <f ca="1">CE51*EXP('Task 5'!CB51)+$F52</f>
        <v>53102.026080112992</v>
      </c>
      <c r="CF52" s="4">
        <f ca="1">CF51*EXP('Task 5'!CC51)+$F52</f>
        <v>43113.629733541056</v>
      </c>
      <c r="CG52" s="4">
        <f ca="1">CG51*EXP('Task 5'!CD51)+$F52</f>
        <v>62445.337541862682</v>
      </c>
      <c r="CH52" s="4">
        <f ca="1">CH51*EXP('Task 5'!CE51)+$F52</f>
        <v>49563.88829797793</v>
      </c>
      <c r="CI52" s="4">
        <f ca="1">CI51*EXP('Task 5'!CF51)+$F52</f>
        <v>63944.477504512288</v>
      </c>
      <c r="CJ52" s="4">
        <f ca="1">CJ51*EXP('Task 5'!CG51)+$F52</f>
        <v>56256.599484783917</v>
      </c>
      <c r="CK52" s="4">
        <f ca="1">CK51*EXP('Task 5'!CH51)+$F52</f>
        <v>91444.192213540431</v>
      </c>
      <c r="CL52" s="4">
        <f ca="1">CL51*EXP('Task 5'!CI51)+$F52</f>
        <v>57509.265996462906</v>
      </c>
      <c r="CM52" s="4">
        <f ca="1">CM51*EXP('Task 5'!CJ51)+$F52</f>
        <v>56563.607462767446</v>
      </c>
      <c r="CN52" s="4">
        <f ca="1">CN51*EXP('Task 5'!CK51)+$F52</f>
        <v>46377.229516650281</v>
      </c>
      <c r="CO52" s="4">
        <f ca="1">CO51*EXP('Task 5'!CL51)+$F52</f>
        <v>49007.167623613379</v>
      </c>
      <c r="CP52" s="4">
        <f ca="1">CP51*EXP('Task 5'!CM51)+$F52</f>
        <v>55422.627572635545</v>
      </c>
      <c r="CQ52" s="4">
        <f ca="1">CQ51*EXP('Task 5'!CN51)+$F52</f>
        <v>74092.193743942727</v>
      </c>
      <c r="CR52" s="4">
        <f ca="1">CR51*EXP('Task 5'!CO51)+$F52</f>
        <v>79816.018585422309</v>
      </c>
      <c r="CS52" s="4">
        <f ca="1">CS51*EXP('Task 5'!CP51)+$F52</f>
        <v>51618.860484739358</v>
      </c>
      <c r="CT52" s="4">
        <f ca="1">CT51*EXP('Task 5'!CQ51)+$F52</f>
        <v>48828.272754842561</v>
      </c>
      <c r="CU52" s="4">
        <f ca="1">CU51*EXP('Task 5'!CR51)+$F52</f>
        <v>66174.119080241435</v>
      </c>
      <c r="CV52" s="4">
        <f ca="1">CV51*EXP('Task 5'!CS51)+$F52</f>
        <v>60400.223187490425</v>
      </c>
      <c r="CW52" s="4">
        <f ca="1">CW51*EXP('Task 5'!CT51)+$F52</f>
        <v>51717.442622630973</v>
      </c>
      <c r="CX52" s="4">
        <f ca="1">CX51*EXP('Task 5'!CU51)+$F52</f>
        <v>74627.558152004931</v>
      </c>
      <c r="CY52" s="4">
        <f ca="1">CY51*EXP('Task 5'!CV51)+$F52</f>
        <v>87579.471820886902</v>
      </c>
      <c r="CZ52" s="4">
        <f ca="1">CZ51*EXP('Task 5'!CW51)+$F52</f>
        <v>57493.762901971939</v>
      </c>
      <c r="DA52" s="4">
        <f ca="1">DA51*EXP('Task 5'!CX51)+$F52</f>
        <v>56766.693142923847</v>
      </c>
      <c r="DB52" s="4">
        <f ca="1">DB51*EXP('Task 5'!CY51)+$F52</f>
        <v>58187.171754848168</v>
      </c>
    </row>
    <row r="53" spans="1:106" x14ac:dyDescent="0.25">
      <c r="A53">
        <v>47</v>
      </c>
      <c r="B53" s="1">
        <f>'Task 2'!B50</f>
        <v>46387</v>
      </c>
      <c r="C53" s="4">
        <f>$B$3*'Task 2'!G50</f>
        <v>1571.6310000000001</v>
      </c>
      <c r="D53" s="5">
        <f>'Task 3'!F50</f>
        <v>3.5706031997546628E-3</v>
      </c>
      <c r="E53" s="4">
        <f t="shared" si="2"/>
        <v>27593.131469217988</v>
      </c>
      <c r="F53" s="4">
        <f>$C$3*'Task 2'!G50</f>
        <v>3667.1390000000001</v>
      </c>
      <c r="G53" s="4">
        <f ca="1">G52*EXP('Task 5'!D52)+$F53</f>
        <v>104170.85401414451</v>
      </c>
      <c r="H53" s="4">
        <f ca="1">H52*EXP('Task 5'!E52)+$F53</f>
        <v>77109.966930534778</v>
      </c>
      <c r="I53" s="4">
        <f ca="1">I52*EXP('Task 5'!F52)+$F53</f>
        <v>58713.995660770343</v>
      </c>
      <c r="J53" s="4">
        <f ca="1">J52*EXP('Task 5'!G52)+$F53</f>
        <v>76075.543475763436</v>
      </c>
      <c r="K53" s="4">
        <f ca="1">K52*EXP('Task 5'!H52)+$F53</f>
        <v>78971.931886780207</v>
      </c>
      <c r="L53" s="4">
        <f ca="1">L52*EXP('Task 5'!I52)+$F53</f>
        <v>49484.539318655407</v>
      </c>
      <c r="M53" s="4">
        <f ca="1">M52*EXP('Task 5'!J52)+$F53</f>
        <v>65995.279080918437</v>
      </c>
      <c r="N53" s="4">
        <f ca="1">N52*EXP('Task 5'!K52)+$F53</f>
        <v>59833.145042721699</v>
      </c>
      <c r="O53" s="4">
        <f ca="1">O52*EXP('Task 5'!L52)+$F53</f>
        <v>113473.89803062024</v>
      </c>
      <c r="P53" s="4">
        <f ca="1">P52*EXP('Task 5'!M52)+$F53</f>
        <v>64854.583117166047</v>
      </c>
      <c r="Q53" s="4">
        <f ca="1">Q52*EXP('Task 5'!N52)+$F53</f>
        <v>67944.542179026656</v>
      </c>
      <c r="R53" s="4">
        <f ca="1">R52*EXP('Task 5'!O52)+$F53</f>
        <v>68790.693022379812</v>
      </c>
      <c r="S53" s="4">
        <f ca="1">S52*EXP('Task 5'!P52)+$F53</f>
        <v>55522.705849672668</v>
      </c>
      <c r="T53" s="4">
        <f ca="1">T52*EXP('Task 5'!Q52)+$F53</f>
        <v>52751.180460595082</v>
      </c>
      <c r="U53" s="4">
        <f ca="1">U52*EXP('Task 5'!R52)+$F53</f>
        <v>59309.93136691831</v>
      </c>
      <c r="V53" s="4">
        <f ca="1">V52*EXP('Task 5'!S52)+$F53</f>
        <v>61285.46901215332</v>
      </c>
      <c r="W53" s="4">
        <f ca="1">W52*EXP('Task 5'!T52)+$F53</f>
        <v>66980.372995096055</v>
      </c>
      <c r="X53" s="4">
        <f ca="1">X52*EXP('Task 5'!U52)+$F53</f>
        <v>57108.890285316425</v>
      </c>
      <c r="Y53" s="4">
        <f ca="1">Y52*EXP('Task 5'!V52)+$F53</f>
        <v>47323.863834341442</v>
      </c>
      <c r="Z53" s="4">
        <f ca="1">Z52*EXP('Task 5'!W52)+$F53</f>
        <v>72146.616322921618</v>
      </c>
      <c r="AA53" s="4">
        <f ca="1">AA52*EXP('Task 5'!X52)+$F53</f>
        <v>69873.923225956212</v>
      </c>
      <c r="AB53" s="4">
        <f ca="1">AB52*EXP('Task 5'!Y52)+$F53</f>
        <v>60025.198734097918</v>
      </c>
      <c r="AC53" s="4">
        <f ca="1">AC52*EXP('Task 5'!Z52)+$F53</f>
        <v>39304.495019700495</v>
      </c>
      <c r="AD53" s="4">
        <f ca="1">AD52*EXP('Task 5'!AA52)+$F53</f>
        <v>88665.607795354372</v>
      </c>
      <c r="AE53" s="4">
        <f ca="1">AE52*EXP('Task 5'!AB52)+$F53</f>
        <v>52323.739852586667</v>
      </c>
      <c r="AF53" s="4">
        <f ca="1">AF52*EXP('Task 5'!AC52)+$F53</f>
        <v>49644.223034863622</v>
      </c>
      <c r="AG53" s="4">
        <f ca="1">AG52*EXP('Task 5'!AD52)+$F53</f>
        <v>107000.0299666865</v>
      </c>
      <c r="AH53" s="4">
        <f ca="1">AH52*EXP('Task 5'!AE52)+$F53</f>
        <v>48486.154226534956</v>
      </c>
      <c r="AI53" s="4">
        <f ca="1">AI52*EXP('Task 5'!AF52)+$F53</f>
        <v>54512.395520876365</v>
      </c>
      <c r="AJ53" s="4">
        <f ca="1">AJ52*EXP('Task 5'!AG52)+$F53</f>
        <v>58482.240253549411</v>
      </c>
      <c r="AK53" s="4">
        <f ca="1">AK52*EXP('Task 5'!AH52)+$F53</f>
        <v>51795.246933150687</v>
      </c>
      <c r="AL53" s="4">
        <f ca="1">AL52*EXP('Task 5'!AI52)+$F53</f>
        <v>48678.484030189844</v>
      </c>
      <c r="AM53" s="4">
        <f ca="1">AM52*EXP('Task 5'!AJ52)+$F53</f>
        <v>63966.301521578687</v>
      </c>
      <c r="AN53" s="4">
        <f ca="1">AN52*EXP('Task 5'!AK52)+$F53</f>
        <v>60726.893075998858</v>
      </c>
      <c r="AO53" s="4">
        <f ca="1">AO52*EXP('Task 5'!AL52)+$F53</f>
        <v>56861.445929927679</v>
      </c>
      <c r="AP53" s="4">
        <f ca="1">AP52*EXP('Task 5'!AM52)+$F53</f>
        <v>65910.453541063223</v>
      </c>
      <c r="AQ53" s="4">
        <f ca="1">AQ52*EXP('Task 5'!AN52)+$F53</f>
        <v>54934.707355744846</v>
      </c>
      <c r="AR53" s="4">
        <f ca="1">AR52*EXP('Task 5'!AO52)+$F53</f>
        <v>64417.578628646974</v>
      </c>
      <c r="AS53" s="4">
        <f ca="1">AS52*EXP('Task 5'!AP52)+$F53</f>
        <v>44358.70027624059</v>
      </c>
      <c r="AT53" s="4">
        <f ca="1">AT52*EXP('Task 5'!AQ52)+$F53</f>
        <v>49011.736892206129</v>
      </c>
      <c r="AU53" s="4">
        <f ca="1">AU52*EXP('Task 5'!AR52)+$F53</f>
        <v>69218.00811416794</v>
      </c>
      <c r="AV53" s="4">
        <f ca="1">AV52*EXP('Task 5'!AS52)+$F53</f>
        <v>60334.499774151722</v>
      </c>
      <c r="AW53" s="4">
        <f ca="1">AW52*EXP('Task 5'!AT52)+$F53</f>
        <v>71818.849370443</v>
      </c>
      <c r="AX53" s="4">
        <f ca="1">AX52*EXP('Task 5'!AU52)+$F53</f>
        <v>72421.10366461685</v>
      </c>
      <c r="AY53" s="4">
        <f ca="1">AY52*EXP('Task 5'!AV52)+$F53</f>
        <v>66494.911586533126</v>
      </c>
      <c r="AZ53" s="4">
        <f ca="1">AZ52*EXP('Task 5'!AW52)+$F53</f>
        <v>64536.960932599104</v>
      </c>
      <c r="BA53" s="4">
        <f ca="1">BA52*EXP('Task 5'!AX52)+$F53</f>
        <v>57491.410450383803</v>
      </c>
      <c r="BB53" s="4">
        <f ca="1">BB52*EXP('Task 5'!AY52)+$F53</f>
        <v>78955.972562004667</v>
      </c>
      <c r="BC53" s="4">
        <f ca="1">BC52*EXP('Task 5'!AZ52)+$F53</f>
        <v>60303.742040569305</v>
      </c>
      <c r="BD53" s="4">
        <f ca="1">BD52*EXP('Task 5'!BA52)+$F53</f>
        <v>68450.747167910275</v>
      </c>
      <c r="BE53" s="4">
        <f ca="1">BE52*EXP('Task 5'!BB52)+$F53</f>
        <v>58429.67419946353</v>
      </c>
      <c r="BF53" s="4">
        <f ca="1">BF52*EXP('Task 5'!BC52)+$F53</f>
        <v>112458.60920396075</v>
      </c>
      <c r="BG53" s="4">
        <f ca="1">BG52*EXP('Task 5'!BD52)+$F53</f>
        <v>84534.397962105693</v>
      </c>
      <c r="BH53" s="4">
        <f ca="1">BH52*EXP('Task 5'!BE52)+$F53</f>
        <v>64829.217630573556</v>
      </c>
      <c r="BI53" s="4">
        <f ca="1">BI52*EXP('Task 5'!BF52)+$F53</f>
        <v>78138.864547943449</v>
      </c>
      <c r="BJ53" s="4">
        <f ca="1">BJ52*EXP('Task 5'!BG52)+$F53</f>
        <v>94189.689085662394</v>
      </c>
      <c r="BK53" s="4">
        <f ca="1">BK52*EXP('Task 5'!BH52)+$F53</f>
        <v>68025.942307710633</v>
      </c>
      <c r="BL53" s="4">
        <f ca="1">BL52*EXP('Task 5'!BI52)+$F53</f>
        <v>66474.572572309</v>
      </c>
      <c r="BM53" s="4">
        <f ca="1">BM52*EXP('Task 5'!BJ52)+$F53</f>
        <v>76838.620553675151</v>
      </c>
      <c r="BN53" s="4">
        <f ca="1">BN52*EXP('Task 5'!BK52)+$F53</f>
        <v>76085.904684944573</v>
      </c>
      <c r="BO53" s="4">
        <f ca="1">BO52*EXP('Task 5'!BL52)+$F53</f>
        <v>58589.169380213127</v>
      </c>
      <c r="BP53" s="4">
        <f ca="1">BP52*EXP('Task 5'!BM52)+$F53</f>
        <v>58778.363745007518</v>
      </c>
      <c r="BQ53" s="4">
        <f ca="1">BQ52*EXP('Task 5'!BN52)+$F53</f>
        <v>55789.28183352427</v>
      </c>
      <c r="BR53" s="4">
        <f ca="1">BR52*EXP('Task 5'!BO52)+$F53</f>
        <v>44526.185203640656</v>
      </c>
      <c r="BS53" s="4">
        <f ca="1">BS52*EXP('Task 5'!BP52)+$F53</f>
        <v>72905.526137167544</v>
      </c>
      <c r="BT53" s="4">
        <f ca="1">BT52*EXP('Task 5'!BQ52)+$F53</f>
        <v>56156.150830388455</v>
      </c>
      <c r="BU53" s="4">
        <f ca="1">BU52*EXP('Task 5'!BR52)+$F53</f>
        <v>74353.687218815583</v>
      </c>
      <c r="BV53" s="4">
        <f ca="1">BV52*EXP('Task 5'!BS52)+$F53</f>
        <v>57143.123811964113</v>
      </c>
      <c r="BW53" s="4">
        <f ca="1">BW52*EXP('Task 5'!BT52)+$F53</f>
        <v>61186.806860464952</v>
      </c>
      <c r="BX53" s="4">
        <f ca="1">BX52*EXP('Task 5'!BU52)+$F53</f>
        <v>54631.305783019365</v>
      </c>
      <c r="BY53" s="4">
        <f ca="1">BY52*EXP('Task 5'!BV52)+$F53</f>
        <v>61386.88531238983</v>
      </c>
      <c r="BZ53" s="4">
        <f ca="1">BZ52*EXP('Task 5'!BW52)+$F53</f>
        <v>68733.753703814014</v>
      </c>
      <c r="CA53" s="4">
        <f ca="1">CA52*EXP('Task 5'!BX52)+$F53</f>
        <v>84057.829986738754</v>
      </c>
      <c r="CB53" s="4">
        <f ca="1">CB52*EXP('Task 5'!BY52)+$F53</f>
        <v>93206.755666607089</v>
      </c>
      <c r="CC53" s="4">
        <f ca="1">CC52*EXP('Task 5'!BZ52)+$F53</f>
        <v>82251.062332383401</v>
      </c>
      <c r="CD53" s="4">
        <f ca="1">CD52*EXP('Task 5'!CA52)+$F53</f>
        <v>52292.656857029106</v>
      </c>
      <c r="CE53" s="4">
        <f ca="1">CE52*EXP('Task 5'!CB52)+$F53</f>
        <v>54577.543569724701</v>
      </c>
      <c r="CF53" s="4">
        <f ca="1">CF52*EXP('Task 5'!CC52)+$F53</f>
        <v>47439.702655714857</v>
      </c>
      <c r="CG53" s="4">
        <f ca="1">CG52*EXP('Task 5'!CD52)+$F53</f>
        <v>73393.370412444536</v>
      </c>
      <c r="CH53" s="4">
        <f ca="1">CH52*EXP('Task 5'!CE52)+$F53</f>
        <v>54913.918499612919</v>
      </c>
      <c r="CI53" s="4">
        <f ca="1">CI52*EXP('Task 5'!CF52)+$F53</f>
        <v>64329.078115394885</v>
      </c>
      <c r="CJ53" s="4">
        <f ca="1">CJ52*EXP('Task 5'!CG52)+$F53</f>
        <v>57331.294895320338</v>
      </c>
      <c r="CK53" s="4">
        <f ca="1">CK52*EXP('Task 5'!CH52)+$F53</f>
        <v>98500.993008772813</v>
      </c>
      <c r="CL53" s="4">
        <f ca="1">CL52*EXP('Task 5'!CI52)+$F53</f>
        <v>64149.830644981295</v>
      </c>
      <c r="CM53" s="4">
        <f ca="1">CM52*EXP('Task 5'!CJ52)+$F53</f>
        <v>58090.268655625616</v>
      </c>
      <c r="CN53" s="4">
        <f ca="1">CN52*EXP('Task 5'!CK52)+$F53</f>
        <v>50036.677881718992</v>
      </c>
      <c r="CO53" s="4">
        <f ca="1">CO52*EXP('Task 5'!CL52)+$F53</f>
        <v>52311.384742182214</v>
      </c>
      <c r="CP53" s="4">
        <f ca="1">CP52*EXP('Task 5'!CM52)+$F53</f>
        <v>55648.056864141203</v>
      </c>
      <c r="CQ53" s="4">
        <f ca="1">CQ52*EXP('Task 5'!CN52)+$F53</f>
        <v>81920.314614337549</v>
      </c>
      <c r="CR53" s="4">
        <f ca="1">CR52*EXP('Task 5'!CO52)+$F53</f>
        <v>79411.356891064468</v>
      </c>
      <c r="CS53" s="4">
        <f ca="1">CS52*EXP('Task 5'!CP52)+$F53</f>
        <v>54150.551537189509</v>
      </c>
      <c r="CT53" s="4">
        <f ca="1">CT52*EXP('Task 5'!CQ52)+$F53</f>
        <v>50050.892754855246</v>
      </c>
      <c r="CU53" s="4">
        <f ca="1">CU52*EXP('Task 5'!CR52)+$F53</f>
        <v>64809.704854170195</v>
      </c>
      <c r="CV53" s="4">
        <f ca="1">CV52*EXP('Task 5'!CS52)+$F53</f>
        <v>70952.800685294525</v>
      </c>
      <c r="CW53" s="4">
        <f ca="1">CW52*EXP('Task 5'!CT52)+$F53</f>
        <v>55329.664859165161</v>
      </c>
      <c r="CX53" s="4">
        <f ca="1">CX52*EXP('Task 5'!CU52)+$F53</f>
        <v>80488.463343955707</v>
      </c>
      <c r="CY53" s="4">
        <f ca="1">CY52*EXP('Task 5'!CV52)+$F53</f>
        <v>97701.820167000362</v>
      </c>
      <c r="CZ53" s="4">
        <f ca="1">CZ52*EXP('Task 5'!CW52)+$F53</f>
        <v>62922.840113497456</v>
      </c>
      <c r="DA53" s="4">
        <f ca="1">DA52*EXP('Task 5'!CX52)+$F53</f>
        <v>60038.290868998636</v>
      </c>
      <c r="DB53" s="4">
        <f ca="1">DB52*EXP('Task 5'!CY52)+$F53</f>
        <v>58629.062188637661</v>
      </c>
    </row>
    <row r="54" spans="1:106" x14ac:dyDescent="0.25">
      <c r="A54">
        <v>48</v>
      </c>
      <c r="B54" s="1">
        <f>'Task 2'!B51</f>
        <v>46418</v>
      </c>
      <c r="C54" s="4">
        <f>$B$3*'Task 2'!G51</f>
        <v>473.42885999999999</v>
      </c>
      <c r="D54" s="5">
        <f>'Task 3'!F51</f>
        <v>3.5864419243234469E-3</v>
      </c>
      <c r="E54" s="4">
        <f t="shared" si="2"/>
        <v>28165.919463203751</v>
      </c>
      <c r="F54" s="4">
        <f>$C$3*'Task 2'!G51</f>
        <v>1104.66734</v>
      </c>
      <c r="G54" s="4">
        <f ca="1">G53*EXP('Task 5'!D53)+$F54</f>
        <v>103557.3075204606</v>
      </c>
      <c r="H54" s="4">
        <f ca="1">H53*EXP('Task 5'!E53)+$F54</f>
        <v>81725.541371039013</v>
      </c>
      <c r="I54" s="4">
        <f ca="1">I53*EXP('Task 5'!F53)+$F54</f>
        <v>57172.522711267477</v>
      </c>
      <c r="J54" s="4">
        <f ca="1">J53*EXP('Task 5'!G53)+$F54</f>
        <v>77831.125071533228</v>
      </c>
      <c r="K54" s="4">
        <f ca="1">K53*EXP('Task 5'!H53)+$F54</f>
        <v>78770.960710513653</v>
      </c>
      <c r="L54" s="4">
        <f ca="1">L53*EXP('Task 5'!I53)+$F54</f>
        <v>49443.50577476951</v>
      </c>
      <c r="M54" s="4">
        <f ca="1">M53*EXP('Task 5'!J53)+$F54</f>
        <v>70500.864158422963</v>
      </c>
      <c r="N54" s="4">
        <f ca="1">N53*EXP('Task 5'!K53)+$F54</f>
        <v>59385.52082401565</v>
      </c>
      <c r="O54" s="4">
        <f ca="1">O53*EXP('Task 5'!L53)+$F54</f>
        <v>111859.03022577864</v>
      </c>
      <c r="P54" s="4">
        <f ca="1">P53*EXP('Task 5'!M53)+$F54</f>
        <v>63393.53253510136</v>
      </c>
      <c r="Q54" s="4">
        <f ca="1">Q53*EXP('Task 5'!N53)+$F54</f>
        <v>69675.080465848267</v>
      </c>
      <c r="R54" s="4">
        <f ca="1">R53*EXP('Task 5'!O53)+$F54</f>
        <v>68802.194329076316</v>
      </c>
      <c r="S54" s="4">
        <f ca="1">S53*EXP('Task 5'!P53)+$F54</f>
        <v>58298.280400128991</v>
      </c>
      <c r="T54" s="4">
        <f ca="1">T53*EXP('Task 5'!Q53)+$F54</f>
        <v>52244.506142778286</v>
      </c>
      <c r="U54" s="4">
        <f ca="1">U53*EXP('Task 5'!R53)+$F54</f>
        <v>57933.157852133401</v>
      </c>
      <c r="V54" s="4">
        <f ca="1">V53*EXP('Task 5'!S53)+$F54</f>
        <v>62248.069092272723</v>
      </c>
      <c r="W54" s="4">
        <f ca="1">W53*EXP('Task 5'!T53)+$F54</f>
        <v>68781.357702793888</v>
      </c>
      <c r="X54" s="4">
        <f ca="1">X53*EXP('Task 5'!U53)+$F54</f>
        <v>57196.774167003554</v>
      </c>
      <c r="Y54" s="4">
        <f ca="1">Y53*EXP('Task 5'!V53)+$F54</f>
        <v>47054.022667272315</v>
      </c>
      <c r="Z54" s="4">
        <f ca="1">Z53*EXP('Task 5'!W53)+$F54</f>
        <v>75715.925216802469</v>
      </c>
      <c r="AA54" s="4">
        <f ca="1">AA53*EXP('Task 5'!X53)+$F54</f>
        <v>71553.463953086495</v>
      </c>
      <c r="AB54" s="4">
        <f ca="1">AB53*EXP('Task 5'!Y53)+$F54</f>
        <v>56724.074723018392</v>
      </c>
      <c r="AC54" s="4">
        <f ca="1">AC53*EXP('Task 5'!Z53)+$F54</f>
        <v>38381.355890296894</v>
      </c>
      <c r="AD54" s="4">
        <f ca="1">AD53*EXP('Task 5'!AA53)+$F54</f>
        <v>87466.044810669206</v>
      </c>
      <c r="AE54" s="4">
        <f ca="1">AE53*EXP('Task 5'!AB53)+$F54</f>
        <v>53432.420711019055</v>
      </c>
      <c r="AF54" s="4">
        <f ca="1">AF53*EXP('Task 5'!AC53)+$F54</f>
        <v>51753.967338019545</v>
      </c>
      <c r="AG54" s="4">
        <f ca="1">AG53*EXP('Task 5'!AD53)+$F54</f>
        <v>117873.53572016725</v>
      </c>
      <c r="AH54" s="4">
        <f ca="1">AH53*EXP('Task 5'!AE53)+$F54</f>
        <v>51506.411620885192</v>
      </c>
      <c r="AI54" s="4">
        <f ca="1">AI53*EXP('Task 5'!AF53)+$F54</f>
        <v>49924.463522453596</v>
      </c>
      <c r="AJ54" s="4">
        <f ca="1">AJ53*EXP('Task 5'!AG53)+$F54</f>
        <v>58350.431592200213</v>
      </c>
      <c r="AK54" s="4">
        <f ca="1">AK53*EXP('Task 5'!AH53)+$F54</f>
        <v>50966.851767884888</v>
      </c>
      <c r="AL54" s="4">
        <f ca="1">AL53*EXP('Task 5'!AI53)+$F54</f>
        <v>45315.79913382676</v>
      </c>
      <c r="AM54" s="4">
        <f ca="1">AM53*EXP('Task 5'!AJ53)+$F54</f>
        <v>66311.139350797079</v>
      </c>
      <c r="AN54" s="4">
        <f ca="1">AN53*EXP('Task 5'!AK53)+$F54</f>
        <v>56189.986855825111</v>
      </c>
      <c r="AO54" s="4">
        <f ca="1">AO53*EXP('Task 5'!AL53)+$F54</f>
        <v>61806.768084490082</v>
      </c>
      <c r="AP54" s="4">
        <f ca="1">AP53*EXP('Task 5'!AM53)+$F54</f>
        <v>70280.869297811834</v>
      </c>
      <c r="AQ54" s="4">
        <f ca="1">AQ53*EXP('Task 5'!AN53)+$F54</f>
        <v>58599.606320759645</v>
      </c>
      <c r="AR54" s="4">
        <f ca="1">AR53*EXP('Task 5'!AO53)+$F54</f>
        <v>60776.926812198086</v>
      </c>
      <c r="AS54" s="4">
        <f ca="1">AS53*EXP('Task 5'!AP53)+$F54</f>
        <v>48172.168414881948</v>
      </c>
      <c r="AT54" s="4">
        <f ca="1">AT53*EXP('Task 5'!AQ53)+$F54</f>
        <v>55021.237517856782</v>
      </c>
      <c r="AU54" s="4">
        <f ca="1">AU53*EXP('Task 5'!AR53)+$F54</f>
        <v>69651.533370259902</v>
      </c>
      <c r="AV54" s="4">
        <f ca="1">AV53*EXP('Task 5'!AS53)+$F54</f>
        <v>59653.203626579831</v>
      </c>
      <c r="AW54" s="4">
        <f ca="1">AW53*EXP('Task 5'!AT53)+$F54</f>
        <v>72990.379158356634</v>
      </c>
      <c r="AX54" s="4">
        <f ca="1">AX53*EXP('Task 5'!AU53)+$F54</f>
        <v>72365.230896680805</v>
      </c>
      <c r="AY54" s="4">
        <f ca="1">AY53*EXP('Task 5'!AV53)+$F54</f>
        <v>65614.543943518482</v>
      </c>
      <c r="AZ54" s="4">
        <f ca="1">AZ53*EXP('Task 5'!AW53)+$F54</f>
        <v>65416.505909923151</v>
      </c>
      <c r="BA54" s="4">
        <f ca="1">BA53*EXP('Task 5'!AX53)+$F54</f>
        <v>56955.826432481801</v>
      </c>
      <c r="BB54" s="4">
        <f ca="1">BB53*EXP('Task 5'!AY53)+$F54</f>
        <v>80265.242013172741</v>
      </c>
      <c r="BC54" s="4">
        <f ca="1">BC53*EXP('Task 5'!AZ53)+$F54</f>
        <v>67103.782760490751</v>
      </c>
      <c r="BD54" s="4">
        <f ca="1">BD53*EXP('Task 5'!BA53)+$F54</f>
        <v>71417.963865708996</v>
      </c>
      <c r="BE54" s="4">
        <f ca="1">BE53*EXP('Task 5'!BB53)+$F54</f>
        <v>53368.339316284866</v>
      </c>
      <c r="BF54" s="4">
        <f ca="1">BF53*EXP('Task 5'!BC53)+$F54</f>
        <v>118118.9090841352</v>
      </c>
      <c r="BG54" s="4">
        <f ca="1">BG53*EXP('Task 5'!BD53)+$F54</f>
        <v>85740.697946466826</v>
      </c>
      <c r="BH54" s="4">
        <f ca="1">BH53*EXP('Task 5'!BE53)+$F54</f>
        <v>66223.66535898298</v>
      </c>
      <c r="BI54" s="4">
        <f ca="1">BI53*EXP('Task 5'!BF53)+$F54</f>
        <v>74998.918062391487</v>
      </c>
      <c r="BJ54" s="4">
        <f ca="1">BJ53*EXP('Task 5'!BG53)+$F54</f>
        <v>97109.036485440389</v>
      </c>
      <c r="BK54" s="4">
        <f ca="1">BK53*EXP('Task 5'!BH53)+$F54</f>
        <v>70643.900204125282</v>
      </c>
      <c r="BL54" s="4">
        <f ca="1">BL53*EXP('Task 5'!BI53)+$F54</f>
        <v>64742.852647041334</v>
      </c>
      <c r="BM54" s="4">
        <f ca="1">BM53*EXP('Task 5'!BJ53)+$F54</f>
        <v>75172.24437130196</v>
      </c>
      <c r="BN54" s="4">
        <f ca="1">BN53*EXP('Task 5'!BK53)+$F54</f>
        <v>77660.838791463422</v>
      </c>
      <c r="BO54" s="4">
        <f ca="1">BO53*EXP('Task 5'!BL53)+$F54</f>
        <v>56646.230932767263</v>
      </c>
      <c r="BP54" s="4">
        <f ca="1">BP53*EXP('Task 5'!BM53)+$F54</f>
        <v>57589.909879016159</v>
      </c>
      <c r="BQ54" s="4">
        <f ca="1">BQ53*EXP('Task 5'!BN53)+$F54</f>
        <v>57059.67859691663</v>
      </c>
      <c r="BR54" s="4">
        <f ca="1">BR53*EXP('Task 5'!BO53)+$F54</f>
        <v>47799.936591206453</v>
      </c>
      <c r="BS54" s="4">
        <f ca="1">BS53*EXP('Task 5'!BP53)+$F54</f>
        <v>79213.042032777958</v>
      </c>
      <c r="BT54" s="4">
        <f ca="1">BT53*EXP('Task 5'!BQ53)+$F54</f>
        <v>61903.325632017841</v>
      </c>
      <c r="BU54" s="4">
        <f ca="1">BU53*EXP('Task 5'!BR53)+$F54</f>
        <v>71906.518322808799</v>
      </c>
      <c r="BV54" s="4">
        <f ca="1">BV53*EXP('Task 5'!BS53)+$F54</f>
        <v>57751.442571145162</v>
      </c>
      <c r="BW54" s="4">
        <f ca="1">BW53*EXP('Task 5'!BT53)+$F54</f>
        <v>61154.482664837829</v>
      </c>
      <c r="BX54" s="4">
        <f ca="1">BX53*EXP('Task 5'!BU53)+$F54</f>
        <v>55310.945208555473</v>
      </c>
      <c r="BY54" s="4">
        <f ca="1">BY53*EXP('Task 5'!BV53)+$F54</f>
        <v>70514.519424134531</v>
      </c>
      <c r="BZ54" s="4">
        <f ca="1">BZ53*EXP('Task 5'!BW53)+$F54</f>
        <v>69779.725605710919</v>
      </c>
      <c r="CA54" s="4">
        <f ca="1">CA53*EXP('Task 5'!BX53)+$F54</f>
        <v>86951.254669565824</v>
      </c>
      <c r="CB54" s="4">
        <f ca="1">CB53*EXP('Task 5'!BY53)+$F54</f>
        <v>97107.548900790833</v>
      </c>
      <c r="CC54" s="4">
        <f ca="1">CC53*EXP('Task 5'!BZ53)+$F54</f>
        <v>76848.767519431436</v>
      </c>
      <c r="CD54" s="4">
        <f ca="1">CD53*EXP('Task 5'!CA53)+$F54</f>
        <v>52216.888590582799</v>
      </c>
      <c r="CE54" s="4">
        <f ca="1">CE53*EXP('Task 5'!CB53)+$F54</f>
        <v>53729.482396863968</v>
      </c>
      <c r="CF54" s="4">
        <f ca="1">CF53*EXP('Task 5'!CC53)+$F54</f>
        <v>50519.253773552366</v>
      </c>
      <c r="CG54" s="4">
        <f ca="1">CG53*EXP('Task 5'!CD53)+$F54</f>
        <v>75803.148299712062</v>
      </c>
      <c r="CH54" s="4">
        <f ca="1">CH53*EXP('Task 5'!CE53)+$F54</f>
        <v>56218.032097121279</v>
      </c>
      <c r="CI54" s="4">
        <f ca="1">CI53*EXP('Task 5'!CF53)+$F54</f>
        <v>62621.921072009711</v>
      </c>
      <c r="CJ54" s="4">
        <f ca="1">CJ53*EXP('Task 5'!CG53)+$F54</f>
        <v>60714.820509343823</v>
      </c>
      <c r="CK54" s="4">
        <f ca="1">CK53*EXP('Task 5'!CH53)+$F54</f>
        <v>100699.79659522708</v>
      </c>
      <c r="CL54" s="4">
        <f ca="1">CL53*EXP('Task 5'!CI53)+$F54</f>
        <v>61796.961533717935</v>
      </c>
      <c r="CM54" s="4">
        <f ca="1">CM53*EXP('Task 5'!CJ53)+$F54</f>
        <v>58526.401883445993</v>
      </c>
      <c r="CN54" s="4">
        <f ca="1">CN53*EXP('Task 5'!CK53)+$F54</f>
        <v>53818.528919334211</v>
      </c>
      <c r="CO54" s="4">
        <f ca="1">CO53*EXP('Task 5'!CL53)+$F54</f>
        <v>52791.74378932851</v>
      </c>
      <c r="CP54" s="4">
        <f ca="1">CP53*EXP('Task 5'!CM53)+$F54</f>
        <v>58206.077878777302</v>
      </c>
      <c r="CQ54" s="4">
        <f ca="1">CQ53*EXP('Task 5'!CN53)+$F54</f>
        <v>87201.616298213485</v>
      </c>
      <c r="CR54" s="4">
        <f ca="1">CR53*EXP('Task 5'!CO53)+$F54</f>
        <v>86659.842061447518</v>
      </c>
      <c r="CS54" s="4">
        <f ca="1">CS53*EXP('Task 5'!CP53)+$F54</f>
        <v>59498.196458097984</v>
      </c>
      <c r="CT54" s="4">
        <f ca="1">CT53*EXP('Task 5'!CQ53)+$F54</f>
        <v>49280.263400984411</v>
      </c>
      <c r="CU54" s="4">
        <f ca="1">CU53*EXP('Task 5'!CR53)+$F54</f>
        <v>68604.603078226864</v>
      </c>
      <c r="CV54" s="4">
        <f ca="1">CV53*EXP('Task 5'!CS53)+$F54</f>
        <v>73555.533929144178</v>
      </c>
      <c r="CW54" s="4">
        <f ca="1">CW53*EXP('Task 5'!CT53)+$F54</f>
        <v>51797.921998027923</v>
      </c>
      <c r="CX54" s="4">
        <f ca="1">CX53*EXP('Task 5'!CU53)+$F54</f>
        <v>83845.869941896235</v>
      </c>
      <c r="CY54" s="4">
        <f ca="1">CY53*EXP('Task 5'!CV53)+$F54</f>
        <v>94328.440658098669</v>
      </c>
      <c r="CZ54" s="4">
        <f ca="1">CZ53*EXP('Task 5'!CW53)+$F54</f>
        <v>66153.504635159596</v>
      </c>
      <c r="DA54" s="4">
        <f ca="1">DA53*EXP('Task 5'!CX53)+$F54</f>
        <v>65114.103065761723</v>
      </c>
      <c r="DB54" s="4">
        <f ca="1">DB53*EXP('Task 5'!CY53)+$F54</f>
        <v>58316.006633872319</v>
      </c>
    </row>
    <row r="55" spans="1:106" x14ac:dyDescent="0.25">
      <c r="A55">
        <v>49</v>
      </c>
      <c r="B55" s="1">
        <f>'Task 2'!B52</f>
        <v>46446</v>
      </c>
      <c r="C55" s="4">
        <f>$B$3*'Task 2'!G52</f>
        <v>473.42885999999999</v>
      </c>
      <c r="D55" s="5">
        <f>'Task 3'!F52</f>
        <v>3.600864733189324E-3</v>
      </c>
      <c r="E55" s="4">
        <f t="shared" si="2"/>
        <v>28741.137894624509</v>
      </c>
      <c r="F55" s="4">
        <f>$C$3*'Task 2'!G52</f>
        <v>1104.66734</v>
      </c>
      <c r="G55" s="4">
        <f ca="1">G54*EXP('Task 5'!D54)+$F55</f>
        <v>110101.74251732432</v>
      </c>
      <c r="H55" s="4">
        <f ca="1">H54*EXP('Task 5'!E54)+$F55</f>
        <v>87255.296436711142</v>
      </c>
      <c r="I55" s="4">
        <f ca="1">I54*EXP('Task 5'!F54)+$F55</f>
        <v>58305.729150102743</v>
      </c>
      <c r="J55" s="4">
        <f ca="1">J54*EXP('Task 5'!G54)+$F55</f>
        <v>83288.42704250633</v>
      </c>
      <c r="K55" s="4">
        <f ca="1">K54*EXP('Task 5'!H54)+$F55</f>
        <v>81852.724748913723</v>
      </c>
      <c r="L55" s="4">
        <f ca="1">L54*EXP('Task 5'!I54)+$F55</f>
        <v>55262.571335993634</v>
      </c>
      <c r="M55" s="4">
        <f ca="1">M54*EXP('Task 5'!J54)+$F55</f>
        <v>76459.948591316177</v>
      </c>
      <c r="N55" s="4">
        <f ca="1">N54*EXP('Task 5'!K54)+$F55</f>
        <v>59981.246955993411</v>
      </c>
      <c r="O55" s="4">
        <f ca="1">O54*EXP('Task 5'!L54)+$F55</f>
        <v>107157.74389526789</v>
      </c>
      <c r="P55" s="4">
        <f ca="1">P54*EXP('Task 5'!M54)+$F55</f>
        <v>58283.895919719995</v>
      </c>
      <c r="Q55" s="4">
        <f ca="1">Q54*EXP('Task 5'!N54)+$F55</f>
        <v>76868.941930706307</v>
      </c>
      <c r="R55" s="4">
        <f ca="1">R54*EXP('Task 5'!O54)+$F55</f>
        <v>74826.618709298666</v>
      </c>
      <c r="S55" s="4">
        <f ca="1">S54*EXP('Task 5'!P54)+$F55</f>
        <v>59487.886035516662</v>
      </c>
      <c r="T55" s="4">
        <f ca="1">T54*EXP('Task 5'!Q54)+$F55</f>
        <v>56092.735753759516</v>
      </c>
      <c r="U55" s="4">
        <f ca="1">U54*EXP('Task 5'!R54)+$F55</f>
        <v>53089.394944241227</v>
      </c>
      <c r="V55" s="4">
        <f ca="1">V54*EXP('Task 5'!S54)+$F55</f>
        <v>60290.225076542542</v>
      </c>
      <c r="W55" s="4">
        <f ca="1">W54*EXP('Task 5'!T54)+$F55</f>
        <v>73157.031267820275</v>
      </c>
      <c r="X55" s="4">
        <f ca="1">X54*EXP('Task 5'!U54)+$F55</f>
        <v>58789.667091348951</v>
      </c>
      <c r="Y55" s="4">
        <f ca="1">Y54*EXP('Task 5'!V54)+$F55</f>
        <v>52157.289225889443</v>
      </c>
      <c r="Z55" s="4">
        <f ca="1">Z54*EXP('Task 5'!W54)+$F55</f>
        <v>88288.448324428507</v>
      </c>
      <c r="AA55" s="4">
        <f ca="1">AA54*EXP('Task 5'!X54)+$F55</f>
        <v>74311.996125037156</v>
      </c>
      <c r="AB55" s="4">
        <f ca="1">AB54*EXP('Task 5'!Y54)+$F55</f>
        <v>57869.554672930695</v>
      </c>
      <c r="AC55" s="4">
        <f ca="1">AC54*EXP('Task 5'!Z54)+$F55</f>
        <v>42468.419716029501</v>
      </c>
      <c r="AD55" s="4">
        <f ca="1">AD54*EXP('Task 5'!AA54)+$F55</f>
        <v>93244.405200678026</v>
      </c>
      <c r="AE55" s="4">
        <f ca="1">AE54*EXP('Task 5'!AB54)+$F55</f>
        <v>58677.579200194559</v>
      </c>
      <c r="AF55" s="4">
        <f ca="1">AF54*EXP('Task 5'!AC54)+$F55</f>
        <v>53387.001759687781</v>
      </c>
      <c r="AG55" s="4">
        <f ca="1">AG54*EXP('Task 5'!AD54)+$F55</f>
        <v>116105.67298093085</v>
      </c>
      <c r="AH55" s="4">
        <f ca="1">AH54*EXP('Task 5'!AE54)+$F55</f>
        <v>52735.927720057509</v>
      </c>
      <c r="AI55" s="4">
        <f ca="1">AI54*EXP('Task 5'!AF54)+$F55</f>
        <v>45687.326890562836</v>
      </c>
      <c r="AJ55" s="4">
        <f ca="1">AJ54*EXP('Task 5'!AG54)+$F55</f>
        <v>56734.424282787644</v>
      </c>
      <c r="AK55" s="4">
        <f ca="1">AK54*EXP('Task 5'!AH54)+$F55</f>
        <v>46490.626029312567</v>
      </c>
      <c r="AL55" s="4">
        <f ca="1">AL54*EXP('Task 5'!AI54)+$F55</f>
        <v>47314.933842608552</v>
      </c>
      <c r="AM55" s="4">
        <f ca="1">AM54*EXP('Task 5'!AJ54)+$F55</f>
        <v>68573.750566958945</v>
      </c>
      <c r="AN55" s="4">
        <f ca="1">AN54*EXP('Task 5'!AK54)+$F55</f>
        <v>57174.601942321991</v>
      </c>
      <c r="AO55" s="4">
        <f ca="1">AO54*EXP('Task 5'!AL54)+$F55</f>
        <v>66763.595956647259</v>
      </c>
      <c r="AP55" s="4">
        <f ca="1">AP54*EXP('Task 5'!AM54)+$F55</f>
        <v>70373.155257787133</v>
      </c>
      <c r="AQ55" s="4">
        <f ca="1">AQ54*EXP('Task 5'!AN54)+$F55</f>
        <v>58222.899284231185</v>
      </c>
      <c r="AR55" s="4">
        <f ca="1">AR54*EXP('Task 5'!AO54)+$F55</f>
        <v>62172.126388335986</v>
      </c>
      <c r="AS55" s="4">
        <f ca="1">AS54*EXP('Task 5'!AP54)+$F55</f>
        <v>56207.032178676047</v>
      </c>
      <c r="AT55" s="4">
        <f ca="1">AT54*EXP('Task 5'!AQ54)+$F55</f>
        <v>52046.159461536532</v>
      </c>
      <c r="AU55" s="4">
        <f ca="1">AU54*EXP('Task 5'!AR54)+$F55</f>
        <v>72322.253186370901</v>
      </c>
      <c r="AV55" s="4">
        <f ca="1">AV54*EXP('Task 5'!AS54)+$F55</f>
        <v>58032.847163730708</v>
      </c>
      <c r="AW55" s="4">
        <f ca="1">AW54*EXP('Task 5'!AT54)+$F55</f>
        <v>72234.389040721653</v>
      </c>
      <c r="AX55" s="4">
        <f ca="1">AX54*EXP('Task 5'!AU54)+$F55</f>
        <v>71346.568733795561</v>
      </c>
      <c r="AY55" s="4">
        <f ca="1">AY54*EXP('Task 5'!AV54)+$F55</f>
        <v>65125.334854586959</v>
      </c>
      <c r="AZ55" s="4">
        <f ca="1">AZ54*EXP('Task 5'!AW54)+$F55</f>
        <v>69093.289944645905</v>
      </c>
      <c r="BA55" s="4">
        <f ca="1">BA54*EXP('Task 5'!AX54)+$F55</f>
        <v>52299.975827234659</v>
      </c>
      <c r="BB55" s="4">
        <f ca="1">BB54*EXP('Task 5'!AY54)+$F55</f>
        <v>76751.764736531288</v>
      </c>
      <c r="BC55" s="4">
        <f ca="1">BC54*EXP('Task 5'!AZ54)+$F55</f>
        <v>69342.782303685963</v>
      </c>
      <c r="BD55" s="4">
        <f ca="1">BD54*EXP('Task 5'!BA54)+$F55</f>
        <v>73131.14542881836</v>
      </c>
      <c r="BE55" s="4">
        <f ca="1">BE54*EXP('Task 5'!BB54)+$F55</f>
        <v>57402.384269698567</v>
      </c>
      <c r="BF55" s="4">
        <f ca="1">BF54*EXP('Task 5'!BC54)+$F55</f>
        <v>117816.32863023599</v>
      </c>
      <c r="BG55" s="4">
        <f ca="1">BG54*EXP('Task 5'!BD54)+$F55</f>
        <v>87761.679503593972</v>
      </c>
      <c r="BH55" s="4">
        <f ca="1">BH54*EXP('Task 5'!BE54)+$F55</f>
        <v>70794.117276576319</v>
      </c>
      <c r="BI55" s="4">
        <f ca="1">BI54*EXP('Task 5'!BF54)+$F55</f>
        <v>84502.288413823757</v>
      </c>
      <c r="BJ55" s="4">
        <f ca="1">BJ54*EXP('Task 5'!BG54)+$F55</f>
        <v>89302.761662420482</v>
      </c>
      <c r="BK55" s="4">
        <f ca="1">BK54*EXP('Task 5'!BH54)+$F55</f>
        <v>71845.571784896296</v>
      </c>
      <c r="BL55" s="4">
        <f ca="1">BL54*EXP('Task 5'!BI54)+$F55</f>
        <v>63574.550309461098</v>
      </c>
      <c r="BM55" s="4">
        <f ca="1">BM54*EXP('Task 5'!BJ54)+$F55</f>
        <v>75258.966406109117</v>
      </c>
      <c r="BN55" s="4">
        <f ca="1">BN54*EXP('Task 5'!BK54)+$F55</f>
        <v>79950.894998802731</v>
      </c>
      <c r="BO55" s="4">
        <f ca="1">BO54*EXP('Task 5'!BL54)+$F55</f>
        <v>57852.692669634962</v>
      </c>
      <c r="BP55" s="4">
        <f ca="1">BP54*EXP('Task 5'!BM54)+$F55</f>
        <v>60013.770595049515</v>
      </c>
      <c r="BQ55" s="4">
        <f ca="1">BQ54*EXP('Task 5'!BN54)+$F55</f>
        <v>56893.750391292742</v>
      </c>
      <c r="BR55" s="4">
        <f ca="1">BR54*EXP('Task 5'!BO54)+$F55</f>
        <v>51857.126000412638</v>
      </c>
      <c r="BS55" s="4">
        <f ca="1">BS54*EXP('Task 5'!BP54)+$F55</f>
        <v>82633.397805582033</v>
      </c>
      <c r="BT55" s="4">
        <f ca="1">BT54*EXP('Task 5'!BQ54)+$F55</f>
        <v>63402.03101462857</v>
      </c>
      <c r="BU55" s="4">
        <f ca="1">BU54*EXP('Task 5'!BR54)+$F55</f>
        <v>77696.15866261968</v>
      </c>
      <c r="BV55" s="4">
        <f ca="1">BV54*EXP('Task 5'!BS54)+$F55</f>
        <v>57812.209867024125</v>
      </c>
      <c r="BW55" s="4">
        <f ca="1">BW54*EXP('Task 5'!BT54)+$F55</f>
        <v>59267.146062062755</v>
      </c>
      <c r="BX55" s="4">
        <f ca="1">BX54*EXP('Task 5'!BU54)+$F55</f>
        <v>60250.413343180131</v>
      </c>
      <c r="BY55" s="4">
        <f ca="1">BY54*EXP('Task 5'!BV54)+$F55</f>
        <v>68332.390181475916</v>
      </c>
      <c r="BZ55" s="4">
        <f ca="1">BZ54*EXP('Task 5'!BW54)+$F55</f>
        <v>67795.117581595332</v>
      </c>
      <c r="CA55" s="4">
        <f ca="1">CA54*EXP('Task 5'!BX54)+$F55</f>
        <v>93879.674197638946</v>
      </c>
      <c r="CB55" s="4">
        <f ca="1">CB54*EXP('Task 5'!BY54)+$F55</f>
        <v>93389.755979704598</v>
      </c>
      <c r="CC55" s="4">
        <f ca="1">CC54*EXP('Task 5'!BZ54)+$F55</f>
        <v>75982.361319651609</v>
      </c>
      <c r="CD55" s="4">
        <f ca="1">CD54*EXP('Task 5'!CA54)+$F55</f>
        <v>48528.492457113643</v>
      </c>
      <c r="CE55" s="4">
        <f ca="1">CE54*EXP('Task 5'!CB54)+$F55</f>
        <v>50830.681820108992</v>
      </c>
      <c r="CF55" s="4">
        <f ca="1">CF54*EXP('Task 5'!CC54)+$F55</f>
        <v>48669.869403278615</v>
      </c>
      <c r="CG55" s="4">
        <f ca="1">CG54*EXP('Task 5'!CD54)+$F55</f>
        <v>79408.616225731734</v>
      </c>
      <c r="CH55" s="4">
        <f ca="1">CH54*EXP('Task 5'!CE54)+$F55</f>
        <v>57009.381237216228</v>
      </c>
      <c r="CI55" s="4">
        <f ca="1">CI54*EXP('Task 5'!CF54)+$F55</f>
        <v>62124.469106167526</v>
      </c>
      <c r="CJ55" s="4">
        <f ca="1">CJ54*EXP('Task 5'!CG54)+$F55</f>
        <v>65543.713843427817</v>
      </c>
      <c r="CK55" s="4">
        <f ca="1">CK54*EXP('Task 5'!CH54)+$F55</f>
        <v>98493.878015792594</v>
      </c>
      <c r="CL55" s="4">
        <f ca="1">CL54*EXP('Task 5'!CI54)+$F55</f>
        <v>64158.817428591763</v>
      </c>
      <c r="CM55" s="4">
        <f ca="1">CM54*EXP('Task 5'!CJ54)+$F55</f>
        <v>57811.388244169459</v>
      </c>
      <c r="CN55" s="4">
        <f ca="1">CN54*EXP('Task 5'!CK54)+$F55</f>
        <v>52176.73504940905</v>
      </c>
      <c r="CO55" s="4">
        <f ca="1">CO54*EXP('Task 5'!CL54)+$F55</f>
        <v>50204.647470027157</v>
      </c>
      <c r="CP55" s="4">
        <f ca="1">CP54*EXP('Task 5'!CM54)+$F55</f>
        <v>57259.680181714517</v>
      </c>
      <c r="CQ55" s="4">
        <f ca="1">CQ54*EXP('Task 5'!CN54)+$F55</f>
        <v>82325.216021119457</v>
      </c>
      <c r="CR55" s="4">
        <f ca="1">CR54*EXP('Task 5'!CO54)+$F55</f>
        <v>92262.980880369738</v>
      </c>
      <c r="CS55" s="4">
        <f ca="1">CS54*EXP('Task 5'!CP54)+$F55</f>
        <v>60493.651183631817</v>
      </c>
      <c r="CT55" s="4">
        <f ca="1">CT54*EXP('Task 5'!CQ54)+$F55</f>
        <v>48067.859571831454</v>
      </c>
      <c r="CU55" s="4">
        <f ca="1">CU54*EXP('Task 5'!CR54)+$F55</f>
        <v>70933.130339959826</v>
      </c>
      <c r="CV55" s="4">
        <f ca="1">CV54*EXP('Task 5'!CS54)+$F55</f>
        <v>77921.799048701461</v>
      </c>
      <c r="CW55" s="4">
        <f ca="1">CW54*EXP('Task 5'!CT54)+$F55</f>
        <v>52232.96659319364</v>
      </c>
      <c r="CX55" s="4">
        <f ca="1">CX54*EXP('Task 5'!CU54)+$F55</f>
        <v>79029.367971113272</v>
      </c>
      <c r="CY55" s="4">
        <f ca="1">CY54*EXP('Task 5'!CV54)+$F55</f>
        <v>96553.27022131093</v>
      </c>
      <c r="CZ55" s="4">
        <f ca="1">CZ54*EXP('Task 5'!CW54)+$F55</f>
        <v>65614.354960886732</v>
      </c>
      <c r="DA55" s="4">
        <f ca="1">DA54*EXP('Task 5'!CX54)+$F55</f>
        <v>65575.528851386654</v>
      </c>
      <c r="DB55" s="4">
        <f ca="1">DB54*EXP('Task 5'!CY54)+$F55</f>
        <v>57090.660201713377</v>
      </c>
    </row>
    <row r="56" spans="1:106" x14ac:dyDescent="0.25">
      <c r="A56">
        <v>50</v>
      </c>
      <c r="B56" s="1">
        <f>'Task 2'!B53</f>
        <v>46477</v>
      </c>
      <c r="C56" s="4">
        <f>$B$3*'Task 2'!G53</f>
        <v>473.42885999999999</v>
      </c>
      <c r="D56" s="5">
        <f>'Task 3'!F53</f>
        <v>3.6139268080255249E-3</v>
      </c>
      <c r="E56" s="4">
        <f t="shared" si="2"/>
        <v>29318.773026539842</v>
      </c>
      <c r="F56" s="4">
        <f>$C$3*'Task 2'!G53</f>
        <v>1104.66734</v>
      </c>
      <c r="G56" s="4">
        <f ca="1">G55*EXP('Task 5'!D55)+$F56</f>
        <v>111431.11129724534</v>
      </c>
      <c r="H56" s="4">
        <f ca="1">H55*EXP('Task 5'!E55)+$F56</f>
        <v>89069.454104803808</v>
      </c>
      <c r="I56" s="4">
        <f ca="1">I55*EXP('Task 5'!F55)+$F56</f>
        <v>61230.714349237176</v>
      </c>
      <c r="J56" s="4">
        <f ca="1">J55*EXP('Task 5'!G55)+$F56</f>
        <v>89933.798614201703</v>
      </c>
      <c r="K56" s="4">
        <f ca="1">K55*EXP('Task 5'!H55)+$F56</f>
        <v>82303.862720475852</v>
      </c>
      <c r="L56" s="4">
        <f ca="1">L55*EXP('Task 5'!I55)+$F56</f>
        <v>54266.963221848724</v>
      </c>
      <c r="M56" s="4">
        <f ca="1">M55*EXP('Task 5'!J55)+$F56</f>
        <v>75090.397381780189</v>
      </c>
      <c r="N56" s="4">
        <f ca="1">N55*EXP('Task 5'!K55)+$F56</f>
        <v>56402.642440792377</v>
      </c>
      <c r="O56" s="4">
        <f ca="1">O55*EXP('Task 5'!L55)+$F56</f>
        <v>110742.95186754584</v>
      </c>
      <c r="P56" s="4">
        <f ca="1">P55*EXP('Task 5'!M55)+$F56</f>
        <v>58017.235055848585</v>
      </c>
      <c r="Q56" s="4">
        <f ca="1">Q55*EXP('Task 5'!N55)+$F56</f>
        <v>76320.818466451135</v>
      </c>
      <c r="R56" s="4">
        <f ca="1">R55*EXP('Task 5'!O55)+$F56</f>
        <v>76813.657527775125</v>
      </c>
      <c r="S56" s="4">
        <f ca="1">S55*EXP('Task 5'!P55)+$F56</f>
        <v>60392.38853972128</v>
      </c>
      <c r="T56" s="4">
        <f ca="1">T55*EXP('Task 5'!Q55)+$F56</f>
        <v>60528.454375324167</v>
      </c>
      <c r="U56" s="4">
        <f ca="1">U55*EXP('Task 5'!R55)+$F56</f>
        <v>56764.191706229678</v>
      </c>
      <c r="V56" s="4">
        <f ca="1">V55*EXP('Task 5'!S55)+$F56</f>
        <v>65041.243888658159</v>
      </c>
      <c r="W56" s="4">
        <f ca="1">W55*EXP('Task 5'!T55)+$F56</f>
        <v>67854.391235225921</v>
      </c>
      <c r="X56" s="4">
        <f ca="1">X55*EXP('Task 5'!U55)+$F56</f>
        <v>61123.02795040109</v>
      </c>
      <c r="Y56" s="4">
        <f ca="1">Y55*EXP('Task 5'!V55)+$F56</f>
        <v>55087.775095730227</v>
      </c>
      <c r="Z56" s="4">
        <f ca="1">Z55*EXP('Task 5'!W55)+$F56</f>
        <v>95323.651719945658</v>
      </c>
      <c r="AA56" s="4">
        <f ca="1">AA55*EXP('Task 5'!X55)+$F56</f>
        <v>80868.368086211631</v>
      </c>
      <c r="AB56" s="4">
        <f ca="1">AB55*EXP('Task 5'!Y55)+$F56</f>
        <v>57908.454014866707</v>
      </c>
      <c r="AC56" s="4">
        <f ca="1">AC55*EXP('Task 5'!Z55)+$F56</f>
        <v>39704.069991768316</v>
      </c>
      <c r="AD56" s="4">
        <f ca="1">AD55*EXP('Task 5'!AA55)+$F56</f>
        <v>95603.89114765171</v>
      </c>
      <c r="AE56" s="4">
        <f ca="1">AE55*EXP('Task 5'!AB55)+$F56</f>
        <v>66514.233446563128</v>
      </c>
      <c r="AF56" s="4">
        <f ca="1">AF55*EXP('Task 5'!AC55)+$F56</f>
        <v>48153.725985973826</v>
      </c>
      <c r="AG56" s="4">
        <f ca="1">AG55*EXP('Task 5'!AD55)+$F56</f>
        <v>117583.31046389337</v>
      </c>
      <c r="AH56" s="4">
        <f ca="1">AH55*EXP('Task 5'!AE55)+$F56</f>
        <v>54872.664038453433</v>
      </c>
      <c r="AI56" s="4">
        <f ca="1">AI55*EXP('Task 5'!AF55)+$F56</f>
        <v>45543.367745713665</v>
      </c>
      <c r="AJ56" s="4">
        <f ca="1">AJ55*EXP('Task 5'!AG55)+$F56</f>
        <v>63673.439655471404</v>
      </c>
      <c r="AK56" s="4">
        <f ca="1">AK55*EXP('Task 5'!AH55)+$F56</f>
        <v>49094.813266060424</v>
      </c>
      <c r="AL56" s="4">
        <f ca="1">AL55*EXP('Task 5'!AI55)+$F56</f>
        <v>52788.143340492839</v>
      </c>
      <c r="AM56" s="4">
        <f ca="1">AM55*EXP('Task 5'!AJ55)+$F56</f>
        <v>78999.426875241465</v>
      </c>
      <c r="AN56" s="4">
        <f ca="1">AN55*EXP('Task 5'!AK55)+$F56</f>
        <v>60604.449509294347</v>
      </c>
      <c r="AO56" s="4">
        <f ca="1">AO55*EXP('Task 5'!AL55)+$F56</f>
        <v>65686.63000297836</v>
      </c>
      <c r="AP56" s="4">
        <f ca="1">AP55*EXP('Task 5'!AM55)+$F56</f>
        <v>73399.437922351484</v>
      </c>
      <c r="AQ56" s="4">
        <f ca="1">AQ55*EXP('Task 5'!AN55)+$F56</f>
        <v>65593.441061630845</v>
      </c>
      <c r="AR56" s="4">
        <f ca="1">AR55*EXP('Task 5'!AO55)+$F56</f>
        <v>63782.306393743151</v>
      </c>
      <c r="AS56" s="4">
        <f ca="1">AS55*EXP('Task 5'!AP55)+$F56</f>
        <v>56999.293975317181</v>
      </c>
      <c r="AT56" s="4">
        <f ca="1">AT55*EXP('Task 5'!AQ55)+$F56</f>
        <v>52651.906398743478</v>
      </c>
      <c r="AU56" s="4">
        <f ca="1">AU55*EXP('Task 5'!AR55)+$F56</f>
        <v>79358.001117233594</v>
      </c>
      <c r="AV56" s="4">
        <f ca="1">AV55*EXP('Task 5'!AS55)+$F56</f>
        <v>61400.348866488996</v>
      </c>
      <c r="AW56" s="4">
        <f ca="1">AW55*EXP('Task 5'!AT55)+$F56</f>
        <v>73819.495929114913</v>
      </c>
      <c r="AX56" s="4">
        <f ca="1">AX55*EXP('Task 5'!AU55)+$F56</f>
        <v>73363.133411762246</v>
      </c>
      <c r="AY56" s="4">
        <f ca="1">AY55*EXP('Task 5'!AV55)+$F56</f>
        <v>74519.682105672196</v>
      </c>
      <c r="AZ56" s="4">
        <f ca="1">AZ55*EXP('Task 5'!AW55)+$F56</f>
        <v>73013.390880579624</v>
      </c>
      <c r="BA56" s="4">
        <f ca="1">BA55*EXP('Task 5'!AX55)+$F56</f>
        <v>53658.119163441057</v>
      </c>
      <c r="BB56" s="4">
        <f ca="1">BB55*EXP('Task 5'!AY55)+$F56</f>
        <v>73779.223486317962</v>
      </c>
      <c r="BC56" s="4">
        <f ca="1">BC55*EXP('Task 5'!AZ55)+$F56</f>
        <v>69005.156455224918</v>
      </c>
      <c r="BD56" s="4">
        <f ca="1">BD55*EXP('Task 5'!BA55)+$F56</f>
        <v>77561.630192306038</v>
      </c>
      <c r="BE56" s="4">
        <f ca="1">BE55*EXP('Task 5'!BB55)+$F56</f>
        <v>56525.466090252907</v>
      </c>
      <c r="BF56" s="4">
        <f ca="1">BF55*EXP('Task 5'!BC55)+$F56</f>
        <v>121468.33016648023</v>
      </c>
      <c r="BG56" s="4">
        <f ca="1">BG55*EXP('Task 5'!BD55)+$F56</f>
        <v>86359.085454763088</v>
      </c>
      <c r="BH56" s="4">
        <f ca="1">BH55*EXP('Task 5'!BE55)+$F56</f>
        <v>74834.346487009825</v>
      </c>
      <c r="BI56" s="4">
        <f ca="1">BI55*EXP('Task 5'!BF55)+$F56</f>
        <v>85624.511602087878</v>
      </c>
      <c r="BJ56" s="4">
        <f ca="1">BJ55*EXP('Task 5'!BG55)+$F56</f>
        <v>85226.120851675048</v>
      </c>
      <c r="BK56" s="4">
        <f ca="1">BK55*EXP('Task 5'!BH55)+$F56</f>
        <v>76457.585450846716</v>
      </c>
      <c r="BL56" s="4">
        <f ca="1">BL55*EXP('Task 5'!BI55)+$F56</f>
        <v>73736.295656195827</v>
      </c>
      <c r="BM56" s="4">
        <f ca="1">BM55*EXP('Task 5'!BJ55)+$F56</f>
        <v>79892.052726765949</v>
      </c>
      <c r="BN56" s="4">
        <f ca="1">BN55*EXP('Task 5'!BK55)+$F56</f>
        <v>83831.625109524452</v>
      </c>
      <c r="BO56" s="4">
        <f ca="1">BO55*EXP('Task 5'!BL55)+$F56</f>
        <v>64767.321511455477</v>
      </c>
      <c r="BP56" s="4">
        <f ca="1">BP55*EXP('Task 5'!BM55)+$F56</f>
        <v>63865.054309326195</v>
      </c>
      <c r="BQ56" s="4">
        <f ca="1">BQ55*EXP('Task 5'!BN55)+$F56</f>
        <v>55321.972137387238</v>
      </c>
      <c r="BR56" s="4">
        <f ca="1">BR55*EXP('Task 5'!BO55)+$F56</f>
        <v>54430.495731757721</v>
      </c>
      <c r="BS56" s="4">
        <f ca="1">BS55*EXP('Task 5'!BP55)+$F56</f>
        <v>77851.593569647812</v>
      </c>
      <c r="BT56" s="4">
        <f ca="1">BT55*EXP('Task 5'!BQ55)+$F56</f>
        <v>62884.860815733249</v>
      </c>
      <c r="BU56" s="4">
        <f ca="1">BU55*EXP('Task 5'!BR55)+$F56</f>
        <v>83884.115976896966</v>
      </c>
      <c r="BV56" s="4">
        <f ca="1">BV55*EXP('Task 5'!BS55)+$F56</f>
        <v>59714.662811473187</v>
      </c>
      <c r="BW56" s="4">
        <f ca="1">BW55*EXP('Task 5'!BT55)+$F56</f>
        <v>59588.857213522875</v>
      </c>
      <c r="BX56" s="4">
        <f ca="1">BX55*EXP('Task 5'!BU55)+$F56</f>
        <v>59455.660642001887</v>
      </c>
      <c r="BY56" s="4">
        <f ca="1">BY55*EXP('Task 5'!BV55)+$F56</f>
        <v>70397.478826898267</v>
      </c>
      <c r="BZ56" s="4">
        <f ca="1">BZ55*EXP('Task 5'!BW55)+$F56</f>
        <v>66677.957394660567</v>
      </c>
      <c r="CA56" s="4">
        <f ca="1">CA55*EXP('Task 5'!BX55)+$F56</f>
        <v>88337.356430858665</v>
      </c>
      <c r="CB56" s="4">
        <f ca="1">CB55*EXP('Task 5'!BY55)+$F56</f>
        <v>89343.613615354072</v>
      </c>
      <c r="CC56" s="4">
        <f ca="1">CC55*EXP('Task 5'!BZ55)+$F56</f>
        <v>85960.360165996317</v>
      </c>
      <c r="CD56" s="4">
        <f ca="1">CD55*EXP('Task 5'!CA55)+$F56</f>
        <v>45141.721673921107</v>
      </c>
      <c r="CE56" s="4">
        <f ca="1">CE55*EXP('Task 5'!CB55)+$F56</f>
        <v>51815.510576222907</v>
      </c>
      <c r="CF56" s="4">
        <f ca="1">CF55*EXP('Task 5'!CC55)+$F56</f>
        <v>48805.126335069726</v>
      </c>
      <c r="CG56" s="4">
        <f ca="1">CG55*EXP('Task 5'!CD55)+$F56</f>
        <v>77578.169499376861</v>
      </c>
      <c r="CH56" s="4">
        <f ca="1">CH55*EXP('Task 5'!CE55)+$F56</f>
        <v>56585.001083936149</v>
      </c>
      <c r="CI56" s="4">
        <f ca="1">CI55*EXP('Task 5'!CF55)+$F56</f>
        <v>65851.172292117204</v>
      </c>
      <c r="CJ56" s="4">
        <f ca="1">CJ55*EXP('Task 5'!CG55)+$F56</f>
        <v>64252.314746198419</v>
      </c>
      <c r="CK56" s="4">
        <f ca="1">CK55*EXP('Task 5'!CH55)+$F56</f>
        <v>108082.78791702939</v>
      </c>
      <c r="CL56" s="4">
        <f ca="1">CL55*EXP('Task 5'!CI55)+$F56</f>
        <v>60621.391380171081</v>
      </c>
      <c r="CM56" s="4">
        <f ca="1">CM55*EXP('Task 5'!CJ55)+$F56</f>
        <v>58643.864408621295</v>
      </c>
      <c r="CN56" s="4">
        <f ca="1">CN55*EXP('Task 5'!CK55)+$F56</f>
        <v>49910.498257574516</v>
      </c>
      <c r="CO56" s="4">
        <f ca="1">CO55*EXP('Task 5'!CL55)+$F56</f>
        <v>50539.599513786001</v>
      </c>
      <c r="CP56" s="4">
        <f ca="1">CP55*EXP('Task 5'!CM55)+$F56</f>
        <v>54904.122079214809</v>
      </c>
      <c r="CQ56" s="4">
        <f ca="1">CQ55*EXP('Task 5'!CN55)+$F56</f>
        <v>81973.755783868677</v>
      </c>
      <c r="CR56" s="4">
        <f ca="1">CR55*EXP('Task 5'!CO55)+$F56</f>
        <v>91960.64600101253</v>
      </c>
      <c r="CS56" s="4">
        <f ca="1">CS55*EXP('Task 5'!CP55)+$F56</f>
        <v>57843.338248977387</v>
      </c>
      <c r="CT56" s="4">
        <f ca="1">CT55*EXP('Task 5'!CQ55)+$F56</f>
        <v>50149.959827363236</v>
      </c>
      <c r="CU56" s="4">
        <f ca="1">CU55*EXP('Task 5'!CR55)+$F56</f>
        <v>72162.817627776531</v>
      </c>
      <c r="CV56" s="4">
        <f ca="1">CV55*EXP('Task 5'!CS55)+$F56</f>
        <v>78275.031653550672</v>
      </c>
      <c r="CW56" s="4">
        <f ca="1">CW55*EXP('Task 5'!CT55)+$F56</f>
        <v>54836.203273396444</v>
      </c>
      <c r="CX56" s="4">
        <f ca="1">CX55*EXP('Task 5'!CU55)+$F56</f>
        <v>78813.799002232685</v>
      </c>
      <c r="CY56" s="4">
        <f ca="1">CY55*EXP('Task 5'!CV55)+$F56</f>
        <v>96321.404203612023</v>
      </c>
      <c r="CZ56" s="4">
        <f ca="1">CZ55*EXP('Task 5'!CW55)+$F56</f>
        <v>69419.477224411996</v>
      </c>
      <c r="DA56" s="4">
        <f ca="1">DA55*EXP('Task 5'!CX55)+$F56</f>
        <v>63926.205627271695</v>
      </c>
      <c r="DB56" s="4">
        <f ca="1">DB55*EXP('Task 5'!CY55)+$F56</f>
        <v>55210.339496702087</v>
      </c>
    </row>
    <row r="57" spans="1:106" x14ac:dyDescent="0.25">
      <c r="A57">
        <v>51</v>
      </c>
      <c r="B57" s="1">
        <f>'Task 2'!B54</f>
        <v>46507</v>
      </c>
      <c r="C57" s="4">
        <f>$B$3*'Task 2'!G54</f>
        <v>473.42885999999999</v>
      </c>
      <c r="D57" s="5">
        <f>'Task 3'!F54</f>
        <v>3.6256835862724657E-3</v>
      </c>
      <c r="E57" s="4">
        <f t="shared" si="2"/>
        <v>29898.810530418352</v>
      </c>
      <c r="F57" s="4">
        <f>$C$3*'Task 2'!G54</f>
        <v>1104.66734</v>
      </c>
      <c r="G57" s="4">
        <f ca="1">G56*EXP('Task 5'!D56)+$F57</f>
        <v>110432.68761546622</v>
      </c>
      <c r="H57" s="4">
        <f ca="1">H56*EXP('Task 5'!E56)+$F57</f>
        <v>82312.332770117835</v>
      </c>
      <c r="I57" s="4">
        <f ca="1">I56*EXP('Task 5'!F56)+$F57</f>
        <v>62703.815957049119</v>
      </c>
      <c r="J57" s="4">
        <f ca="1">J56*EXP('Task 5'!G56)+$F57</f>
        <v>85488.362214422566</v>
      </c>
      <c r="K57" s="4">
        <f ca="1">K56*EXP('Task 5'!H56)+$F57</f>
        <v>85677.869043732237</v>
      </c>
      <c r="L57" s="4">
        <f ca="1">L56*EXP('Task 5'!I56)+$F57</f>
        <v>51171.607980836954</v>
      </c>
      <c r="M57" s="4">
        <f ca="1">M56*EXP('Task 5'!J56)+$F57</f>
        <v>75037.506635991638</v>
      </c>
      <c r="N57" s="4">
        <f ca="1">N56*EXP('Task 5'!K56)+$F57</f>
        <v>52659.426651781032</v>
      </c>
      <c r="O57" s="4">
        <f ca="1">O56*EXP('Task 5'!L56)+$F57</f>
        <v>123551.09558563864</v>
      </c>
      <c r="P57" s="4">
        <f ca="1">P56*EXP('Task 5'!M56)+$F57</f>
        <v>55889.381466046987</v>
      </c>
      <c r="Q57" s="4">
        <f ca="1">Q56*EXP('Task 5'!N56)+$F57</f>
        <v>82578.624926798191</v>
      </c>
      <c r="R57" s="4">
        <f ca="1">R56*EXP('Task 5'!O56)+$F57</f>
        <v>81137.564363336744</v>
      </c>
      <c r="S57" s="4">
        <f ca="1">S56*EXP('Task 5'!P56)+$F57</f>
        <v>61645.264694564736</v>
      </c>
      <c r="T57" s="4">
        <f ca="1">T56*EXP('Task 5'!Q56)+$F57</f>
        <v>60433.76560775793</v>
      </c>
      <c r="U57" s="4">
        <f ca="1">U56*EXP('Task 5'!R56)+$F57</f>
        <v>61283.425038018184</v>
      </c>
      <c r="V57" s="4">
        <f ca="1">V56*EXP('Task 5'!S56)+$F57</f>
        <v>60487.701496971262</v>
      </c>
      <c r="W57" s="4">
        <f ca="1">W56*EXP('Task 5'!T56)+$F57</f>
        <v>71021.574619396575</v>
      </c>
      <c r="X57" s="4">
        <f ca="1">X56*EXP('Task 5'!U56)+$F57</f>
        <v>58617.038619218591</v>
      </c>
      <c r="Y57" s="4">
        <f ca="1">Y56*EXP('Task 5'!V56)+$F57</f>
        <v>52963.581567680478</v>
      </c>
      <c r="Z57" s="4">
        <f ca="1">Z56*EXP('Task 5'!W56)+$F57</f>
        <v>93708.078561449714</v>
      </c>
      <c r="AA57" s="4">
        <f ca="1">AA56*EXP('Task 5'!X56)+$F57</f>
        <v>82192.542914510763</v>
      </c>
      <c r="AB57" s="4">
        <f ca="1">AB56*EXP('Task 5'!Y56)+$F57</f>
        <v>55123.205693826669</v>
      </c>
      <c r="AC57" s="4">
        <f ca="1">AC56*EXP('Task 5'!Z56)+$F57</f>
        <v>41028.764064504925</v>
      </c>
      <c r="AD57" s="4">
        <f ca="1">AD56*EXP('Task 5'!AA56)+$F57</f>
        <v>105202.04287742414</v>
      </c>
      <c r="AE57" s="4">
        <f ca="1">AE56*EXP('Task 5'!AB56)+$F57</f>
        <v>71665.795532023229</v>
      </c>
      <c r="AF57" s="4">
        <f ca="1">AF56*EXP('Task 5'!AC56)+$F57</f>
        <v>51131.545986088218</v>
      </c>
      <c r="AG57" s="4">
        <f ca="1">AG56*EXP('Task 5'!AD56)+$F57</f>
        <v>120716.29005088193</v>
      </c>
      <c r="AH57" s="4">
        <f ca="1">AH56*EXP('Task 5'!AE56)+$F57</f>
        <v>53811.373639627571</v>
      </c>
      <c r="AI57" s="4">
        <f ca="1">AI56*EXP('Task 5'!AF56)+$F57</f>
        <v>49202.414350854837</v>
      </c>
      <c r="AJ57" s="4">
        <f ca="1">AJ56*EXP('Task 5'!AG56)+$F57</f>
        <v>64834.228791322363</v>
      </c>
      <c r="AK57" s="4">
        <f ca="1">AK56*EXP('Task 5'!AH56)+$F57</f>
        <v>52951.577450559591</v>
      </c>
      <c r="AL57" s="4">
        <f ca="1">AL56*EXP('Task 5'!AI56)+$F57</f>
        <v>55122.665698811128</v>
      </c>
      <c r="AM57" s="4">
        <f ca="1">AM56*EXP('Task 5'!AJ56)+$F57</f>
        <v>81673.431577737065</v>
      </c>
      <c r="AN57" s="4">
        <f ca="1">AN56*EXP('Task 5'!AK56)+$F57</f>
        <v>61480.306952931845</v>
      </c>
      <c r="AO57" s="4">
        <f ca="1">AO56*EXP('Task 5'!AL56)+$F57</f>
        <v>67414.504071637799</v>
      </c>
      <c r="AP57" s="4">
        <f ca="1">AP56*EXP('Task 5'!AM56)+$F57</f>
        <v>75816.445117208088</v>
      </c>
      <c r="AQ57" s="4">
        <f ca="1">AQ56*EXP('Task 5'!AN56)+$F57</f>
        <v>62947.563985736153</v>
      </c>
      <c r="AR57" s="4">
        <f ca="1">AR56*EXP('Task 5'!AO56)+$F57</f>
        <v>72470.951673518226</v>
      </c>
      <c r="AS57" s="4">
        <f ca="1">AS56*EXP('Task 5'!AP56)+$F57</f>
        <v>54884.894841251924</v>
      </c>
      <c r="AT57" s="4">
        <f ca="1">AT56*EXP('Task 5'!AQ56)+$F57</f>
        <v>52814.572151699518</v>
      </c>
      <c r="AU57" s="4">
        <f ca="1">AU56*EXP('Task 5'!AR56)+$F57</f>
        <v>82968.075540491962</v>
      </c>
      <c r="AV57" s="4">
        <f ca="1">AV56*EXP('Task 5'!AS56)+$F57</f>
        <v>62308.185092152882</v>
      </c>
      <c r="AW57" s="4">
        <f ca="1">AW56*EXP('Task 5'!AT56)+$F57</f>
        <v>73035.4241223313</v>
      </c>
      <c r="AX57" s="4">
        <f ca="1">AX56*EXP('Task 5'!AU56)+$F57</f>
        <v>70758.220364341789</v>
      </c>
      <c r="AY57" s="4">
        <f ca="1">AY56*EXP('Task 5'!AV56)+$F57</f>
        <v>81386.998635866519</v>
      </c>
      <c r="AZ57" s="4">
        <f ca="1">AZ56*EXP('Task 5'!AW56)+$F57</f>
        <v>76387.545504372247</v>
      </c>
      <c r="BA57" s="4">
        <f ca="1">BA56*EXP('Task 5'!AX56)+$F57</f>
        <v>56107.033487385786</v>
      </c>
      <c r="BB57" s="4">
        <f ca="1">BB56*EXP('Task 5'!AY56)+$F57</f>
        <v>76731.407584368222</v>
      </c>
      <c r="BC57" s="4">
        <f ca="1">BC56*EXP('Task 5'!AZ56)+$F57</f>
        <v>70856.348376965994</v>
      </c>
      <c r="BD57" s="4">
        <f ca="1">BD56*EXP('Task 5'!BA56)+$F57</f>
        <v>77472.384951446802</v>
      </c>
      <c r="BE57" s="4">
        <f ca="1">BE56*EXP('Task 5'!BB56)+$F57</f>
        <v>57416.857965408111</v>
      </c>
      <c r="BF57" s="4">
        <f ca="1">BF56*EXP('Task 5'!BC56)+$F57</f>
        <v>107759.32654670227</v>
      </c>
      <c r="BG57" s="4">
        <f ca="1">BG56*EXP('Task 5'!BD56)+$F57</f>
        <v>102939.01816682478</v>
      </c>
      <c r="BH57" s="4">
        <f ca="1">BH56*EXP('Task 5'!BE56)+$F57</f>
        <v>79975.950221896957</v>
      </c>
      <c r="BI57" s="4">
        <f ca="1">BI56*EXP('Task 5'!BF56)+$F57</f>
        <v>87783.716986371845</v>
      </c>
      <c r="BJ57" s="4">
        <f ca="1">BJ56*EXP('Task 5'!BG56)+$F57</f>
        <v>87254.088084246046</v>
      </c>
      <c r="BK57" s="4">
        <f ca="1">BK56*EXP('Task 5'!BH56)+$F57</f>
        <v>81140.146639670013</v>
      </c>
      <c r="BL57" s="4">
        <f ca="1">BL56*EXP('Task 5'!BI56)+$F57</f>
        <v>81504.518541247235</v>
      </c>
      <c r="BM57" s="4">
        <f ca="1">BM56*EXP('Task 5'!BJ56)+$F57</f>
        <v>82190.043247835536</v>
      </c>
      <c r="BN57" s="4">
        <f ca="1">BN56*EXP('Task 5'!BK56)+$F57</f>
        <v>91590.47544812999</v>
      </c>
      <c r="BO57" s="4">
        <f ca="1">BO56*EXP('Task 5'!BL56)+$F57</f>
        <v>69505.960648932742</v>
      </c>
      <c r="BP57" s="4">
        <f ca="1">BP56*EXP('Task 5'!BM56)+$F57</f>
        <v>68379.418833745207</v>
      </c>
      <c r="BQ57" s="4">
        <f ca="1">BQ56*EXP('Task 5'!BN56)+$F57</f>
        <v>57679.470900325119</v>
      </c>
      <c r="BR57" s="4">
        <f ca="1">BR56*EXP('Task 5'!BO56)+$F57</f>
        <v>59735.482400496352</v>
      </c>
      <c r="BS57" s="4">
        <f ca="1">BS56*EXP('Task 5'!BP56)+$F57</f>
        <v>78398.020782860593</v>
      </c>
      <c r="BT57" s="4">
        <f ca="1">BT56*EXP('Task 5'!BQ56)+$F57</f>
        <v>60244.023134810501</v>
      </c>
      <c r="BU57" s="4">
        <f ca="1">BU56*EXP('Task 5'!BR56)+$F57</f>
        <v>75896.026392093554</v>
      </c>
      <c r="BV57" s="4">
        <f ca="1">BV56*EXP('Task 5'!BS56)+$F57</f>
        <v>65452.8249068492</v>
      </c>
      <c r="BW57" s="4">
        <f ca="1">BW56*EXP('Task 5'!BT56)+$F57</f>
        <v>60381.700908939871</v>
      </c>
      <c r="BX57" s="4">
        <f ca="1">BX56*EXP('Task 5'!BU56)+$F57</f>
        <v>62610.892096810028</v>
      </c>
      <c r="BY57" s="4">
        <f ca="1">BY56*EXP('Task 5'!BV56)+$F57</f>
        <v>69397.673633503684</v>
      </c>
      <c r="BZ57" s="4">
        <f ca="1">BZ56*EXP('Task 5'!BW56)+$F57</f>
        <v>67612.550147237052</v>
      </c>
      <c r="CA57" s="4">
        <f ca="1">CA56*EXP('Task 5'!BX56)+$F57</f>
        <v>93275.217392159175</v>
      </c>
      <c r="CB57" s="4">
        <f ca="1">CB56*EXP('Task 5'!BY56)+$F57</f>
        <v>96517.206378566378</v>
      </c>
      <c r="CC57" s="4">
        <f ca="1">CC56*EXP('Task 5'!BZ56)+$F57</f>
        <v>88897.359654525542</v>
      </c>
      <c r="CD57" s="4">
        <f ca="1">CD56*EXP('Task 5'!CA56)+$F57</f>
        <v>47096.24832766164</v>
      </c>
      <c r="CE57" s="4">
        <f ca="1">CE56*EXP('Task 5'!CB56)+$F57</f>
        <v>53334.489206143946</v>
      </c>
      <c r="CF57" s="4">
        <f ca="1">CF56*EXP('Task 5'!CC56)+$F57</f>
        <v>46744.971962889373</v>
      </c>
      <c r="CG57" s="4">
        <f ca="1">CG56*EXP('Task 5'!CD56)+$F57</f>
        <v>81415.207027424345</v>
      </c>
      <c r="CH57" s="4">
        <f ca="1">CH56*EXP('Task 5'!CE56)+$F57</f>
        <v>55935.417039337874</v>
      </c>
      <c r="CI57" s="4">
        <f ca="1">CI56*EXP('Task 5'!CF56)+$F57</f>
        <v>63190.923481110374</v>
      </c>
      <c r="CJ57" s="4">
        <f ca="1">CJ56*EXP('Task 5'!CG56)+$F57</f>
        <v>63071.329877579054</v>
      </c>
      <c r="CK57" s="4">
        <f ca="1">CK56*EXP('Task 5'!CH56)+$F57</f>
        <v>118571.70842455096</v>
      </c>
      <c r="CL57" s="4">
        <f ca="1">CL56*EXP('Task 5'!CI56)+$F57</f>
        <v>64647.002607713919</v>
      </c>
      <c r="CM57" s="4">
        <f ca="1">CM56*EXP('Task 5'!CJ56)+$F57</f>
        <v>60832.612957722253</v>
      </c>
      <c r="CN57" s="4">
        <f ca="1">CN56*EXP('Task 5'!CK56)+$F57</f>
        <v>49623.625792354251</v>
      </c>
      <c r="CO57" s="4">
        <f ca="1">CO56*EXP('Task 5'!CL56)+$F57</f>
        <v>55045.375485958095</v>
      </c>
      <c r="CP57" s="4">
        <f ca="1">CP56*EXP('Task 5'!CM56)+$F57</f>
        <v>56602.357167415321</v>
      </c>
      <c r="CQ57" s="4">
        <f ca="1">CQ56*EXP('Task 5'!CN56)+$F57</f>
        <v>81581.080146521708</v>
      </c>
      <c r="CR57" s="4">
        <f ca="1">CR56*EXP('Task 5'!CO56)+$F57</f>
        <v>100299.26035882096</v>
      </c>
      <c r="CS57" s="4">
        <f ca="1">CS56*EXP('Task 5'!CP56)+$F57</f>
        <v>61145.710678507974</v>
      </c>
      <c r="CT57" s="4">
        <f ca="1">CT56*EXP('Task 5'!CQ56)+$F57</f>
        <v>52711.968524988028</v>
      </c>
      <c r="CU57" s="4">
        <f ca="1">CU56*EXP('Task 5'!CR56)+$F57</f>
        <v>71845.503675709406</v>
      </c>
      <c r="CV57" s="4">
        <f ca="1">CV56*EXP('Task 5'!CS56)+$F57</f>
        <v>79481.940186351843</v>
      </c>
      <c r="CW57" s="4">
        <f ca="1">CW56*EXP('Task 5'!CT56)+$F57</f>
        <v>56113.525419226768</v>
      </c>
      <c r="CX57" s="4">
        <f ca="1">CX56*EXP('Task 5'!CU56)+$F57</f>
        <v>80290.140349924419</v>
      </c>
      <c r="CY57" s="4">
        <f ca="1">CY56*EXP('Task 5'!CV56)+$F57</f>
        <v>97324.389743601234</v>
      </c>
      <c r="CZ57" s="4">
        <f ca="1">CZ56*EXP('Task 5'!CW56)+$F57</f>
        <v>72000.251639459093</v>
      </c>
      <c r="DA57" s="4">
        <f ca="1">DA56*EXP('Task 5'!CX56)+$F57</f>
        <v>69858.215906419005</v>
      </c>
      <c r="DB57" s="4">
        <f ca="1">DB56*EXP('Task 5'!CY56)+$F57</f>
        <v>54293.88033328981</v>
      </c>
    </row>
    <row r="58" spans="1:106" x14ac:dyDescent="0.25">
      <c r="A58">
        <v>52</v>
      </c>
      <c r="B58" s="1">
        <f>'Task 2'!B55</f>
        <v>46538</v>
      </c>
      <c r="C58" s="4">
        <f>$B$3*'Task 2'!G55</f>
        <v>473.42885999999999</v>
      </c>
      <c r="D58" s="5">
        <f>'Task 3'!F55</f>
        <v>3.6361904975357184E-3</v>
      </c>
      <c r="E58" s="4">
        <f t="shared" si="2"/>
        <v>30481.235585819977</v>
      </c>
      <c r="F58" s="4">
        <f>$C$3*'Task 2'!G55</f>
        <v>1104.66734</v>
      </c>
      <c r="G58" s="4">
        <f ca="1">G57*EXP('Task 5'!D57)+$F58</f>
        <v>104306.25487577503</v>
      </c>
      <c r="H58" s="4">
        <f ca="1">H57*EXP('Task 5'!E57)+$F58</f>
        <v>88865.211537852272</v>
      </c>
      <c r="I58" s="4">
        <f ca="1">I57*EXP('Task 5'!F57)+$F58</f>
        <v>67381.247854240923</v>
      </c>
      <c r="J58" s="4">
        <f ca="1">J57*EXP('Task 5'!G57)+$F58</f>
        <v>91079.079429029414</v>
      </c>
      <c r="K58" s="4">
        <f ca="1">K57*EXP('Task 5'!H57)+$F58</f>
        <v>88978.36179145769</v>
      </c>
      <c r="L58" s="4">
        <f ca="1">L57*EXP('Task 5'!I57)+$F58</f>
        <v>50564.509943414108</v>
      </c>
      <c r="M58" s="4">
        <f ca="1">M57*EXP('Task 5'!J57)+$F58</f>
        <v>80959.309148583954</v>
      </c>
      <c r="N58" s="4">
        <f ca="1">N57*EXP('Task 5'!K57)+$F58</f>
        <v>55219.872498502038</v>
      </c>
      <c r="O58" s="4">
        <f ca="1">O57*EXP('Task 5'!L57)+$F58</f>
        <v>131339.06554589656</v>
      </c>
      <c r="P58" s="4">
        <f ca="1">P57*EXP('Task 5'!M57)+$F58</f>
        <v>54267.739556112174</v>
      </c>
      <c r="Q58" s="4">
        <f ca="1">Q57*EXP('Task 5'!N57)+$F58</f>
        <v>91026.77756722075</v>
      </c>
      <c r="R58" s="4">
        <f ca="1">R57*EXP('Task 5'!O57)+$F58</f>
        <v>76716.556922708842</v>
      </c>
      <c r="S58" s="4">
        <f ca="1">S57*EXP('Task 5'!P57)+$F58</f>
        <v>67218.343157248397</v>
      </c>
      <c r="T58" s="4">
        <f ca="1">T57*EXP('Task 5'!Q57)+$F58</f>
        <v>62807.918670537183</v>
      </c>
      <c r="U58" s="4">
        <f ca="1">U57*EXP('Task 5'!R57)+$F58</f>
        <v>64570.691970592852</v>
      </c>
      <c r="V58" s="4">
        <f ca="1">V57*EXP('Task 5'!S57)+$F58</f>
        <v>58238.650686517562</v>
      </c>
      <c r="W58" s="4">
        <f ca="1">W57*EXP('Task 5'!T57)+$F58</f>
        <v>76175.750496546651</v>
      </c>
      <c r="X58" s="4">
        <f ca="1">X57*EXP('Task 5'!U57)+$F58</f>
        <v>56250.177445422574</v>
      </c>
      <c r="Y58" s="4">
        <f ca="1">Y57*EXP('Task 5'!V57)+$F58</f>
        <v>56711.72694773617</v>
      </c>
      <c r="Z58" s="4">
        <f ca="1">Z57*EXP('Task 5'!W57)+$F58</f>
        <v>95602.451728393949</v>
      </c>
      <c r="AA58" s="4">
        <f ca="1">AA57*EXP('Task 5'!X57)+$F58</f>
        <v>86987.395771038049</v>
      </c>
      <c r="AB58" s="4">
        <f ca="1">AB57*EXP('Task 5'!Y57)+$F58</f>
        <v>57257.516910141334</v>
      </c>
      <c r="AC58" s="4">
        <f ca="1">AC57*EXP('Task 5'!Z57)+$F58</f>
        <v>43991.098701113027</v>
      </c>
      <c r="AD58" s="4">
        <f ca="1">AD57*EXP('Task 5'!AA57)+$F58</f>
        <v>98537.122866870181</v>
      </c>
      <c r="AE58" s="4">
        <f ca="1">AE57*EXP('Task 5'!AB57)+$F58</f>
        <v>71095.3571165225</v>
      </c>
      <c r="AF58" s="4">
        <f ca="1">AF57*EXP('Task 5'!AC57)+$F58</f>
        <v>47928.635071400036</v>
      </c>
      <c r="AG58" s="4">
        <f ca="1">AG57*EXP('Task 5'!AD57)+$F58</f>
        <v>132273.64178271877</v>
      </c>
      <c r="AH58" s="4">
        <f ca="1">AH57*EXP('Task 5'!AE57)+$F58</f>
        <v>55646.316882619736</v>
      </c>
      <c r="AI58" s="4">
        <f ca="1">AI57*EXP('Task 5'!AF57)+$F58</f>
        <v>51335.227224252056</v>
      </c>
      <c r="AJ58" s="4">
        <f ca="1">AJ57*EXP('Task 5'!AG57)+$F58</f>
        <v>65176.505944199482</v>
      </c>
      <c r="AK58" s="4">
        <f ca="1">AK57*EXP('Task 5'!AH57)+$F58</f>
        <v>54466.646500347699</v>
      </c>
      <c r="AL58" s="4">
        <f ca="1">AL57*EXP('Task 5'!AI57)+$F58</f>
        <v>55447.867666893995</v>
      </c>
      <c r="AM58" s="4">
        <f ca="1">AM57*EXP('Task 5'!AJ57)+$F58</f>
        <v>74089.820240697867</v>
      </c>
      <c r="AN58" s="4">
        <f ca="1">AN57*EXP('Task 5'!AK57)+$F58</f>
        <v>60360.368934963997</v>
      </c>
      <c r="AO58" s="4">
        <f ca="1">AO57*EXP('Task 5'!AL57)+$F58</f>
        <v>71348.792749202155</v>
      </c>
      <c r="AP58" s="4">
        <f ca="1">AP57*EXP('Task 5'!AM57)+$F58</f>
        <v>69626.428294798097</v>
      </c>
      <c r="AQ58" s="4">
        <f ca="1">AQ57*EXP('Task 5'!AN57)+$F58</f>
        <v>62554.358445690887</v>
      </c>
      <c r="AR58" s="4">
        <f ca="1">AR57*EXP('Task 5'!AO57)+$F58</f>
        <v>72890.017997913252</v>
      </c>
      <c r="AS58" s="4">
        <f ca="1">AS57*EXP('Task 5'!AP57)+$F58</f>
        <v>60274.339305991794</v>
      </c>
      <c r="AT58" s="4">
        <f ca="1">AT57*EXP('Task 5'!AQ57)+$F58</f>
        <v>54674.718534595406</v>
      </c>
      <c r="AU58" s="4">
        <f ca="1">AU57*EXP('Task 5'!AR57)+$F58</f>
        <v>92381.556462741675</v>
      </c>
      <c r="AV58" s="4">
        <f ca="1">AV57*EXP('Task 5'!AS57)+$F58</f>
        <v>67299.10513538924</v>
      </c>
      <c r="AW58" s="4">
        <f ca="1">AW57*EXP('Task 5'!AT57)+$F58</f>
        <v>74131.995171621427</v>
      </c>
      <c r="AX58" s="4">
        <f ca="1">AX57*EXP('Task 5'!AU57)+$F58</f>
        <v>69651.033163159766</v>
      </c>
      <c r="AY58" s="4">
        <f ca="1">AY57*EXP('Task 5'!AV57)+$F58</f>
        <v>78335.265496852197</v>
      </c>
      <c r="AZ58" s="4">
        <f ca="1">AZ57*EXP('Task 5'!AW57)+$F58</f>
        <v>77249.319819782191</v>
      </c>
      <c r="BA58" s="4">
        <f ca="1">BA57*EXP('Task 5'!AX57)+$F58</f>
        <v>60368.358156937575</v>
      </c>
      <c r="BB58" s="4">
        <f ca="1">BB57*EXP('Task 5'!AY57)+$F58</f>
        <v>79871.773959164871</v>
      </c>
      <c r="BC58" s="4">
        <f ca="1">BC57*EXP('Task 5'!AZ57)+$F58</f>
        <v>73932.318016594319</v>
      </c>
      <c r="BD58" s="4">
        <f ca="1">BD57*EXP('Task 5'!BA57)+$F58</f>
        <v>76227.335468998222</v>
      </c>
      <c r="BE58" s="4">
        <f ca="1">BE57*EXP('Task 5'!BB57)+$F58</f>
        <v>53968.741119330334</v>
      </c>
      <c r="BF58" s="4">
        <f ca="1">BF57*EXP('Task 5'!BC57)+$F58</f>
        <v>105394.69368924075</v>
      </c>
      <c r="BG58" s="4">
        <f ca="1">BG57*EXP('Task 5'!BD57)+$F58</f>
        <v>104888.31241006525</v>
      </c>
      <c r="BH58" s="4">
        <f ca="1">BH57*EXP('Task 5'!BE57)+$F58</f>
        <v>81502.698674871397</v>
      </c>
      <c r="BI58" s="4">
        <f ca="1">BI57*EXP('Task 5'!BF57)+$F58</f>
        <v>93030.267666073662</v>
      </c>
      <c r="BJ58" s="4">
        <f ca="1">BJ57*EXP('Task 5'!BG57)+$F58</f>
        <v>84023.94822967732</v>
      </c>
      <c r="BK58" s="4">
        <f ca="1">BK57*EXP('Task 5'!BH57)+$F58</f>
        <v>74646.648739475233</v>
      </c>
      <c r="BL58" s="4">
        <f ca="1">BL57*EXP('Task 5'!BI57)+$F58</f>
        <v>82400.767730488922</v>
      </c>
      <c r="BM58" s="4">
        <f ca="1">BM57*EXP('Task 5'!BJ57)+$F58</f>
        <v>84170.626596002345</v>
      </c>
      <c r="BN58" s="4">
        <f ca="1">BN57*EXP('Task 5'!BK57)+$F58</f>
        <v>101119.39551829192</v>
      </c>
      <c r="BO58" s="4">
        <f ca="1">BO57*EXP('Task 5'!BL57)+$F58</f>
        <v>69055.72694902771</v>
      </c>
      <c r="BP58" s="4">
        <f ca="1">BP57*EXP('Task 5'!BM57)+$F58</f>
        <v>64900.343716684045</v>
      </c>
      <c r="BQ58" s="4">
        <f ca="1">BQ57*EXP('Task 5'!BN57)+$F58</f>
        <v>57282.888959651093</v>
      </c>
      <c r="BR58" s="4">
        <f ca="1">BR57*EXP('Task 5'!BO57)+$F58</f>
        <v>62154.992743051109</v>
      </c>
      <c r="BS58" s="4">
        <f ca="1">BS57*EXP('Task 5'!BP57)+$F58</f>
        <v>86837.022021211116</v>
      </c>
      <c r="BT58" s="4">
        <f ca="1">BT57*EXP('Task 5'!BQ57)+$F58</f>
        <v>62707.677436240825</v>
      </c>
      <c r="BU58" s="4">
        <f ca="1">BU57*EXP('Task 5'!BR57)+$F58</f>
        <v>74254.195056917975</v>
      </c>
      <c r="BV58" s="4">
        <f ca="1">BV57*EXP('Task 5'!BS57)+$F58</f>
        <v>64402.030470831</v>
      </c>
      <c r="BW58" s="4">
        <f ca="1">BW57*EXP('Task 5'!BT57)+$F58</f>
        <v>65336.896827775439</v>
      </c>
      <c r="BX58" s="4">
        <f ca="1">BX57*EXP('Task 5'!BU57)+$F58</f>
        <v>64712.521727469852</v>
      </c>
      <c r="BY58" s="4">
        <f ca="1">BY57*EXP('Task 5'!BV57)+$F58</f>
        <v>65407.805892431883</v>
      </c>
      <c r="BZ58" s="4">
        <f ca="1">BZ57*EXP('Task 5'!BW57)+$F58</f>
        <v>68968.653316010372</v>
      </c>
      <c r="CA58" s="4">
        <f ca="1">CA57*EXP('Task 5'!BX57)+$F58</f>
        <v>94229.86739778769</v>
      </c>
      <c r="CB58" s="4">
        <f ca="1">CB57*EXP('Task 5'!BY57)+$F58</f>
        <v>93099.850818618506</v>
      </c>
      <c r="CC58" s="4">
        <f ca="1">CC57*EXP('Task 5'!BZ57)+$F58</f>
        <v>98328.749796467499</v>
      </c>
      <c r="CD58" s="4">
        <f ca="1">CD57*EXP('Task 5'!CA57)+$F58</f>
        <v>47004.303311170966</v>
      </c>
      <c r="CE58" s="4">
        <f ca="1">CE57*EXP('Task 5'!CB57)+$F58</f>
        <v>53954.64267609232</v>
      </c>
      <c r="CF58" s="4">
        <f ca="1">CF57*EXP('Task 5'!CC57)+$F58</f>
        <v>48052.430843316928</v>
      </c>
      <c r="CG58" s="4">
        <f ca="1">CG57*EXP('Task 5'!CD57)+$F58</f>
        <v>80952.68273304138</v>
      </c>
      <c r="CH58" s="4">
        <f ca="1">CH57*EXP('Task 5'!CE57)+$F58</f>
        <v>59205.88898980619</v>
      </c>
      <c r="CI58" s="4">
        <f ca="1">CI57*EXP('Task 5'!CF57)+$F58</f>
        <v>60805.824304898226</v>
      </c>
      <c r="CJ58" s="4">
        <f ca="1">CJ57*EXP('Task 5'!CG57)+$F58</f>
        <v>65053.474741964746</v>
      </c>
      <c r="CK58" s="4">
        <f ca="1">CK57*EXP('Task 5'!CH57)+$F58</f>
        <v>118058.09296492756</v>
      </c>
      <c r="CL58" s="4">
        <f ca="1">CL57*EXP('Task 5'!CI57)+$F58</f>
        <v>67503.032975745387</v>
      </c>
      <c r="CM58" s="4">
        <f ca="1">CM57*EXP('Task 5'!CJ57)+$F58</f>
        <v>57557.050306440135</v>
      </c>
      <c r="CN58" s="4">
        <f ca="1">CN57*EXP('Task 5'!CK57)+$F58</f>
        <v>52818.991384124463</v>
      </c>
      <c r="CO58" s="4">
        <f ca="1">CO57*EXP('Task 5'!CL57)+$F58</f>
        <v>57151.306357108719</v>
      </c>
      <c r="CP58" s="4">
        <f ca="1">CP57*EXP('Task 5'!CM57)+$F58</f>
        <v>56619.503004383412</v>
      </c>
      <c r="CQ58" s="4">
        <f ca="1">CQ57*EXP('Task 5'!CN57)+$F58</f>
        <v>84423.602911188864</v>
      </c>
      <c r="CR58" s="4">
        <f ca="1">CR57*EXP('Task 5'!CO57)+$F58</f>
        <v>102553.927735839</v>
      </c>
      <c r="CS58" s="4">
        <f ca="1">CS57*EXP('Task 5'!CP57)+$F58</f>
        <v>65579.715201618834</v>
      </c>
      <c r="CT58" s="4">
        <f ca="1">CT57*EXP('Task 5'!CQ57)+$F58</f>
        <v>54170.343473546105</v>
      </c>
      <c r="CU58" s="4">
        <f ca="1">CU57*EXP('Task 5'!CR57)+$F58</f>
        <v>75508.00886420926</v>
      </c>
      <c r="CV58" s="4">
        <f ca="1">CV57*EXP('Task 5'!CS57)+$F58</f>
        <v>85724.270076259781</v>
      </c>
      <c r="CW58" s="4">
        <f ca="1">CW57*EXP('Task 5'!CT57)+$F58</f>
        <v>60693.435814232995</v>
      </c>
      <c r="CX58" s="4">
        <f ca="1">CX57*EXP('Task 5'!CU57)+$F58</f>
        <v>89710.540755952534</v>
      </c>
      <c r="CY58" s="4">
        <f ca="1">CY57*EXP('Task 5'!CV57)+$F58</f>
        <v>105500.31748522574</v>
      </c>
      <c r="CZ58" s="4">
        <f ca="1">CZ57*EXP('Task 5'!CW57)+$F58</f>
        <v>71696.502112782648</v>
      </c>
      <c r="DA58" s="4">
        <f ca="1">DA57*EXP('Task 5'!CX57)+$F58</f>
        <v>68663.042535602872</v>
      </c>
      <c r="DB58" s="4">
        <f ca="1">DB57*EXP('Task 5'!CY57)+$F58</f>
        <v>52415.00153087244</v>
      </c>
    </row>
    <row r="59" spans="1:106" x14ac:dyDescent="0.25">
      <c r="A59">
        <v>53</v>
      </c>
      <c r="B59" s="1">
        <f>'Task 2'!B56</f>
        <v>46568</v>
      </c>
      <c r="C59" s="4">
        <f>$B$3*'Task 2'!G56</f>
        <v>473.42885999999999</v>
      </c>
      <c r="D59" s="5">
        <f>'Task 3'!F56</f>
        <v>3.6455027296398157E-3</v>
      </c>
      <c r="E59" s="4">
        <f t="shared" si="2"/>
        <v>31066.032974916674</v>
      </c>
      <c r="F59" s="4">
        <f>$C$3*'Task 2'!G56</f>
        <v>1104.66734</v>
      </c>
      <c r="G59" s="4">
        <f ca="1">G58*EXP('Task 5'!D58)+$F59</f>
        <v>102194.68092845785</v>
      </c>
      <c r="H59" s="4">
        <f ca="1">H58*EXP('Task 5'!E58)+$F59</f>
        <v>96467.374467474117</v>
      </c>
      <c r="I59" s="4">
        <f ca="1">I58*EXP('Task 5'!F58)+$F59</f>
        <v>73875.055798496818</v>
      </c>
      <c r="J59" s="4">
        <f ca="1">J58*EXP('Task 5'!G58)+$F59</f>
        <v>93260.275670213989</v>
      </c>
      <c r="K59" s="4">
        <f ca="1">K58*EXP('Task 5'!H58)+$F59</f>
        <v>87549.142075042982</v>
      </c>
      <c r="L59" s="4">
        <f ca="1">L58*EXP('Task 5'!I58)+$F59</f>
        <v>47557.391497288008</v>
      </c>
      <c r="M59" s="4">
        <f ca="1">M58*EXP('Task 5'!J58)+$F59</f>
        <v>81562.724958764797</v>
      </c>
      <c r="N59" s="4">
        <f ca="1">N58*EXP('Task 5'!K58)+$F59</f>
        <v>55443.554225807988</v>
      </c>
      <c r="O59" s="4">
        <f ca="1">O58*EXP('Task 5'!L58)+$F59</f>
        <v>141733.06907501817</v>
      </c>
      <c r="P59" s="4">
        <f ca="1">P58*EXP('Task 5'!M58)+$F59</f>
        <v>56741.373520173285</v>
      </c>
      <c r="Q59" s="4">
        <f ca="1">Q58*EXP('Task 5'!N58)+$F59</f>
        <v>97289.079242681619</v>
      </c>
      <c r="R59" s="4">
        <f ca="1">R58*EXP('Task 5'!O58)+$F59</f>
        <v>72137.035876653215</v>
      </c>
      <c r="S59" s="4">
        <f ca="1">S58*EXP('Task 5'!P58)+$F59</f>
        <v>63038.393594972906</v>
      </c>
      <c r="T59" s="4">
        <f ca="1">T58*EXP('Task 5'!Q58)+$F59</f>
        <v>62664.841646112436</v>
      </c>
      <c r="U59" s="4">
        <f ca="1">U58*EXP('Task 5'!R58)+$F59</f>
        <v>64332.122934678686</v>
      </c>
      <c r="V59" s="4">
        <f ca="1">V58*EXP('Task 5'!S58)+$F59</f>
        <v>64068.135397695281</v>
      </c>
      <c r="W59" s="4">
        <f ca="1">W58*EXP('Task 5'!T58)+$F59</f>
        <v>75131.634862544219</v>
      </c>
      <c r="X59" s="4">
        <f ca="1">X58*EXP('Task 5'!U58)+$F59</f>
        <v>59759.517493822204</v>
      </c>
      <c r="Y59" s="4">
        <f ca="1">Y58*EXP('Task 5'!V58)+$F59</f>
        <v>51332.33526107682</v>
      </c>
      <c r="Z59" s="4">
        <f ca="1">Z58*EXP('Task 5'!W58)+$F59</f>
        <v>91043.233237656474</v>
      </c>
      <c r="AA59" s="4">
        <f ca="1">AA58*EXP('Task 5'!X58)+$F59</f>
        <v>88390.247267416824</v>
      </c>
      <c r="AB59" s="4">
        <f ca="1">AB58*EXP('Task 5'!Y58)+$F59</f>
        <v>60464.347324386967</v>
      </c>
      <c r="AC59" s="4">
        <f ca="1">AC58*EXP('Task 5'!Z58)+$F59</f>
        <v>45169.718396053046</v>
      </c>
      <c r="AD59" s="4">
        <f ca="1">AD58*EXP('Task 5'!AA58)+$F59</f>
        <v>103124.43528558219</v>
      </c>
      <c r="AE59" s="4">
        <f ca="1">AE58*EXP('Task 5'!AB58)+$F59</f>
        <v>82680.848090335057</v>
      </c>
      <c r="AF59" s="4">
        <f ca="1">AF58*EXP('Task 5'!AC58)+$F59</f>
        <v>50017.171599187015</v>
      </c>
      <c r="AG59" s="4">
        <f ca="1">AG58*EXP('Task 5'!AD58)+$F59</f>
        <v>122702.3457632223</v>
      </c>
      <c r="AH59" s="4">
        <f ca="1">AH58*EXP('Task 5'!AE58)+$F59</f>
        <v>63090.74346365963</v>
      </c>
      <c r="AI59" s="4">
        <f ca="1">AI58*EXP('Task 5'!AF58)+$F59</f>
        <v>47445.272685612159</v>
      </c>
      <c r="AJ59" s="4">
        <f ca="1">AJ58*EXP('Task 5'!AG58)+$F59</f>
        <v>64249.099275938373</v>
      </c>
      <c r="AK59" s="4">
        <f ca="1">AK58*EXP('Task 5'!AH58)+$F59</f>
        <v>60561.715903042539</v>
      </c>
      <c r="AL59" s="4">
        <f ca="1">AL58*EXP('Task 5'!AI58)+$F59</f>
        <v>54566.052556715083</v>
      </c>
      <c r="AM59" s="4">
        <f ca="1">AM58*EXP('Task 5'!AJ58)+$F59</f>
        <v>70679.077480680586</v>
      </c>
      <c r="AN59" s="4">
        <f ca="1">AN58*EXP('Task 5'!AK58)+$F59</f>
        <v>60132.982234702264</v>
      </c>
      <c r="AO59" s="4">
        <f ca="1">AO58*EXP('Task 5'!AL58)+$F59</f>
        <v>71446.546012943785</v>
      </c>
      <c r="AP59" s="4">
        <f ca="1">AP58*EXP('Task 5'!AM58)+$F59</f>
        <v>69667.243639056935</v>
      </c>
      <c r="AQ59" s="4">
        <f ca="1">AQ58*EXP('Task 5'!AN58)+$F59</f>
        <v>64129.155301453182</v>
      </c>
      <c r="AR59" s="4">
        <f ca="1">AR58*EXP('Task 5'!AO58)+$F59</f>
        <v>77682.223933581699</v>
      </c>
      <c r="AS59" s="4">
        <f ca="1">AS58*EXP('Task 5'!AP58)+$F59</f>
        <v>62263.583093411158</v>
      </c>
      <c r="AT59" s="4">
        <f ca="1">AT58*EXP('Task 5'!AQ58)+$F59</f>
        <v>55377.502505422875</v>
      </c>
      <c r="AU59" s="4">
        <f ca="1">AU58*EXP('Task 5'!AR58)+$F59</f>
        <v>95898.959201560792</v>
      </c>
      <c r="AV59" s="4">
        <f ca="1">AV58*EXP('Task 5'!AS58)+$F59</f>
        <v>65957.744348735476</v>
      </c>
      <c r="AW59" s="4">
        <f ca="1">AW58*EXP('Task 5'!AT58)+$F59</f>
        <v>76742.729847681083</v>
      </c>
      <c r="AX59" s="4">
        <f ca="1">AX58*EXP('Task 5'!AU58)+$F59</f>
        <v>70879.763722595584</v>
      </c>
      <c r="AY59" s="4">
        <f ca="1">AY58*EXP('Task 5'!AV58)+$F59</f>
        <v>83500.036112110989</v>
      </c>
      <c r="AZ59" s="4">
        <f ca="1">AZ58*EXP('Task 5'!AW58)+$F59</f>
        <v>77318.017029330163</v>
      </c>
      <c r="BA59" s="4">
        <f ca="1">BA58*EXP('Task 5'!AX58)+$F59</f>
        <v>61849.865226298651</v>
      </c>
      <c r="BB59" s="4">
        <f ca="1">BB58*EXP('Task 5'!AY58)+$F59</f>
        <v>83065.588605053024</v>
      </c>
      <c r="BC59" s="4">
        <f ca="1">BC58*EXP('Task 5'!AZ58)+$F59</f>
        <v>78980.051206818302</v>
      </c>
      <c r="BD59" s="4">
        <f ca="1">BD58*EXP('Task 5'!BA58)+$F59</f>
        <v>81755.601942651585</v>
      </c>
      <c r="BE59" s="4">
        <f ca="1">BE58*EXP('Task 5'!BB58)+$F59</f>
        <v>55987.301087745647</v>
      </c>
      <c r="BF59" s="4">
        <f ca="1">BF58*EXP('Task 5'!BC58)+$F59</f>
        <v>110540.10383343631</v>
      </c>
      <c r="BG59" s="4">
        <f ca="1">BG58*EXP('Task 5'!BD58)+$F59</f>
        <v>97970.444177895886</v>
      </c>
      <c r="BH59" s="4">
        <f ca="1">BH58*EXP('Task 5'!BE58)+$F59</f>
        <v>87904.266893005246</v>
      </c>
      <c r="BI59" s="4">
        <f ca="1">BI58*EXP('Task 5'!BF58)+$F59</f>
        <v>95789.67363078623</v>
      </c>
      <c r="BJ59" s="4">
        <f ca="1">BJ58*EXP('Task 5'!BG58)+$F59</f>
        <v>91149.955881845774</v>
      </c>
      <c r="BK59" s="4">
        <f ca="1">BK58*EXP('Task 5'!BH58)+$F59</f>
        <v>70160.655017721219</v>
      </c>
      <c r="BL59" s="4">
        <f ca="1">BL58*EXP('Task 5'!BI58)+$F59</f>
        <v>81280.288218667498</v>
      </c>
      <c r="BM59" s="4">
        <f ca="1">BM58*EXP('Task 5'!BJ58)+$F59</f>
        <v>87821.575751224736</v>
      </c>
      <c r="BN59" s="4">
        <f ca="1">BN58*EXP('Task 5'!BK58)+$F59</f>
        <v>105142.93359483601</v>
      </c>
      <c r="BO59" s="4">
        <f ca="1">BO58*EXP('Task 5'!BL58)+$F59</f>
        <v>69685.60529150677</v>
      </c>
      <c r="BP59" s="4">
        <f ca="1">BP58*EXP('Task 5'!BM58)+$F59</f>
        <v>58507.588116576546</v>
      </c>
      <c r="BQ59" s="4">
        <f ca="1">BQ58*EXP('Task 5'!BN58)+$F59</f>
        <v>57278.980641080889</v>
      </c>
      <c r="BR59" s="4">
        <f ca="1">BR58*EXP('Task 5'!BO58)+$F59</f>
        <v>61861.014513549875</v>
      </c>
      <c r="BS59" s="4">
        <f ca="1">BS58*EXP('Task 5'!BP58)+$F59</f>
        <v>88204.419227059116</v>
      </c>
      <c r="BT59" s="4">
        <f ca="1">BT58*EXP('Task 5'!BQ58)+$F59</f>
        <v>62949.010259725255</v>
      </c>
      <c r="BU59" s="4">
        <f ca="1">BU58*EXP('Task 5'!BR58)+$F59</f>
        <v>73522.202454812868</v>
      </c>
      <c r="BV59" s="4">
        <f ca="1">BV58*EXP('Task 5'!BS58)+$F59</f>
        <v>68250.666256257915</v>
      </c>
      <c r="BW59" s="4">
        <f ca="1">BW58*EXP('Task 5'!BT58)+$F59</f>
        <v>69404.117353064503</v>
      </c>
      <c r="BX59" s="4">
        <f ca="1">BX58*EXP('Task 5'!BU58)+$F59</f>
        <v>63295.437483650829</v>
      </c>
      <c r="BY59" s="4">
        <f ca="1">BY58*EXP('Task 5'!BV58)+$F59</f>
        <v>70525.308388765261</v>
      </c>
      <c r="BZ59" s="4">
        <f ca="1">BZ58*EXP('Task 5'!BW58)+$F59</f>
        <v>68845.231265492024</v>
      </c>
      <c r="CA59" s="4">
        <f ca="1">CA58*EXP('Task 5'!BX58)+$F59</f>
        <v>90551.608189306309</v>
      </c>
      <c r="CB59" s="4">
        <f ca="1">CB58*EXP('Task 5'!BY58)+$F59</f>
        <v>96343.695183704112</v>
      </c>
      <c r="CC59" s="4">
        <f ca="1">CC58*EXP('Task 5'!BZ58)+$F59</f>
        <v>97657.355884557095</v>
      </c>
      <c r="CD59" s="4">
        <f ca="1">CD58*EXP('Task 5'!CA58)+$F59</f>
        <v>47351.301925074906</v>
      </c>
      <c r="CE59" s="4">
        <f ca="1">CE58*EXP('Task 5'!CB58)+$F59</f>
        <v>50876.499585753867</v>
      </c>
      <c r="CF59" s="4">
        <f ca="1">CF58*EXP('Task 5'!CC58)+$F59</f>
        <v>50262.78271280093</v>
      </c>
      <c r="CG59" s="4">
        <f ca="1">CG58*EXP('Task 5'!CD58)+$F59</f>
        <v>83906.030174075029</v>
      </c>
      <c r="CH59" s="4">
        <f ca="1">CH58*EXP('Task 5'!CE58)+$F59</f>
        <v>55699.848515307385</v>
      </c>
      <c r="CI59" s="4">
        <f ca="1">CI58*EXP('Task 5'!CF58)+$F59</f>
        <v>62426.569762981751</v>
      </c>
      <c r="CJ59" s="4">
        <f ca="1">CJ58*EXP('Task 5'!CG58)+$F59</f>
        <v>62753.990373299959</v>
      </c>
      <c r="CK59" s="4">
        <f ca="1">CK58*EXP('Task 5'!CH58)+$F59</f>
        <v>125420.3216433287</v>
      </c>
      <c r="CL59" s="4">
        <f ca="1">CL58*EXP('Task 5'!CI58)+$F59</f>
        <v>69655.314584115666</v>
      </c>
      <c r="CM59" s="4">
        <f ca="1">CM58*EXP('Task 5'!CJ58)+$F59</f>
        <v>63203.735224217664</v>
      </c>
      <c r="CN59" s="4">
        <f ca="1">CN58*EXP('Task 5'!CK58)+$F59</f>
        <v>53848.776880144309</v>
      </c>
      <c r="CO59" s="4">
        <f ca="1">CO58*EXP('Task 5'!CL58)+$F59</f>
        <v>56730.856969269349</v>
      </c>
      <c r="CP59" s="4">
        <f ca="1">CP58*EXP('Task 5'!CM58)+$F59</f>
        <v>57441.939512922094</v>
      </c>
      <c r="CQ59" s="4">
        <f ca="1">CQ58*EXP('Task 5'!CN58)+$F59</f>
        <v>85206.541258235957</v>
      </c>
      <c r="CR59" s="4">
        <f ca="1">CR58*EXP('Task 5'!CO58)+$F59</f>
        <v>105203.53493479476</v>
      </c>
      <c r="CS59" s="4">
        <f ca="1">CS58*EXP('Task 5'!CP58)+$F59</f>
        <v>64271.951714102135</v>
      </c>
      <c r="CT59" s="4">
        <f ca="1">CT58*EXP('Task 5'!CQ58)+$F59</f>
        <v>60328.37641907217</v>
      </c>
      <c r="CU59" s="4">
        <f ca="1">CU58*EXP('Task 5'!CR58)+$F59</f>
        <v>75741.532212253383</v>
      </c>
      <c r="CV59" s="4">
        <f ca="1">CV58*EXP('Task 5'!CS58)+$F59</f>
        <v>81227.567737086603</v>
      </c>
      <c r="CW59" s="4">
        <f ca="1">CW58*EXP('Task 5'!CT58)+$F59</f>
        <v>60860.845609685413</v>
      </c>
      <c r="CX59" s="4">
        <f ca="1">CX58*EXP('Task 5'!CU58)+$F59</f>
        <v>92038.400882327129</v>
      </c>
      <c r="CY59" s="4">
        <f ca="1">CY58*EXP('Task 5'!CV58)+$F59</f>
        <v>93284.973806462207</v>
      </c>
      <c r="CZ59" s="4">
        <f ca="1">CZ58*EXP('Task 5'!CW58)+$F59</f>
        <v>77160.971121297844</v>
      </c>
      <c r="DA59" s="4">
        <f ca="1">DA58*EXP('Task 5'!CX58)+$F59</f>
        <v>76811.050137419865</v>
      </c>
      <c r="DB59" s="4">
        <f ca="1">DB58*EXP('Task 5'!CY58)+$F59</f>
        <v>56956.026221581342</v>
      </c>
    </row>
    <row r="60" spans="1:106" x14ac:dyDescent="0.25">
      <c r="A60">
        <v>54</v>
      </c>
      <c r="B60" s="1">
        <f>'Task 2'!B57</f>
        <v>46599</v>
      </c>
      <c r="C60" s="4">
        <f>$B$3*'Task 2'!G57</f>
        <v>473.42885999999999</v>
      </c>
      <c r="D60" s="5">
        <f>'Task 3'!F57</f>
        <v>3.6536750219045011E-3</v>
      </c>
      <c r="E60" s="4">
        <f t="shared" si="2"/>
        <v>31653.18717187332</v>
      </c>
      <c r="F60" s="4">
        <f>$C$3*'Task 2'!G57</f>
        <v>1104.66734</v>
      </c>
      <c r="G60" s="4">
        <f ca="1">G59*EXP('Task 5'!D59)+$F60</f>
        <v>101653.12130243477</v>
      </c>
      <c r="H60" s="4">
        <f ca="1">H59*EXP('Task 5'!E59)+$F60</f>
        <v>110845.04152585553</v>
      </c>
      <c r="I60" s="4">
        <f ca="1">I59*EXP('Task 5'!F59)+$F60</f>
        <v>72592.077784010326</v>
      </c>
      <c r="J60" s="4">
        <f ca="1">J59*EXP('Task 5'!G59)+$F60</f>
        <v>99909.139170957584</v>
      </c>
      <c r="K60" s="4">
        <f ca="1">K59*EXP('Task 5'!H59)+$F60</f>
        <v>99065.644411348796</v>
      </c>
      <c r="L60" s="4">
        <f ca="1">L59*EXP('Task 5'!I59)+$F60</f>
        <v>52023.022636074536</v>
      </c>
      <c r="M60" s="4">
        <f ca="1">M59*EXP('Task 5'!J59)+$F60</f>
        <v>84596.993303125913</v>
      </c>
      <c r="N60" s="4">
        <f ca="1">N59*EXP('Task 5'!K59)+$F60</f>
        <v>62414.072046451365</v>
      </c>
      <c r="O60" s="4">
        <f ca="1">O59*EXP('Task 5'!L59)+$F60</f>
        <v>139268.37223808048</v>
      </c>
      <c r="P60" s="4">
        <f ca="1">P59*EXP('Task 5'!M59)+$F60</f>
        <v>51412.057336225102</v>
      </c>
      <c r="Q60" s="4">
        <f ca="1">Q59*EXP('Task 5'!N59)+$F60</f>
        <v>97031.660052151754</v>
      </c>
      <c r="R60" s="4">
        <f ca="1">R59*EXP('Task 5'!O59)+$F60</f>
        <v>67228.350458089568</v>
      </c>
      <c r="S60" s="4">
        <f ca="1">S59*EXP('Task 5'!P59)+$F60</f>
        <v>64960.988806664653</v>
      </c>
      <c r="T60" s="4">
        <f ca="1">T59*EXP('Task 5'!Q59)+$F60</f>
        <v>64578.037857236093</v>
      </c>
      <c r="U60" s="4">
        <f ca="1">U59*EXP('Task 5'!R59)+$F60</f>
        <v>69208.078615478007</v>
      </c>
      <c r="V60" s="4">
        <f ca="1">V59*EXP('Task 5'!S59)+$F60</f>
        <v>66505.951054977835</v>
      </c>
      <c r="W60" s="4">
        <f ca="1">W59*EXP('Task 5'!T59)+$F60</f>
        <v>77643.701482765435</v>
      </c>
      <c r="X60" s="4">
        <f ca="1">X59*EXP('Task 5'!U59)+$F60</f>
        <v>62252.29490876208</v>
      </c>
      <c r="Y60" s="4">
        <f ca="1">Y59*EXP('Task 5'!V59)+$F60</f>
        <v>52452.023790667168</v>
      </c>
      <c r="Z60" s="4">
        <f ca="1">Z59*EXP('Task 5'!W59)+$F60</f>
        <v>105108.02447831586</v>
      </c>
      <c r="AA60" s="4">
        <f ca="1">AA59*EXP('Task 5'!X59)+$F60</f>
        <v>86955.166957134643</v>
      </c>
      <c r="AB60" s="4">
        <f ca="1">AB59*EXP('Task 5'!Y59)+$F60</f>
        <v>64533.409294917641</v>
      </c>
      <c r="AC60" s="4">
        <f ca="1">AC59*EXP('Task 5'!Z59)+$F60</f>
        <v>45494.617474221632</v>
      </c>
      <c r="AD60" s="4">
        <f ca="1">AD59*EXP('Task 5'!AA59)+$F60</f>
        <v>103432.00723473461</v>
      </c>
      <c r="AE60" s="4">
        <f ca="1">AE59*EXP('Task 5'!AB59)+$F60</f>
        <v>86467.414799762992</v>
      </c>
      <c r="AF60" s="4">
        <f ca="1">AF59*EXP('Task 5'!AC59)+$F60</f>
        <v>50950.160755250938</v>
      </c>
      <c r="AG60" s="4">
        <f ca="1">AG59*EXP('Task 5'!AD59)+$F60</f>
        <v>132192.58172439662</v>
      </c>
      <c r="AH60" s="4">
        <f ca="1">AH59*EXP('Task 5'!AE59)+$F60</f>
        <v>62912.185130781909</v>
      </c>
      <c r="AI60" s="4">
        <f ca="1">AI59*EXP('Task 5'!AF59)+$F60</f>
        <v>47600.843056156991</v>
      </c>
      <c r="AJ60" s="4">
        <f ca="1">AJ59*EXP('Task 5'!AG59)+$F60</f>
        <v>63229.358907167705</v>
      </c>
      <c r="AK60" s="4">
        <f ca="1">AK59*EXP('Task 5'!AH59)+$F60</f>
        <v>62453.539573745722</v>
      </c>
      <c r="AL60" s="4">
        <f ca="1">AL59*EXP('Task 5'!AI59)+$F60</f>
        <v>58551.652211591761</v>
      </c>
      <c r="AM60" s="4">
        <f ca="1">AM59*EXP('Task 5'!AJ59)+$F60</f>
        <v>65617.799571851414</v>
      </c>
      <c r="AN60" s="4">
        <f ca="1">AN59*EXP('Task 5'!AK59)+$F60</f>
        <v>65516.002598935302</v>
      </c>
      <c r="AO60" s="4">
        <f ca="1">AO59*EXP('Task 5'!AL59)+$F60</f>
        <v>72723.822933974981</v>
      </c>
      <c r="AP60" s="4">
        <f ca="1">AP59*EXP('Task 5'!AM59)+$F60</f>
        <v>73307.379445631508</v>
      </c>
      <c r="AQ60" s="4">
        <f ca="1">AQ59*EXP('Task 5'!AN59)+$F60</f>
        <v>63402.89538335854</v>
      </c>
      <c r="AR60" s="4">
        <f ca="1">AR59*EXP('Task 5'!AO59)+$F60</f>
        <v>83276.152021120404</v>
      </c>
      <c r="AS60" s="4">
        <f ca="1">AS59*EXP('Task 5'!AP59)+$F60</f>
        <v>63330.007133106032</v>
      </c>
      <c r="AT60" s="4">
        <f ca="1">AT59*EXP('Task 5'!AQ59)+$F60</f>
        <v>56229.21535805631</v>
      </c>
      <c r="AU60" s="4">
        <f ca="1">AU59*EXP('Task 5'!AR59)+$F60</f>
        <v>98645.770373312291</v>
      </c>
      <c r="AV60" s="4">
        <f ca="1">AV59*EXP('Task 5'!AS59)+$F60</f>
        <v>67540.332887589946</v>
      </c>
      <c r="AW60" s="4">
        <f ca="1">AW59*EXP('Task 5'!AT59)+$F60</f>
        <v>79241.577974806249</v>
      </c>
      <c r="AX60" s="4">
        <f ca="1">AX59*EXP('Task 5'!AU59)+$F60</f>
        <v>73063.494278719489</v>
      </c>
      <c r="AY60" s="4">
        <f ca="1">AY59*EXP('Task 5'!AV59)+$F60</f>
        <v>89127.131775808841</v>
      </c>
      <c r="AZ60" s="4">
        <f ca="1">AZ59*EXP('Task 5'!AW59)+$F60</f>
        <v>77611.461900735914</v>
      </c>
      <c r="BA60" s="4">
        <f ca="1">BA59*EXP('Task 5'!AX59)+$F60</f>
        <v>72392.951975018033</v>
      </c>
      <c r="BB60" s="4">
        <f ca="1">BB59*EXP('Task 5'!AY59)+$F60</f>
        <v>88516.583925289597</v>
      </c>
      <c r="BC60" s="4">
        <f ca="1">BC59*EXP('Task 5'!AZ59)+$F60</f>
        <v>81061.301551510944</v>
      </c>
      <c r="BD60" s="4">
        <f ca="1">BD59*EXP('Task 5'!BA59)+$F60</f>
        <v>77984.795997475463</v>
      </c>
      <c r="BE60" s="4">
        <f ca="1">BE59*EXP('Task 5'!BB59)+$F60</f>
        <v>55104.916025282015</v>
      </c>
      <c r="BF60" s="4">
        <f ca="1">BF59*EXP('Task 5'!BC59)+$F60</f>
        <v>109718.47646868129</v>
      </c>
      <c r="BG60" s="4">
        <f ca="1">BG59*EXP('Task 5'!BD59)+$F60</f>
        <v>94638.634214540216</v>
      </c>
      <c r="BH60" s="4">
        <f ca="1">BH59*EXP('Task 5'!BE59)+$F60</f>
        <v>85253.265284441644</v>
      </c>
      <c r="BI60" s="4">
        <f ca="1">BI59*EXP('Task 5'!BF59)+$F60</f>
        <v>92305.009023048566</v>
      </c>
      <c r="BJ60" s="4">
        <f ca="1">BJ59*EXP('Task 5'!BG59)+$F60</f>
        <v>97208.190463080537</v>
      </c>
      <c r="BK60" s="4">
        <f ca="1">BK59*EXP('Task 5'!BH59)+$F60</f>
        <v>77056.235508526792</v>
      </c>
      <c r="BL60" s="4">
        <f ca="1">BL59*EXP('Task 5'!BI59)+$F60</f>
        <v>81596.010634209873</v>
      </c>
      <c r="BM60" s="4">
        <f ca="1">BM59*EXP('Task 5'!BJ59)+$F60</f>
        <v>96752.642791539096</v>
      </c>
      <c r="BN60" s="4">
        <f ca="1">BN59*EXP('Task 5'!BK59)+$F60</f>
        <v>115357.34741225401</v>
      </c>
      <c r="BO60" s="4">
        <f ca="1">BO59*EXP('Task 5'!BL59)+$F60</f>
        <v>72709.209588782163</v>
      </c>
      <c r="BP60" s="4">
        <f ca="1">BP59*EXP('Task 5'!BM59)+$F60</f>
        <v>54509.827202657456</v>
      </c>
      <c r="BQ60" s="4">
        <f ca="1">BQ59*EXP('Task 5'!BN59)+$F60</f>
        <v>55137.569527161984</v>
      </c>
      <c r="BR60" s="4">
        <f ca="1">BR59*EXP('Task 5'!BO59)+$F60</f>
        <v>59333.076279969755</v>
      </c>
      <c r="BS60" s="4">
        <f ca="1">BS59*EXP('Task 5'!BP59)+$F60</f>
        <v>92475.557778082337</v>
      </c>
      <c r="BT60" s="4">
        <f ca="1">BT59*EXP('Task 5'!BQ59)+$F60</f>
        <v>63506.318933998475</v>
      </c>
      <c r="BU60" s="4">
        <f ca="1">BU59*EXP('Task 5'!BR59)+$F60</f>
        <v>78270.047361296543</v>
      </c>
      <c r="BV60" s="4">
        <f ca="1">BV59*EXP('Task 5'!BS59)+$F60</f>
        <v>65516.825392404498</v>
      </c>
      <c r="BW60" s="4">
        <f ca="1">BW59*EXP('Task 5'!BT59)+$F60</f>
        <v>70708.842068391546</v>
      </c>
      <c r="BX60" s="4">
        <f ca="1">BX59*EXP('Task 5'!BU59)+$F60</f>
        <v>64344.150782535173</v>
      </c>
      <c r="BY60" s="4">
        <f ca="1">BY59*EXP('Task 5'!BV59)+$F60</f>
        <v>65220.842401584217</v>
      </c>
      <c r="BZ60" s="4">
        <f ca="1">BZ59*EXP('Task 5'!BW59)+$F60</f>
        <v>71321.08218309471</v>
      </c>
      <c r="CA60" s="4">
        <f ca="1">CA59*EXP('Task 5'!BX59)+$F60</f>
        <v>88017.815317116285</v>
      </c>
      <c r="CB60" s="4">
        <f ca="1">CB59*EXP('Task 5'!BY59)+$F60</f>
        <v>101875.665308011</v>
      </c>
      <c r="CC60" s="4">
        <f ca="1">CC59*EXP('Task 5'!BZ59)+$F60</f>
        <v>108093.96971242403</v>
      </c>
      <c r="CD60" s="4">
        <f ca="1">CD59*EXP('Task 5'!CA59)+$F60</f>
        <v>48236.593593256148</v>
      </c>
      <c r="CE60" s="4">
        <f ca="1">CE59*EXP('Task 5'!CB59)+$F60</f>
        <v>54964.957775712654</v>
      </c>
      <c r="CF60" s="4">
        <f ca="1">CF59*EXP('Task 5'!CC59)+$F60</f>
        <v>48866.644917948106</v>
      </c>
      <c r="CG60" s="4">
        <f ca="1">CG59*EXP('Task 5'!CD59)+$F60</f>
        <v>87497.010197905169</v>
      </c>
      <c r="CH60" s="4">
        <f ca="1">CH59*EXP('Task 5'!CE59)+$F60</f>
        <v>57114.228594428329</v>
      </c>
      <c r="CI60" s="4">
        <f ca="1">CI59*EXP('Task 5'!CF59)+$F60</f>
        <v>68898.978335369931</v>
      </c>
      <c r="CJ60" s="4">
        <f ca="1">CJ59*EXP('Task 5'!CG59)+$F60</f>
        <v>66822.883220630974</v>
      </c>
      <c r="CK60" s="4">
        <f ca="1">CK59*EXP('Task 5'!CH59)+$F60</f>
        <v>119415.26902534744</v>
      </c>
      <c r="CL60" s="4">
        <f ca="1">CL59*EXP('Task 5'!CI59)+$F60</f>
        <v>72984.777537316593</v>
      </c>
      <c r="CM60" s="4">
        <f ca="1">CM59*EXP('Task 5'!CJ59)+$F60</f>
        <v>69960.43087506645</v>
      </c>
      <c r="CN60" s="4">
        <f ca="1">CN59*EXP('Task 5'!CK59)+$F60</f>
        <v>56998.100747610937</v>
      </c>
      <c r="CO60" s="4">
        <f ca="1">CO59*EXP('Task 5'!CL59)+$F60</f>
        <v>58558.891798221106</v>
      </c>
      <c r="CP60" s="4">
        <f ca="1">CP59*EXP('Task 5'!CM59)+$F60</f>
        <v>60209.417370737559</v>
      </c>
      <c r="CQ60" s="4">
        <f ca="1">CQ59*EXP('Task 5'!CN59)+$F60</f>
        <v>81946.967969182122</v>
      </c>
      <c r="CR60" s="4">
        <f ca="1">CR59*EXP('Task 5'!CO59)+$F60</f>
        <v>106086.82186497255</v>
      </c>
      <c r="CS60" s="4">
        <f ca="1">CS59*EXP('Task 5'!CP59)+$F60</f>
        <v>65539.496435107576</v>
      </c>
      <c r="CT60" s="4">
        <f ca="1">CT59*EXP('Task 5'!CQ59)+$F60</f>
        <v>57471.364773841502</v>
      </c>
      <c r="CU60" s="4">
        <f ca="1">CU59*EXP('Task 5'!CR59)+$F60</f>
        <v>84451.59035535554</v>
      </c>
      <c r="CV60" s="4">
        <f ca="1">CV59*EXP('Task 5'!CS59)+$F60</f>
        <v>86640.298996986516</v>
      </c>
      <c r="CW60" s="4">
        <f ca="1">CW59*EXP('Task 5'!CT59)+$F60</f>
        <v>60048.713469654977</v>
      </c>
      <c r="CX60" s="4">
        <f ca="1">CX59*EXP('Task 5'!CU59)+$F60</f>
        <v>91770.292103942265</v>
      </c>
      <c r="CY60" s="4">
        <f ca="1">CY59*EXP('Task 5'!CV59)+$F60</f>
        <v>91438.938573784399</v>
      </c>
      <c r="CZ60" s="4">
        <f ca="1">CZ59*EXP('Task 5'!CW59)+$F60</f>
        <v>80168.277019443602</v>
      </c>
      <c r="DA60" s="4">
        <f ca="1">DA59*EXP('Task 5'!CX59)+$F60</f>
        <v>69795.364924697962</v>
      </c>
      <c r="DB60" s="4">
        <f ca="1">DB59*EXP('Task 5'!CY59)+$F60</f>
        <v>52256.530415577145</v>
      </c>
    </row>
    <row r="61" spans="1:106" x14ac:dyDescent="0.25">
      <c r="A61">
        <v>55</v>
      </c>
      <c r="B61" s="1">
        <f>'Task 2'!B58</f>
        <v>46630</v>
      </c>
      <c r="C61" s="4">
        <f>$B$3*'Task 2'!G58</f>
        <v>473.42885999999999</v>
      </c>
      <c r="D61" s="5">
        <f>'Task 3'!F58</f>
        <v>3.6607614834012203E-3</v>
      </c>
      <c r="E61" s="4">
        <f t="shared" si="2"/>
        <v>32242.68242713017</v>
      </c>
      <c r="F61" s="4">
        <f>$C$3*'Task 2'!G58</f>
        <v>1104.66734</v>
      </c>
      <c r="G61" s="4">
        <f ca="1">G60*EXP('Task 5'!D60)+$F61</f>
        <v>93806.627029686191</v>
      </c>
      <c r="H61" s="4">
        <f ca="1">H60*EXP('Task 5'!E60)+$F61</f>
        <v>106424.92914004344</v>
      </c>
      <c r="I61" s="4">
        <f ca="1">I60*EXP('Task 5'!F60)+$F61</f>
        <v>78487.710683082798</v>
      </c>
      <c r="J61" s="4">
        <f ca="1">J60*EXP('Task 5'!G60)+$F61</f>
        <v>107074.09994792347</v>
      </c>
      <c r="K61" s="4">
        <f ca="1">K60*EXP('Task 5'!H60)+$F61</f>
        <v>106802.66714822037</v>
      </c>
      <c r="L61" s="4">
        <f ca="1">L60*EXP('Task 5'!I60)+$F61</f>
        <v>47742.99635122309</v>
      </c>
      <c r="M61" s="4">
        <f ca="1">M60*EXP('Task 5'!J60)+$F61</f>
        <v>79701.604304977867</v>
      </c>
      <c r="N61" s="4">
        <f ca="1">N60*EXP('Task 5'!K60)+$F61</f>
        <v>61656.006829708342</v>
      </c>
      <c r="O61" s="4">
        <f ca="1">O60*EXP('Task 5'!L60)+$F61</f>
        <v>145930.07814645843</v>
      </c>
      <c r="P61" s="4">
        <f ca="1">P60*EXP('Task 5'!M60)+$F61</f>
        <v>51371.580906587173</v>
      </c>
      <c r="Q61" s="4">
        <f ca="1">Q60*EXP('Task 5'!N60)+$F61</f>
        <v>92885.585996259193</v>
      </c>
      <c r="R61" s="4">
        <f ca="1">R60*EXP('Task 5'!O60)+$F61</f>
        <v>70100.496928225708</v>
      </c>
      <c r="S61" s="4">
        <f ca="1">S60*EXP('Task 5'!P60)+$F61</f>
        <v>63346.957141973857</v>
      </c>
      <c r="T61" s="4">
        <f ca="1">T60*EXP('Task 5'!Q60)+$F61</f>
        <v>67848.673133216362</v>
      </c>
      <c r="U61" s="4">
        <f ca="1">U60*EXP('Task 5'!R60)+$F61</f>
        <v>76063.463605652709</v>
      </c>
      <c r="V61" s="4">
        <f ca="1">V60*EXP('Task 5'!S60)+$F61</f>
        <v>70343.312735159328</v>
      </c>
      <c r="W61" s="4">
        <f ca="1">W60*EXP('Task 5'!T60)+$F61</f>
        <v>77536.435533482829</v>
      </c>
      <c r="X61" s="4">
        <f ca="1">X60*EXP('Task 5'!U60)+$F61</f>
        <v>60806.275358372375</v>
      </c>
      <c r="Y61" s="4">
        <f ca="1">Y60*EXP('Task 5'!V60)+$F61</f>
        <v>56436.037377026376</v>
      </c>
      <c r="Z61" s="4">
        <f ca="1">Z60*EXP('Task 5'!W60)+$F61</f>
        <v>114123.0757672753</v>
      </c>
      <c r="AA61" s="4">
        <f ca="1">AA60*EXP('Task 5'!X60)+$F61</f>
        <v>86014.49240686647</v>
      </c>
      <c r="AB61" s="4">
        <f ca="1">AB60*EXP('Task 5'!Y60)+$F61</f>
        <v>73997.658803402039</v>
      </c>
      <c r="AC61" s="4">
        <f ca="1">AC60*EXP('Task 5'!Z60)+$F61</f>
        <v>44157.710020103637</v>
      </c>
      <c r="AD61" s="4">
        <f ca="1">AD60*EXP('Task 5'!AA60)+$F61</f>
        <v>96480.590756687539</v>
      </c>
      <c r="AE61" s="4">
        <f ca="1">AE60*EXP('Task 5'!AB60)+$F61</f>
        <v>86383.925659871064</v>
      </c>
      <c r="AF61" s="4">
        <f ca="1">AF60*EXP('Task 5'!AC60)+$F61</f>
        <v>51513.345423933693</v>
      </c>
      <c r="AG61" s="4">
        <f ca="1">AG60*EXP('Task 5'!AD60)+$F61</f>
        <v>131382.22374260786</v>
      </c>
      <c r="AH61" s="4">
        <f ca="1">AH60*EXP('Task 5'!AE60)+$F61</f>
        <v>63295.405834556193</v>
      </c>
      <c r="AI61" s="4">
        <f ca="1">AI60*EXP('Task 5'!AF60)+$F61</f>
        <v>44636.900653337289</v>
      </c>
      <c r="AJ61" s="4">
        <f ca="1">AJ60*EXP('Task 5'!AG60)+$F61</f>
        <v>65407.604621768609</v>
      </c>
      <c r="AK61" s="4">
        <f ca="1">AK60*EXP('Task 5'!AH60)+$F61</f>
        <v>66478.717731874232</v>
      </c>
      <c r="AL61" s="4">
        <f ca="1">AL60*EXP('Task 5'!AI60)+$F61</f>
        <v>60947.872531406145</v>
      </c>
      <c r="AM61" s="4">
        <f ca="1">AM60*EXP('Task 5'!AJ60)+$F61</f>
        <v>66050.970140959136</v>
      </c>
      <c r="AN61" s="4">
        <f ca="1">AN60*EXP('Task 5'!AK60)+$F61</f>
        <v>69894.790574363782</v>
      </c>
      <c r="AO61" s="4">
        <f ca="1">AO60*EXP('Task 5'!AL60)+$F61</f>
        <v>71019.196966878226</v>
      </c>
      <c r="AP61" s="4">
        <f ca="1">AP60*EXP('Task 5'!AM60)+$F61</f>
        <v>73724.890096976931</v>
      </c>
      <c r="AQ61" s="4">
        <f ca="1">AQ60*EXP('Task 5'!AN60)+$F61</f>
        <v>62203.445451430693</v>
      </c>
      <c r="AR61" s="4">
        <f ca="1">AR60*EXP('Task 5'!AO60)+$F61</f>
        <v>88879.285147112649</v>
      </c>
      <c r="AS61" s="4">
        <f ca="1">AS60*EXP('Task 5'!AP60)+$F61</f>
        <v>65761.61659316624</v>
      </c>
      <c r="AT61" s="4">
        <f ca="1">AT60*EXP('Task 5'!AQ60)+$F61</f>
        <v>54921.685181403911</v>
      </c>
      <c r="AU61" s="4">
        <f ca="1">AU60*EXP('Task 5'!AR60)+$F61</f>
        <v>108391.18403360122</v>
      </c>
      <c r="AV61" s="4">
        <f ca="1">AV60*EXP('Task 5'!AS60)+$F61</f>
        <v>69799.756831342223</v>
      </c>
      <c r="AW61" s="4">
        <f ca="1">AW60*EXP('Task 5'!AT60)+$F61</f>
        <v>75952.197207497127</v>
      </c>
      <c r="AX61" s="4">
        <f ca="1">AX60*EXP('Task 5'!AU60)+$F61</f>
        <v>68052.661108300279</v>
      </c>
      <c r="AY61" s="4">
        <f ca="1">AY60*EXP('Task 5'!AV60)+$F61</f>
        <v>87033.052876721442</v>
      </c>
      <c r="AZ61" s="4">
        <f ca="1">AZ60*EXP('Task 5'!AW60)+$F61</f>
        <v>76841.766823837432</v>
      </c>
      <c r="BA61" s="4">
        <f ca="1">BA60*EXP('Task 5'!AX60)+$F61</f>
        <v>67556.826176913019</v>
      </c>
      <c r="BB61" s="4">
        <f ca="1">BB60*EXP('Task 5'!AY60)+$F61</f>
        <v>90650.293681442228</v>
      </c>
      <c r="BC61" s="4">
        <f ca="1">BC60*EXP('Task 5'!AZ60)+$F61</f>
        <v>85136.019011020631</v>
      </c>
      <c r="BD61" s="4">
        <f ca="1">BD60*EXP('Task 5'!BA60)+$F61</f>
        <v>78024.924850035983</v>
      </c>
      <c r="BE61" s="4">
        <f ca="1">BE60*EXP('Task 5'!BB60)+$F61</f>
        <v>63446.976744801941</v>
      </c>
      <c r="BF61" s="4">
        <f ca="1">BF60*EXP('Task 5'!BC60)+$F61</f>
        <v>114376.29780285676</v>
      </c>
      <c r="BG61" s="4">
        <f ca="1">BG60*EXP('Task 5'!BD60)+$F61</f>
        <v>96556.024451131772</v>
      </c>
      <c r="BH61" s="4">
        <f ca="1">BH60*EXP('Task 5'!BE60)+$F61</f>
        <v>83190.031374146551</v>
      </c>
      <c r="BI61" s="4">
        <f ca="1">BI60*EXP('Task 5'!BF60)+$F61</f>
        <v>90890.973322793827</v>
      </c>
      <c r="BJ61" s="4">
        <f ca="1">BJ60*EXP('Task 5'!BG60)+$F61</f>
        <v>106278.49083342784</v>
      </c>
      <c r="BK61" s="4">
        <f ca="1">BK60*EXP('Task 5'!BH60)+$F61</f>
        <v>77100.614198890384</v>
      </c>
      <c r="BL61" s="4">
        <f ca="1">BL60*EXP('Task 5'!BI60)+$F61</f>
        <v>82582.7127306318</v>
      </c>
      <c r="BM61" s="4">
        <f ca="1">BM60*EXP('Task 5'!BJ60)+$F61</f>
        <v>90789.077284400933</v>
      </c>
      <c r="BN61" s="4">
        <f ca="1">BN60*EXP('Task 5'!BK60)+$F61</f>
        <v>114385.77795576748</v>
      </c>
      <c r="BO61" s="4">
        <f ca="1">BO60*EXP('Task 5'!BL60)+$F61</f>
        <v>77698.823217937679</v>
      </c>
      <c r="BP61" s="4">
        <f ca="1">BP60*EXP('Task 5'!BM60)+$F61</f>
        <v>54435.479705855389</v>
      </c>
      <c r="BQ61" s="4">
        <f ca="1">BQ60*EXP('Task 5'!BN60)+$F61</f>
        <v>52574.634558960242</v>
      </c>
      <c r="BR61" s="4">
        <f ca="1">BR60*EXP('Task 5'!BO60)+$F61</f>
        <v>58426.951815262924</v>
      </c>
      <c r="BS61" s="4">
        <f ca="1">BS60*EXP('Task 5'!BP60)+$F61</f>
        <v>92877.242785269889</v>
      </c>
      <c r="BT61" s="4">
        <f ca="1">BT60*EXP('Task 5'!BQ60)+$F61</f>
        <v>70848.410026915313</v>
      </c>
      <c r="BU61" s="4">
        <f ca="1">BU60*EXP('Task 5'!BR60)+$F61</f>
        <v>77657.246910335598</v>
      </c>
      <c r="BV61" s="4">
        <f ca="1">BV60*EXP('Task 5'!BS60)+$F61</f>
        <v>60251.945078173434</v>
      </c>
      <c r="BW61" s="4">
        <f ca="1">BW60*EXP('Task 5'!BT60)+$F61</f>
        <v>76153.726685545858</v>
      </c>
      <c r="BX61" s="4">
        <f ca="1">BX60*EXP('Task 5'!BU60)+$F61</f>
        <v>66745.779813611836</v>
      </c>
      <c r="BY61" s="4">
        <f ca="1">BY60*EXP('Task 5'!BV60)+$F61</f>
        <v>66407.707056444313</v>
      </c>
      <c r="BZ61" s="4">
        <f ca="1">BZ60*EXP('Task 5'!BW60)+$F61</f>
        <v>69143.648044094385</v>
      </c>
      <c r="CA61" s="4">
        <f ca="1">CA60*EXP('Task 5'!BX60)+$F61</f>
        <v>86374.581471857717</v>
      </c>
      <c r="CB61" s="4">
        <f ca="1">CB60*EXP('Task 5'!BY60)+$F61</f>
        <v>99847.895223208543</v>
      </c>
      <c r="CC61" s="4">
        <f ca="1">CC60*EXP('Task 5'!BZ60)+$F61</f>
        <v>108506.93035334448</v>
      </c>
      <c r="CD61" s="4">
        <f ca="1">CD60*EXP('Task 5'!CA60)+$F61</f>
        <v>52753.99536780129</v>
      </c>
      <c r="CE61" s="4">
        <f ca="1">CE60*EXP('Task 5'!CB60)+$F61</f>
        <v>54807.425177721423</v>
      </c>
      <c r="CF61" s="4">
        <f ca="1">CF60*EXP('Task 5'!CC60)+$F61</f>
        <v>51518.073741185493</v>
      </c>
      <c r="CG61" s="4">
        <f ca="1">CG60*EXP('Task 5'!CD60)+$F61</f>
        <v>88187.709637046675</v>
      </c>
      <c r="CH61" s="4">
        <f ca="1">CH60*EXP('Task 5'!CE60)+$F61</f>
        <v>58533.459503408005</v>
      </c>
      <c r="CI61" s="4">
        <f ca="1">CI60*EXP('Task 5'!CF60)+$F61</f>
        <v>68517.502264156428</v>
      </c>
      <c r="CJ61" s="4">
        <f ca="1">CJ60*EXP('Task 5'!CG60)+$F61</f>
        <v>72094.624389597462</v>
      </c>
      <c r="CK61" s="4">
        <f ca="1">CK60*EXP('Task 5'!CH60)+$F61</f>
        <v>126467.70002108977</v>
      </c>
      <c r="CL61" s="4">
        <f ca="1">CL60*EXP('Task 5'!CI60)+$F61</f>
        <v>77884.945587798051</v>
      </c>
      <c r="CM61" s="4">
        <f ca="1">CM60*EXP('Task 5'!CJ60)+$F61</f>
        <v>79046.302737087899</v>
      </c>
      <c r="CN61" s="4">
        <f ca="1">CN60*EXP('Task 5'!CK60)+$F61</f>
        <v>65542.722892221136</v>
      </c>
      <c r="CO61" s="4">
        <f ca="1">CO60*EXP('Task 5'!CL60)+$F61</f>
        <v>57116.185993681633</v>
      </c>
      <c r="CP61" s="4">
        <f ca="1">CP60*EXP('Task 5'!CM60)+$F61</f>
        <v>64954.870877772082</v>
      </c>
      <c r="CQ61" s="4">
        <f ca="1">CQ60*EXP('Task 5'!CN60)+$F61</f>
        <v>81946.147513625052</v>
      </c>
      <c r="CR61" s="4">
        <f ca="1">CR60*EXP('Task 5'!CO60)+$F61</f>
        <v>108263.87293520989</v>
      </c>
      <c r="CS61" s="4">
        <f ca="1">CS60*EXP('Task 5'!CP60)+$F61</f>
        <v>68728.597408331247</v>
      </c>
      <c r="CT61" s="4">
        <f ca="1">CT60*EXP('Task 5'!CQ60)+$F61</f>
        <v>59761.345195250549</v>
      </c>
      <c r="CU61" s="4">
        <f ca="1">CU60*EXP('Task 5'!CR60)+$F61</f>
        <v>87110.906870658655</v>
      </c>
      <c r="CV61" s="4">
        <f ca="1">CV60*EXP('Task 5'!CS60)+$F61</f>
        <v>90055.309093927877</v>
      </c>
      <c r="CW61" s="4">
        <f ca="1">CW60*EXP('Task 5'!CT60)+$F61</f>
        <v>61582.636386231934</v>
      </c>
      <c r="CX61" s="4">
        <f ca="1">CX60*EXP('Task 5'!CU60)+$F61</f>
        <v>90118.289868856606</v>
      </c>
      <c r="CY61" s="4">
        <f ca="1">CY60*EXP('Task 5'!CV60)+$F61</f>
        <v>96162.618050718636</v>
      </c>
      <c r="CZ61" s="4">
        <f ca="1">CZ60*EXP('Task 5'!CW60)+$F61</f>
        <v>83272.664726317642</v>
      </c>
      <c r="DA61" s="4">
        <f ca="1">DA60*EXP('Task 5'!CX60)+$F61</f>
        <v>62693.243240872507</v>
      </c>
      <c r="DB61" s="4">
        <f ca="1">DB60*EXP('Task 5'!CY60)+$F61</f>
        <v>53060.714551758385</v>
      </c>
    </row>
    <row r="62" spans="1:106" x14ac:dyDescent="0.25">
      <c r="A62">
        <v>56</v>
      </c>
      <c r="B62" s="1">
        <f>'Task 2'!B59</f>
        <v>46660</v>
      </c>
      <c r="C62" s="4">
        <f>$B$3*'Task 2'!G59</f>
        <v>473.42885999999999</v>
      </c>
      <c r="D62" s="5">
        <f>'Task 3'!F59</f>
        <v>3.6668154339916104E-3</v>
      </c>
      <c r="E62" s="4">
        <f t="shared" si="2"/>
        <v>32834.502846657706</v>
      </c>
      <c r="F62" s="4">
        <f>$C$3*'Task 2'!G59</f>
        <v>1104.66734</v>
      </c>
      <c r="G62" s="4">
        <f ca="1">G61*EXP('Task 5'!D61)+$F62</f>
        <v>95591.420549511386</v>
      </c>
      <c r="H62" s="4">
        <f ca="1">H61*EXP('Task 5'!E61)+$F62</f>
        <v>110524.22027137269</v>
      </c>
      <c r="I62" s="4">
        <f ca="1">I61*EXP('Task 5'!F61)+$F62</f>
        <v>85927.514746113637</v>
      </c>
      <c r="J62" s="4">
        <f ca="1">J61*EXP('Task 5'!G61)+$F62</f>
        <v>105705.98229063058</v>
      </c>
      <c r="K62" s="4">
        <f ca="1">K61*EXP('Task 5'!H61)+$F62</f>
        <v>116579.58068495616</v>
      </c>
      <c r="L62" s="4">
        <f ca="1">L61*EXP('Task 5'!I61)+$F62</f>
        <v>49290.775006732292</v>
      </c>
      <c r="M62" s="4">
        <f ca="1">M61*EXP('Task 5'!J61)+$F62</f>
        <v>82221.009003154337</v>
      </c>
      <c r="N62" s="4">
        <f ca="1">N61*EXP('Task 5'!K61)+$F62</f>
        <v>61163.838376631225</v>
      </c>
      <c r="O62" s="4">
        <f ca="1">O61*EXP('Task 5'!L61)+$F62</f>
        <v>138073.50254645798</v>
      </c>
      <c r="P62" s="4">
        <f ca="1">P61*EXP('Task 5'!M61)+$F62</f>
        <v>53823.273109305243</v>
      </c>
      <c r="Q62" s="4">
        <f ca="1">Q61*EXP('Task 5'!N61)+$F62</f>
        <v>89195.26352344644</v>
      </c>
      <c r="R62" s="4">
        <f ca="1">R61*EXP('Task 5'!O61)+$F62</f>
        <v>76535.665348440656</v>
      </c>
      <c r="S62" s="4">
        <f ca="1">S61*EXP('Task 5'!P61)+$F62</f>
        <v>61090.582969916191</v>
      </c>
      <c r="T62" s="4">
        <f ca="1">T61*EXP('Task 5'!Q61)+$F62</f>
        <v>69470.092214277538</v>
      </c>
      <c r="U62" s="4">
        <f ca="1">U61*EXP('Task 5'!R61)+$F62</f>
        <v>76980.119548863833</v>
      </c>
      <c r="V62" s="4">
        <f ca="1">V61*EXP('Task 5'!S61)+$F62</f>
        <v>77603.494757058113</v>
      </c>
      <c r="W62" s="4">
        <f ca="1">W61*EXP('Task 5'!T61)+$F62</f>
        <v>77608.744625364998</v>
      </c>
      <c r="X62" s="4">
        <f ca="1">X61*EXP('Task 5'!U61)+$F62</f>
        <v>57857.681491814023</v>
      </c>
      <c r="Y62" s="4">
        <f ca="1">Y61*EXP('Task 5'!V61)+$F62</f>
        <v>62216.3696039719</v>
      </c>
      <c r="Z62" s="4">
        <f ca="1">Z61*EXP('Task 5'!W61)+$F62</f>
        <v>113656.43522882972</v>
      </c>
      <c r="AA62" s="4">
        <f ca="1">AA61*EXP('Task 5'!X61)+$F62</f>
        <v>92363.152397315091</v>
      </c>
      <c r="AB62" s="4">
        <f ca="1">AB61*EXP('Task 5'!Y61)+$F62</f>
        <v>76681.588063043921</v>
      </c>
      <c r="AC62" s="4">
        <f ca="1">AC61*EXP('Task 5'!Z61)+$F62</f>
        <v>42416.263878393365</v>
      </c>
      <c r="AD62" s="4">
        <f ca="1">AD61*EXP('Task 5'!AA61)+$F62</f>
        <v>98099.769183489334</v>
      </c>
      <c r="AE62" s="4">
        <f ca="1">AE61*EXP('Task 5'!AB61)+$F62</f>
        <v>82543.046280166454</v>
      </c>
      <c r="AF62" s="4">
        <f ca="1">AF61*EXP('Task 5'!AC61)+$F62</f>
        <v>53985.89440575309</v>
      </c>
      <c r="AG62" s="4">
        <f ca="1">AG61*EXP('Task 5'!AD61)+$F62</f>
        <v>136612.04144194303</v>
      </c>
      <c r="AH62" s="4">
        <f ca="1">AH61*EXP('Task 5'!AE61)+$F62</f>
        <v>66131.80911476555</v>
      </c>
      <c r="AI62" s="4">
        <f ca="1">AI61*EXP('Task 5'!AF61)+$F62</f>
        <v>40050.191687751896</v>
      </c>
      <c r="AJ62" s="4">
        <f ca="1">AJ61*EXP('Task 5'!AG61)+$F62</f>
        <v>70696.132584698207</v>
      </c>
      <c r="AK62" s="4">
        <f ca="1">AK61*EXP('Task 5'!AH61)+$F62</f>
        <v>66954.293203948168</v>
      </c>
      <c r="AL62" s="4">
        <f ca="1">AL61*EXP('Task 5'!AI61)+$F62</f>
        <v>56924.213302606324</v>
      </c>
      <c r="AM62" s="4">
        <f ca="1">AM61*EXP('Task 5'!AJ61)+$F62</f>
        <v>63083.763191137339</v>
      </c>
      <c r="AN62" s="4">
        <f ca="1">AN61*EXP('Task 5'!AK61)+$F62</f>
        <v>73168.090330493462</v>
      </c>
      <c r="AO62" s="4">
        <f ca="1">AO61*EXP('Task 5'!AL61)+$F62</f>
        <v>68165.596264569904</v>
      </c>
      <c r="AP62" s="4">
        <f ca="1">AP61*EXP('Task 5'!AM61)+$F62</f>
        <v>74211.395372604486</v>
      </c>
      <c r="AQ62" s="4">
        <f ca="1">AQ61*EXP('Task 5'!AN61)+$F62</f>
        <v>63776.222630520126</v>
      </c>
      <c r="AR62" s="4">
        <f ca="1">AR61*EXP('Task 5'!AO61)+$F62</f>
        <v>87652.209055177285</v>
      </c>
      <c r="AS62" s="4">
        <f ca="1">AS61*EXP('Task 5'!AP61)+$F62</f>
        <v>66828.895838621072</v>
      </c>
      <c r="AT62" s="4">
        <f ca="1">AT61*EXP('Task 5'!AQ61)+$F62</f>
        <v>55424.673998634949</v>
      </c>
      <c r="AU62" s="4">
        <f ca="1">AU61*EXP('Task 5'!AR61)+$F62</f>
        <v>115408.93473158797</v>
      </c>
      <c r="AV62" s="4">
        <f ca="1">AV61*EXP('Task 5'!AS61)+$F62</f>
        <v>81907.726722101332</v>
      </c>
      <c r="AW62" s="4">
        <f ca="1">AW61*EXP('Task 5'!AT61)+$F62</f>
        <v>74413.52740827683</v>
      </c>
      <c r="AX62" s="4">
        <f ca="1">AX61*EXP('Task 5'!AU61)+$F62</f>
        <v>64782.712931437134</v>
      </c>
      <c r="AY62" s="4">
        <f ca="1">AY61*EXP('Task 5'!AV61)+$F62</f>
        <v>85596.285080584392</v>
      </c>
      <c r="AZ62" s="4">
        <f ca="1">AZ61*EXP('Task 5'!AW61)+$F62</f>
        <v>78341.87639314284</v>
      </c>
      <c r="BA62" s="4">
        <f ca="1">BA61*EXP('Task 5'!AX61)+$F62</f>
        <v>70849.068868545219</v>
      </c>
      <c r="BB62" s="4">
        <f ca="1">BB61*EXP('Task 5'!AY61)+$F62</f>
        <v>94378.861054396068</v>
      </c>
      <c r="BC62" s="4">
        <f ca="1">BC61*EXP('Task 5'!AZ61)+$F62</f>
        <v>89214.31065363907</v>
      </c>
      <c r="BD62" s="4">
        <f ca="1">BD61*EXP('Task 5'!BA61)+$F62</f>
        <v>81009.784867065915</v>
      </c>
      <c r="BE62" s="4">
        <f ca="1">BE61*EXP('Task 5'!BB61)+$F62</f>
        <v>65616.104184668511</v>
      </c>
      <c r="BF62" s="4">
        <f ca="1">BF61*EXP('Task 5'!BC61)+$F62</f>
        <v>110981.6158925643</v>
      </c>
      <c r="BG62" s="4">
        <f ca="1">BG61*EXP('Task 5'!BD61)+$F62</f>
        <v>96036.024204136251</v>
      </c>
      <c r="BH62" s="4">
        <f ca="1">BH61*EXP('Task 5'!BE61)+$F62</f>
        <v>88526.63045961631</v>
      </c>
      <c r="BI62" s="4">
        <f ca="1">BI61*EXP('Task 5'!BF61)+$F62</f>
        <v>92853.351479757839</v>
      </c>
      <c r="BJ62" s="4">
        <f ca="1">BJ61*EXP('Task 5'!BG61)+$F62</f>
        <v>108456.88697952864</v>
      </c>
      <c r="BK62" s="4">
        <f ca="1">BK61*EXP('Task 5'!BH61)+$F62</f>
        <v>77362.776233978133</v>
      </c>
      <c r="BL62" s="4">
        <f ca="1">BL61*EXP('Task 5'!BI61)+$F62</f>
        <v>82348.679921287723</v>
      </c>
      <c r="BM62" s="4">
        <f ca="1">BM61*EXP('Task 5'!BJ61)+$F62</f>
        <v>93891.578130572059</v>
      </c>
      <c r="BN62" s="4">
        <f ca="1">BN61*EXP('Task 5'!BK61)+$F62</f>
        <v>108550.25900286894</v>
      </c>
      <c r="BO62" s="4">
        <f ca="1">BO61*EXP('Task 5'!BL61)+$F62</f>
        <v>74680.482518473917</v>
      </c>
      <c r="BP62" s="4">
        <f ca="1">BP61*EXP('Task 5'!BM61)+$F62</f>
        <v>56026.264726402667</v>
      </c>
      <c r="BQ62" s="4">
        <f ca="1">BQ61*EXP('Task 5'!BN61)+$F62</f>
        <v>49840.17099359569</v>
      </c>
      <c r="BR62" s="4">
        <f ca="1">BR61*EXP('Task 5'!BO61)+$F62</f>
        <v>66584.544894092556</v>
      </c>
      <c r="BS62" s="4">
        <f ca="1">BS61*EXP('Task 5'!BP61)+$F62</f>
        <v>98533.351360144414</v>
      </c>
      <c r="BT62" s="4">
        <f ca="1">BT61*EXP('Task 5'!BQ61)+$F62</f>
        <v>70974.424911312497</v>
      </c>
      <c r="BU62" s="4">
        <f ca="1">BU61*EXP('Task 5'!BR61)+$F62</f>
        <v>80733.162512275201</v>
      </c>
      <c r="BV62" s="4">
        <f ca="1">BV61*EXP('Task 5'!BS61)+$F62</f>
        <v>63923.963884177596</v>
      </c>
      <c r="BW62" s="4">
        <f ca="1">BW61*EXP('Task 5'!BT61)+$F62</f>
        <v>74347.250969002096</v>
      </c>
      <c r="BX62" s="4">
        <f ca="1">BX61*EXP('Task 5'!BU61)+$F62</f>
        <v>66559.27801260275</v>
      </c>
      <c r="BY62" s="4">
        <f ca="1">BY61*EXP('Task 5'!BV61)+$F62</f>
        <v>70394.693180513103</v>
      </c>
      <c r="BZ62" s="4">
        <f ca="1">BZ61*EXP('Task 5'!BW61)+$F62</f>
        <v>71045.008212775021</v>
      </c>
      <c r="CA62" s="4">
        <f ca="1">CA61*EXP('Task 5'!BX61)+$F62</f>
        <v>87725.841428033193</v>
      </c>
      <c r="CB62" s="4">
        <f ca="1">CB61*EXP('Task 5'!BY61)+$F62</f>
        <v>110460.23880341297</v>
      </c>
      <c r="CC62" s="4">
        <f ca="1">CC61*EXP('Task 5'!BZ61)+$F62</f>
        <v>104573.56242406905</v>
      </c>
      <c r="CD62" s="4">
        <f ca="1">CD61*EXP('Task 5'!CA61)+$F62</f>
        <v>52373.840613841763</v>
      </c>
      <c r="CE62" s="4">
        <f ca="1">CE61*EXP('Task 5'!CB61)+$F62</f>
        <v>54016.071067388635</v>
      </c>
      <c r="CF62" s="4">
        <f ca="1">CF61*EXP('Task 5'!CC61)+$F62</f>
        <v>47318.024056101014</v>
      </c>
      <c r="CG62" s="4">
        <f ca="1">CG61*EXP('Task 5'!CD61)+$F62</f>
        <v>95967.534796971871</v>
      </c>
      <c r="CH62" s="4">
        <f ca="1">CH61*EXP('Task 5'!CE61)+$F62</f>
        <v>58436.852887603476</v>
      </c>
      <c r="CI62" s="4">
        <f ca="1">CI61*EXP('Task 5'!CF61)+$F62</f>
        <v>69229.569271032655</v>
      </c>
      <c r="CJ62" s="4">
        <f ca="1">CJ61*EXP('Task 5'!CG61)+$F62</f>
        <v>70382.373509842088</v>
      </c>
      <c r="CK62" s="4">
        <f ca="1">CK61*EXP('Task 5'!CH61)+$F62</f>
        <v>125057.46155723253</v>
      </c>
      <c r="CL62" s="4">
        <f ca="1">CL61*EXP('Task 5'!CI61)+$F62</f>
        <v>81253.438102975939</v>
      </c>
      <c r="CM62" s="4">
        <f ca="1">CM61*EXP('Task 5'!CJ61)+$F62</f>
        <v>81823.935383103497</v>
      </c>
      <c r="CN62" s="4">
        <f ca="1">CN61*EXP('Task 5'!CK61)+$F62</f>
        <v>68294.018659282985</v>
      </c>
      <c r="CO62" s="4">
        <f ca="1">CO61*EXP('Task 5'!CL61)+$F62</f>
        <v>57794.066106425031</v>
      </c>
      <c r="CP62" s="4">
        <f ca="1">CP61*EXP('Task 5'!CM61)+$F62</f>
        <v>66648.620961288645</v>
      </c>
      <c r="CQ62" s="4">
        <f ca="1">CQ61*EXP('Task 5'!CN61)+$F62</f>
        <v>92260.46854204312</v>
      </c>
      <c r="CR62" s="4">
        <f ca="1">CR61*EXP('Task 5'!CO61)+$F62</f>
        <v>106294.90136883015</v>
      </c>
      <c r="CS62" s="4">
        <f ca="1">CS61*EXP('Task 5'!CP61)+$F62</f>
        <v>70047.013500482819</v>
      </c>
      <c r="CT62" s="4">
        <f ca="1">CT61*EXP('Task 5'!CQ61)+$F62</f>
        <v>66465.718845554293</v>
      </c>
      <c r="CU62" s="4">
        <f ca="1">CU61*EXP('Task 5'!CR61)+$F62</f>
        <v>84830.28697474151</v>
      </c>
      <c r="CV62" s="4">
        <f ca="1">CV61*EXP('Task 5'!CS61)+$F62</f>
        <v>87612.17327791304</v>
      </c>
      <c r="CW62" s="4">
        <f ca="1">CW61*EXP('Task 5'!CT61)+$F62</f>
        <v>60124.447207207813</v>
      </c>
      <c r="CX62" s="4">
        <f ca="1">CX61*EXP('Task 5'!CU61)+$F62</f>
        <v>87734.310165555478</v>
      </c>
      <c r="CY62" s="4">
        <f ca="1">CY61*EXP('Task 5'!CV61)+$F62</f>
        <v>98948.091949356036</v>
      </c>
      <c r="CZ62" s="4">
        <f ca="1">CZ61*EXP('Task 5'!CW61)+$F62</f>
        <v>80274.421017092565</v>
      </c>
      <c r="DA62" s="4">
        <f ca="1">DA61*EXP('Task 5'!CX61)+$F62</f>
        <v>60106.51090673203</v>
      </c>
      <c r="DB62" s="4">
        <f ca="1">DB61*EXP('Task 5'!CY61)+$F62</f>
        <v>54477.303208315883</v>
      </c>
    </row>
    <row r="63" spans="1:106" x14ac:dyDescent="0.25">
      <c r="A63">
        <v>57</v>
      </c>
      <c r="B63" s="1">
        <f>'Task 2'!B60</f>
        <v>46691</v>
      </c>
      <c r="C63" s="4">
        <f>$B$3*'Task 2'!G60</f>
        <v>473.42885999999999</v>
      </c>
      <c r="D63" s="5">
        <f>'Task 3'!F60</f>
        <v>3.6718892665057457E-3</v>
      </c>
      <c r="E63" s="4">
        <f t="shared" si="2"/>
        <v>33428.632466261959</v>
      </c>
      <c r="F63" s="4">
        <f>$C$3*'Task 2'!G60</f>
        <v>1104.66734</v>
      </c>
      <c r="G63" s="4">
        <f ca="1">G62*EXP('Task 5'!D62)+$F63</f>
        <v>94169.69005860851</v>
      </c>
      <c r="H63" s="4">
        <f ca="1">H62*EXP('Task 5'!E62)+$F63</f>
        <v>107297.70934992735</v>
      </c>
      <c r="I63" s="4">
        <f ca="1">I62*EXP('Task 5'!F62)+$F63</f>
        <v>77189.335669810622</v>
      </c>
      <c r="J63" s="4">
        <f ca="1">J62*EXP('Task 5'!G62)+$F63</f>
        <v>99566.353415181424</v>
      </c>
      <c r="K63" s="4">
        <f ca="1">K62*EXP('Task 5'!H62)+$F63</f>
        <v>128867.67664311912</v>
      </c>
      <c r="L63" s="4">
        <f ca="1">L62*EXP('Task 5'!I62)+$F63</f>
        <v>48135.405432808686</v>
      </c>
      <c r="M63" s="4">
        <f ca="1">M62*EXP('Task 5'!J62)+$F63</f>
        <v>90092.378010381508</v>
      </c>
      <c r="N63" s="4">
        <f ca="1">N62*EXP('Task 5'!K62)+$F63</f>
        <v>62644.719373138963</v>
      </c>
      <c r="O63" s="4">
        <f ca="1">O62*EXP('Task 5'!L62)+$F63</f>
        <v>129661.6791707458</v>
      </c>
      <c r="P63" s="4">
        <f ca="1">P62*EXP('Task 5'!M62)+$F63</f>
        <v>63849.877802546944</v>
      </c>
      <c r="Q63" s="4">
        <f ca="1">Q62*EXP('Task 5'!N62)+$F63</f>
        <v>89410.732761640174</v>
      </c>
      <c r="R63" s="4">
        <f ca="1">R62*EXP('Task 5'!O62)+$F63</f>
        <v>77044.035318044698</v>
      </c>
      <c r="S63" s="4">
        <f ca="1">S62*EXP('Task 5'!P62)+$F63</f>
        <v>63480.520825461426</v>
      </c>
      <c r="T63" s="4">
        <f ca="1">T62*EXP('Task 5'!Q62)+$F63</f>
        <v>76360.937462044749</v>
      </c>
      <c r="U63" s="4">
        <f ca="1">U62*EXP('Task 5'!R62)+$F63</f>
        <v>78273.160164734596</v>
      </c>
      <c r="V63" s="4">
        <f ca="1">V62*EXP('Task 5'!S62)+$F63</f>
        <v>81933.335020378159</v>
      </c>
      <c r="W63" s="4">
        <f ca="1">W62*EXP('Task 5'!T62)+$F63</f>
        <v>79155.425319349248</v>
      </c>
      <c r="X63" s="4">
        <f ca="1">X62*EXP('Task 5'!U62)+$F63</f>
        <v>58558.982521652673</v>
      </c>
      <c r="Y63" s="4">
        <f ca="1">Y62*EXP('Task 5'!V62)+$F63</f>
        <v>64934.294166628904</v>
      </c>
      <c r="Z63" s="4">
        <f ca="1">Z62*EXP('Task 5'!W62)+$F63</f>
        <v>118959.47966804792</v>
      </c>
      <c r="AA63" s="4">
        <f ca="1">AA62*EXP('Task 5'!X62)+$F63</f>
        <v>94626.517536197163</v>
      </c>
      <c r="AB63" s="4">
        <f ca="1">AB62*EXP('Task 5'!Y62)+$F63</f>
        <v>72809.596552291958</v>
      </c>
      <c r="AC63" s="4">
        <f ca="1">AC62*EXP('Task 5'!Z62)+$F63</f>
        <v>47709.574122569808</v>
      </c>
      <c r="AD63" s="4">
        <f ca="1">AD62*EXP('Task 5'!AA62)+$F63</f>
        <v>104140.68070150449</v>
      </c>
      <c r="AE63" s="4">
        <f ca="1">AE62*EXP('Task 5'!AB62)+$F63</f>
        <v>91872.336659963403</v>
      </c>
      <c r="AF63" s="4">
        <f ca="1">AF62*EXP('Task 5'!AC62)+$F63</f>
        <v>57220.085671635046</v>
      </c>
      <c r="AG63" s="4">
        <f ca="1">AG62*EXP('Task 5'!AD62)+$F63</f>
        <v>132586.14011596795</v>
      </c>
      <c r="AH63" s="4">
        <f ca="1">AH62*EXP('Task 5'!AE62)+$F63</f>
        <v>69911.519203438016</v>
      </c>
      <c r="AI63" s="4">
        <f ca="1">AI62*EXP('Task 5'!AF62)+$F63</f>
        <v>39857.771281667257</v>
      </c>
      <c r="AJ63" s="4">
        <f ca="1">AJ62*EXP('Task 5'!AG62)+$F63</f>
        <v>74669.23098666672</v>
      </c>
      <c r="AK63" s="4">
        <f ca="1">AK62*EXP('Task 5'!AH62)+$F63</f>
        <v>66067.593605050439</v>
      </c>
      <c r="AL63" s="4">
        <f ca="1">AL62*EXP('Task 5'!AI62)+$F63</f>
        <v>56016.829548222544</v>
      </c>
      <c r="AM63" s="4">
        <f ca="1">AM62*EXP('Task 5'!AJ62)+$F63</f>
        <v>60509.573488393355</v>
      </c>
      <c r="AN63" s="4">
        <f ca="1">AN62*EXP('Task 5'!AK62)+$F63</f>
        <v>77814.677817069227</v>
      </c>
      <c r="AO63" s="4">
        <f ca="1">AO62*EXP('Task 5'!AL62)+$F63</f>
        <v>70457.418170623176</v>
      </c>
      <c r="AP63" s="4">
        <f ca="1">AP62*EXP('Task 5'!AM62)+$F63</f>
        <v>74331.928406856779</v>
      </c>
      <c r="AQ63" s="4">
        <f ca="1">AQ62*EXP('Task 5'!AN62)+$F63</f>
        <v>61909.217570240464</v>
      </c>
      <c r="AR63" s="4">
        <f ca="1">AR62*EXP('Task 5'!AO62)+$F63</f>
        <v>84356.144853756312</v>
      </c>
      <c r="AS63" s="4">
        <f ca="1">AS62*EXP('Task 5'!AP62)+$F63</f>
        <v>72010.273633018514</v>
      </c>
      <c r="AT63" s="4">
        <f ca="1">AT62*EXP('Task 5'!AQ62)+$F63</f>
        <v>53524.756283384944</v>
      </c>
      <c r="AU63" s="4">
        <f ca="1">AU62*EXP('Task 5'!AR62)+$F63</f>
        <v>120568.0702757898</v>
      </c>
      <c r="AV63" s="4">
        <f ca="1">AV62*EXP('Task 5'!AS62)+$F63</f>
        <v>82834.433790817042</v>
      </c>
      <c r="AW63" s="4">
        <f ca="1">AW62*EXP('Task 5'!AT62)+$F63</f>
        <v>71223.512361751389</v>
      </c>
      <c r="AX63" s="4">
        <f ca="1">AX62*EXP('Task 5'!AU62)+$F63</f>
        <v>65736.971144294803</v>
      </c>
      <c r="AY63" s="4">
        <f ca="1">AY62*EXP('Task 5'!AV62)+$F63</f>
        <v>84801.185215817342</v>
      </c>
      <c r="AZ63" s="4">
        <f ca="1">AZ62*EXP('Task 5'!AW62)+$F63</f>
        <v>76119.325872391157</v>
      </c>
      <c r="BA63" s="4">
        <f ca="1">BA62*EXP('Task 5'!AX62)+$F63</f>
        <v>75691.640129024658</v>
      </c>
      <c r="BB63" s="4">
        <f ca="1">BB62*EXP('Task 5'!AY62)+$F63</f>
        <v>87857.579016304997</v>
      </c>
      <c r="BC63" s="4">
        <f ca="1">BC62*EXP('Task 5'!AZ62)+$F63</f>
        <v>95521.906485532963</v>
      </c>
      <c r="BD63" s="4">
        <f ca="1">BD62*EXP('Task 5'!BA62)+$F63</f>
        <v>85445.217481909494</v>
      </c>
      <c r="BE63" s="4">
        <f ca="1">BE62*EXP('Task 5'!BB62)+$F63</f>
        <v>68192.156109885109</v>
      </c>
      <c r="BF63" s="4">
        <f ca="1">BF62*EXP('Task 5'!BC62)+$F63</f>
        <v>110130.11265556456</v>
      </c>
      <c r="BG63" s="4">
        <f ca="1">BG62*EXP('Task 5'!BD62)+$F63</f>
        <v>106940.85218601173</v>
      </c>
      <c r="BH63" s="4">
        <f ca="1">BH62*EXP('Task 5'!BE62)+$F63</f>
        <v>94973.35716800415</v>
      </c>
      <c r="BI63" s="4">
        <f ca="1">BI62*EXP('Task 5'!BF62)+$F63</f>
        <v>95046.970015569314</v>
      </c>
      <c r="BJ63" s="4">
        <f ca="1">BJ62*EXP('Task 5'!BG62)+$F63</f>
        <v>111947.44082595062</v>
      </c>
      <c r="BK63" s="4">
        <f ca="1">BK62*EXP('Task 5'!BH62)+$F63</f>
        <v>78556.2012724003</v>
      </c>
      <c r="BL63" s="4">
        <f ca="1">BL62*EXP('Task 5'!BI62)+$F63</f>
        <v>83419.713989481519</v>
      </c>
      <c r="BM63" s="4">
        <f ca="1">BM62*EXP('Task 5'!BJ62)+$F63</f>
        <v>95858.313978059334</v>
      </c>
      <c r="BN63" s="4">
        <f ca="1">BN62*EXP('Task 5'!BK62)+$F63</f>
        <v>112387.25293194797</v>
      </c>
      <c r="BO63" s="4">
        <f ca="1">BO62*EXP('Task 5'!BL62)+$F63</f>
        <v>70709.130951269006</v>
      </c>
      <c r="BP63" s="4">
        <f ca="1">BP62*EXP('Task 5'!BM62)+$F63</f>
        <v>52766.062409228362</v>
      </c>
      <c r="BQ63" s="4">
        <f ca="1">BQ62*EXP('Task 5'!BN62)+$F63</f>
        <v>50054.376835399395</v>
      </c>
      <c r="BR63" s="4">
        <f ca="1">BR62*EXP('Task 5'!BO62)+$F63</f>
        <v>65620.391493412826</v>
      </c>
      <c r="BS63" s="4">
        <f ca="1">BS62*EXP('Task 5'!BP62)+$F63</f>
        <v>95042.489728239991</v>
      </c>
      <c r="BT63" s="4">
        <f ca="1">BT62*EXP('Task 5'!BQ62)+$F63</f>
        <v>71420.326471963926</v>
      </c>
      <c r="BU63" s="4">
        <f ca="1">BU62*EXP('Task 5'!BR62)+$F63</f>
        <v>85908.613007978391</v>
      </c>
      <c r="BV63" s="4">
        <f ca="1">BV62*EXP('Task 5'!BS62)+$F63</f>
        <v>63383.861504830777</v>
      </c>
      <c r="BW63" s="4">
        <f ca="1">BW62*EXP('Task 5'!BT62)+$F63</f>
        <v>69664.518227093969</v>
      </c>
      <c r="BX63" s="4">
        <f ca="1">BX62*EXP('Task 5'!BU62)+$F63</f>
        <v>68235.14213134248</v>
      </c>
      <c r="BY63" s="4">
        <f ca="1">BY62*EXP('Task 5'!BV62)+$F63</f>
        <v>76444.687017829317</v>
      </c>
      <c r="BZ63" s="4">
        <f ca="1">BZ62*EXP('Task 5'!BW62)+$F63</f>
        <v>71498.633339714579</v>
      </c>
      <c r="CA63" s="4">
        <f ca="1">CA62*EXP('Task 5'!BX62)+$F63</f>
        <v>90254.454691026796</v>
      </c>
      <c r="CB63" s="4">
        <f ca="1">CB62*EXP('Task 5'!BY62)+$F63</f>
        <v>110266.36463003629</v>
      </c>
      <c r="CC63" s="4">
        <f ca="1">CC62*EXP('Task 5'!BZ62)+$F63</f>
        <v>111254.80290249319</v>
      </c>
      <c r="CD63" s="4">
        <f ca="1">CD62*EXP('Task 5'!CA62)+$F63</f>
        <v>50185.091213528438</v>
      </c>
      <c r="CE63" s="4">
        <f ca="1">CE62*EXP('Task 5'!CB62)+$F63</f>
        <v>55277.46100993811</v>
      </c>
      <c r="CF63" s="4">
        <f ca="1">CF62*EXP('Task 5'!CC62)+$F63</f>
        <v>50092.826777720751</v>
      </c>
      <c r="CG63" s="4">
        <f ca="1">CG62*EXP('Task 5'!CD62)+$F63</f>
        <v>99167.997407900577</v>
      </c>
      <c r="CH63" s="4">
        <f ca="1">CH62*EXP('Task 5'!CE62)+$F63</f>
        <v>56553.075564690524</v>
      </c>
      <c r="CI63" s="4">
        <f ca="1">CI62*EXP('Task 5'!CF62)+$F63</f>
        <v>72703.180446915634</v>
      </c>
      <c r="CJ63" s="4">
        <f ca="1">CJ62*EXP('Task 5'!CG62)+$F63</f>
        <v>72273.106140391246</v>
      </c>
      <c r="CK63" s="4">
        <f ca="1">CK62*EXP('Task 5'!CH62)+$F63</f>
        <v>131289.50484333141</v>
      </c>
      <c r="CL63" s="4">
        <f ca="1">CL62*EXP('Task 5'!CI62)+$F63</f>
        <v>82850.88220790078</v>
      </c>
      <c r="CM63" s="4">
        <f ca="1">CM62*EXP('Task 5'!CJ62)+$F63</f>
        <v>84813.870234087299</v>
      </c>
      <c r="CN63" s="4">
        <f ca="1">CN62*EXP('Task 5'!CK62)+$F63</f>
        <v>65079.078931347358</v>
      </c>
      <c r="CO63" s="4">
        <f ca="1">CO62*EXP('Task 5'!CL62)+$F63</f>
        <v>52940.900892888632</v>
      </c>
      <c r="CP63" s="4">
        <f ca="1">CP62*EXP('Task 5'!CM62)+$F63</f>
        <v>70926.306562861617</v>
      </c>
      <c r="CQ63" s="4">
        <f ca="1">CQ62*EXP('Task 5'!CN62)+$F63</f>
        <v>94403.514346804746</v>
      </c>
      <c r="CR63" s="4">
        <f ca="1">CR62*EXP('Task 5'!CO62)+$F63</f>
        <v>101797.37457563248</v>
      </c>
      <c r="CS63" s="4">
        <f ca="1">CS62*EXP('Task 5'!CP62)+$F63</f>
        <v>69661.599353926766</v>
      </c>
      <c r="CT63" s="4">
        <f ca="1">CT62*EXP('Task 5'!CQ62)+$F63</f>
        <v>62447.067028650563</v>
      </c>
      <c r="CU63" s="4">
        <f ca="1">CU62*EXP('Task 5'!CR62)+$F63</f>
        <v>82782.762636316183</v>
      </c>
      <c r="CV63" s="4">
        <f ca="1">CV62*EXP('Task 5'!CS62)+$F63</f>
        <v>86493.014849714935</v>
      </c>
      <c r="CW63" s="4">
        <f ca="1">CW62*EXP('Task 5'!CT62)+$F63</f>
        <v>63284.913385338543</v>
      </c>
      <c r="CX63" s="4">
        <f ca="1">CX62*EXP('Task 5'!CU62)+$F63</f>
        <v>89849.335222891124</v>
      </c>
      <c r="CY63" s="4">
        <f ca="1">CY62*EXP('Task 5'!CV62)+$F63</f>
        <v>102343.06409625376</v>
      </c>
      <c r="CZ63" s="4">
        <f ca="1">CZ62*EXP('Task 5'!CW62)+$F63</f>
        <v>79957.819491487448</v>
      </c>
      <c r="DA63" s="4">
        <f ca="1">DA62*EXP('Task 5'!CX62)+$F63</f>
        <v>59587.899986145479</v>
      </c>
      <c r="DB63" s="4">
        <f ca="1">DB62*EXP('Task 5'!CY62)+$F63</f>
        <v>62711.783538706986</v>
      </c>
    </row>
    <row r="64" spans="1:106" x14ac:dyDescent="0.25">
      <c r="A64">
        <v>58</v>
      </c>
      <c r="B64" s="1">
        <f>'Task 2'!B61</f>
        <v>46721</v>
      </c>
      <c r="C64" s="4">
        <f>$B$3*'Task 2'!G61</f>
        <v>473.42885999999999</v>
      </c>
      <c r="D64" s="5">
        <f>'Task 3'!F61</f>
        <v>3.6760343279125252E-3</v>
      </c>
      <c r="E64" s="4">
        <f t="shared" si="2"/>
        <v>34025.055321040927</v>
      </c>
      <c r="F64" s="4">
        <f>$C$3*'Task 2'!G61</f>
        <v>1104.66734</v>
      </c>
      <c r="G64" s="4">
        <f ca="1">G63*EXP('Task 5'!D63)+$F64</f>
        <v>103510.89898331881</v>
      </c>
      <c r="H64" s="4">
        <f ca="1">H63*EXP('Task 5'!E63)+$F64</f>
        <v>109745.07392988453</v>
      </c>
      <c r="I64" s="4">
        <f ca="1">I63*EXP('Task 5'!F63)+$F64</f>
        <v>82428.049112464418</v>
      </c>
      <c r="J64" s="4">
        <f ca="1">J63*EXP('Task 5'!G63)+$F64</f>
        <v>104206.05148491463</v>
      </c>
      <c r="K64" s="4">
        <f ca="1">K63*EXP('Task 5'!H63)+$F64</f>
        <v>136021.26696016942</v>
      </c>
      <c r="L64" s="4">
        <f ca="1">L63*EXP('Task 5'!I63)+$F64</f>
        <v>49848.578225669975</v>
      </c>
      <c r="M64" s="4">
        <f ca="1">M63*EXP('Task 5'!J63)+$F64</f>
        <v>88742.33469055187</v>
      </c>
      <c r="N64" s="4">
        <f ca="1">N63*EXP('Task 5'!K63)+$F64</f>
        <v>66141.605516699987</v>
      </c>
      <c r="O64" s="4">
        <f ca="1">O63*EXP('Task 5'!L63)+$F64</f>
        <v>134052.75072093663</v>
      </c>
      <c r="P64" s="4">
        <f ca="1">P63*EXP('Task 5'!M63)+$F64</f>
        <v>64332.702197409322</v>
      </c>
      <c r="Q64" s="4">
        <f ca="1">Q63*EXP('Task 5'!N63)+$F64</f>
        <v>84233.317103070367</v>
      </c>
      <c r="R64" s="4">
        <f ca="1">R63*EXP('Task 5'!O63)+$F64</f>
        <v>72358.277495244634</v>
      </c>
      <c r="S64" s="4">
        <f ca="1">S63*EXP('Task 5'!P63)+$F64</f>
        <v>67532.395141720583</v>
      </c>
      <c r="T64" s="4">
        <f ca="1">T63*EXP('Task 5'!Q63)+$F64</f>
        <v>78242.040274835294</v>
      </c>
      <c r="U64" s="4">
        <f ca="1">U63*EXP('Task 5'!R63)+$F64</f>
        <v>78667.180200671675</v>
      </c>
      <c r="V64" s="4">
        <f ca="1">V63*EXP('Task 5'!S63)+$F64</f>
        <v>87960.543299638826</v>
      </c>
      <c r="W64" s="4">
        <f ca="1">W63*EXP('Task 5'!T63)+$F64</f>
        <v>78531.910358243564</v>
      </c>
      <c r="X64" s="4">
        <f ca="1">X63*EXP('Task 5'!U63)+$F64</f>
        <v>63690.946671891477</v>
      </c>
      <c r="Y64" s="4">
        <f ca="1">Y63*EXP('Task 5'!V63)+$F64</f>
        <v>69125.762610891063</v>
      </c>
      <c r="Z64" s="4">
        <f ca="1">Z63*EXP('Task 5'!W63)+$F64</f>
        <v>114294.21206422817</v>
      </c>
      <c r="AA64" s="4">
        <f ca="1">AA63*EXP('Task 5'!X63)+$F64</f>
        <v>87421.781819411015</v>
      </c>
      <c r="AB64" s="4">
        <f ca="1">AB63*EXP('Task 5'!Y63)+$F64</f>
        <v>73986.999960133035</v>
      </c>
      <c r="AC64" s="4">
        <f ca="1">AC63*EXP('Task 5'!Z63)+$F64</f>
        <v>47687.379655183409</v>
      </c>
      <c r="AD64" s="4">
        <f ca="1">AD63*EXP('Task 5'!AA63)+$F64</f>
        <v>102562.07652830034</v>
      </c>
      <c r="AE64" s="4">
        <f ca="1">AE63*EXP('Task 5'!AB63)+$F64</f>
        <v>93784.595696421384</v>
      </c>
      <c r="AF64" s="4">
        <f ca="1">AF63*EXP('Task 5'!AC63)+$F64</f>
        <v>58899.847606281401</v>
      </c>
      <c r="AG64" s="4">
        <f ca="1">AG63*EXP('Task 5'!AD63)+$F64</f>
        <v>128427.83658702635</v>
      </c>
      <c r="AH64" s="4">
        <f ca="1">AH63*EXP('Task 5'!AE63)+$F64</f>
        <v>77704.352205234245</v>
      </c>
      <c r="AI64" s="4">
        <f ca="1">AI63*EXP('Task 5'!AF63)+$F64</f>
        <v>40138.348705933036</v>
      </c>
      <c r="AJ64" s="4">
        <f ca="1">AJ63*EXP('Task 5'!AG63)+$F64</f>
        <v>74055.441257574203</v>
      </c>
      <c r="AK64" s="4">
        <f ca="1">AK63*EXP('Task 5'!AH63)+$F64</f>
        <v>62967.322014692705</v>
      </c>
      <c r="AL64" s="4">
        <f ca="1">AL63*EXP('Task 5'!AI63)+$F64</f>
        <v>62150.072393128779</v>
      </c>
      <c r="AM64" s="4">
        <f ca="1">AM63*EXP('Task 5'!AJ63)+$F64</f>
        <v>61055.798353227452</v>
      </c>
      <c r="AN64" s="4">
        <f ca="1">AN63*EXP('Task 5'!AK63)+$F64</f>
        <v>84373.441473189276</v>
      </c>
      <c r="AO64" s="4">
        <f ca="1">AO63*EXP('Task 5'!AL63)+$F64</f>
        <v>72986.234910965984</v>
      </c>
      <c r="AP64" s="4">
        <f ca="1">AP63*EXP('Task 5'!AM63)+$F64</f>
        <v>74542.983251413403</v>
      </c>
      <c r="AQ64" s="4">
        <f ca="1">AQ63*EXP('Task 5'!AN63)+$F64</f>
        <v>64141.968145447478</v>
      </c>
      <c r="AR64" s="4">
        <f ca="1">AR63*EXP('Task 5'!AO63)+$F64</f>
        <v>86583.071081900111</v>
      </c>
      <c r="AS64" s="4">
        <f ca="1">AS63*EXP('Task 5'!AP63)+$F64</f>
        <v>66036.596496461076</v>
      </c>
      <c r="AT64" s="4">
        <f ca="1">AT63*EXP('Task 5'!AQ63)+$F64</f>
        <v>56417.114740785379</v>
      </c>
      <c r="AU64" s="4">
        <f ca="1">AU63*EXP('Task 5'!AR63)+$F64</f>
        <v>105755.88519173536</v>
      </c>
      <c r="AV64" s="4">
        <f ca="1">AV63*EXP('Task 5'!AS63)+$F64</f>
        <v>75958.214502558199</v>
      </c>
      <c r="AW64" s="4">
        <f ca="1">AW63*EXP('Task 5'!AT63)+$F64</f>
        <v>76089.437105840043</v>
      </c>
      <c r="AX64" s="4">
        <f ca="1">AX63*EXP('Task 5'!AU63)+$F64</f>
        <v>69048.399815981131</v>
      </c>
      <c r="AY64" s="4">
        <f ca="1">AY63*EXP('Task 5'!AV63)+$F64</f>
        <v>84860.789596934177</v>
      </c>
      <c r="AZ64" s="4">
        <f ca="1">AZ63*EXP('Task 5'!AW63)+$F64</f>
        <v>76339.316572767872</v>
      </c>
      <c r="BA64" s="4">
        <f ca="1">BA63*EXP('Task 5'!AX63)+$F64</f>
        <v>73991.596115671855</v>
      </c>
      <c r="BB64" s="4">
        <f ca="1">BB63*EXP('Task 5'!AY63)+$F64</f>
        <v>78475.1246143108</v>
      </c>
      <c r="BC64" s="4">
        <f ca="1">BC63*EXP('Task 5'!AZ63)+$F64</f>
        <v>96268.199113295297</v>
      </c>
      <c r="BD64" s="4">
        <f ca="1">BD63*EXP('Task 5'!BA63)+$F64</f>
        <v>92583.084105147718</v>
      </c>
      <c r="BE64" s="4">
        <f ca="1">BE63*EXP('Task 5'!BB63)+$F64</f>
        <v>65088.245755781565</v>
      </c>
      <c r="BF64" s="4">
        <f ca="1">BF63*EXP('Task 5'!BC63)+$F64</f>
        <v>112078.66747550073</v>
      </c>
      <c r="BG64" s="4">
        <f ca="1">BG63*EXP('Task 5'!BD63)+$F64</f>
        <v>94617.468091175644</v>
      </c>
      <c r="BH64" s="4">
        <f ca="1">BH63*EXP('Task 5'!BE63)+$F64</f>
        <v>104511.27316676079</v>
      </c>
      <c r="BI64" s="4">
        <f ca="1">BI63*EXP('Task 5'!BF63)+$F64</f>
        <v>107950.32008393516</v>
      </c>
      <c r="BJ64" s="4">
        <f ca="1">BJ63*EXP('Task 5'!BG63)+$F64</f>
        <v>106720.73851652713</v>
      </c>
      <c r="BK64" s="4">
        <f ca="1">BK63*EXP('Task 5'!BH63)+$F64</f>
        <v>81091.54070866984</v>
      </c>
      <c r="BL64" s="4">
        <f ca="1">BL63*EXP('Task 5'!BI63)+$F64</f>
        <v>81785.277407627931</v>
      </c>
      <c r="BM64" s="4">
        <f ca="1">BM63*EXP('Task 5'!BJ63)+$F64</f>
        <v>96039.9595012012</v>
      </c>
      <c r="BN64" s="4">
        <f ca="1">BN63*EXP('Task 5'!BK63)+$F64</f>
        <v>117618.99919573851</v>
      </c>
      <c r="BO64" s="4">
        <f ca="1">BO63*EXP('Task 5'!BL63)+$F64</f>
        <v>75941.686283082105</v>
      </c>
      <c r="BP64" s="4">
        <f ca="1">BP63*EXP('Task 5'!BM63)+$F64</f>
        <v>52475.56048710498</v>
      </c>
      <c r="BQ64" s="4">
        <f ca="1">BQ63*EXP('Task 5'!BN63)+$F64</f>
        <v>50280.296511788358</v>
      </c>
      <c r="BR64" s="4">
        <f ca="1">BR63*EXP('Task 5'!BO63)+$F64</f>
        <v>68329.272648520229</v>
      </c>
      <c r="BS64" s="4">
        <f ca="1">BS63*EXP('Task 5'!BP63)+$F64</f>
        <v>93528.463153598786</v>
      </c>
      <c r="BT64" s="4">
        <f ca="1">BT63*EXP('Task 5'!BQ63)+$F64</f>
        <v>67829.791734969083</v>
      </c>
      <c r="BU64" s="4">
        <f ca="1">BU63*EXP('Task 5'!BR63)+$F64</f>
        <v>84999.367692432919</v>
      </c>
      <c r="BV64" s="4">
        <f ca="1">BV63*EXP('Task 5'!BS63)+$F64</f>
        <v>62981.254585931893</v>
      </c>
      <c r="BW64" s="4">
        <f ca="1">BW63*EXP('Task 5'!BT63)+$F64</f>
        <v>73239.435624459788</v>
      </c>
      <c r="BX64" s="4">
        <f ca="1">BX63*EXP('Task 5'!BU63)+$F64</f>
        <v>68199.800448445036</v>
      </c>
      <c r="BY64" s="4">
        <f ca="1">BY63*EXP('Task 5'!BV63)+$F64</f>
        <v>70333.742506856841</v>
      </c>
      <c r="BZ64" s="4">
        <f ca="1">BZ63*EXP('Task 5'!BW63)+$F64</f>
        <v>67460.859651924184</v>
      </c>
      <c r="CA64" s="4">
        <f ca="1">CA63*EXP('Task 5'!BX63)+$F64</f>
        <v>86891.854216408916</v>
      </c>
      <c r="CB64" s="4">
        <f ca="1">CB63*EXP('Task 5'!BY63)+$F64</f>
        <v>105616.21777661463</v>
      </c>
      <c r="CC64" s="4">
        <f ca="1">CC63*EXP('Task 5'!BZ63)+$F64</f>
        <v>112787.79294252343</v>
      </c>
      <c r="CD64" s="4">
        <f ca="1">CD63*EXP('Task 5'!CA63)+$F64</f>
        <v>48114.955523172313</v>
      </c>
      <c r="CE64" s="4">
        <f ca="1">CE63*EXP('Task 5'!CB63)+$F64</f>
        <v>62385.91321833172</v>
      </c>
      <c r="CF64" s="4">
        <f ca="1">CF63*EXP('Task 5'!CC63)+$F64</f>
        <v>51854.832042705799</v>
      </c>
      <c r="CG64" s="4">
        <f ca="1">CG63*EXP('Task 5'!CD63)+$F64</f>
        <v>96508.909930147522</v>
      </c>
      <c r="CH64" s="4">
        <f ca="1">CH63*EXP('Task 5'!CE63)+$F64</f>
        <v>55022.052428384319</v>
      </c>
      <c r="CI64" s="4">
        <f ca="1">CI63*EXP('Task 5'!CF63)+$F64</f>
        <v>71441.272862195532</v>
      </c>
      <c r="CJ64" s="4">
        <f ca="1">CJ63*EXP('Task 5'!CG63)+$F64</f>
        <v>72677.344265142834</v>
      </c>
      <c r="CK64" s="4">
        <f ca="1">CK63*EXP('Task 5'!CH63)+$F64</f>
        <v>137973.58244137495</v>
      </c>
      <c r="CL64" s="4">
        <f ca="1">CL63*EXP('Task 5'!CI63)+$F64</f>
        <v>81714.935061178301</v>
      </c>
      <c r="CM64" s="4">
        <f ca="1">CM63*EXP('Task 5'!CJ63)+$F64</f>
        <v>84234.10160483564</v>
      </c>
      <c r="CN64" s="4">
        <f ca="1">CN63*EXP('Task 5'!CK63)+$F64</f>
        <v>66578.013665047562</v>
      </c>
      <c r="CO64" s="4">
        <f ca="1">CO63*EXP('Task 5'!CL63)+$F64</f>
        <v>56685.286535455016</v>
      </c>
      <c r="CP64" s="4">
        <f ca="1">CP63*EXP('Task 5'!CM63)+$F64</f>
        <v>71276.844108921025</v>
      </c>
      <c r="CQ64" s="4">
        <f ca="1">CQ63*EXP('Task 5'!CN63)+$F64</f>
        <v>97387.400117969315</v>
      </c>
      <c r="CR64" s="4">
        <f ca="1">CR63*EXP('Task 5'!CO63)+$F64</f>
        <v>100458.70918433591</v>
      </c>
      <c r="CS64" s="4">
        <f ca="1">CS63*EXP('Task 5'!CP63)+$F64</f>
        <v>70543.386067617175</v>
      </c>
      <c r="CT64" s="4">
        <f ca="1">CT63*EXP('Task 5'!CQ63)+$F64</f>
        <v>62398.15033281326</v>
      </c>
      <c r="CU64" s="4">
        <f ca="1">CU63*EXP('Task 5'!CR63)+$F64</f>
        <v>77954.967093645755</v>
      </c>
      <c r="CV64" s="4">
        <f ca="1">CV63*EXP('Task 5'!CS63)+$F64</f>
        <v>84681.083020911945</v>
      </c>
      <c r="CW64" s="4">
        <f ca="1">CW63*EXP('Task 5'!CT63)+$F64</f>
        <v>65285.916925013487</v>
      </c>
      <c r="CX64" s="4">
        <f ca="1">CX63*EXP('Task 5'!CU63)+$F64</f>
        <v>94610.933175700397</v>
      </c>
      <c r="CY64" s="4">
        <f ca="1">CY63*EXP('Task 5'!CV63)+$F64</f>
        <v>98092.705990720526</v>
      </c>
      <c r="CZ64" s="4">
        <f ca="1">CZ63*EXP('Task 5'!CW63)+$F64</f>
        <v>80576.912579781085</v>
      </c>
      <c r="DA64" s="4">
        <f ca="1">DA63*EXP('Task 5'!CX63)+$F64</f>
        <v>59688.85165315948</v>
      </c>
      <c r="DB64" s="4">
        <f ca="1">DB63*EXP('Task 5'!CY63)+$F64</f>
        <v>65613.549431926309</v>
      </c>
    </row>
    <row r="65" spans="1:106" x14ac:dyDescent="0.25">
      <c r="A65">
        <v>59</v>
      </c>
      <c r="B65" s="1">
        <f>'Task 2'!B62</f>
        <v>46752</v>
      </c>
      <c r="C65" s="4">
        <f>$B$3*'Task 2'!G62</f>
        <v>1598.42886</v>
      </c>
      <c r="D65" s="5">
        <f>'Task 3'!F62</f>
        <v>3.6793008180366904E-3</v>
      </c>
      <c r="E65" s="4">
        <f t="shared" si="2"/>
        <v>35748.755510103903</v>
      </c>
      <c r="F65" s="4">
        <f>$C$3*'Task 2'!G62</f>
        <v>3729.6673399999995</v>
      </c>
      <c r="G65" s="4">
        <f ca="1">G64*EXP('Task 5'!D64)+$F65</f>
        <v>105794.19695969537</v>
      </c>
      <c r="H65" s="4">
        <f ca="1">H64*EXP('Task 5'!E64)+$F65</f>
        <v>116235.91699636592</v>
      </c>
      <c r="I65" s="4">
        <f ca="1">I64*EXP('Task 5'!F64)+$F65</f>
        <v>86983.257272734787</v>
      </c>
      <c r="J65" s="4">
        <f ca="1">J64*EXP('Task 5'!G64)+$F65</f>
        <v>116963.73084319627</v>
      </c>
      <c r="K65" s="4">
        <f ca="1">K64*EXP('Task 5'!H64)+$F65</f>
        <v>143219.11625816711</v>
      </c>
      <c r="L65" s="4">
        <f ca="1">L64*EXP('Task 5'!I64)+$F65</f>
        <v>53374.714781094212</v>
      </c>
      <c r="M65" s="4">
        <f ca="1">M64*EXP('Task 5'!J64)+$F65</f>
        <v>96437.02369707344</v>
      </c>
      <c r="N65" s="4">
        <f ca="1">N64*EXP('Task 5'!K64)+$F65</f>
        <v>68405.231462508324</v>
      </c>
      <c r="O65" s="4">
        <f ca="1">O64*EXP('Task 5'!L64)+$F65</f>
        <v>138669.19748899434</v>
      </c>
      <c r="P65" s="4">
        <f ca="1">P64*EXP('Task 5'!M64)+$F65</f>
        <v>71723.97913915501</v>
      </c>
      <c r="Q65" s="4">
        <f ca="1">Q64*EXP('Task 5'!N64)+$F65</f>
        <v>86507.129309198135</v>
      </c>
      <c r="R65" s="4">
        <f ca="1">R64*EXP('Task 5'!O64)+$F65</f>
        <v>82096.427877266455</v>
      </c>
      <c r="S65" s="4">
        <f ca="1">S64*EXP('Task 5'!P64)+$F65</f>
        <v>70807.592513606927</v>
      </c>
      <c r="T65" s="4">
        <f ca="1">T64*EXP('Task 5'!Q64)+$F65</f>
        <v>84678.090783995052</v>
      </c>
      <c r="U65" s="4">
        <f ca="1">U64*EXP('Task 5'!R64)+$F65</f>
        <v>84254.78646072105</v>
      </c>
      <c r="V65" s="4">
        <f ca="1">V64*EXP('Task 5'!S64)+$F65</f>
        <v>95463.045029707268</v>
      </c>
      <c r="W65" s="4">
        <f ca="1">W64*EXP('Task 5'!T64)+$F65</f>
        <v>86742.380267659508</v>
      </c>
      <c r="X65" s="4">
        <f ca="1">X64*EXP('Task 5'!U64)+$F65</f>
        <v>71453.3367119467</v>
      </c>
      <c r="Y65" s="4">
        <f ca="1">Y64*EXP('Task 5'!V64)+$F65</f>
        <v>75397.30643821806</v>
      </c>
      <c r="Z65" s="4">
        <f ca="1">Z64*EXP('Task 5'!W64)+$F65</f>
        <v>116397.29727255764</v>
      </c>
      <c r="AA65" s="4">
        <f ca="1">AA64*EXP('Task 5'!X64)+$F65</f>
        <v>105945.50231012324</v>
      </c>
      <c r="AB65" s="4">
        <f ca="1">AB64*EXP('Task 5'!Y64)+$F65</f>
        <v>75356.337809531804</v>
      </c>
      <c r="AC65" s="4">
        <f ca="1">AC64*EXP('Task 5'!Z64)+$F65</f>
        <v>48453.234225598833</v>
      </c>
      <c r="AD65" s="4">
        <f ca="1">AD64*EXP('Task 5'!AA64)+$F65</f>
        <v>108096.31785454601</v>
      </c>
      <c r="AE65" s="4">
        <f ca="1">AE64*EXP('Task 5'!AB64)+$F65</f>
        <v>97609.044792456654</v>
      </c>
      <c r="AF65" s="4">
        <f ca="1">AF64*EXP('Task 5'!AC64)+$F65</f>
        <v>57537.145169588301</v>
      </c>
      <c r="AG65" s="4">
        <f ca="1">AG64*EXP('Task 5'!AD64)+$F65</f>
        <v>131135.41399334828</v>
      </c>
      <c r="AH65" s="4">
        <f ca="1">AH64*EXP('Task 5'!AE64)+$F65</f>
        <v>78352.726735161821</v>
      </c>
      <c r="AI65" s="4">
        <f ca="1">AI64*EXP('Task 5'!AF64)+$F65</f>
        <v>45620.08322923477</v>
      </c>
      <c r="AJ65" s="4">
        <f ca="1">AJ64*EXP('Task 5'!AG64)+$F65</f>
        <v>79034.924773648017</v>
      </c>
      <c r="AK65" s="4">
        <f ca="1">AK64*EXP('Task 5'!AH64)+$F65</f>
        <v>63512.985179725707</v>
      </c>
      <c r="AL65" s="4">
        <f ca="1">AL64*EXP('Task 5'!AI64)+$F65</f>
        <v>73612.138855226556</v>
      </c>
      <c r="AM65" s="4">
        <f ca="1">AM64*EXP('Task 5'!AJ64)+$F65</f>
        <v>64819.148165568491</v>
      </c>
      <c r="AN65" s="4">
        <f ca="1">AN64*EXP('Task 5'!AK64)+$F65</f>
        <v>85113.982722154717</v>
      </c>
      <c r="AO65" s="4">
        <f ca="1">AO64*EXP('Task 5'!AL64)+$F65</f>
        <v>74032.468243335417</v>
      </c>
      <c r="AP65" s="4">
        <f ca="1">AP64*EXP('Task 5'!AM64)+$F65</f>
        <v>86054.838429993499</v>
      </c>
      <c r="AQ65" s="4">
        <f ca="1">AQ64*EXP('Task 5'!AN64)+$F65</f>
        <v>75816.826709277171</v>
      </c>
      <c r="AR65" s="4">
        <f ca="1">AR64*EXP('Task 5'!AO64)+$F65</f>
        <v>80951.997916474284</v>
      </c>
      <c r="AS65" s="4">
        <f ca="1">AS64*EXP('Task 5'!AP64)+$F65</f>
        <v>70480.534911234179</v>
      </c>
      <c r="AT65" s="4">
        <f ca="1">AT64*EXP('Task 5'!AQ64)+$F65</f>
        <v>63115.879762848526</v>
      </c>
      <c r="AU65" s="4">
        <f ca="1">AU64*EXP('Task 5'!AR64)+$F65</f>
        <v>117715.62955956877</v>
      </c>
      <c r="AV65" s="4">
        <f ca="1">AV64*EXP('Task 5'!AS64)+$F65</f>
        <v>77111.520769740775</v>
      </c>
      <c r="AW65" s="4">
        <f ca="1">AW64*EXP('Task 5'!AT64)+$F65</f>
        <v>83215.989104567008</v>
      </c>
      <c r="AX65" s="4">
        <f ca="1">AX64*EXP('Task 5'!AU64)+$F65</f>
        <v>71301.121392846428</v>
      </c>
      <c r="AY65" s="4">
        <f ca="1">AY64*EXP('Task 5'!AV64)+$F65</f>
        <v>95276.442762060076</v>
      </c>
      <c r="AZ65" s="4">
        <f ca="1">AZ64*EXP('Task 5'!AW64)+$F65</f>
        <v>77104.425006683159</v>
      </c>
      <c r="BA65" s="4">
        <f ca="1">BA64*EXP('Task 5'!AX64)+$F65</f>
        <v>76489.816893398413</v>
      </c>
      <c r="BB65" s="4">
        <f ca="1">BB64*EXP('Task 5'!AY64)+$F65</f>
        <v>78166.07130564563</v>
      </c>
      <c r="BC65" s="4">
        <f ca="1">BC64*EXP('Task 5'!AZ64)+$F65</f>
        <v>104107.75414137085</v>
      </c>
      <c r="BD65" s="4">
        <f ca="1">BD64*EXP('Task 5'!BA64)+$F65</f>
        <v>93526.332217812378</v>
      </c>
      <c r="BE65" s="4">
        <f ca="1">BE64*EXP('Task 5'!BB64)+$F65</f>
        <v>78542.826732466448</v>
      </c>
      <c r="BF65" s="4">
        <f ca="1">BF64*EXP('Task 5'!BC64)+$F65</f>
        <v>114900.02259452341</v>
      </c>
      <c r="BG65" s="4">
        <f ca="1">BG64*EXP('Task 5'!BD64)+$F65</f>
        <v>97388.067253174115</v>
      </c>
      <c r="BH65" s="4">
        <f ca="1">BH64*EXP('Task 5'!BE64)+$F65</f>
        <v>110734.23120362491</v>
      </c>
      <c r="BI65" s="4">
        <f ca="1">BI64*EXP('Task 5'!BF64)+$F65</f>
        <v>104557.96383559759</v>
      </c>
      <c r="BJ65" s="4">
        <f ca="1">BJ64*EXP('Task 5'!BG64)+$F65</f>
        <v>112264.92154776695</v>
      </c>
      <c r="BK65" s="4">
        <f ca="1">BK64*EXP('Task 5'!BH64)+$F65</f>
        <v>84036.661755981622</v>
      </c>
      <c r="BL65" s="4">
        <f ca="1">BL64*EXP('Task 5'!BI64)+$F65</f>
        <v>84728.335315688935</v>
      </c>
      <c r="BM65" s="4">
        <f ca="1">BM64*EXP('Task 5'!BJ64)+$F65</f>
        <v>103292.91102516445</v>
      </c>
      <c r="BN65" s="4">
        <f ca="1">BN64*EXP('Task 5'!BK64)+$F65</f>
        <v>123239.83849092637</v>
      </c>
      <c r="BO65" s="4">
        <f ca="1">BO64*EXP('Task 5'!BL64)+$F65</f>
        <v>76066.803428371306</v>
      </c>
      <c r="BP65" s="4">
        <f ca="1">BP64*EXP('Task 5'!BM64)+$F65</f>
        <v>60575.902733734525</v>
      </c>
      <c r="BQ65" s="4">
        <f ca="1">BQ64*EXP('Task 5'!BN64)+$F65</f>
        <v>54469.898450854213</v>
      </c>
      <c r="BR65" s="4">
        <f ca="1">BR64*EXP('Task 5'!BO64)+$F65</f>
        <v>75130.403337811091</v>
      </c>
      <c r="BS65" s="4">
        <f ca="1">BS64*EXP('Task 5'!BP64)+$F65</f>
        <v>93689.529593068364</v>
      </c>
      <c r="BT65" s="4">
        <f ca="1">BT64*EXP('Task 5'!BQ64)+$F65</f>
        <v>73941.150374927965</v>
      </c>
      <c r="BU65" s="4">
        <f ca="1">BU64*EXP('Task 5'!BR64)+$F65</f>
        <v>92944.013325005668</v>
      </c>
      <c r="BV65" s="4">
        <f ca="1">BV64*EXP('Task 5'!BS64)+$F65</f>
        <v>61414.827670912746</v>
      </c>
      <c r="BW65" s="4">
        <f ca="1">BW64*EXP('Task 5'!BT64)+$F65</f>
        <v>71661.49043801357</v>
      </c>
      <c r="BX65" s="4">
        <f ca="1">BX64*EXP('Task 5'!BU64)+$F65</f>
        <v>71789.72693391137</v>
      </c>
      <c r="BY65" s="4">
        <f ca="1">BY64*EXP('Task 5'!BV64)+$F65</f>
        <v>72897.635085126763</v>
      </c>
      <c r="BZ65" s="4">
        <f ca="1">BZ64*EXP('Task 5'!BW64)+$F65</f>
        <v>65243.911480369105</v>
      </c>
      <c r="CA65" s="4">
        <f ca="1">CA64*EXP('Task 5'!BX64)+$F65</f>
        <v>81172.505495825724</v>
      </c>
      <c r="CB65" s="4">
        <f ca="1">CB64*EXP('Task 5'!BY64)+$F65</f>
        <v>120222.74432663746</v>
      </c>
      <c r="CC65" s="4">
        <f ca="1">CC64*EXP('Task 5'!BZ64)+$F65</f>
        <v>114613.52774288789</v>
      </c>
      <c r="CD65" s="4">
        <f ca="1">CD64*EXP('Task 5'!CA64)+$F65</f>
        <v>48493.397590939567</v>
      </c>
      <c r="CE65" s="4">
        <f ca="1">CE64*EXP('Task 5'!CB64)+$F65</f>
        <v>68662.660386325762</v>
      </c>
      <c r="CF65" s="4">
        <f ca="1">CF64*EXP('Task 5'!CC64)+$F65</f>
        <v>62077.944286318598</v>
      </c>
      <c r="CG65" s="4">
        <f ca="1">CG64*EXP('Task 5'!CD64)+$F65</f>
        <v>95081.432924352383</v>
      </c>
      <c r="CH65" s="4">
        <f ca="1">CH64*EXP('Task 5'!CE64)+$F65</f>
        <v>62221.469873176364</v>
      </c>
      <c r="CI65" s="4">
        <f ca="1">CI64*EXP('Task 5'!CF64)+$F65</f>
        <v>76300.736972567145</v>
      </c>
      <c r="CJ65" s="4">
        <f ca="1">CJ64*EXP('Task 5'!CG64)+$F65</f>
        <v>73111.076276863998</v>
      </c>
      <c r="CK65" s="4">
        <f ca="1">CK64*EXP('Task 5'!CH64)+$F65</f>
        <v>136722.41236778541</v>
      </c>
      <c r="CL65" s="4">
        <f ca="1">CL64*EXP('Task 5'!CI64)+$F65</f>
        <v>91113.282515057188</v>
      </c>
      <c r="CM65" s="4">
        <f ca="1">CM64*EXP('Task 5'!CJ64)+$F65</f>
        <v>90769.515367169603</v>
      </c>
      <c r="CN65" s="4">
        <f ca="1">CN64*EXP('Task 5'!CK64)+$F65</f>
        <v>67463.332793339883</v>
      </c>
      <c r="CO65" s="4">
        <f ca="1">CO64*EXP('Task 5'!CL64)+$F65</f>
        <v>60250.42938873903</v>
      </c>
      <c r="CP65" s="4">
        <f ca="1">CP64*EXP('Task 5'!CM64)+$F65</f>
        <v>81041.871483273353</v>
      </c>
      <c r="CQ65" s="4">
        <f ca="1">CQ64*EXP('Task 5'!CN64)+$F65</f>
        <v>106756.0723023825</v>
      </c>
      <c r="CR65" s="4">
        <f ca="1">CR64*EXP('Task 5'!CO64)+$F65</f>
        <v>103918.00898593805</v>
      </c>
      <c r="CS65" s="4">
        <f ca="1">CS64*EXP('Task 5'!CP64)+$F65</f>
        <v>81266.290284460963</v>
      </c>
      <c r="CT65" s="4">
        <f ca="1">CT64*EXP('Task 5'!CQ64)+$F65</f>
        <v>67674.984237915094</v>
      </c>
      <c r="CU65" s="4">
        <f ca="1">CU64*EXP('Task 5'!CR64)+$F65</f>
        <v>81888.051962916856</v>
      </c>
      <c r="CV65" s="4">
        <f ca="1">CV64*EXP('Task 5'!CS64)+$F65</f>
        <v>97252.108102913786</v>
      </c>
      <c r="CW65" s="4">
        <f ca="1">CW64*EXP('Task 5'!CT64)+$F65</f>
        <v>67363.174564204848</v>
      </c>
      <c r="CX65" s="4">
        <f ca="1">CX64*EXP('Task 5'!CU64)+$F65</f>
        <v>90581.432871740268</v>
      </c>
      <c r="CY65" s="4">
        <f ca="1">CY64*EXP('Task 5'!CV64)+$F65</f>
        <v>104039.14515778479</v>
      </c>
      <c r="CZ65" s="4">
        <f ca="1">CZ64*EXP('Task 5'!CW64)+$F65</f>
        <v>77512.528583022649</v>
      </c>
      <c r="DA65" s="4">
        <f ca="1">DA64*EXP('Task 5'!CX64)+$F65</f>
        <v>65954.779721333543</v>
      </c>
      <c r="DB65" s="4">
        <f ca="1">DB64*EXP('Task 5'!CY64)+$F65</f>
        <v>69479.997144754147</v>
      </c>
    </row>
    <row r="66" spans="1:106" x14ac:dyDescent="0.25">
      <c r="A66">
        <v>60</v>
      </c>
      <c r="B66" s="1">
        <f>'Task 2'!B63</f>
        <v>46783</v>
      </c>
      <c r="C66" s="4">
        <f>$B$3*'Task 2'!G63</f>
        <v>501.83459159999995</v>
      </c>
      <c r="D66" s="5">
        <f>'Task 3'!F63</f>
        <v>3.6817377042002164E-3</v>
      </c>
      <c r="E66" s="4">
        <f t="shared" si="2"/>
        <v>36382.266805005573</v>
      </c>
      <c r="F66" s="4">
        <f>$C$3*'Task 2'!G63</f>
        <v>1170.9473803999999</v>
      </c>
      <c r="G66" s="4">
        <f ca="1">G65*EXP('Task 5'!D65)+$F66</f>
        <v>115365.84454749564</v>
      </c>
      <c r="H66" s="4">
        <f ca="1">H65*EXP('Task 5'!E65)+$F66</f>
        <v>131128.53254962634</v>
      </c>
      <c r="I66" s="4">
        <f ca="1">I65*EXP('Task 5'!F65)+$F66</f>
        <v>88343.240566988927</v>
      </c>
      <c r="J66" s="4">
        <f ca="1">J65*EXP('Task 5'!G65)+$F66</f>
        <v>120752.77879062727</v>
      </c>
      <c r="K66" s="4">
        <f ca="1">K65*EXP('Task 5'!H65)+$F66</f>
        <v>147704.75866004481</v>
      </c>
      <c r="L66" s="4">
        <f ca="1">L65*EXP('Task 5'!I65)+$F66</f>
        <v>56642.008799345022</v>
      </c>
      <c r="M66" s="4">
        <f ca="1">M65*EXP('Task 5'!J65)+$F66</f>
        <v>99863.648090530507</v>
      </c>
      <c r="N66" s="4">
        <f ca="1">N65*EXP('Task 5'!K65)+$F66</f>
        <v>67770.680880997505</v>
      </c>
      <c r="O66" s="4">
        <f ca="1">O65*EXP('Task 5'!L65)+$F66</f>
        <v>135465.48838503929</v>
      </c>
      <c r="P66" s="4">
        <f ca="1">P65*EXP('Task 5'!M65)+$F66</f>
        <v>69877.990688562248</v>
      </c>
      <c r="Q66" s="4">
        <f ca="1">Q65*EXP('Task 5'!N65)+$F66</f>
        <v>78108.206174162944</v>
      </c>
      <c r="R66" s="4">
        <f ca="1">R65*EXP('Task 5'!O65)+$F66</f>
        <v>77449.871297324484</v>
      </c>
      <c r="S66" s="4">
        <f ca="1">S65*EXP('Task 5'!P65)+$F66</f>
        <v>74483.991043490067</v>
      </c>
      <c r="T66" s="4">
        <f ca="1">T65*EXP('Task 5'!Q65)+$F66</f>
        <v>91014.014470009643</v>
      </c>
      <c r="U66" s="4">
        <f ca="1">U65*EXP('Task 5'!R65)+$F66</f>
        <v>83047.294302842347</v>
      </c>
      <c r="V66" s="4">
        <f ca="1">V65*EXP('Task 5'!S65)+$F66</f>
        <v>102472.82730975325</v>
      </c>
      <c r="W66" s="4">
        <f ca="1">W65*EXP('Task 5'!T65)+$F66</f>
        <v>88404.669557029105</v>
      </c>
      <c r="X66" s="4">
        <f ca="1">X65*EXP('Task 5'!U65)+$F66</f>
        <v>71360.951350852396</v>
      </c>
      <c r="Y66" s="4">
        <f ca="1">Y65*EXP('Task 5'!V65)+$F66</f>
        <v>84265.184573603212</v>
      </c>
      <c r="Z66" s="4">
        <f ca="1">Z65*EXP('Task 5'!W65)+$F66</f>
        <v>122467.37003925344</v>
      </c>
      <c r="AA66" s="4">
        <f ca="1">AA65*EXP('Task 5'!X65)+$F66</f>
        <v>117624.85623399621</v>
      </c>
      <c r="AB66" s="4">
        <f ca="1">AB65*EXP('Task 5'!Y65)+$F66</f>
        <v>76961.206986855104</v>
      </c>
      <c r="AC66" s="4">
        <f ca="1">AC65*EXP('Task 5'!Z65)+$F66</f>
        <v>51163.064995326815</v>
      </c>
      <c r="AD66" s="4">
        <f ca="1">AD65*EXP('Task 5'!AA65)+$F66</f>
        <v>116843.57532252745</v>
      </c>
      <c r="AE66" s="4">
        <f ca="1">AE65*EXP('Task 5'!AB65)+$F66</f>
        <v>103738.66625864172</v>
      </c>
      <c r="AF66" s="4">
        <f ca="1">AF65*EXP('Task 5'!AC65)+$F66</f>
        <v>58884.529821083735</v>
      </c>
      <c r="AG66" s="4">
        <f ca="1">AG65*EXP('Task 5'!AD65)+$F66</f>
        <v>120545.48302828193</v>
      </c>
      <c r="AH66" s="4">
        <f ca="1">AH65*EXP('Task 5'!AE65)+$F66</f>
        <v>80429.463169290786</v>
      </c>
      <c r="AI66" s="4">
        <f ca="1">AI65*EXP('Task 5'!AF65)+$F66</f>
        <v>46361.589354587981</v>
      </c>
      <c r="AJ66" s="4">
        <f ca="1">AJ65*EXP('Task 5'!AG65)+$F66</f>
        <v>84068.998402467769</v>
      </c>
      <c r="AK66" s="4">
        <f ca="1">AK65*EXP('Task 5'!AH65)+$F66</f>
        <v>73884.824782903161</v>
      </c>
      <c r="AL66" s="4">
        <f ca="1">AL65*EXP('Task 5'!AI65)+$F66</f>
        <v>78022.525383350177</v>
      </c>
      <c r="AM66" s="4">
        <f ca="1">AM65*EXP('Task 5'!AJ65)+$F66</f>
        <v>70516.059017561114</v>
      </c>
      <c r="AN66" s="4">
        <f ca="1">AN65*EXP('Task 5'!AK65)+$F66</f>
        <v>87271.77005735616</v>
      </c>
      <c r="AO66" s="4">
        <f ca="1">AO65*EXP('Task 5'!AL65)+$F66</f>
        <v>71353.863063669341</v>
      </c>
      <c r="AP66" s="4">
        <f ca="1">AP65*EXP('Task 5'!AM65)+$F66</f>
        <v>91367.002828622703</v>
      </c>
      <c r="AQ66" s="4">
        <f ca="1">AQ65*EXP('Task 5'!AN65)+$F66</f>
        <v>76434.065054335209</v>
      </c>
      <c r="AR66" s="4">
        <f ca="1">AR65*EXP('Task 5'!AO65)+$F66</f>
        <v>82089.514227771229</v>
      </c>
      <c r="AS66" s="4">
        <f ca="1">AS65*EXP('Task 5'!AP65)+$F66</f>
        <v>72678.668184892435</v>
      </c>
      <c r="AT66" s="4">
        <f ca="1">AT65*EXP('Task 5'!AQ65)+$F66</f>
        <v>62586.888164862416</v>
      </c>
      <c r="AU66" s="4">
        <f ca="1">AU65*EXP('Task 5'!AR65)+$F66</f>
        <v>117019.55488144512</v>
      </c>
      <c r="AV66" s="4">
        <f ca="1">AV65*EXP('Task 5'!AS65)+$F66</f>
        <v>71804.550353373881</v>
      </c>
      <c r="AW66" s="4">
        <f ca="1">AW65*EXP('Task 5'!AT65)+$F66</f>
        <v>77246.702253964453</v>
      </c>
      <c r="AX66" s="4">
        <f ca="1">AX65*EXP('Task 5'!AU65)+$F66</f>
        <v>68930.413422599464</v>
      </c>
      <c r="AY66" s="4">
        <f ca="1">AY65*EXP('Task 5'!AV65)+$F66</f>
        <v>94078.176596397127</v>
      </c>
      <c r="AZ66" s="4">
        <f ca="1">AZ65*EXP('Task 5'!AW65)+$F66</f>
        <v>72478.244659182237</v>
      </c>
      <c r="BA66" s="4">
        <f ca="1">BA65*EXP('Task 5'!AX65)+$F66</f>
        <v>83980.907129547719</v>
      </c>
      <c r="BB66" s="4">
        <f ca="1">BB65*EXP('Task 5'!AY65)+$F66</f>
        <v>77176.078910533863</v>
      </c>
      <c r="BC66" s="4">
        <f ca="1">BC65*EXP('Task 5'!AZ65)+$F66</f>
        <v>110272.13481943542</v>
      </c>
      <c r="BD66" s="4">
        <f ca="1">BD65*EXP('Task 5'!BA65)+$F66</f>
        <v>93776.622234802591</v>
      </c>
      <c r="BE66" s="4">
        <f ca="1">BE65*EXP('Task 5'!BB65)+$F66</f>
        <v>74273.504453579968</v>
      </c>
      <c r="BF66" s="4">
        <f ca="1">BF65*EXP('Task 5'!BC65)+$F66</f>
        <v>122924.77101200444</v>
      </c>
      <c r="BG66" s="4">
        <f ca="1">BG65*EXP('Task 5'!BD65)+$F66</f>
        <v>106156.589152969</v>
      </c>
      <c r="BH66" s="4">
        <f ca="1">BH65*EXP('Task 5'!BE65)+$F66</f>
        <v>102750.6199866174</v>
      </c>
      <c r="BI66" s="4">
        <f ca="1">BI65*EXP('Task 5'!BF65)+$F66</f>
        <v>104496.79340452456</v>
      </c>
      <c r="BJ66" s="4">
        <f ca="1">BJ65*EXP('Task 5'!BG65)+$F66</f>
        <v>111909.55900107171</v>
      </c>
      <c r="BK66" s="4">
        <f ca="1">BK65*EXP('Task 5'!BH65)+$F66</f>
        <v>87074.488964984746</v>
      </c>
      <c r="BL66" s="4">
        <f ca="1">BL65*EXP('Task 5'!BI65)+$F66</f>
        <v>75979.770433746016</v>
      </c>
      <c r="BM66" s="4">
        <f ca="1">BM65*EXP('Task 5'!BJ65)+$F66</f>
        <v>100347.59841923653</v>
      </c>
      <c r="BN66" s="4">
        <f ca="1">BN65*EXP('Task 5'!BK65)+$F66</f>
        <v>140761.39701809137</v>
      </c>
      <c r="BO66" s="4">
        <f ca="1">BO65*EXP('Task 5'!BL65)+$F66</f>
        <v>79326.726565758479</v>
      </c>
      <c r="BP66" s="4">
        <f ca="1">BP65*EXP('Task 5'!BM65)+$F66</f>
        <v>62271.54853328746</v>
      </c>
      <c r="BQ66" s="4">
        <f ca="1">BQ65*EXP('Task 5'!BN65)+$F66</f>
        <v>56546.265095851173</v>
      </c>
      <c r="BR66" s="4">
        <f ca="1">BR65*EXP('Task 5'!BO65)+$F66</f>
        <v>72956.472572539598</v>
      </c>
      <c r="BS66" s="4">
        <f ca="1">BS65*EXP('Task 5'!BP65)+$F66</f>
        <v>90045.581714937274</v>
      </c>
      <c r="BT66" s="4">
        <f ca="1">BT65*EXP('Task 5'!BQ65)+$F66</f>
        <v>71832.342590596367</v>
      </c>
      <c r="BU66" s="4">
        <f ca="1">BU65*EXP('Task 5'!BR65)+$F66</f>
        <v>93875.903994097331</v>
      </c>
      <c r="BV66" s="4">
        <f ca="1">BV65*EXP('Task 5'!BS65)+$F66</f>
        <v>59706.324119970428</v>
      </c>
      <c r="BW66" s="4">
        <f ca="1">BW65*EXP('Task 5'!BT65)+$F66</f>
        <v>76524.482279782518</v>
      </c>
      <c r="BX66" s="4">
        <f ca="1">BX65*EXP('Task 5'!BU65)+$F66</f>
        <v>75070.617720935727</v>
      </c>
      <c r="BY66" s="4">
        <f ca="1">BY65*EXP('Task 5'!BV65)+$F66</f>
        <v>73994.485122110113</v>
      </c>
      <c r="BZ66" s="4">
        <f ca="1">BZ65*EXP('Task 5'!BW65)+$F66</f>
        <v>67563.117903373655</v>
      </c>
      <c r="CA66" s="4">
        <f ca="1">CA65*EXP('Task 5'!BX65)+$F66</f>
        <v>88277.689470228157</v>
      </c>
      <c r="CB66" s="4">
        <f ca="1">CB65*EXP('Task 5'!BY65)+$F66</f>
        <v>129498.90963721012</v>
      </c>
      <c r="CC66" s="4">
        <f ca="1">CC65*EXP('Task 5'!BZ65)+$F66</f>
        <v>117538.23176286231</v>
      </c>
      <c r="CD66" s="4">
        <f ca="1">CD65*EXP('Task 5'!CA65)+$F66</f>
        <v>50592.509627493768</v>
      </c>
      <c r="CE66" s="4">
        <f ca="1">CE65*EXP('Task 5'!CB65)+$F66</f>
        <v>69707.960326551678</v>
      </c>
      <c r="CF66" s="4">
        <f ca="1">CF65*EXP('Task 5'!CC65)+$F66</f>
        <v>61077.455906838601</v>
      </c>
      <c r="CG66" s="4">
        <f ca="1">CG65*EXP('Task 5'!CD65)+$F66</f>
        <v>92987.782162530406</v>
      </c>
      <c r="CH66" s="4">
        <f ca="1">CH65*EXP('Task 5'!CE65)+$F66</f>
        <v>58394.090308784071</v>
      </c>
      <c r="CI66" s="4">
        <f ca="1">CI65*EXP('Task 5'!CF65)+$F66</f>
        <v>68362.160171098265</v>
      </c>
      <c r="CJ66" s="4">
        <f ca="1">CJ65*EXP('Task 5'!CG65)+$F66</f>
        <v>69541.040341099113</v>
      </c>
      <c r="CK66" s="4">
        <f ca="1">CK65*EXP('Task 5'!CH65)+$F66</f>
        <v>138159.23767817928</v>
      </c>
      <c r="CL66" s="4">
        <f ca="1">CL65*EXP('Task 5'!CI65)+$F66</f>
        <v>94436.034151411965</v>
      </c>
      <c r="CM66" s="4">
        <f ca="1">CM65*EXP('Task 5'!CJ65)+$F66</f>
        <v>91378.343860794514</v>
      </c>
      <c r="CN66" s="4">
        <f ca="1">CN65*EXP('Task 5'!CK65)+$F66</f>
        <v>70980.227170881466</v>
      </c>
      <c r="CO66" s="4">
        <f ca="1">CO65*EXP('Task 5'!CL65)+$F66</f>
        <v>64203.017416133254</v>
      </c>
      <c r="CP66" s="4">
        <f ca="1">CP65*EXP('Task 5'!CM65)+$F66</f>
        <v>76901.691537111081</v>
      </c>
      <c r="CQ66" s="4">
        <f ca="1">CQ65*EXP('Task 5'!CN65)+$F66</f>
        <v>107126.42948380781</v>
      </c>
      <c r="CR66" s="4">
        <f ca="1">CR65*EXP('Task 5'!CO65)+$F66</f>
        <v>102516.00057089273</v>
      </c>
      <c r="CS66" s="4">
        <f ca="1">CS65*EXP('Task 5'!CP65)+$F66</f>
        <v>80906.343271240636</v>
      </c>
      <c r="CT66" s="4">
        <f ca="1">CT65*EXP('Task 5'!CQ65)+$F66</f>
        <v>69184.062082989403</v>
      </c>
      <c r="CU66" s="4">
        <f ca="1">CU65*EXP('Task 5'!CR65)+$F66</f>
        <v>83122.840482977539</v>
      </c>
      <c r="CV66" s="4">
        <f ca="1">CV65*EXP('Task 5'!CS65)+$F66</f>
        <v>98598.403139112765</v>
      </c>
      <c r="CW66" s="4">
        <f ca="1">CW65*EXP('Task 5'!CT65)+$F66</f>
        <v>57850.883983767839</v>
      </c>
      <c r="CX66" s="4">
        <f ca="1">CX65*EXP('Task 5'!CU65)+$F66</f>
        <v>89517.628299438293</v>
      </c>
      <c r="CY66" s="4">
        <f ca="1">CY65*EXP('Task 5'!CV65)+$F66</f>
        <v>94646.417707359447</v>
      </c>
      <c r="CZ66" s="4">
        <f ca="1">CZ65*EXP('Task 5'!CW65)+$F66</f>
        <v>73906.294169305809</v>
      </c>
      <c r="DA66" s="4">
        <f ca="1">DA65*EXP('Task 5'!CX65)+$F66</f>
        <v>69816.437569755173</v>
      </c>
      <c r="DB66" s="4">
        <f ca="1">DB65*EXP('Task 5'!CY65)+$F66</f>
        <v>67657.226700015788</v>
      </c>
    </row>
    <row r="67" spans="1:106" x14ac:dyDescent="0.25">
      <c r="A67">
        <v>61</v>
      </c>
      <c r="B67" s="1">
        <f>'Task 2'!B64</f>
        <v>46812</v>
      </c>
      <c r="C67" s="4">
        <f>$B$3*'Task 2'!G64</f>
        <v>501.83459159999995</v>
      </c>
      <c r="D67" s="5">
        <f>'Task 3'!F64</f>
        <v>3.6833926502546355E-3</v>
      </c>
      <c r="E67" s="4">
        <f t="shared" si="2"/>
        <v>37018.1450172861</v>
      </c>
      <c r="F67" s="4">
        <f>$C$3*'Task 2'!G64</f>
        <v>1170.9473803999999</v>
      </c>
      <c r="G67" s="4">
        <f ca="1">G66*EXP('Task 5'!D66)+$F67</f>
        <v>116529.41180728631</v>
      </c>
      <c r="H67" s="4">
        <f ca="1">H66*EXP('Task 5'!E66)+$F67</f>
        <v>135686.14669965432</v>
      </c>
      <c r="I67" s="4">
        <f ca="1">I66*EXP('Task 5'!F66)+$F67</f>
        <v>95017.16839502973</v>
      </c>
      <c r="J67" s="4">
        <f ca="1">J66*EXP('Task 5'!G66)+$F67</f>
        <v>117669.56281336212</v>
      </c>
      <c r="K67" s="4">
        <f ca="1">K66*EXP('Task 5'!H66)+$F67</f>
        <v>142634.58184984591</v>
      </c>
      <c r="L67" s="4">
        <f ca="1">L66*EXP('Task 5'!I66)+$F67</f>
        <v>56805.253873140122</v>
      </c>
      <c r="M67" s="4">
        <f ca="1">M66*EXP('Task 5'!J66)+$F67</f>
        <v>108736.47723717036</v>
      </c>
      <c r="N67" s="4">
        <f ca="1">N66*EXP('Task 5'!K66)+$F67</f>
        <v>66862.12648429221</v>
      </c>
      <c r="O67" s="4">
        <f ca="1">O66*EXP('Task 5'!L66)+$F67</f>
        <v>139503.24472839388</v>
      </c>
      <c r="P67" s="4">
        <f ca="1">P66*EXP('Task 5'!M66)+$F67</f>
        <v>69972.494738949361</v>
      </c>
      <c r="Q67" s="4">
        <f ca="1">Q66*EXP('Task 5'!N66)+$F67</f>
        <v>78484.201436441988</v>
      </c>
      <c r="R67" s="4">
        <f ca="1">R66*EXP('Task 5'!O66)+$F67</f>
        <v>73349.955612503763</v>
      </c>
      <c r="S67" s="4">
        <f ca="1">S66*EXP('Task 5'!P66)+$F67</f>
        <v>70314.123616323748</v>
      </c>
      <c r="T67" s="4">
        <f ca="1">T66*EXP('Task 5'!Q66)+$F67</f>
        <v>104064.85792603694</v>
      </c>
      <c r="U67" s="4">
        <f ca="1">U66*EXP('Task 5'!R66)+$F67</f>
        <v>87293.862496508053</v>
      </c>
      <c r="V67" s="4">
        <f ca="1">V66*EXP('Task 5'!S66)+$F67</f>
        <v>100091.02689603408</v>
      </c>
      <c r="W67" s="4">
        <f ca="1">W66*EXP('Task 5'!T66)+$F67</f>
        <v>81396.52237812207</v>
      </c>
      <c r="X67" s="4">
        <f ca="1">X66*EXP('Task 5'!U66)+$F67</f>
        <v>72374.292295006991</v>
      </c>
      <c r="Y67" s="4">
        <f ca="1">Y66*EXP('Task 5'!V66)+$F67</f>
        <v>81968.449810861624</v>
      </c>
      <c r="Z67" s="4">
        <f ca="1">Z66*EXP('Task 5'!W66)+$F67</f>
        <v>130425.49350770906</v>
      </c>
      <c r="AA67" s="4">
        <f ca="1">AA66*EXP('Task 5'!X66)+$F67</f>
        <v>119816.61334481834</v>
      </c>
      <c r="AB67" s="4">
        <f ca="1">AB66*EXP('Task 5'!Y66)+$F67</f>
        <v>76127.990807737689</v>
      </c>
      <c r="AC67" s="4">
        <f ca="1">AC66*EXP('Task 5'!Z66)+$F67</f>
        <v>48696.778566240711</v>
      </c>
      <c r="AD67" s="4">
        <f ca="1">AD66*EXP('Task 5'!AA66)+$F67</f>
        <v>116751.74248461367</v>
      </c>
      <c r="AE67" s="4">
        <f ca="1">AE66*EXP('Task 5'!AB66)+$F67</f>
        <v>98356.168848275527</v>
      </c>
      <c r="AF67" s="4">
        <f ca="1">AF66*EXP('Task 5'!AC66)+$F67</f>
        <v>51406.413271346908</v>
      </c>
      <c r="AG67" s="4">
        <f ca="1">AG66*EXP('Task 5'!AD66)+$F67</f>
        <v>116701.21515079346</v>
      </c>
      <c r="AH67" s="4">
        <f ca="1">AH66*EXP('Task 5'!AE66)+$F67</f>
        <v>83993.785140289983</v>
      </c>
      <c r="AI67" s="4">
        <f ca="1">AI66*EXP('Task 5'!AF66)+$F67</f>
        <v>50723.61832690287</v>
      </c>
      <c r="AJ67" s="4">
        <f ca="1">AJ66*EXP('Task 5'!AG66)+$F67</f>
        <v>85645.355573557259</v>
      </c>
      <c r="AK67" s="4">
        <f ca="1">AK66*EXP('Task 5'!AH66)+$F67</f>
        <v>75709.873741812407</v>
      </c>
      <c r="AL67" s="4">
        <f ca="1">AL66*EXP('Task 5'!AI66)+$F67</f>
        <v>83277.745083301401</v>
      </c>
      <c r="AM67" s="4">
        <f ca="1">AM66*EXP('Task 5'!AJ66)+$F67</f>
        <v>78724.696954531377</v>
      </c>
      <c r="AN67" s="4">
        <f ca="1">AN66*EXP('Task 5'!AK66)+$F67</f>
        <v>90298.076886133858</v>
      </c>
      <c r="AO67" s="4">
        <f ca="1">AO66*EXP('Task 5'!AL66)+$F67</f>
        <v>73555.286210704115</v>
      </c>
      <c r="AP67" s="4">
        <f ca="1">AP66*EXP('Task 5'!AM66)+$F67</f>
        <v>98157.36874142033</v>
      </c>
      <c r="AQ67" s="4">
        <f ca="1">AQ66*EXP('Task 5'!AN66)+$F67</f>
        <v>78486.341056944206</v>
      </c>
      <c r="AR67" s="4">
        <f ca="1">AR66*EXP('Task 5'!AO66)+$F67</f>
        <v>84517.598844211039</v>
      </c>
      <c r="AS67" s="4">
        <f ca="1">AS66*EXP('Task 5'!AP66)+$F67</f>
        <v>63432.445279957632</v>
      </c>
      <c r="AT67" s="4">
        <f ca="1">AT66*EXP('Task 5'!AQ66)+$F67</f>
        <v>61164.3028567562</v>
      </c>
      <c r="AU67" s="4">
        <f ca="1">AU66*EXP('Task 5'!AR66)+$F67</f>
        <v>125082.35653299393</v>
      </c>
      <c r="AV67" s="4">
        <f ca="1">AV66*EXP('Task 5'!AS66)+$F67</f>
        <v>73851.084857242255</v>
      </c>
      <c r="AW67" s="4">
        <f ca="1">AW66*EXP('Task 5'!AT66)+$F67</f>
        <v>77355.208933354646</v>
      </c>
      <c r="AX67" s="4">
        <f ca="1">AX66*EXP('Task 5'!AU66)+$F67</f>
        <v>66454.556051353647</v>
      </c>
      <c r="AY67" s="4">
        <f ca="1">AY66*EXP('Task 5'!AV66)+$F67</f>
        <v>97720.854923280203</v>
      </c>
      <c r="AZ67" s="4">
        <f ca="1">AZ66*EXP('Task 5'!AW66)+$F67</f>
        <v>73507.583357236988</v>
      </c>
      <c r="BA67" s="4">
        <f ca="1">BA66*EXP('Task 5'!AX66)+$F67</f>
        <v>80018.443816473809</v>
      </c>
      <c r="BB67" s="4">
        <f ca="1">BB66*EXP('Task 5'!AY66)+$F67</f>
        <v>79058.697101170575</v>
      </c>
      <c r="BC67" s="4">
        <f ca="1">BC66*EXP('Task 5'!AZ66)+$F67</f>
        <v>106756.46760215375</v>
      </c>
      <c r="BD67" s="4">
        <f ca="1">BD66*EXP('Task 5'!BA66)+$F67</f>
        <v>92020.495086314593</v>
      </c>
      <c r="BE67" s="4">
        <f ca="1">BE66*EXP('Task 5'!BB66)+$F67</f>
        <v>69028.515013537006</v>
      </c>
      <c r="BF67" s="4">
        <f ca="1">BF66*EXP('Task 5'!BC66)+$F67</f>
        <v>127007.60141461475</v>
      </c>
      <c r="BG67" s="4">
        <f ca="1">BG66*EXP('Task 5'!BD66)+$F67</f>
        <v>104252.28359272008</v>
      </c>
      <c r="BH67" s="4">
        <f ca="1">BH66*EXP('Task 5'!BE66)+$F67</f>
        <v>102020.40330331738</v>
      </c>
      <c r="BI67" s="4">
        <f ca="1">BI66*EXP('Task 5'!BF66)+$F67</f>
        <v>97741.746973694637</v>
      </c>
      <c r="BJ67" s="4">
        <f ca="1">BJ66*EXP('Task 5'!BG66)+$F67</f>
        <v>117846.84184272296</v>
      </c>
      <c r="BK67" s="4">
        <f ca="1">BK66*EXP('Task 5'!BH66)+$F67</f>
        <v>90760.590407430151</v>
      </c>
      <c r="BL67" s="4">
        <f ca="1">BL66*EXP('Task 5'!BI66)+$F67</f>
        <v>83284.62663423011</v>
      </c>
      <c r="BM67" s="4">
        <f ca="1">BM66*EXP('Task 5'!BJ66)+$F67</f>
        <v>96072.947726974322</v>
      </c>
      <c r="BN67" s="4">
        <f ca="1">BN66*EXP('Task 5'!BK66)+$F67</f>
        <v>160415.86781186031</v>
      </c>
      <c r="BO67" s="4">
        <f ca="1">BO66*EXP('Task 5'!BL66)+$F67</f>
        <v>81905.026177336695</v>
      </c>
      <c r="BP67" s="4">
        <f ca="1">BP66*EXP('Task 5'!BM66)+$F67</f>
        <v>64941.066573264114</v>
      </c>
      <c r="BQ67" s="4">
        <f ca="1">BQ66*EXP('Task 5'!BN66)+$F67</f>
        <v>62190.740992716121</v>
      </c>
      <c r="BR67" s="4">
        <f ca="1">BR66*EXP('Task 5'!BO66)+$F67</f>
        <v>69748.143536959484</v>
      </c>
      <c r="BS67" s="4">
        <f ca="1">BS66*EXP('Task 5'!BP66)+$F67</f>
        <v>88798.772748273201</v>
      </c>
      <c r="BT67" s="4">
        <f ca="1">BT66*EXP('Task 5'!BQ66)+$F67</f>
        <v>71421.526508997835</v>
      </c>
      <c r="BU67" s="4">
        <f ca="1">BU66*EXP('Task 5'!BR66)+$F67</f>
        <v>98478.248761599272</v>
      </c>
      <c r="BV67" s="4">
        <f ca="1">BV66*EXP('Task 5'!BS66)+$F67</f>
        <v>63744.159364988227</v>
      </c>
      <c r="BW67" s="4">
        <f ca="1">BW66*EXP('Task 5'!BT66)+$F67</f>
        <v>72998.838725826266</v>
      </c>
      <c r="BX67" s="4">
        <f ca="1">BX66*EXP('Task 5'!BU66)+$F67</f>
        <v>69134.312334761489</v>
      </c>
      <c r="BY67" s="4">
        <f ca="1">BY66*EXP('Task 5'!BV66)+$F67</f>
        <v>73428.547479757035</v>
      </c>
      <c r="BZ67" s="4">
        <f ca="1">BZ66*EXP('Task 5'!BW66)+$F67</f>
        <v>71490.419881625319</v>
      </c>
      <c r="CA67" s="4">
        <f ca="1">CA66*EXP('Task 5'!BX66)+$F67</f>
        <v>97396.689759555156</v>
      </c>
      <c r="CB67" s="4">
        <f ca="1">CB66*EXP('Task 5'!BY66)+$F67</f>
        <v>122501.96861179735</v>
      </c>
      <c r="CC67" s="4">
        <f ca="1">CC66*EXP('Task 5'!BZ66)+$F67</f>
        <v>128662.99911697656</v>
      </c>
      <c r="CD67" s="4">
        <f ca="1">CD66*EXP('Task 5'!CA66)+$F67</f>
        <v>52420.254296434949</v>
      </c>
      <c r="CE67" s="4">
        <f ca="1">CE66*EXP('Task 5'!CB66)+$F67</f>
        <v>69101.885472883252</v>
      </c>
      <c r="CF67" s="4">
        <f ca="1">CF66*EXP('Task 5'!CC66)+$F67</f>
        <v>58824.683944957236</v>
      </c>
      <c r="CG67" s="4">
        <f ca="1">CG66*EXP('Task 5'!CD66)+$F67</f>
        <v>95316.334788413791</v>
      </c>
      <c r="CH67" s="4">
        <f ca="1">CH66*EXP('Task 5'!CE66)+$F67</f>
        <v>56415.414516284509</v>
      </c>
      <c r="CI67" s="4">
        <f ca="1">CI66*EXP('Task 5'!CF66)+$F67</f>
        <v>70817.334649007913</v>
      </c>
      <c r="CJ67" s="4">
        <f ca="1">CJ66*EXP('Task 5'!CG66)+$F67</f>
        <v>72736.565339716166</v>
      </c>
      <c r="CK67" s="4">
        <f ca="1">CK66*EXP('Task 5'!CH66)+$F67</f>
        <v>137711.26122253193</v>
      </c>
      <c r="CL67" s="4">
        <f ca="1">CL66*EXP('Task 5'!CI66)+$F67</f>
        <v>90088.926513577127</v>
      </c>
      <c r="CM67" s="4">
        <f ca="1">CM66*EXP('Task 5'!CJ66)+$F67</f>
        <v>91516.243746956912</v>
      </c>
      <c r="CN67" s="4">
        <f ca="1">CN66*EXP('Task 5'!CK66)+$F67</f>
        <v>68213.788865086637</v>
      </c>
      <c r="CO67" s="4">
        <f ca="1">CO66*EXP('Task 5'!CL66)+$F67</f>
        <v>64417.47991210522</v>
      </c>
      <c r="CP67" s="4">
        <f ca="1">CP66*EXP('Task 5'!CM66)+$F67</f>
        <v>73831.715522056737</v>
      </c>
      <c r="CQ67" s="4">
        <f ca="1">CQ66*EXP('Task 5'!CN66)+$F67</f>
        <v>104396.46442795466</v>
      </c>
      <c r="CR67" s="4">
        <f ca="1">CR66*EXP('Task 5'!CO66)+$F67</f>
        <v>105340.99369429146</v>
      </c>
      <c r="CS67" s="4">
        <f ca="1">CS66*EXP('Task 5'!CP66)+$F67</f>
        <v>85111.757418930283</v>
      </c>
      <c r="CT67" s="4">
        <f ca="1">CT66*EXP('Task 5'!CQ66)+$F67</f>
        <v>71593.705720725746</v>
      </c>
      <c r="CU67" s="4">
        <f ca="1">CU66*EXP('Task 5'!CR66)+$F67</f>
        <v>87321.025805123427</v>
      </c>
      <c r="CV67" s="4">
        <f ca="1">CV66*EXP('Task 5'!CS66)+$F67</f>
        <v>102820.89232042144</v>
      </c>
      <c r="CW67" s="4">
        <f ca="1">CW66*EXP('Task 5'!CT66)+$F67</f>
        <v>57908.878005307597</v>
      </c>
      <c r="CX67" s="4">
        <f ca="1">CX66*EXP('Task 5'!CU66)+$F67</f>
        <v>88267.908998607891</v>
      </c>
      <c r="CY67" s="4">
        <f ca="1">CY66*EXP('Task 5'!CV66)+$F67</f>
        <v>88840.47369250319</v>
      </c>
      <c r="CZ67" s="4">
        <f ca="1">CZ66*EXP('Task 5'!CW66)+$F67</f>
        <v>78836.077200344836</v>
      </c>
      <c r="DA67" s="4">
        <f ca="1">DA66*EXP('Task 5'!CX66)+$F67</f>
        <v>69970.852621362486</v>
      </c>
      <c r="DB67" s="4">
        <f ca="1">DB66*EXP('Task 5'!CY66)+$F67</f>
        <v>72504.64180982142</v>
      </c>
    </row>
    <row r="68" spans="1:106" x14ac:dyDescent="0.25">
      <c r="A68">
        <v>62</v>
      </c>
      <c r="B68" s="1">
        <f>'Task 2'!B65</f>
        <v>46843</v>
      </c>
      <c r="C68" s="4">
        <f>$B$3*'Task 2'!G65</f>
        <v>501.83459159999995</v>
      </c>
      <c r="D68" s="5">
        <f>'Task 3'!F65</f>
        <v>3.6843119588712003E-3</v>
      </c>
      <c r="E68" s="4">
        <f t="shared" si="2"/>
        <v>37656.374464384207</v>
      </c>
      <c r="F68" s="4">
        <f>$C$3*'Task 2'!G65</f>
        <v>1170.9473803999999</v>
      </c>
      <c r="G68" s="4">
        <f ca="1">G67*EXP('Task 5'!D67)+$F68</f>
        <v>119458.98238033842</v>
      </c>
      <c r="H68" s="4">
        <f ca="1">H67*EXP('Task 5'!E67)+$F68</f>
        <v>140851.34399672068</v>
      </c>
      <c r="I68" s="4">
        <f ca="1">I67*EXP('Task 5'!F67)+$F68</f>
        <v>98958.48869763322</v>
      </c>
      <c r="J68" s="4">
        <f ca="1">J67*EXP('Task 5'!G67)+$F68</f>
        <v>116466.22068786724</v>
      </c>
      <c r="K68" s="4">
        <f ca="1">K67*EXP('Task 5'!H67)+$F68</f>
        <v>143432.44714701152</v>
      </c>
      <c r="L68" s="4">
        <f ca="1">L67*EXP('Task 5'!I67)+$F68</f>
        <v>61603.072875271755</v>
      </c>
      <c r="M68" s="4">
        <f ca="1">M67*EXP('Task 5'!J67)+$F68</f>
        <v>111352.03447463515</v>
      </c>
      <c r="N68" s="4">
        <f ca="1">N67*EXP('Task 5'!K67)+$F68</f>
        <v>66725.535044900855</v>
      </c>
      <c r="O68" s="4">
        <f ca="1">O67*EXP('Task 5'!L67)+$F68</f>
        <v>148743.08978755519</v>
      </c>
      <c r="P68" s="4">
        <f ca="1">P67*EXP('Task 5'!M67)+$F68</f>
        <v>68464.486323279256</v>
      </c>
      <c r="Q68" s="4">
        <f ca="1">Q67*EXP('Task 5'!N67)+$F68</f>
        <v>82671.184038342573</v>
      </c>
      <c r="R68" s="4">
        <f ca="1">R67*EXP('Task 5'!O67)+$F68</f>
        <v>72976.575473682038</v>
      </c>
      <c r="S68" s="4">
        <f ca="1">S67*EXP('Task 5'!P67)+$F68</f>
        <v>70848.092273676753</v>
      </c>
      <c r="T68" s="4">
        <f ca="1">T67*EXP('Task 5'!Q67)+$F68</f>
        <v>108045.86904912694</v>
      </c>
      <c r="U68" s="4">
        <f ca="1">U67*EXP('Task 5'!R67)+$F68</f>
        <v>90129.055201427778</v>
      </c>
      <c r="V68" s="4">
        <f ca="1">V67*EXP('Task 5'!S67)+$F68</f>
        <v>111389.1919750102</v>
      </c>
      <c r="W68" s="4">
        <f ca="1">W67*EXP('Task 5'!T67)+$F68</f>
        <v>79570.269005202645</v>
      </c>
      <c r="X68" s="4">
        <f ca="1">X67*EXP('Task 5'!U67)+$F68</f>
        <v>71989.500168946804</v>
      </c>
      <c r="Y68" s="4">
        <f ca="1">Y67*EXP('Task 5'!V67)+$F68</f>
        <v>76169.888702078082</v>
      </c>
      <c r="Z68" s="4">
        <f ca="1">Z67*EXP('Task 5'!W67)+$F68</f>
        <v>123882.65123111056</v>
      </c>
      <c r="AA68" s="4">
        <f ca="1">AA67*EXP('Task 5'!X67)+$F68</f>
        <v>131103.75499415645</v>
      </c>
      <c r="AB68" s="4">
        <f ca="1">AB67*EXP('Task 5'!Y67)+$F68</f>
        <v>75829.880099966715</v>
      </c>
      <c r="AC68" s="4">
        <f ca="1">AC67*EXP('Task 5'!Z67)+$F68</f>
        <v>47203.988010710069</v>
      </c>
      <c r="AD68" s="4">
        <f ca="1">AD67*EXP('Task 5'!AA67)+$F68</f>
        <v>122203.72255443038</v>
      </c>
      <c r="AE68" s="4">
        <f ca="1">AE67*EXP('Task 5'!AB67)+$F68</f>
        <v>95664.172977661903</v>
      </c>
      <c r="AF68" s="4">
        <f ca="1">AF67*EXP('Task 5'!AC67)+$F68</f>
        <v>51800.142990378677</v>
      </c>
      <c r="AG68" s="4">
        <f ca="1">AG67*EXP('Task 5'!AD67)+$F68</f>
        <v>119128.84687006037</v>
      </c>
      <c r="AH68" s="4">
        <f ca="1">AH67*EXP('Task 5'!AE67)+$F68</f>
        <v>85020.326456253475</v>
      </c>
      <c r="AI68" s="4">
        <f ca="1">AI67*EXP('Task 5'!AF67)+$F68</f>
        <v>51297.0853124079</v>
      </c>
      <c r="AJ68" s="4">
        <f ca="1">AJ67*EXP('Task 5'!AG67)+$F68</f>
        <v>93152.993794903785</v>
      </c>
      <c r="AK68" s="4">
        <f ca="1">AK67*EXP('Task 5'!AH67)+$F68</f>
        <v>83983.141954734267</v>
      </c>
      <c r="AL68" s="4">
        <f ca="1">AL67*EXP('Task 5'!AI67)+$F68</f>
        <v>80299.854480180569</v>
      </c>
      <c r="AM68" s="4">
        <f ca="1">AM67*EXP('Task 5'!AJ67)+$F68</f>
        <v>82655.390929544636</v>
      </c>
      <c r="AN68" s="4">
        <f ca="1">AN67*EXP('Task 5'!AK67)+$F68</f>
        <v>87593.304813442563</v>
      </c>
      <c r="AO68" s="4">
        <f ca="1">AO67*EXP('Task 5'!AL67)+$F68</f>
        <v>76189.852674079331</v>
      </c>
      <c r="AP68" s="4">
        <f ca="1">AP67*EXP('Task 5'!AM67)+$F68</f>
        <v>108855.79053048373</v>
      </c>
      <c r="AQ68" s="4">
        <f ca="1">AQ67*EXP('Task 5'!AN67)+$F68</f>
        <v>80331.540986016975</v>
      </c>
      <c r="AR68" s="4">
        <f ca="1">AR67*EXP('Task 5'!AO67)+$F68</f>
        <v>91832.786041760177</v>
      </c>
      <c r="AS68" s="4">
        <f ca="1">AS67*EXP('Task 5'!AP67)+$F68</f>
        <v>65491.903749164601</v>
      </c>
      <c r="AT68" s="4">
        <f ca="1">AT67*EXP('Task 5'!AQ67)+$F68</f>
        <v>63248.841181236538</v>
      </c>
      <c r="AU68" s="4">
        <f ca="1">AU67*EXP('Task 5'!AR67)+$F68</f>
        <v>134590.3714719993</v>
      </c>
      <c r="AV68" s="4">
        <f ca="1">AV67*EXP('Task 5'!AS67)+$F68</f>
        <v>79521.737516475609</v>
      </c>
      <c r="AW68" s="4">
        <f ca="1">AW67*EXP('Task 5'!AT67)+$F68</f>
        <v>77852.176191016537</v>
      </c>
      <c r="AX68" s="4">
        <f ca="1">AX67*EXP('Task 5'!AU67)+$F68</f>
        <v>68805.637968268682</v>
      </c>
      <c r="AY68" s="4">
        <f ca="1">AY67*EXP('Task 5'!AV67)+$F68</f>
        <v>100854.20745088847</v>
      </c>
      <c r="AZ68" s="4">
        <f ca="1">AZ67*EXP('Task 5'!AW67)+$F68</f>
        <v>79310.981951025693</v>
      </c>
      <c r="BA68" s="4">
        <f ca="1">BA67*EXP('Task 5'!AX67)+$F68</f>
        <v>82312.317323233132</v>
      </c>
      <c r="BB68" s="4">
        <f ca="1">BB67*EXP('Task 5'!AY67)+$F68</f>
        <v>90263.989131226772</v>
      </c>
      <c r="BC68" s="4">
        <f ca="1">BC67*EXP('Task 5'!AZ67)+$F68</f>
        <v>114419.97900587202</v>
      </c>
      <c r="BD68" s="4">
        <f ca="1">BD67*EXP('Task 5'!BA67)+$F68</f>
        <v>102496.60425037236</v>
      </c>
      <c r="BE68" s="4">
        <f ca="1">BE67*EXP('Task 5'!BB67)+$F68</f>
        <v>71580.008842390453</v>
      </c>
      <c r="BF68" s="4">
        <f ca="1">BF67*EXP('Task 5'!BC67)+$F68</f>
        <v>127372.66173358883</v>
      </c>
      <c r="BG68" s="4">
        <f ca="1">BG67*EXP('Task 5'!BD67)+$F68</f>
        <v>107678.75376070075</v>
      </c>
      <c r="BH68" s="4">
        <f ca="1">BH67*EXP('Task 5'!BE67)+$F68</f>
        <v>107823.56139101002</v>
      </c>
      <c r="BI68" s="4">
        <f ca="1">BI67*EXP('Task 5'!BF67)+$F68</f>
        <v>99101.256321353198</v>
      </c>
      <c r="BJ68" s="4">
        <f ca="1">BJ67*EXP('Task 5'!BG67)+$F68</f>
        <v>118004.97628258899</v>
      </c>
      <c r="BK68" s="4">
        <f ca="1">BK67*EXP('Task 5'!BH67)+$F68</f>
        <v>85607.821216243537</v>
      </c>
      <c r="BL68" s="4">
        <f ca="1">BL67*EXP('Task 5'!BI67)+$F68</f>
        <v>92327.475373134614</v>
      </c>
      <c r="BM68" s="4">
        <f ca="1">BM67*EXP('Task 5'!BJ67)+$F68</f>
        <v>97382.696657868801</v>
      </c>
      <c r="BN68" s="4">
        <f ca="1">BN67*EXP('Task 5'!BK67)+$F68</f>
        <v>175186.1226327082</v>
      </c>
      <c r="BO68" s="4">
        <f ca="1">BO67*EXP('Task 5'!BL67)+$F68</f>
        <v>82115.840231522481</v>
      </c>
      <c r="BP68" s="4">
        <f ca="1">BP67*EXP('Task 5'!BM67)+$F68</f>
        <v>61024.111467045375</v>
      </c>
      <c r="BQ68" s="4">
        <f ca="1">BQ67*EXP('Task 5'!BN67)+$F68</f>
        <v>64037.115231033109</v>
      </c>
      <c r="BR68" s="4">
        <f ca="1">BR67*EXP('Task 5'!BO67)+$F68</f>
        <v>74410.546728826361</v>
      </c>
      <c r="BS68" s="4">
        <f ca="1">BS67*EXP('Task 5'!BP67)+$F68</f>
        <v>80844.580720847051</v>
      </c>
      <c r="BT68" s="4">
        <f ca="1">BT67*EXP('Task 5'!BQ67)+$F68</f>
        <v>79046.973364327991</v>
      </c>
      <c r="BU68" s="4">
        <f ca="1">BU67*EXP('Task 5'!BR67)+$F68</f>
        <v>100322.4618832651</v>
      </c>
      <c r="BV68" s="4">
        <f ca="1">BV67*EXP('Task 5'!BS67)+$F68</f>
        <v>65512.116176690448</v>
      </c>
      <c r="BW68" s="4">
        <f ca="1">BW67*EXP('Task 5'!BT67)+$F68</f>
        <v>72447.777965351357</v>
      </c>
      <c r="BX68" s="4">
        <f ca="1">BX67*EXP('Task 5'!BU67)+$F68</f>
        <v>66686.172483630231</v>
      </c>
      <c r="BY68" s="4">
        <f ca="1">BY67*EXP('Task 5'!BV67)+$F68</f>
        <v>77264.969972778563</v>
      </c>
      <c r="BZ68" s="4">
        <f ca="1">BZ67*EXP('Task 5'!BW67)+$F68</f>
        <v>75082.198169205629</v>
      </c>
      <c r="CA68" s="4">
        <f ca="1">CA67*EXP('Task 5'!BX67)+$F68</f>
        <v>98772.014413625307</v>
      </c>
      <c r="CB68" s="4">
        <f ca="1">CB67*EXP('Task 5'!BY67)+$F68</f>
        <v>130925.67928408495</v>
      </c>
      <c r="CC68" s="4">
        <f ca="1">CC67*EXP('Task 5'!BZ67)+$F68</f>
        <v>133332.40242046324</v>
      </c>
      <c r="CD68" s="4">
        <f ca="1">CD67*EXP('Task 5'!CA67)+$F68</f>
        <v>51619.725334952644</v>
      </c>
      <c r="CE68" s="4">
        <f ca="1">CE67*EXP('Task 5'!CB67)+$F68</f>
        <v>67757.411261392437</v>
      </c>
      <c r="CF68" s="4">
        <f ca="1">CF67*EXP('Task 5'!CC67)+$F68</f>
        <v>57307.487171360735</v>
      </c>
      <c r="CG68" s="4">
        <f ca="1">CG67*EXP('Task 5'!CD67)+$F68</f>
        <v>106124.20601031101</v>
      </c>
      <c r="CH68" s="4">
        <f ca="1">CH67*EXP('Task 5'!CE67)+$F68</f>
        <v>60699.894253637009</v>
      </c>
      <c r="CI68" s="4">
        <f ca="1">CI67*EXP('Task 5'!CF67)+$F68</f>
        <v>74614.973961302356</v>
      </c>
      <c r="CJ68" s="4">
        <f ca="1">CJ67*EXP('Task 5'!CG67)+$F68</f>
        <v>74949.119814902311</v>
      </c>
      <c r="CK68" s="4">
        <f ca="1">CK67*EXP('Task 5'!CH67)+$F68</f>
        <v>159445.47204213269</v>
      </c>
      <c r="CL68" s="4">
        <f ca="1">CL67*EXP('Task 5'!CI67)+$F68</f>
        <v>92511.523697865181</v>
      </c>
      <c r="CM68" s="4">
        <f ca="1">CM67*EXP('Task 5'!CJ67)+$F68</f>
        <v>91910.911226350203</v>
      </c>
      <c r="CN68" s="4">
        <f ca="1">CN67*EXP('Task 5'!CK67)+$F68</f>
        <v>74653.767556609149</v>
      </c>
      <c r="CO68" s="4">
        <f ca="1">CO67*EXP('Task 5'!CL67)+$F68</f>
        <v>62841.562168695062</v>
      </c>
      <c r="CP68" s="4">
        <f ca="1">CP67*EXP('Task 5'!CM67)+$F68</f>
        <v>79984.767372465096</v>
      </c>
      <c r="CQ68" s="4">
        <f ca="1">CQ67*EXP('Task 5'!CN67)+$F68</f>
        <v>100797.93916324801</v>
      </c>
      <c r="CR68" s="4">
        <f ca="1">CR67*EXP('Task 5'!CO67)+$F68</f>
        <v>106842.87796362488</v>
      </c>
      <c r="CS68" s="4">
        <f ca="1">CS67*EXP('Task 5'!CP67)+$F68</f>
        <v>82973.37780333453</v>
      </c>
      <c r="CT68" s="4">
        <f ca="1">CT67*EXP('Task 5'!CQ67)+$F68</f>
        <v>68830.239693094656</v>
      </c>
      <c r="CU68" s="4">
        <f ca="1">CU67*EXP('Task 5'!CR67)+$F68</f>
        <v>93069.80339721666</v>
      </c>
      <c r="CV68" s="4">
        <f ca="1">CV67*EXP('Task 5'!CS67)+$F68</f>
        <v>108928.93035555162</v>
      </c>
      <c r="CW68" s="4">
        <f ca="1">CW67*EXP('Task 5'!CT67)+$F68</f>
        <v>60938.518357204121</v>
      </c>
      <c r="CX68" s="4">
        <f ca="1">CX67*EXP('Task 5'!CU67)+$F68</f>
        <v>87992.408347731805</v>
      </c>
      <c r="CY68" s="4">
        <f ca="1">CY67*EXP('Task 5'!CV67)+$F68</f>
        <v>89664.104139341129</v>
      </c>
      <c r="CZ68" s="4">
        <f ca="1">CZ67*EXP('Task 5'!CW67)+$F68</f>
        <v>80275.079471189194</v>
      </c>
      <c r="DA68" s="4">
        <f ca="1">DA67*EXP('Task 5'!CX67)+$F68</f>
        <v>70481.143624564487</v>
      </c>
      <c r="DB68" s="4">
        <f ca="1">DB67*EXP('Task 5'!CY67)+$F68</f>
        <v>70744.420259285354</v>
      </c>
    </row>
    <row r="69" spans="1:106" x14ac:dyDescent="0.25">
      <c r="A69">
        <v>63</v>
      </c>
      <c r="B69" s="1">
        <f>'Task 2'!B66</f>
        <v>46873</v>
      </c>
      <c r="C69" s="4">
        <f>$B$3*'Task 2'!G66</f>
        <v>501.83459159999995</v>
      </c>
      <c r="D69" s="5">
        <f>'Task 3'!F66</f>
        <v>3.684540525583202E-3</v>
      </c>
      <c r="E69" s="4">
        <f t="shared" si="2"/>
        <v>38296.939726196819</v>
      </c>
      <c r="F69" s="4">
        <f>$C$3*'Task 2'!G66</f>
        <v>1170.9473803999999</v>
      </c>
      <c r="G69" s="4">
        <f ca="1">G68*EXP('Task 5'!D68)+$F69</f>
        <v>120958.63355217496</v>
      </c>
      <c r="H69" s="4">
        <f ca="1">H68*EXP('Task 5'!E68)+$F69</f>
        <v>156148.38506589629</v>
      </c>
      <c r="I69" s="4">
        <f ca="1">I68*EXP('Task 5'!F68)+$F69</f>
        <v>108138.6794370727</v>
      </c>
      <c r="J69" s="4">
        <f ca="1">J68*EXP('Task 5'!G68)+$F69</f>
        <v>117036.79521557459</v>
      </c>
      <c r="K69" s="4">
        <f ca="1">K68*EXP('Task 5'!H68)+$F69</f>
        <v>134019.96734084582</v>
      </c>
      <c r="L69" s="4">
        <f ca="1">L68*EXP('Task 5'!I68)+$F69</f>
        <v>61890.313551634419</v>
      </c>
      <c r="M69" s="4">
        <f ca="1">M68*EXP('Task 5'!J68)+$F69</f>
        <v>114143.02977337588</v>
      </c>
      <c r="N69" s="4">
        <f ca="1">N68*EXP('Task 5'!K68)+$F69</f>
        <v>63520.073920107447</v>
      </c>
      <c r="O69" s="4">
        <f ca="1">O68*EXP('Task 5'!L68)+$F69</f>
        <v>168327.00755712471</v>
      </c>
      <c r="P69" s="4">
        <f ca="1">P68*EXP('Task 5'!M68)+$F69</f>
        <v>65806.837623623505</v>
      </c>
      <c r="Q69" s="4">
        <f ca="1">Q68*EXP('Task 5'!N68)+$F69</f>
        <v>82885.734214612268</v>
      </c>
      <c r="R69" s="4">
        <f ca="1">R68*EXP('Task 5'!O68)+$F69</f>
        <v>72366.501512772913</v>
      </c>
      <c r="S69" s="4">
        <f ca="1">S68*EXP('Task 5'!P68)+$F69</f>
        <v>72896.678538474313</v>
      </c>
      <c r="T69" s="4">
        <f ca="1">T68*EXP('Task 5'!Q68)+$F69</f>
        <v>105856.92603754665</v>
      </c>
      <c r="U69" s="4">
        <f ca="1">U68*EXP('Task 5'!R68)+$F69</f>
        <v>98299.474839559902</v>
      </c>
      <c r="V69" s="4">
        <f ca="1">V68*EXP('Task 5'!S68)+$F69</f>
        <v>117921.98252776841</v>
      </c>
      <c r="W69" s="4">
        <f ca="1">W68*EXP('Task 5'!T68)+$F69</f>
        <v>80135.307990618763</v>
      </c>
      <c r="X69" s="4">
        <f ca="1">X68*EXP('Task 5'!U68)+$F69</f>
        <v>69498.528012259078</v>
      </c>
      <c r="Y69" s="4">
        <f ca="1">Y68*EXP('Task 5'!V68)+$F69</f>
        <v>78781.369817641345</v>
      </c>
      <c r="Z69" s="4">
        <f ca="1">Z68*EXP('Task 5'!W68)+$F69</f>
        <v>131558.95954317632</v>
      </c>
      <c r="AA69" s="4">
        <f ca="1">AA68*EXP('Task 5'!X68)+$F69</f>
        <v>127532.40800532863</v>
      </c>
      <c r="AB69" s="4">
        <f ca="1">AB68*EXP('Task 5'!Y68)+$F69</f>
        <v>78385.83086469039</v>
      </c>
      <c r="AC69" s="4">
        <f ca="1">AC68*EXP('Task 5'!Z68)+$F69</f>
        <v>49310.233765026023</v>
      </c>
      <c r="AD69" s="4">
        <f ca="1">AD68*EXP('Task 5'!AA68)+$F69</f>
        <v>124984.83828261023</v>
      </c>
      <c r="AE69" s="4">
        <f ca="1">AE68*EXP('Task 5'!AB68)+$F69</f>
        <v>92652.748140892872</v>
      </c>
      <c r="AF69" s="4">
        <f ca="1">AF68*EXP('Task 5'!AC68)+$F69</f>
        <v>51452.965667143893</v>
      </c>
      <c r="AG69" s="4">
        <f ca="1">AG68*EXP('Task 5'!AD68)+$F69</f>
        <v>129808.15498933133</v>
      </c>
      <c r="AH69" s="4">
        <f ca="1">AH68*EXP('Task 5'!AE68)+$F69</f>
        <v>94578.643481031511</v>
      </c>
      <c r="AI69" s="4">
        <f ca="1">AI68*EXP('Task 5'!AF68)+$F69</f>
        <v>51450.173237151037</v>
      </c>
      <c r="AJ69" s="4">
        <f ca="1">AJ68*EXP('Task 5'!AG68)+$F69</f>
        <v>97247.243156528057</v>
      </c>
      <c r="AK69" s="4">
        <f ca="1">AK68*EXP('Task 5'!AH68)+$F69</f>
        <v>83515.70049071293</v>
      </c>
      <c r="AL69" s="4">
        <f ca="1">AL68*EXP('Task 5'!AI68)+$F69</f>
        <v>75090.236582596452</v>
      </c>
      <c r="AM69" s="4">
        <f ca="1">AM68*EXP('Task 5'!AJ68)+$F69</f>
        <v>83645.735631131378</v>
      </c>
      <c r="AN69" s="4">
        <f ca="1">AN68*EXP('Task 5'!AK68)+$F69</f>
        <v>94962.459480237798</v>
      </c>
      <c r="AO69" s="4">
        <f ca="1">AO68*EXP('Task 5'!AL68)+$F69</f>
        <v>75823.381372527539</v>
      </c>
      <c r="AP69" s="4">
        <f ca="1">AP68*EXP('Task 5'!AM68)+$F69</f>
        <v>118556.0551986393</v>
      </c>
      <c r="AQ69" s="4">
        <f ca="1">AQ68*EXP('Task 5'!AN68)+$F69</f>
        <v>82547.174741430761</v>
      </c>
      <c r="AR69" s="4">
        <f ca="1">AR68*EXP('Task 5'!AO68)+$F69</f>
        <v>87588.795257901205</v>
      </c>
      <c r="AS69" s="4">
        <f ca="1">AS68*EXP('Task 5'!AP68)+$F69</f>
        <v>65980.166284178747</v>
      </c>
      <c r="AT69" s="4">
        <f ca="1">AT68*EXP('Task 5'!AQ68)+$F69</f>
        <v>65742.840337657064</v>
      </c>
      <c r="AU69" s="4">
        <f ca="1">AU68*EXP('Task 5'!AR68)+$F69</f>
        <v>140117.43991468841</v>
      </c>
      <c r="AV69" s="4">
        <f ca="1">AV68*EXP('Task 5'!AS68)+$F69</f>
        <v>86306.245246174614</v>
      </c>
      <c r="AW69" s="4">
        <f ca="1">AW68*EXP('Task 5'!AT68)+$F69</f>
        <v>80845.259147633755</v>
      </c>
      <c r="AX69" s="4">
        <f ca="1">AX68*EXP('Task 5'!AU68)+$F69</f>
        <v>70382.211497184879</v>
      </c>
      <c r="AY69" s="4">
        <f ca="1">AY68*EXP('Task 5'!AV68)+$F69</f>
        <v>97349.90056141786</v>
      </c>
      <c r="AZ69" s="4">
        <f ca="1">AZ68*EXP('Task 5'!AW68)+$F69</f>
        <v>78052.70676724326</v>
      </c>
      <c r="BA69" s="4">
        <f ca="1">BA68*EXP('Task 5'!AX68)+$F69</f>
        <v>83160.977605613924</v>
      </c>
      <c r="BB69" s="4">
        <f ca="1">BB68*EXP('Task 5'!AY68)+$F69</f>
        <v>92099.773353920784</v>
      </c>
      <c r="BC69" s="4">
        <f ca="1">BC68*EXP('Task 5'!AZ68)+$F69</f>
        <v>118687.84116439096</v>
      </c>
      <c r="BD69" s="4">
        <f ca="1">BD68*EXP('Task 5'!BA68)+$F69</f>
        <v>98580.234725350383</v>
      </c>
      <c r="BE69" s="4">
        <f ca="1">BE68*EXP('Task 5'!BB68)+$F69</f>
        <v>80702.263903052662</v>
      </c>
      <c r="BF69" s="4">
        <f ca="1">BF68*EXP('Task 5'!BC68)+$F69</f>
        <v>137213.03124161405</v>
      </c>
      <c r="BG69" s="4">
        <f ca="1">BG68*EXP('Task 5'!BD68)+$F69</f>
        <v>111192.99330855615</v>
      </c>
      <c r="BH69" s="4">
        <f ca="1">BH68*EXP('Task 5'!BE68)+$F69</f>
        <v>104739.51530625374</v>
      </c>
      <c r="BI69" s="4">
        <f ca="1">BI68*EXP('Task 5'!BF68)+$F69</f>
        <v>97887.227059150217</v>
      </c>
      <c r="BJ69" s="4">
        <f ca="1">BJ68*EXP('Task 5'!BG68)+$F69</f>
        <v>119607.36347266131</v>
      </c>
      <c r="BK69" s="4">
        <f ca="1">BK68*EXP('Task 5'!BH68)+$F69</f>
        <v>87148.084492808426</v>
      </c>
      <c r="BL69" s="4">
        <f ca="1">BL68*EXP('Task 5'!BI68)+$F69</f>
        <v>105750.98057328677</v>
      </c>
      <c r="BM69" s="4">
        <f ca="1">BM68*EXP('Task 5'!BJ68)+$F69</f>
        <v>95302.269868870731</v>
      </c>
      <c r="BN69" s="4">
        <f ca="1">BN68*EXP('Task 5'!BK68)+$F69</f>
        <v>175381.90334902011</v>
      </c>
      <c r="BO69" s="4">
        <f ca="1">BO68*EXP('Task 5'!BL68)+$F69</f>
        <v>89866.82762961222</v>
      </c>
      <c r="BP69" s="4">
        <f ca="1">BP68*EXP('Task 5'!BM68)+$F69</f>
        <v>62256.083470163307</v>
      </c>
      <c r="BQ69" s="4">
        <f ca="1">BQ68*EXP('Task 5'!BN68)+$F69</f>
        <v>69115.618580782015</v>
      </c>
      <c r="BR69" s="4">
        <f ca="1">BR68*EXP('Task 5'!BO68)+$F69</f>
        <v>69889.299370440029</v>
      </c>
      <c r="BS69" s="4">
        <f ca="1">BS68*EXP('Task 5'!BP68)+$F69</f>
        <v>83957.690826037608</v>
      </c>
      <c r="BT69" s="4">
        <f ca="1">BT68*EXP('Task 5'!BQ68)+$F69</f>
        <v>80174.38131043475</v>
      </c>
      <c r="BU69" s="4">
        <f ca="1">BU68*EXP('Task 5'!BR68)+$F69</f>
        <v>101386.45206012567</v>
      </c>
      <c r="BV69" s="4">
        <f ca="1">BV68*EXP('Task 5'!BS68)+$F69</f>
        <v>63684.167505873171</v>
      </c>
      <c r="BW69" s="4">
        <f ca="1">BW68*EXP('Task 5'!BT68)+$F69</f>
        <v>72005.750216825807</v>
      </c>
      <c r="BX69" s="4">
        <f ca="1">BX68*EXP('Task 5'!BU68)+$F69</f>
        <v>70676.851756727759</v>
      </c>
      <c r="BY69" s="4">
        <f ca="1">BY68*EXP('Task 5'!BV68)+$F69</f>
        <v>74728.81034606442</v>
      </c>
      <c r="BZ69" s="4">
        <f ca="1">BZ68*EXP('Task 5'!BW68)+$F69</f>
        <v>81114.850835005709</v>
      </c>
      <c r="CA69" s="4">
        <f ca="1">CA68*EXP('Task 5'!BX68)+$F69</f>
        <v>101047.17548157988</v>
      </c>
      <c r="CB69" s="4">
        <f ca="1">CB68*EXP('Task 5'!BY68)+$F69</f>
        <v>140505.53409659298</v>
      </c>
      <c r="CC69" s="4">
        <f ca="1">CC68*EXP('Task 5'!BZ68)+$F69</f>
        <v>140153.75625971158</v>
      </c>
      <c r="CD69" s="4">
        <f ca="1">CD68*EXP('Task 5'!CA68)+$F69</f>
        <v>51137.801199383393</v>
      </c>
      <c r="CE69" s="4">
        <f ca="1">CE68*EXP('Task 5'!CB68)+$F69</f>
        <v>69402.331112353204</v>
      </c>
      <c r="CF69" s="4">
        <f ca="1">CF68*EXP('Task 5'!CC68)+$F69</f>
        <v>55854.886996713831</v>
      </c>
      <c r="CG69" s="4">
        <f ca="1">CG68*EXP('Task 5'!CD68)+$F69</f>
        <v>125502.21881805857</v>
      </c>
      <c r="CH69" s="4">
        <f ca="1">CH68*EXP('Task 5'!CE68)+$F69</f>
        <v>63785.180653501295</v>
      </c>
      <c r="CI69" s="4">
        <f ca="1">CI68*EXP('Task 5'!CF68)+$F69</f>
        <v>76594.743273821485</v>
      </c>
      <c r="CJ69" s="4">
        <f ca="1">CJ68*EXP('Task 5'!CG68)+$F69</f>
        <v>85138.723198058302</v>
      </c>
      <c r="CK69" s="4">
        <f ca="1">CK68*EXP('Task 5'!CH68)+$F69</f>
        <v>160182.33905824189</v>
      </c>
      <c r="CL69" s="4">
        <f ca="1">CL68*EXP('Task 5'!CI68)+$F69</f>
        <v>90357.461838165487</v>
      </c>
      <c r="CM69" s="4">
        <f ca="1">CM68*EXP('Task 5'!CJ68)+$F69</f>
        <v>86873.456903796148</v>
      </c>
      <c r="CN69" s="4">
        <f ca="1">CN68*EXP('Task 5'!CK68)+$F69</f>
        <v>68306.726545711514</v>
      </c>
      <c r="CO69" s="4">
        <f ca="1">CO68*EXP('Task 5'!CL68)+$F69</f>
        <v>63755.534463443248</v>
      </c>
      <c r="CP69" s="4">
        <f ca="1">CP68*EXP('Task 5'!CM68)+$F69</f>
        <v>77972.831538872648</v>
      </c>
      <c r="CQ69" s="4">
        <f ca="1">CQ68*EXP('Task 5'!CN68)+$F69</f>
        <v>104734.32960061284</v>
      </c>
      <c r="CR69" s="4">
        <f ca="1">CR68*EXP('Task 5'!CO68)+$F69</f>
        <v>105337.63547961897</v>
      </c>
      <c r="CS69" s="4">
        <f ca="1">CS68*EXP('Task 5'!CP68)+$F69</f>
        <v>85455.649533452102</v>
      </c>
      <c r="CT69" s="4">
        <f ca="1">CT68*EXP('Task 5'!CQ68)+$F69</f>
        <v>66906.450493895449</v>
      </c>
      <c r="CU69" s="4">
        <f ca="1">CU68*EXP('Task 5'!CR68)+$F69</f>
        <v>89694.335803236158</v>
      </c>
      <c r="CV69" s="4">
        <f ca="1">CV68*EXP('Task 5'!CS68)+$F69</f>
        <v>103664.61925661658</v>
      </c>
      <c r="CW69" s="4">
        <f ca="1">CW68*EXP('Task 5'!CT68)+$F69</f>
        <v>64098.158335512766</v>
      </c>
      <c r="CX69" s="4">
        <f ca="1">CX68*EXP('Task 5'!CU68)+$F69</f>
        <v>78879.953872051206</v>
      </c>
      <c r="CY69" s="4">
        <f ca="1">CY68*EXP('Task 5'!CV68)+$F69</f>
        <v>89808.919346414055</v>
      </c>
      <c r="CZ69" s="4">
        <f ca="1">CZ68*EXP('Task 5'!CW68)+$F69</f>
        <v>83671.066177467219</v>
      </c>
      <c r="DA69" s="4">
        <f ca="1">DA68*EXP('Task 5'!CX68)+$F69</f>
        <v>71276.574162639605</v>
      </c>
      <c r="DB69" s="4">
        <f ca="1">DB68*EXP('Task 5'!CY68)+$F69</f>
        <v>74513.328372917807</v>
      </c>
    </row>
    <row r="70" spans="1:106" x14ac:dyDescent="0.25">
      <c r="A70">
        <v>64</v>
      </c>
      <c r="B70" s="1">
        <f>'Task 2'!B67</f>
        <v>46904</v>
      </c>
      <c r="C70" s="4">
        <f>$B$3*'Task 2'!G67</f>
        <v>501.83459159999995</v>
      </c>
      <c r="D70" s="5">
        <f>'Task 3'!F67</f>
        <v>3.684121803702034E-3</v>
      </c>
      <c r="E70" s="4">
        <f t="shared" si="2"/>
        <v>38939.825691437982</v>
      </c>
      <c r="F70" s="4">
        <f>$C$3*'Task 2'!G67</f>
        <v>1170.9473803999999</v>
      </c>
      <c r="G70" s="4">
        <f ca="1">G69*EXP('Task 5'!D69)+$F70</f>
        <v>123711.10098040866</v>
      </c>
      <c r="H70" s="4">
        <f ca="1">H69*EXP('Task 5'!E69)+$F70</f>
        <v>154276.64477292573</v>
      </c>
      <c r="I70" s="4">
        <f ca="1">I69*EXP('Task 5'!F69)+$F70</f>
        <v>118200.1356750847</v>
      </c>
      <c r="J70" s="4">
        <f ca="1">J69*EXP('Task 5'!G69)+$F70</f>
        <v>110048.27403573233</v>
      </c>
      <c r="K70" s="4">
        <f ca="1">K69*EXP('Task 5'!H69)+$F70</f>
        <v>144367.46103966265</v>
      </c>
      <c r="L70" s="4">
        <f ca="1">L69*EXP('Task 5'!I69)+$F70</f>
        <v>64935.588067549419</v>
      </c>
      <c r="M70" s="4">
        <f ca="1">M69*EXP('Task 5'!J69)+$F70</f>
        <v>111810.55471265715</v>
      </c>
      <c r="N70" s="4">
        <f ca="1">N69*EXP('Task 5'!K69)+$F70</f>
        <v>64350.774383747295</v>
      </c>
      <c r="O70" s="4">
        <f ca="1">O69*EXP('Task 5'!L69)+$F70</f>
        <v>158424.33630241812</v>
      </c>
      <c r="P70" s="4">
        <f ca="1">P69*EXP('Task 5'!M69)+$F70</f>
        <v>66839.651053696987</v>
      </c>
      <c r="Q70" s="4">
        <f ca="1">Q69*EXP('Task 5'!N69)+$F70</f>
        <v>83282.347774855647</v>
      </c>
      <c r="R70" s="4">
        <f ca="1">R69*EXP('Task 5'!O69)+$F70</f>
        <v>71823.835019843595</v>
      </c>
      <c r="S70" s="4">
        <f ca="1">S69*EXP('Task 5'!P69)+$F70</f>
        <v>65842.505988352365</v>
      </c>
      <c r="T70" s="4">
        <f ca="1">T69*EXP('Task 5'!Q69)+$F70</f>
        <v>115035.18945522462</v>
      </c>
      <c r="U70" s="4">
        <f ca="1">U69*EXP('Task 5'!R69)+$F70</f>
        <v>106324.91668255544</v>
      </c>
      <c r="V70" s="4">
        <f ca="1">V69*EXP('Task 5'!S69)+$F70</f>
        <v>124383.81574629901</v>
      </c>
      <c r="W70" s="4">
        <f ca="1">W69*EXP('Task 5'!T69)+$F70</f>
        <v>78950.801491808277</v>
      </c>
      <c r="X70" s="4">
        <f ca="1">X69*EXP('Task 5'!U69)+$F70</f>
        <v>69194.507234710356</v>
      </c>
      <c r="Y70" s="4">
        <f ca="1">Y69*EXP('Task 5'!V69)+$F70</f>
        <v>73761.342988729084</v>
      </c>
      <c r="Z70" s="4">
        <f ca="1">Z69*EXP('Task 5'!W69)+$F70</f>
        <v>126158.41896323452</v>
      </c>
      <c r="AA70" s="4">
        <f ca="1">AA69*EXP('Task 5'!X69)+$F70</f>
        <v>128283.37231809502</v>
      </c>
      <c r="AB70" s="4">
        <f ca="1">AB69*EXP('Task 5'!Y69)+$F70</f>
        <v>73833.589643346495</v>
      </c>
      <c r="AC70" s="4">
        <f ca="1">AC69*EXP('Task 5'!Z69)+$F70</f>
        <v>48684.583751835613</v>
      </c>
      <c r="AD70" s="4">
        <f ca="1">AD69*EXP('Task 5'!AA69)+$F70</f>
        <v>131174.21204651234</v>
      </c>
      <c r="AE70" s="4">
        <f ca="1">AE69*EXP('Task 5'!AB69)+$F70</f>
        <v>92818.962126084109</v>
      </c>
      <c r="AF70" s="4">
        <f ca="1">AF69*EXP('Task 5'!AC69)+$F70</f>
        <v>55220.950495356788</v>
      </c>
      <c r="AG70" s="4">
        <f ca="1">AG69*EXP('Task 5'!AD69)+$F70</f>
        <v>132621.25853145879</v>
      </c>
      <c r="AH70" s="4">
        <f ca="1">AH69*EXP('Task 5'!AE69)+$F70</f>
        <v>91098.272802087376</v>
      </c>
      <c r="AI70" s="4">
        <f ca="1">AI69*EXP('Task 5'!AF69)+$F70</f>
        <v>50484.062971085572</v>
      </c>
      <c r="AJ70" s="4">
        <f ca="1">AJ69*EXP('Task 5'!AG69)+$F70</f>
        <v>94571.654996464</v>
      </c>
      <c r="AK70" s="4">
        <f ca="1">AK69*EXP('Task 5'!AH69)+$F70</f>
        <v>93750.052345737233</v>
      </c>
      <c r="AL70" s="4">
        <f ca="1">AL69*EXP('Task 5'!AI69)+$F70</f>
        <v>75014.018289196247</v>
      </c>
      <c r="AM70" s="4">
        <f ca="1">AM69*EXP('Task 5'!AJ69)+$F70</f>
        <v>87944.166044016893</v>
      </c>
      <c r="AN70" s="4">
        <f ca="1">AN69*EXP('Task 5'!AK69)+$F70</f>
        <v>92178.295858113808</v>
      </c>
      <c r="AO70" s="4">
        <f ca="1">AO69*EXP('Task 5'!AL69)+$F70</f>
        <v>77957.086808098858</v>
      </c>
      <c r="AP70" s="4">
        <f ca="1">AP69*EXP('Task 5'!AM69)+$F70</f>
        <v>128646.95251750274</v>
      </c>
      <c r="AQ70" s="4">
        <f ca="1">AQ69*EXP('Task 5'!AN69)+$F70</f>
        <v>75971.418262852283</v>
      </c>
      <c r="AR70" s="4">
        <f ca="1">AR69*EXP('Task 5'!AO69)+$F70</f>
        <v>83041.055271854711</v>
      </c>
      <c r="AS70" s="4">
        <f ca="1">AS69*EXP('Task 5'!AP69)+$F70</f>
        <v>65192.607405238814</v>
      </c>
      <c r="AT70" s="4">
        <f ca="1">AT69*EXP('Task 5'!AQ69)+$F70</f>
        <v>66898.180406861735</v>
      </c>
      <c r="AU70" s="4">
        <f ca="1">AU69*EXP('Task 5'!AR69)+$F70</f>
        <v>150246.732823686</v>
      </c>
      <c r="AV70" s="4">
        <f ca="1">AV69*EXP('Task 5'!AS69)+$F70</f>
        <v>97248.309384943379</v>
      </c>
      <c r="AW70" s="4">
        <f ca="1">AW69*EXP('Task 5'!AT69)+$F70</f>
        <v>80985.801683442623</v>
      </c>
      <c r="AX70" s="4">
        <f ca="1">AX69*EXP('Task 5'!AU69)+$F70</f>
        <v>83504.622079230772</v>
      </c>
      <c r="AY70" s="4">
        <f ca="1">AY69*EXP('Task 5'!AV69)+$F70</f>
        <v>93425.800430221803</v>
      </c>
      <c r="AZ70" s="4">
        <f ca="1">AZ69*EXP('Task 5'!AW69)+$F70</f>
        <v>87848.569188637208</v>
      </c>
      <c r="BA70" s="4">
        <f ca="1">BA69*EXP('Task 5'!AX69)+$F70</f>
        <v>86370.333909860288</v>
      </c>
      <c r="BB70" s="4">
        <f ca="1">BB69*EXP('Task 5'!AY69)+$F70</f>
        <v>93143.474003089897</v>
      </c>
      <c r="BC70" s="4">
        <f ca="1">BC69*EXP('Task 5'!AZ69)+$F70</f>
        <v>122895.22169359005</v>
      </c>
      <c r="BD70" s="4">
        <f ca="1">BD69*EXP('Task 5'!BA69)+$F70</f>
        <v>102258.24509377357</v>
      </c>
      <c r="BE70" s="4">
        <f ca="1">BE69*EXP('Task 5'!BB69)+$F70</f>
        <v>73845.717461652515</v>
      </c>
      <c r="BF70" s="4">
        <f ca="1">BF69*EXP('Task 5'!BC69)+$F70</f>
        <v>134784.53787177941</v>
      </c>
      <c r="BG70" s="4">
        <f ca="1">BG69*EXP('Task 5'!BD69)+$F70</f>
        <v>112198.91275413526</v>
      </c>
      <c r="BH70" s="4">
        <f ca="1">BH69*EXP('Task 5'!BE69)+$F70</f>
        <v>109811.75658339764</v>
      </c>
      <c r="BI70" s="4">
        <f ca="1">BI69*EXP('Task 5'!BF69)+$F70</f>
        <v>99085.949793165695</v>
      </c>
      <c r="BJ70" s="4">
        <f ca="1">BJ69*EXP('Task 5'!BG69)+$F70</f>
        <v>116625.62130665946</v>
      </c>
      <c r="BK70" s="4">
        <f ca="1">BK69*EXP('Task 5'!BH69)+$F70</f>
        <v>85218.694552437155</v>
      </c>
      <c r="BL70" s="4">
        <f ca="1">BL69*EXP('Task 5'!BI69)+$F70</f>
        <v>111590.52269551999</v>
      </c>
      <c r="BM70" s="4">
        <f ca="1">BM69*EXP('Task 5'!BJ69)+$F70</f>
        <v>97810.26262686713</v>
      </c>
      <c r="BN70" s="4">
        <f ca="1">BN69*EXP('Task 5'!BK69)+$F70</f>
        <v>173742.47202420421</v>
      </c>
      <c r="BO70" s="4">
        <f ca="1">BO69*EXP('Task 5'!BL69)+$F70</f>
        <v>98631.416783135399</v>
      </c>
      <c r="BP70" s="4">
        <f ca="1">BP69*EXP('Task 5'!BM69)+$F70</f>
        <v>62445.00137841751</v>
      </c>
      <c r="BQ70" s="4">
        <f ca="1">BQ69*EXP('Task 5'!BN69)+$F70</f>
        <v>74456.619191056365</v>
      </c>
      <c r="BR70" s="4">
        <f ca="1">BR69*EXP('Task 5'!BO69)+$F70</f>
        <v>78076.266889586768</v>
      </c>
      <c r="BS70" s="4">
        <f ca="1">BS69*EXP('Task 5'!BP69)+$F70</f>
        <v>85787.327588639091</v>
      </c>
      <c r="BT70" s="4">
        <f ca="1">BT69*EXP('Task 5'!BQ69)+$F70</f>
        <v>73895.846626525061</v>
      </c>
      <c r="BU70" s="4">
        <f ca="1">BU69*EXP('Task 5'!BR69)+$F70</f>
        <v>109252.32460110879</v>
      </c>
      <c r="BV70" s="4">
        <f ca="1">BV69*EXP('Task 5'!BS69)+$F70</f>
        <v>60312.527704979628</v>
      </c>
      <c r="BW70" s="4">
        <f ca="1">BW69*EXP('Task 5'!BT69)+$F70</f>
        <v>67840.507495929967</v>
      </c>
      <c r="BX70" s="4">
        <f ca="1">BX69*EXP('Task 5'!BU69)+$F70</f>
        <v>74732.663781112933</v>
      </c>
      <c r="BY70" s="4">
        <f ca="1">BY69*EXP('Task 5'!BV69)+$F70</f>
        <v>81472.504753177316</v>
      </c>
      <c r="BZ70" s="4">
        <f ca="1">BZ69*EXP('Task 5'!BW69)+$F70</f>
        <v>81271.853049814308</v>
      </c>
      <c r="CA70" s="4">
        <f ca="1">CA69*EXP('Task 5'!BX69)+$F70</f>
        <v>94668.453981422528</v>
      </c>
      <c r="CB70" s="4">
        <f ca="1">CB69*EXP('Task 5'!BY69)+$F70</f>
        <v>129436.07161090695</v>
      </c>
      <c r="CC70" s="4">
        <f ca="1">CC69*EXP('Task 5'!BZ69)+$F70</f>
        <v>145398.02675163731</v>
      </c>
      <c r="CD70" s="4">
        <f ca="1">CD69*EXP('Task 5'!CA69)+$F70</f>
        <v>48203.868024868803</v>
      </c>
      <c r="CE70" s="4">
        <f ca="1">CE69*EXP('Task 5'!CB69)+$F70</f>
        <v>71853.770719407708</v>
      </c>
      <c r="CF70" s="4">
        <f ca="1">CF69*EXP('Task 5'!CC69)+$F70</f>
        <v>55576.542956113641</v>
      </c>
      <c r="CG70" s="4">
        <f ca="1">CG69*EXP('Task 5'!CD69)+$F70</f>
        <v>123558.49312910342</v>
      </c>
      <c r="CH70" s="4">
        <f ca="1">CH69*EXP('Task 5'!CE69)+$F70</f>
        <v>62381.951479505587</v>
      </c>
      <c r="CI70" s="4">
        <f ca="1">CI69*EXP('Task 5'!CF69)+$F70</f>
        <v>78523.622307726109</v>
      </c>
      <c r="CJ70" s="4">
        <f ca="1">CJ69*EXP('Task 5'!CG69)+$F70</f>
        <v>84523.796816963848</v>
      </c>
      <c r="CK70" s="4">
        <f ca="1">CK69*EXP('Task 5'!CH69)+$F70</f>
        <v>170046.68198392208</v>
      </c>
      <c r="CL70" s="4">
        <f ca="1">CL69*EXP('Task 5'!CI69)+$F70</f>
        <v>103319.8593457142</v>
      </c>
      <c r="CM70" s="4">
        <f ca="1">CM69*EXP('Task 5'!CJ69)+$F70</f>
        <v>84422.825447552721</v>
      </c>
      <c r="CN70" s="4">
        <f ca="1">CN69*EXP('Task 5'!CK69)+$F70</f>
        <v>62575.641270493332</v>
      </c>
      <c r="CO70" s="4">
        <f ca="1">CO69*EXP('Task 5'!CL69)+$F70</f>
        <v>66516.686326561947</v>
      </c>
      <c r="CP70" s="4">
        <f ca="1">CP69*EXP('Task 5'!CM69)+$F70</f>
        <v>82593.455997757046</v>
      </c>
      <c r="CQ70" s="4">
        <f ca="1">CQ69*EXP('Task 5'!CN69)+$F70</f>
        <v>103419.13201911531</v>
      </c>
      <c r="CR70" s="4">
        <f ca="1">CR69*EXP('Task 5'!CO69)+$F70</f>
        <v>101251.63043064885</v>
      </c>
      <c r="CS70" s="4">
        <f ca="1">CS69*EXP('Task 5'!CP69)+$F70</f>
        <v>88049.58945358597</v>
      </c>
      <c r="CT70" s="4">
        <f ca="1">CT69*EXP('Task 5'!CQ69)+$F70</f>
        <v>68787.463121668596</v>
      </c>
      <c r="CU70" s="4">
        <f ca="1">CU69*EXP('Task 5'!CR69)+$F70</f>
        <v>94262.676581801396</v>
      </c>
      <c r="CV70" s="4">
        <f ca="1">CV69*EXP('Task 5'!CS69)+$F70</f>
        <v>113582.54825929584</v>
      </c>
      <c r="CW70" s="4">
        <f ca="1">CW69*EXP('Task 5'!CT69)+$F70</f>
        <v>61896.308978600238</v>
      </c>
      <c r="CX70" s="4">
        <f ca="1">CX69*EXP('Task 5'!CU69)+$F70</f>
        <v>93189.463178770617</v>
      </c>
      <c r="CY70" s="4">
        <f ca="1">CY69*EXP('Task 5'!CV69)+$F70</f>
        <v>87910.000013493016</v>
      </c>
      <c r="CZ70" s="4">
        <f ca="1">CZ69*EXP('Task 5'!CW69)+$F70</f>
        <v>89458.624625126395</v>
      </c>
      <c r="DA70" s="4">
        <f ca="1">DA69*EXP('Task 5'!CX69)+$F70</f>
        <v>77484.2524122264</v>
      </c>
      <c r="DB70" s="4">
        <f ca="1">DB69*EXP('Task 5'!CY69)+$F70</f>
        <v>74664.398482069708</v>
      </c>
    </row>
    <row r="71" spans="1:106" x14ac:dyDescent="0.25">
      <c r="A71">
        <v>65</v>
      </c>
      <c r="B71" s="1">
        <f>'Task 2'!B68</f>
        <v>46934</v>
      </c>
      <c r="C71" s="4">
        <f>$B$3*'Task 2'!G68</f>
        <v>501.83459159999995</v>
      </c>
      <c r="D71" s="5">
        <f>'Task 3'!F68</f>
        <v>3.6830977788200325E-3</v>
      </c>
      <c r="E71" s="4">
        <f t="shared" si="2"/>
        <v>39585.017599912651</v>
      </c>
      <c r="F71" s="4">
        <f>$C$3*'Task 2'!G68</f>
        <v>1170.9473803999999</v>
      </c>
      <c r="G71" s="4">
        <f ca="1">G70*EXP('Task 5'!D70)+$F71</f>
        <v>111278.71861237819</v>
      </c>
      <c r="H71" s="4">
        <f ca="1">H70*EXP('Task 5'!E70)+$F71</f>
        <v>162534.16712685663</v>
      </c>
      <c r="I71" s="4">
        <f ca="1">I70*EXP('Task 5'!F70)+$F71</f>
        <v>116046.36635219924</v>
      </c>
      <c r="J71" s="4">
        <f ca="1">J70*EXP('Task 5'!G70)+$F71</f>
        <v>112885.47733338244</v>
      </c>
      <c r="K71" s="4">
        <f ca="1">K70*EXP('Task 5'!H70)+$F71</f>
        <v>144254.6969669878</v>
      </c>
      <c r="L71" s="4">
        <f ca="1">L70*EXP('Task 5'!I70)+$F71</f>
        <v>66092.915641936954</v>
      </c>
      <c r="M71" s="4">
        <f ca="1">M70*EXP('Task 5'!J70)+$F71</f>
        <v>123222.87288526776</v>
      </c>
      <c r="N71" s="4">
        <f ca="1">N70*EXP('Task 5'!K70)+$F71</f>
        <v>64775.751125750023</v>
      </c>
      <c r="O71" s="4">
        <f ca="1">O70*EXP('Task 5'!L70)+$F71</f>
        <v>169544.73391144231</v>
      </c>
      <c r="P71" s="4">
        <f ca="1">P70*EXP('Task 5'!M70)+$F71</f>
        <v>70685.380435682368</v>
      </c>
      <c r="Q71" s="4">
        <f ca="1">Q70*EXP('Task 5'!N70)+$F71</f>
        <v>90210.312047332642</v>
      </c>
      <c r="R71" s="4">
        <f ca="1">R70*EXP('Task 5'!O70)+$F71</f>
        <v>76040.021393667761</v>
      </c>
      <c r="S71" s="4">
        <f ca="1">S70*EXP('Task 5'!P70)+$F71</f>
        <v>66816.568854413141</v>
      </c>
      <c r="T71" s="4">
        <f ca="1">T70*EXP('Task 5'!Q70)+$F71</f>
        <v>116249.78714062166</v>
      </c>
      <c r="U71" s="4">
        <f ca="1">U70*EXP('Task 5'!R70)+$F71</f>
        <v>118265.38239817753</v>
      </c>
      <c r="V71" s="4">
        <f ca="1">V70*EXP('Task 5'!S70)+$F71</f>
        <v>128046.32676890648</v>
      </c>
      <c r="W71" s="4">
        <f ca="1">W70*EXP('Task 5'!T70)+$F71</f>
        <v>77064.328362846936</v>
      </c>
      <c r="X71" s="4">
        <f ca="1">X70*EXP('Task 5'!U70)+$F71</f>
        <v>67670.564230044867</v>
      </c>
      <c r="Y71" s="4">
        <f ca="1">Y70*EXP('Task 5'!V70)+$F71</f>
        <v>78163.674426522935</v>
      </c>
      <c r="Z71" s="4">
        <f ca="1">Z70*EXP('Task 5'!W70)+$F71</f>
        <v>118737.17383278329</v>
      </c>
      <c r="AA71" s="4">
        <f ca="1">AA70*EXP('Task 5'!X70)+$F71</f>
        <v>131527.04450967748</v>
      </c>
      <c r="AB71" s="4">
        <f ca="1">AB70*EXP('Task 5'!Y70)+$F71</f>
        <v>65746.662858438518</v>
      </c>
      <c r="AC71" s="4">
        <f ca="1">AC70*EXP('Task 5'!Z70)+$F71</f>
        <v>54012.896076530356</v>
      </c>
      <c r="AD71" s="4">
        <f ca="1">AD70*EXP('Task 5'!AA70)+$F71</f>
        <v>129408.19334346837</v>
      </c>
      <c r="AE71" s="4">
        <f ca="1">AE70*EXP('Task 5'!AB70)+$F71</f>
        <v>98410.905888965062</v>
      </c>
      <c r="AF71" s="4">
        <f ca="1">AF70*EXP('Task 5'!AC70)+$F71</f>
        <v>60009.10913593739</v>
      </c>
      <c r="AG71" s="4">
        <f ca="1">AG70*EXP('Task 5'!AD70)+$F71</f>
        <v>132438.7602863115</v>
      </c>
      <c r="AH71" s="4">
        <f ca="1">AH70*EXP('Task 5'!AE70)+$F71</f>
        <v>90218.54962687938</v>
      </c>
      <c r="AI71" s="4">
        <f ca="1">AI70*EXP('Task 5'!AF70)+$F71</f>
        <v>51176.448074557527</v>
      </c>
      <c r="AJ71" s="4">
        <f ca="1">AJ70*EXP('Task 5'!AG70)+$F71</f>
        <v>97606.652870615682</v>
      </c>
      <c r="AK71" s="4">
        <f ca="1">AK70*EXP('Task 5'!AH70)+$F71</f>
        <v>96364.735607342416</v>
      </c>
      <c r="AL71" s="4">
        <f ca="1">AL70*EXP('Task 5'!AI70)+$F71</f>
        <v>76124.456907456304</v>
      </c>
      <c r="AM71" s="4">
        <f ca="1">AM70*EXP('Task 5'!AJ70)+$F71</f>
        <v>92039.457026516699</v>
      </c>
      <c r="AN71" s="4">
        <f ca="1">AN70*EXP('Task 5'!AK70)+$F71</f>
        <v>89115.377252424703</v>
      </c>
      <c r="AO71" s="4">
        <f ca="1">AO70*EXP('Task 5'!AL70)+$F71</f>
        <v>73274.548477668257</v>
      </c>
      <c r="AP71" s="4">
        <f ca="1">AP70*EXP('Task 5'!AM70)+$F71</f>
        <v>127803.37549208768</v>
      </c>
      <c r="AQ71" s="4">
        <f ca="1">AQ70*EXP('Task 5'!AN70)+$F71</f>
        <v>86424.215552487003</v>
      </c>
      <c r="AR71" s="4">
        <f ca="1">AR70*EXP('Task 5'!AO70)+$F71</f>
        <v>85587.155962521691</v>
      </c>
      <c r="AS71" s="4">
        <f ca="1">AS70*EXP('Task 5'!AP70)+$F71</f>
        <v>62335.005629781772</v>
      </c>
      <c r="AT71" s="4">
        <f ca="1">AT70*EXP('Task 5'!AQ70)+$F71</f>
        <v>71025.36913168279</v>
      </c>
      <c r="AU71" s="4">
        <f ca="1">AU70*EXP('Task 5'!AR70)+$F71</f>
        <v>148514.57521318441</v>
      </c>
      <c r="AV71" s="4">
        <f ca="1">AV70*EXP('Task 5'!AS70)+$F71</f>
        <v>98851.848966203965</v>
      </c>
      <c r="AW71" s="4">
        <f ca="1">AW70*EXP('Task 5'!AT70)+$F71</f>
        <v>87032.001221296086</v>
      </c>
      <c r="AX71" s="4">
        <f ca="1">AX70*EXP('Task 5'!AU70)+$F71</f>
        <v>88468.561037501495</v>
      </c>
      <c r="AY71" s="4">
        <f ca="1">AY70*EXP('Task 5'!AV70)+$F71</f>
        <v>83373.745287175334</v>
      </c>
      <c r="AZ71" s="4">
        <f ca="1">AZ70*EXP('Task 5'!AW70)+$F71</f>
        <v>91177.357805501757</v>
      </c>
      <c r="BA71" s="4">
        <f ca="1">BA70*EXP('Task 5'!AX70)+$F71</f>
        <v>81042.120083848189</v>
      </c>
      <c r="BB71" s="4">
        <f ca="1">BB70*EXP('Task 5'!AY70)+$F71</f>
        <v>95845.160501644306</v>
      </c>
      <c r="BC71" s="4">
        <f ca="1">BC70*EXP('Task 5'!AZ70)+$F71</f>
        <v>129525.11089567495</v>
      </c>
      <c r="BD71" s="4">
        <f ca="1">BD70*EXP('Task 5'!BA70)+$F71</f>
        <v>99755.494810004602</v>
      </c>
      <c r="BE71" s="4">
        <f ca="1">BE70*EXP('Task 5'!BB70)+$F71</f>
        <v>77720.680629374838</v>
      </c>
      <c r="BF71" s="4">
        <f ca="1">BF70*EXP('Task 5'!BC70)+$F71</f>
        <v>128560.42120511908</v>
      </c>
      <c r="BG71" s="4">
        <f ca="1">BG70*EXP('Task 5'!BD70)+$F71</f>
        <v>114558.08314873515</v>
      </c>
      <c r="BH71" s="4">
        <f ca="1">BH70*EXP('Task 5'!BE70)+$F71</f>
        <v>118267.44166910871</v>
      </c>
      <c r="BI71" s="4">
        <f ca="1">BI70*EXP('Task 5'!BF70)+$F71</f>
        <v>102214.71642584882</v>
      </c>
      <c r="BJ71" s="4">
        <f ca="1">BJ70*EXP('Task 5'!BG70)+$F71</f>
        <v>126683.97097665229</v>
      </c>
      <c r="BK71" s="4">
        <f ca="1">BK70*EXP('Task 5'!BH70)+$F71</f>
        <v>83490.837999255091</v>
      </c>
      <c r="BL71" s="4">
        <f ca="1">BL70*EXP('Task 5'!BI70)+$F71</f>
        <v>120291.10803703085</v>
      </c>
      <c r="BM71" s="4">
        <f ca="1">BM70*EXP('Task 5'!BJ70)+$F71</f>
        <v>94043.69876888342</v>
      </c>
      <c r="BN71" s="4">
        <f ca="1">BN70*EXP('Task 5'!BK70)+$F71</f>
        <v>167117.14974514261</v>
      </c>
      <c r="BO71" s="4">
        <f ca="1">BO70*EXP('Task 5'!BL70)+$F71</f>
        <v>102270.83429875305</v>
      </c>
      <c r="BP71" s="4">
        <f ca="1">BP70*EXP('Task 5'!BM70)+$F71</f>
        <v>63385.999133126359</v>
      </c>
      <c r="BQ71" s="4">
        <f ca="1">BQ70*EXP('Task 5'!BN70)+$F71</f>
        <v>73526.79137425212</v>
      </c>
      <c r="BR71" s="4">
        <f ca="1">BR70*EXP('Task 5'!BO70)+$F71</f>
        <v>72520.988798517224</v>
      </c>
      <c r="BS71" s="4">
        <f ca="1">BS70*EXP('Task 5'!BP70)+$F71</f>
        <v>89725.783357249733</v>
      </c>
      <c r="BT71" s="4">
        <f ca="1">BT70*EXP('Task 5'!BQ70)+$F71</f>
        <v>80484.84874719879</v>
      </c>
      <c r="BU71" s="4">
        <f ca="1">BU70*EXP('Task 5'!BR70)+$F71</f>
        <v>106160.29936542425</v>
      </c>
      <c r="BV71" s="4">
        <f ca="1">BV70*EXP('Task 5'!BS70)+$F71</f>
        <v>62642.430257102569</v>
      </c>
      <c r="BW71" s="4">
        <f ca="1">BW70*EXP('Task 5'!BT70)+$F71</f>
        <v>64257.928559156266</v>
      </c>
      <c r="BX71" s="4">
        <f ca="1">BX70*EXP('Task 5'!BU70)+$F71</f>
        <v>77396.490662566081</v>
      </c>
      <c r="BY71" s="4">
        <f ca="1">BY70*EXP('Task 5'!BV70)+$F71</f>
        <v>80499.709321146438</v>
      </c>
      <c r="BZ71" s="4">
        <f ca="1">BZ70*EXP('Task 5'!BW70)+$F71</f>
        <v>89259.211780793034</v>
      </c>
      <c r="CA71" s="4">
        <f ca="1">CA70*EXP('Task 5'!BX70)+$F71</f>
        <v>92264.098277609912</v>
      </c>
      <c r="CB71" s="4">
        <f ca="1">CB70*EXP('Task 5'!BY70)+$F71</f>
        <v>142161.37964795702</v>
      </c>
      <c r="CC71" s="4">
        <f ca="1">CC70*EXP('Task 5'!BZ70)+$F71</f>
        <v>147371.61903528785</v>
      </c>
      <c r="CD71" s="4">
        <f ca="1">CD70*EXP('Task 5'!CA70)+$F71</f>
        <v>48281.985125027677</v>
      </c>
      <c r="CE71" s="4">
        <f ca="1">CE70*EXP('Task 5'!CB70)+$F71</f>
        <v>75104.706667972292</v>
      </c>
      <c r="CF71" s="4">
        <f ca="1">CF70*EXP('Task 5'!CC70)+$F71</f>
        <v>61849.859948264377</v>
      </c>
      <c r="CG71" s="4">
        <f ca="1">CG70*EXP('Task 5'!CD70)+$F71</f>
        <v>121921.18207629223</v>
      </c>
      <c r="CH71" s="4">
        <f ca="1">CH70*EXP('Task 5'!CE70)+$F71</f>
        <v>68118.579730312325</v>
      </c>
      <c r="CI71" s="4">
        <f ca="1">CI70*EXP('Task 5'!CF70)+$F71</f>
        <v>80725.261030052337</v>
      </c>
      <c r="CJ71" s="4">
        <f ca="1">CJ70*EXP('Task 5'!CG70)+$F71</f>
        <v>85193.005552408489</v>
      </c>
      <c r="CK71" s="4">
        <f ca="1">CK70*EXP('Task 5'!CH70)+$F71</f>
        <v>167188.73329317535</v>
      </c>
      <c r="CL71" s="4">
        <f ca="1">CL70*EXP('Task 5'!CI70)+$F71</f>
        <v>110733.74884474649</v>
      </c>
      <c r="CM71" s="4">
        <f ca="1">CM70*EXP('Task 5'!CJ70)+$F71</f>
        <v>87352.033142073342</v>
      </c>
      <c r="CN71" s="4">
        <f ca="1">CN70*EXP('Task 5'!CK70)+$F71</f>
        <v>66103.502046723865</v>
      </c>
      <c r="CO71" s="4">
        <f ca="1">CO70*EXP('Task 5'!CL70)+$F71</f>
        <v>71580.73003539411</v>
      </c>
      <c r="CP71" s="4">
        <f ca="1">CP70*EXP('Task 5'!CM70)+$F71</f>
        <v>87320.336614488522</v>
      </c>
      <c r="CQ71" s="4">
        <f ca="1">CQ70*EXP('Task 5'!CN70)+$F71</f>
        <v>111030.98867300962</v>
      </c>
      <c r="CR71" s="4">
        <f ca="1">CR70*EXP('Task 5'!CO70)+$F71</f>
        <v>95231.924566548798</v>
      </c>
      <c r="CS71" s="4">
        <f ca="1">CS70*EXP('Task 5'!CP70)+$F71</f>
        <v>92202.899210019765</v>
      </c>
      <c r="CT71" s="4">
        <f ca="1">CT70*EXP('Task 5'!CQ70)+$F71</f>
        <v>73776.755472231845</v>
      </c>
      <c r="CU71" s="4">
        <f ca="1">CU70*EXP('Task 5'!CR70)+$F71</f>
        <v>105846.51021475927</v>
      </c>
      <c r="CV71" s="4">
        <f ca="1">CV70*EXP('Task 5'!CS70)+$F71</f>
        <v>104272.48582074634</v>
      </c>
      <c r="CW71" s="4">
        <f ca="1">CW70*EXP('Task 5'!CT70)+$F71</f>
        <v>64479.333899761026</v>
      </c>
      <c r="CX71" s="4">
        <f ca="1">CX70*EXP('Task 5'!CU70)+$F71</f>
        <v>92201.861503859487</v>
      </c>
      <c r="CY71" s="4">
        <f ca="1">CY70*EXP('Task 5'!CV70)+$F71</f>
        <v>90616.794590162332</v>
      </c>
      <c r="CZ71" s="4">
        <f ca="1">CZ70*EXP('Task 5'!CW70)+$F71</f>
        <v>97339.647482523273</v>
      </c>
      <c r="DA71" s="4">
        <f ca="1">DA70*EXP('Task 5'!CX70)+$F71</f>
        <v>85494.616200675344</v>
      </c>
      <c r="DB71" s="4">
        <f ca="1">DB70*EXP('Task 5'!CY70)+$F71</f>
        <v>80197.320536868749</v>
      </c>
    </row>
    <row r="72" spans="1:106" x14ac:dyDescent="0.25">
      <c r="A72">
        <v>66</v>
      </c>
      <c r="B72" s="1">
        <f>'Task 2'!B69</f>
        <v>46965</v>
      </c>
      <c r="C72" s="4">
        <f>$B$3*'Task 2'!G69</f>
        <v>501.83459159999995</v>
      </c>
      <c r="D72" s="5">
        <f>'Task 3'!F69</f>
        <v>3.6815089520594313E-3</v>
      </c>
      <c r="E72" s="4">
        <f t="shared" ref="E72:E125" si="3">E71*(1+D73)+C72</f>
        <v>40232.501080869581</v>
      </c>
      <c r="F72" s="4">
        <f>$C$3*'Task 2'!G69</f>
        <v>1170.9473803999999</v>
      </c>
      <c r="G72" s="4">
        <f ca="1">G71*EXP('Task 5'!D71)+$F72</f>
        <v>116616.01508240581</v>
      </c>
      <c r="H72" s="4">
        <f ca="1">H71*EXP('Task 5'!E71)+$F72</f>
        <v>162241.01222361487</v>
      </c>
      <c r="I72" s="4">
        <f ca="1">I71*EXP('Task 5'!F71)+$F72</f>
        <v>122565.90268549148</v>
      </c>
      <c r="J72" s="4">
        <f ca="1">J71*EXP('Task 5'!G71)+$F72</f>
        <v>113452.3081568515</v>
      </c>
      <c r="K72" s="4">
        <f ca="1">K71*EXP('Task 5'!H71)+$F72</f>
        <v>143780.22476789315</v>
      </c>
      <c r="L72" s="4">
        <f ca="1">L71*EXP('Task 5'!I71)+$F72</f>
        <v>61601.852472088183</v>
      </c>
      <c r="M72" s="4">
        <f ca="1">M71*EXP('Task 5'!J71)+$F72</f>
        <v>113566.6507316325</v>
      </c>
      <c r="N72" s="4">
        <f ca="1">N71*EXP('Task 5'!K71)+$F72</f>
        <v>67142.5491252293</v>
      </c>
      <c r="O72" s="4">
        <f ca="1">O71*EXP('Task 5'!L71)+$F72</f>
        <v>152638.22558750285</v>
      </c>
      <c r="P72" s="4">
        <f ca="1">P71*EXP('Task 5'!M71)+$F72</f>
        <v>70606.482751079064</v>
      </c>
      <c r="Q72" s="4">
        <f ca="1">Q71*EXP('Task 5'!N71)+$F72</f>
        <v>91337.818210293757</v>
      </c>
      <c r="R72" s="4">
        <f ca="1">R71*EXP('Task 5'!O71)+$F72</f>
        <v>81965.704492258825</v>
      </c>
      <c r="S72" s="4">
        <f ca="1">S71*EXP('Task 5'!P71)+$F72</f>
        <v>68264.788552433267</v>
      </c>
      <c r="T72" s="4">
        <f ca="1">T71*EXP('Task 5'!Q71)+$F72</f>
        <v>131081.52621919868</v>
      </c>
      <c r="U72" s="4">
        <f ca="1">U71*EXP('Task 5'!R71)+$F72</f>
        <v>113664.3608306495</v>
      </c>
      <c r="V72" s="4">
        <f ca="1">V71*EXP('Task 5'!S71)+$F72</f>
        <v>134291.48064871962</v>
      </c>
      <c r="W72" s="4">
        <f ca="1">W71*EXP('Task 5'!T71)+$F72</f>
        <v>75601.190664817826</v>
      </c>
      <c r="X72" s="4">
        <f ca="1">X71*EXP('Task 5'!U71)+$F72</f>
        <v>67306.33166950474</v>
      </c>
      <c r="Y72" s="4">
        <f ca="1">Y71*EXP('Task 5'!V71)+$F72</f>
        <v>82309.122304572666</v>
      </c>
      <c r="Z72" s="4">
        <f ca="1">Z71*EXP('Task 5'!W71)+$F72</f>
        <v>116736.86624868776</v>
      </c>
      <c r="AA72" s="4">
        <f ca="1">AA71*EXP('Task 5'!X71)+$F72</f>
        <v>125614.88783034591</v>
      </c>
      <c r="AB72" s="4">
        <f ca="1">AB71*EXP('Task 5'!Y71)+$F72</f>
        <v>69398.375814256491</v>
      </c>
      <c r="AC72" s="4">
        <f ca="1">AC71*EXP('Task 5'!Z71)+$F72</f>
        <v>56457.123151481639</v>
      </c>
      <c r="AD72" s="4">
        <f ca="1">AD71*EXP('Task 5'!AA71)+$F72</f>
        <v>132171.80697139091</v>
      </c>
      <c r="AE72" s="4">
        <f ca="1">AE71*EXP('Task 5'!AB71)+$F72</f>
        <v>97068.270544048675</v>
      </c>
      <c r="AF72" s="4">
        <f ca="1">AF71*EXP('Task 5'!AC71)+$F72</f>
        <v>62305.450302895675</v>
      </c>
      <c r="AG72" s="4">
        <f ca="1">AG71*EXP('Task 5'!AD71)+$F72</f>
        <v>126950.39498995645</v>
      </c>
      <c r="AH72" s="4">
        <f ca="1">AH71*EXP('Task 5'!AE71)+$F72</f>
        <v>94254.093120728649</v>
      </c>
      <c r="AI72" s="4">
        <f ca="1">AI71*EXP('Task 5'!AF71)+$F72</f>
        <v>54258.429313921595</v>
      </c>
      <c r="AJ72" s="4">
        <f ca="1">AJ71*EXP('Task 5'!AG71)+$F72</f>
        <v>94834.046884805182</v>
      </c>
      <c r="AK72" s="4">
        <f ca="1">AK71*EXP('Task 5'!AH71)+$F72</f>
        <v>91748.667180502787</v>
      </c>
      <c r="AL72" s="4">
        <f ca="1">AL71*EXP('Task 5'!AI71)+$F72</f>
        <v>78801.642758396352</v>
      </c>
      <c r="AM72" s="4">
        <f ca="1">AM71*EXP('Task 5'!AJ71)+$F72</f>
        <v>95582.37441747378</v>
      </c>
      <c r="AN72" s="4">
        <f ca="1">AN71*EXP('Task 5'!AK71)+$F72</f>
        <v>87715.561027625765</v>
      </c>
      <c r="AO72" s="4">
        <f ca="1">AO71*EXP('Task 5'!AL71)+$F72</f>
        <v>69169.703918456085</v>
      </c>
      <c r="AP72" s="4">
        <f ca="1">AP71*EXP('Task 5'!AM71)+$F72</f>
        <v>120983.98049387211</v>
      </c>
      <c r="AQ72" s="4">
        <f ca="1">AQ71*EXP('Task 5'!AN71)+$F72</f>
        <v>96198.400278682137</v>
      </c>
      <c r="AR72" s="4">
        <f ca="1">AR71*EXP('Task 5'!AO71)+$F72</f>
        <v>84879.393366336342</v>
      </c>
      <c r="AS72" s="4">
        <f ca="1">AS71*EXP('Task 5'!AP71)+$F72</f>
        <v>58072.536989252461</v>
      </c>
      <c r="AT72" s="4">
        <f ca="1">AT71*EXP('Task 5'!AQ71)+$F72</f>
        <v>76632.353063119866</v>
      </c>
      <c r="AU72" s="4">
        <f ca="1">AU71*EXP('Task 5'!AR71)+$F72</f>
        <v>144635.97032884369</v>
      </c>
      <c r="AV72" s="4">
        <f ca="1">AV71*EXP('Task 5'!AS71)+$F72</f>
        <v>97364.703717668715</v>
      </c>
      <c r="AW72" s="4">
        <f ca="1">AW71*EXP('Task 5'!AT71)+$F72</f>
        <v>89974.040881100227</v>
      </c>
      <c r="AX72" s="4">
        <f ca="1">AX71*EXP('Task 5'!AU71)+$F72</f>
        <v>90884.861265688727</v>
      </c>
      <c r="AY72" s="4">
        <f ca="1">AY71*EXP('Task 5'!AV71)+$F72</f>
        <v>87210.080722933111</v>
      </c>
      <c r="AZ72" s="4">
        <f ca="1">AZ71*EXP('Task 5'!AW71)+$F72</f>
        <v>92816.935561248974</v>
      </c>
      <c r="BA72" s="4">
        <f ca="1">BA71*EXP('Task 5'!AX71)+$F72</f>
        <v>84982.449570337601</v>
      </c>
      <c r="BB72" s="4">
        <f ca="1">BB71*EXP('Task 5'!AY71)+$F72</f>
        <v>93090.827621001037</v>
      </c>
      <c r="BC72" s="4">
        <f ca="1">BC71*EXP('Task 5'!AZ71)+$F72</f>
        <v>122677.91365810578</v>
      </c>
      <c r="BD72" s="4">
        <f ca="1">BD71*EXP('Task 5'!BA71)+$F72</f>
        <v>105096.02758874705</v>
      </c>
      <c r="BE72" s="4">
        <f ca="1">BE71*EXP('Task 5'!BB71)+$F72</f>
        <v>81205.073229436719</v>
      </c>
      <c r="BF72" s="4">
        <f ca="1">BF71*EXP('Task 5'!BC71)+$F72</f>
        <v>126259.621702513</v>
      </c>
      <c r="BG72" s="4">
        <f ca="1">BG71*EXP('Task 5'!BD71)+$F72</f>
        <v>110165.7493942842</v>
      </c>
      <c r="BH72" s="4">
        <f ca="1">BH71*EXP('Task 5'!BE71)+$F72</f>
        <v>110316.90328765709</v>
      </c>
      <c r="BI72" s="4">
        <f ca="1">BI71*EXP('Task 5'!BF71)+$F72</f>
        <v>110306.86004866596</v>
      </c>
      <c r="BJ72" s="4">
        <f ca="1">BJ71*EXP('Task 5'!BG71)+$F72</f>
        <v>117368.49326620647</v>
      </c>
      <c r="BK72" s="4">
        <f ca="1">BK71*EXP('Task 5'!BH71)+$F72</f>
        <v>83679.579388658094</v>
      </c>
      <c r="BL72" s="4">
        <f ca="1">BL71*EXP('Task 5'!BI71)+$F72</f>
        <v>111944.37245766124</v>
      </c>
      <c r="BM72" s="4">
        <f ca="1">BM71*EXP('Task 5'!BJ71)+$F72</f>
        <v>98389.138059767385</v>
      </c>
      <c r="BN72" s="4">
        <f ca="1">BN71*EXP('Task 5'!BK71)+$F72</f>
        <v>159145.87252990107</v>
      </c>
      <c r="BO72" s="4">
        <f ca="1">BO71*EXP('Task 5'!BL71)+$F72</f>
        <v>103081.52854982101</v>
      </c>
      <c r="BP72" s="4">
        <f ca="1">BP71*EXP('Task 5'!BM71)+$F72</f>
        <v>69342.99596965978</v>
      </c>
      <c r="BQ72" s="4">
        <f ca="1">BQ71*EXP('Task 5'!BN71)+$F72</f>
        <v>70964.917242777301</v>
      </c>
      <c r="BR72" s="4">
        <f ca="1">BR71*EXP('Task 5'!BO71)+$F72</f>
        <v>68250.275775729446</v>
      </c>
      <c r="BS72" s="4">
        <f ca="1">BS71*EXP('Task 5'!BP71)+$F72</f>
        <v>93714.506180781202</v>
      </c>
      <c r="BT72" s="4">
        <f ca="1">BT71*EXP('Task 5'!BQ71)+$F72</f>
        <v>83417.288762030119</v>
      </c>
      <c r="BU72" s="4">
        <f ca="1">BU71*EXP('Task 5'!BR71)+$F72</f>
        <v>118845.9855312267</v>
      </c>
      <c r="BV72" s="4">
        <f ca="1">BV71*EXP('Task 5'!BS71)+$F72</f>
        <v>62930.235694814728</v>
      </c>
      <c r="BW72" s="4">
        <f ca="1">BW71*EXP('Task 5'!BT71)+$F72</f>
        <v>66908.619472616076</v>
      </c>
      <c r="BX72" s="4">
        <f ca="1">BX71*EXP('Task 5'!BU71)+$F72</f>
        <v>80022.557748168067</v>
      </c>
      <c r="BY72" s="4">
        <f ca="1">BY71*EXP('Task 5'!BV71)+$F72</f>
        <v>80221.626646777891</v>
      </c>
      <c r="BZ72" s="4">
        <f ca="1">BZ71*EXP('Task 5'!BW71)+$F72</f>
        <v>94150.729225660398</v>
      </c>
      <c r="CA72" s="4">
        <f ca="1">CA71*EXP('Task 5'!BX71)+$F72</f>
        <v>91433.685856180047</v>
      </c>
      <c r="CB72" s="4">
        <f ca="1">CB71*EXP('Task 5'!BY71)+$F72</f>
        <v>137944.62345564217</v>
      </c>
      <c r="CC72" s="4">
        <f ca="1">CC71*EXP('Task 5'!BZ71)+$F72</f>
        <v>156642.4247795587</v>
      </c>
      <c r="CD72" s="4">
        <f ca="1">CD71*EXP('Task 5'!CA71)+$F72</f>
        <v>53061.118049149285</v>
      </c>
      <c r="CE72" s="4">
        <f ca="1">CE71*EXP('Task 5'!CB71)+$F72</f>
        <v>87624.727081539299</v>
      </c>
      <c r="CF72" s="4">
        <f ca="1">CF71*EXP('Task 5'!CC71)+$F72</f>
        <v>70273.601873158754</v>
      </c>
      <c r="CG72" s="4">
        <f ca="1">CG71*EXP('Task 5'!CD71)+$F72</f>
        <v>120832.36370997819</v>
      </c>
      <c r="CH72" s="4">
        <f ca="1">CH71*EXP('Task 5'!CE71)+$F72</f>
        <v>70922.033079674351</v>
      </c>
      <c r="CI72" s="4">
        <f ca="1">CI71*EXP('Task 5'!CF71)+$F72</f>
        <v>85436.108779692688</v>
      </c>
      <c r="CJ72" s="4">
        <f ca="1">CJ71*EXP('Task 5'!CG71)+$F72</f>
        <v>94715.502423020414</v>
      </c>
      <c r="CK72" s="4">
        <f ca="1">CK71*EXP('Task 5'!CH71)+$F72</f>
        <v>171411.36054116738</v>
      </c>
      <c r="CL72" s="4">
        <f ca="1">CL71*EXP('Task 5'!CI71)+$F72</f>
        <v>110859.29052352285</v>
      </c>
      <c r="CM72" s="4">
        <f ca="1">CM71*EXP('Task 5'!CJ71)+$F72</f>
        <v>92000.260223678924</v>
      </c>
      <c r="CN72" s="4">
        <f ca="1">CN71*EXP('Task 5'!CK71)+$F72</f>
        <v>70172.202025866587</v>
      </c>
      <c r="CO72" s="4">
        <f ca="1">CO71*EXP('Task 5'!CL71)+$F72</f>
        <v>72561.833158254449</v>
      </c>
      <c r="CP72" s="4">
        <f ca="1">CP71*EXP('Task 5'!CM71)+$F72</f>
        <v>95405.022867771913</v>
      </c>
      <c r="CQ72" s="4">
        <f ca="1">CQ71*EXP('Task 5'!CN71)+$F72</f>
        <v>113939.68374361806</v>
      </c>
      <c r="CR72" s="4">
        <f ca="1">CR71*EXP('Task 5'!CO71)+$F72</f>
        <v>99644.850667588849</v>
      </c>
      <c r="CS72" s="4">
        <f ca="1">CS71*EXP('Task 5'!CP71)+$F72</f>
        <v>99452.200433535647</v>
      </c>
      <c r="CT72" s="4">
        <f ca="1">CT71*EXP('Task 5'!CQ71)+$F72</f>
        <v>77179.063616928877</v>
      </c>
      <c r="CU72" s="4">
        <f ca="1">CU71*EXP('Task 5'!CR71)+$F72</f>
        <v>99366.512383407884</v>
      </c>
      <c r="CV72" s="4">
        <f ca="1">CV71*EXP('Task 5'!CS71)+$F72</f>
        <v>102911.21001135866</v>
      </c>
      <c r="CW72" s="4">
        <f ca="1">CW71*EXP('Task 5'!CT71)+$F72</f>
        <v>63968.027339717824</v>
      </c>
      <c r="CX72" s="4">
        <f ca="1">CX71*EXP('Task 5'!CU71)+$F72</f>
        <v>85356.140548424853</v>
      </c>
      <c r="CY72" s="4">
        <f ca="1">CY71*EXP('Task 5'!CV71)+$F72</f>
        <v>88155.697211439503</v>
      </c>
      <c r="CZ72" s="4">
        <f ca="1">CZ71*EXP('Task 5'!CW71)+$F72</f>
        <v>99724.527840015915</v>
      </c>
      <c r="DA72" s="4">
        <f ca="1">DA71*EXP('Task 5'!CX71)+$F72</f>
        <v>90830.94074648284</v>
      </c>
      <c r="DB72" s="4">
        <f ca="1">DB71*EXP('Task 5'!CY71)+$F72</f>
        <v>83577.188979785045</v>
      </c>
    </row>
    <row r="73" spans="1:106" x14ac:dyDescent="0.25">
      <c r="A73">
        <v>67</v>
      </c>
      <c r="B73" s="1">
        <f>'Task 2'!B70</f>
        <v>46996</v>
      </c>
      <c r="C73" s="4">
        <f>$B$3*'Task 2'!G70</f>
        <v>501.83459159999995</v>
      </c>
      <c r="D73" s="5">
        <f>'Task 3'!F70</f>
        <v>3.6793943311836941E-3</v>
      </c>
      <c r="E73" s="4">
        <f t="shared" si="3"/>
        <v>40882.262187590401</v>
      </c>
      <c r="F73" s="4">
        <f>$C$3*'Task 2'!G70</f>
        <v>1170.9473803999999</v>
      </c>
      <c r="G73" s="4">
        <f ca="1">G72*EXP('Task 5'!D72)+$F73</f>
        <v>117068.71573450111</v>
      </c>
      <c r="H73" s="4">
        <f ca="1">H72*EXP('Task 5'!E72)+$F73</f>
        <v>173016.61797562844</v>
      </c>
      <c r="I73" s="4">
        <f ca="1">I72*EXP('Task 5'!F72)+$F73</f>
        <v>109714.89213062714</v>
      </c>
      <c r="J73" s="4">
        <f ca="1">J72*EXP('Task 5'!G72)+$F73</f>
        <v>128605.172088288</v>
      </c>
      <c r="K73" s="4">
        <f ca="1">K72*EXP('Task 5'!H72)+$F73</f>
        <v>154840.80111507041</v>
      </c>
      <c r="L73" s="4">
        <f ca="1">L72*EXP('Task 5'!I72)+$F73</f>
        <v>66090.398799762639</v>
      </c>
      <c r="M73" s="4">
        <f ca="1">M72*EXP('Task 5'!J72)+$F73</f>
        <v>108235.59905579932</v>
      </c>
      <c r="N73" s="4">
        <f ca="1">N72*EXP('Task 5'!K72)+$F73</f>
        <v>67699.225269496324</v>
      </c>
      <c r="O73" s="4">
        <f ca="1">O72*EXP('Task 5'!L72)+$F73</f>
        <v>167289.77143921662</v>
      </c>
      <c r="P73" s="4">
        <f ca="1">P72*EXP('Task 5'!M72)+$F73</f>
        <v>74435.397416994325</v>
      </c>
      <c r="Q73" s="4">
        <f ca="1">Q72*EXP('Task 5'!N72)+$F73</f>
        <v>87491.884497759282</v>
      </c>
      <c r="R73" s="4">
        <f ca="1">R72*EXP('Task 5'!O72)+$F73</f>
        <v>90100.384387827304</v>
      </c>
      <c r="S73" s="4">
        <f ca="1">S72*EXP('Task 5'!P72)+$F73</f>
        <v>69095.285770620816</v>
      </c>
      <c r="T73" s="4">
        <f ca="1">T72*EXP('Task 5'!Q72)+$F73</f>
        <v>134405.6529230086</v>
      </c>
      <c r="U73" s="4">
        <f ca="1">U72*EXP('Task 5'!R72)+$F73</f>
        <v>109853.50064625852</v>
      </c>
      <c r="V73" s="4">
        <f ca="1">V72*EXP('Task 5'!S72)+$F73</f>
        <v>130872.10648206943</v>
      </c>
      <c r="W73" s="4">
        <f ca="1">W72*EXP('Task 5'!T72)+$F73</f>
        <v>74428.194840829165</v>
      </c>
      <c r="X73" s="4">
        <f ca="1">X72*EXP('Task 5'!U72)+$F73</f>
        <v>66656.591642692729</v>
      </c>
      <c r="Y73" s="4">
        <f ca="1">Y72*EXP('Task 5'!V72)+$F73</f>
        <v>83737.330421353705</v>
      </c>
      <c r="Z73" s="4">
        <f ca="1">Z72*EXP('Task 5'!W72)+$F73</f>
        <v>119748.16876847613</v>
      </c>
      <c r="AA73" s="4">
        <f ca="1">AA72*EXP('Task 5'!X72)+$F73</f>
        <v>130282.55288399535</v>
      </c>
      <c r="AB73" s="4">
        <f ca="1">AB72*EXP('Task 5'!Y72)+$F73</f>
        <v>78095.156737638434</v>
      </c>
      <c r="AC73" s="4">
        <f ca="1">AC72*EXP('Task 5'!Z72)+$F73</f>
        <v>58215.868825414866</v>
      </c>
      <c r="AD73" s="4">
        <f ca="1">AD72*EXP('Task 5'!AA72)+$F73</f>
        <v>122395.26776707215</v>
      </c>
      <c r="AE73" s="4">
        <f ca="1">AE72*EXP('Task 5'!AB72)+$F73</f>
        <v>99925.669201233366</v>
      </c>
      <c r="AF73" s="4">
        <f ca="1">AF72*EXP('Task 5'!AC72)+$F73</f>
        <v>58219.346024716266</v>
      </c>
      <c r="AG73" s="4">
        <f ca="1">AG72*EXP('Task 5'!AD72)+$F73</f>
        <v>126923.58021568075</v>
      </c>
      <c r="AH73" s="4">
        <f ca="1">AH72*EXP('Task 5'!AE72)+$F73</f>
        <v>89716.018527785476</v>
      </c>
      <c r="AI73" s="4">
        <f ca="1">AI72*EXP('Task 5'!AF72)+$F73</f>
        <v>56480.184661467094</v>
      </c>
      <c r="AJ73" s="4">
        <f ca="1">AJ72*EXP('Task 5'!AG72)+$F73</f>
        <v>92577.216362434046</v>
      </c>
      <c r="AK73" s="4">
        <f ca="1">AK72*EXP('Task 5'!AH72)+$F73</f>
        <v>93240.668512711825</v>
      </c>
      <c r="AL73" s="4">
        <f ca="1">AL72*EXP('Task 5'!AI72)+$F73</f>
        <v>80659.272849620203</v>
      </c>
      <c r="AM73" s="4">
        <f ca="1">AM72*EXP('Task 5'!AJ72)+$F73</f>
        <v>95770.723672389038</v>
      </c>
      <c r="AN73" s="4">
        <f ca="1">AN72*EXP('Task 5'!AK72)+$F73</f>
        <v>85688.565687404684</v>
      </c>
      <c r="AO73" s="4">
        <f ca="1">AO72*EXP('Task 5'!AL72)+$F73</f>
        <v>71305.164302211429</v>
      </c>
      <c r="AP73" s="4">
        <f ca="1">AP72*EXP('Task 5'!AM72)+$F73</f>
        <v>120274.93745153713</v>
      </c>
      <c r="AQ73" s="4">
        <f ca="1">AQ72*EXP('Task 5'!AN72)+$F73</f>
        <v>96473.424818625281</v>
      </c>
      <c r="AR73" s="4">
        <f ca="1">AR72*EXP('Task 5'!AO72)+$F73</f>
        <v>84810.826359329963</v>
      </c>
      <c r="AS73" s="4">
        <f ca="1">AS72*EXP('Task 5'!AP72)+$F73</f>
        <v>62266.945879777144</v>
      </c>
      <c r="AT73" s="4">
        <f ca="1">AT72*EXP('Task 5'!AQ72)+$F73</f>
        <v>81278.279375884056</v>
      </c>
      <c r="AU73" s="4">
        <f ca="1">AU72*EXP('Task 5'!AR72)+$F73</f>
        <v>153991.42973226338</v>
      </c>
      <c r="AV73" s="4">
        <f ca="1">AV72*EXP('Task 5'!AS72)+$F73</f>
        <v>99138.971272203955</v>
      </c>
      <c r="AW73" s="4">
        <f ca="1">AW72*EXP('Task 5'!AT72)+$F73</f>
        <v>94570.644183093245</v>
      </c>
      <c r="AX73" s="4">
        <f ca="1">AX72*EXP('Task 5'!AU72)+$F73</f>
        <v>98060.856279988933</v>
      </c>
      <c r="AY73" s="4">
        <f ca="1">AY72*EXP('Task 5'!AV72)+$F73</f>
        <v>84526.731615410521</v>
      </c>
      <c r="AZ73" s="4">
        <f ca="1">AZ72*EXP('Task 5'!AW72)+$F73</f>
        <v>93899.65075849487</v>
      </c>
      <c r="BA73" s="4">
        <f ca="1">BA72*EXP('Task 5'!AX72)+$F73</f>
        <v>91357.88006539036</v>
      </c>
      <c r="BB73" s="4">
        <f ca="1">BB72*EXP('Task 5'!AY72)+$F73</f>
        <v>97642.879720523124</v>
      </c>
      <c r="BC73" s="4">
        <f ca="1">BC72*EXP('Task 5'!AZ72)+$F73</f>
        <v>117843.46225030434</v>
      </c>
      <c r="BD73" s="4">
        <f ca="1">BD72*EXP('Task 5'!BA72)+$F73</f>
        <v>107742.70007667792</v>
      </c>
      <c r="BE73" s="4">
        <f ca="1">BE72*EXP('Task 5'!BB72)+$F73</f>
        <v>90851.987827581048</v>
      </c>
      <c r="BF73" s="4">
        <f ca="1">BF72*EXP('Task 5'!BC72)+$F73</f>
        <v>133834.68428787481</v>
      </c>
      <c r="BG73" s="4">
        <f ca="1">BG72*EXP('Task 5'!BD72)+$F73</f>
        <v>105696.22755986775</v>
      </c>
      <c r="BH73" s="4">
        <f ca="1">BH72*EXP('Task 5'!BE72)+$F73</f>
        <v>115967.73713270189</v>
      </c>
      <c r="BI73" s="4">
        <f ca="1">BI72*EXP('Task 5'!BF72)+$F73</f>
        <v>113989.46598472634</v>
      </c>
      <c r="BJ73" s="4">
        <f ca="1">BJ72*EXP('Task 5'!BG72)+$F73</f>
        <v>119559.2124870791</v>
      </c>
      <c r="BK73" s="4">
        <f ca="1">BK72*EXP('Task 5'!BH72)+$F73</f>
        <v>83944.268119118045</v>
      </c>
      <c r="BL73" s="4">
        <f ca="1">BL72*EXP('Task 5'!BI72)+$F73</f>
        <v>105174.42305307221</v>
      </c>
      <c r="BM73" s="4">
        <f ca="1">BM72*EXP('Task 5'!BJ72)+$F73</f>
        <v>93210.715602274606</v>
      </c>
      <c r="BN73" s="4">
        <f ca="1">BN72*EXP('Task 5'!BK72)+$F73</f>
        <v>142084.55756034321</v>
      </c>
      <c r="BO73" s="4">
        <f ca="1">BO72*EXP('Task 5'!BL72)+$F73</f>
        <v>106659.81626542042</v>
      </c>
      <c r="BP73" s="4">
        <f ca="1">BP72*EXP('Task 5'!BM72)+$F73</f>
        <v>72845.191750095139</v>
      </c>
      <c r="BQ73" s="4">
        <f ca="1">BQ72*EXP('Task 5'!BN72)+$F73</f>
        <v>74669.302761585292</v>
      </c>
      <c r="BR73" s="4">
        <f ca="1">BR72*EXP('Task 5'!BO72)+$F73</f>
        <v>67937.265162495169</v>
      </c>
      <c r="BS73" s="4">
        <f ca="1">BS72*EXP('Task 5'!BP72)+$F73</f>
        <v>91854.961077978165</v>
      </c>
      <c r="BT73" s="4">
        <f ca="1">BT72*EXP('Task 5'!BQ72)+$F73</f>
        <v>88580.919484010272</v>
      </c>
      <c r="BU73" s="4">
        <f ca="1">BU72*EXP('Task 5'!BR72)+$F73</f>
        <v>126148.02413968981</v>
      </c>
      <c r="BV73" s="4">
        <f ca="1">BV72*EXP('Task 5'!BS72)+$F73</f>
        <v>66125.549464208409</v>
      </c>
      <c r="BW73" s="4">
        <f ca="1">BW72*EXP('Task 5'!BT72)+$F73</f>
        <v>68199.485248819765</v>
      </c>
      <c r="BX73" s="4">
        <f ca="1">BX72*EXP('Task 5'!BU72)+$F73</f>
        <v>75794.004911518772</v>
      </c>
      <c r="BY73" s="4">
        <f ca="1">BY72*EXP('Task 5'!BV72)+$F73</f>
        <v>75302.261275878176</v>
      </c>
      <c r="BZ73" s="4">
        <f ca="1">BZ72*EXP('Task 5'!BW72)+$F73</f>
        <v>90034.119395983711</v>
      </c>
      <c r="CA73" s="4">
        <f ca="1">CA72*EXP('Task 5'!BX72)+$F73</f>
        <v>89528.359765323999</v>
      </c>
      <c r="CB73" s="4">
        <f ca="1">CB72*EXP('Task 5'!BY72)+$F73</f>
        <v>130582.81148265391</v>
      </c>
      <c r="CC73" s="4">
        <f ca="1">CC72*EXP('Task 5'!BZ72)+$F73</f>
        <v>156773.30032882464</v>
      </c>
      <c r="CD73" s="4">
        <f ca="1">CD72*EXP('Task 5'!CA72)+$F73</f>
        <v>54675.66668215159</v>
      </c>
      <c r="CE73" s="4">
        <f ca="1">CE72*EXP('Task 5'!CB72)+$F73</f>
        <v>93111.933958194626</v>
      </c>
      <c r="CF73" s="4">
        <f ca="1">CF72*EXP('Task 5'!CC72)+$F73</f>
        <v>75497.665904855981</v>
      </c>
      <c r="CG73" s="4">
        <f ca="1">CG72*EXP('Task 5'!CD72)+$F73</f>
        <v>112316.18629634744</v>
      </c>
      <c r="CH73" s="4">
        <f ca="1">CH72*EXP('Task 5'!CE72)+$F73</f>
        <v>73066.963791615402</v>
      </c>
      <c r="CI73" s="4">
        <f ca="1">CI72*EXP('Task 5'!CF72)+$F73</f>
        <v>81473.867342426121</v>
      </c>
      <c r="CJ73" s="4">
        <f ca="1">CJ72*EXP('Task 5'!CG72)+$F73</f>
        <v>96223.186158699275</v>
      </c>
      <c r="CK73" s="4">
        <f ca="1">CK72*EXP('Task 5'!CH72)+$F73</f>
        <v>165091.98514635698</v>
      </c>
      <c r="CL73" s="4">
        <f ca="1">CL72*EXP('Task 5'!CI72)+$F73</f>
        <v>110534.64613792002</v>
      </c>
      <c r="CM73" s="4">
        <f ca="1">CM72*EXP('Task 5'!CJ72)+$F73</f>
        <v>86777.74055075692</v>
      </c>
      <c r="CN73" s="4">
        <f ca="1">CN72*EXP('Task 5'!CK72)+$F73</f>
        <v>66625.781684044181</v>
      </c>
      <c r="CO73" s="4">
        <f ca="1">CO72*EXP('Task 5'!CL72)+$F73</f>
        <v>65736.216777558846</v>
      </c>
      <c r="CP73" s="4">
        <f ca="1">CP72*EXP('Task 5'!CM72)+$F73</f>
        <v>98826.922164298929</v>
      </c>
      <c r="CQ73" s="4">
        <f ca="1">CQ72*EXP('Task 5'!CN72)+$F73</f>
        <v>126754.26675788302</v>
      </c>
      <c r="CR73" s="4">
        <f ca="1">CR72*EXP('Task 5'!CO72)+$F73</f>
        <v>110830.8608097058</v>
      </c>
      <c r="CS73" s="4">
        <f ca="1">CS72*EXP('Task 5'!CP72)+$F73</f>
        <v>101175.18218978195</v>
      </c>
      <c r="CT73" s="4">
        <f ca="1">CT72*EXP('Task 5'!CQ72)+$F73</f>
        <v>77895.524538899015</v>
      </c>
      <c r="CU73" s="4">
        <f ca="1">CU72*EXP('Task 5'!CR72)+$F73</f>
        <v>112366.21141812598</v>
      </c>
      <c r="CV73" s="4">
        <f ca="1">CV72*EXP('Task 5'!CS72)+$F73</f>
        <v>95621.535647062687</v>
      </c>
      <c r="CW73" s="4">
        <f ca="1">CW72*EXP('Task 5'!CT72)+$F73</f>
        <v>63845.829386981459</v>
      </c>
      <c r="CX73" s="4">
        <f ca="1">CX72*EXP('Task 5'!CU72)+$F73</f>
        <v>76639.127252961029</v>
      </c>
      <c r="CY73" s="4">
        <f ca="1">CY72*EXP('Task 5'!CV72)+$F73</f>
        <v>89028.287404185947</v>
      </c>
      <c r="CZ73" s="4">
        <f ca="1">CZ72*EXP('Task 5'!CW72)+$F73</f>
        <v>104802.0919868526</v>
      </c>
      <c r="DA73" s="4">
        <f ca="1">DA72*EXP('Task 5'!CX72)+$F73</f>
        <v>93306.816797280931</v>
      </c>
      <c r="DB73" s="4">
        <f ca="1">DB72*EXP('Task 5'!CY72)+$F73</f>
        <v>84235.02955130444</v>
      </c>
    </row>
    <row r="74" spans="1:106" x14ac:dyDescent="0.25">
      <c r="A74">
        <v>68</v>
      </c>
      <c r="B74" s="1">
        <f>'Task 2'!B71</f>
        <v>47026</v>
      </c>
      <c r="C74" s="4">
        <f>$B$3*'Task 2'!G71</f>
        <v>501.83459159999995</v>
      </c>
      <c r="D74" s="5">
        <f>'Task 3'!F71</f>
        <v>3.6767914284889791E-3</v>
      </c>
      <c r="E74" s="4">
        <f t="shared" si="3"/>
        <v>41534.287428388583</v>
      </c>
      <c r="F74" s="4">
        <f>$C$3*'Task 2'!G71</f>
        <v>1170.9473803999999</v>
      </c>
      <c r="G74" s="4">
        <f ca="1">G73*EXP('Task 5'!D73)+$F74</f>
        <v>117949.05704719128</v>
      </c>
      <c r="H74" s="4">
        <f ca="1">H73*EXP('Task 5'!E73)+$F74</f>
        <v>172645.11961847244</v>
      </c>
      <c r="I74" s="4">
        <f ca="1">I73*EXP('Task 5'!F73)+$F74</f>
        <v>107137.05139193732</v>
      </c>
      <c r="J74" s="4">
        <f ca="1">J73*EXP('Task 5'!G73)+$F74</f>
        <v>121020.55342583961</v>
      </c>
      <c r="K74" s="4">
        <f ca="1">K73*EXP('Task 5'!H73)+$F74</f>
        <v>148678.42110313647</v>
      </c>
      <c r="L74" s="4">
        <f ca="1">L73*EXP('Task 5'!I73)+$F74</f>
        <v>69461.196526871354</v>
      </c>
      <c r="M74" s="4">
        <f ca="1">M73*EXP('Task 5'!J73)+$F74</f>
        <v>117487.23491883118</v>
      </c>
      <c r="N74" s="4">
        <f ca="1">N73*EXP('Task 5'!K73)+$F74</f>
        <v>67532.308270222304</v>
      </c>
      <c r="O74" s="4">
        <f ca="1">O73*EXP('Task 5'!L73)+$F74</f>
        <v>165075.37521728643</v>
      </c>
      <c r="P74" s="4">
        <f ca="1">P73*EXP('Task 5'!M73)+$F74</f>
        <v>73604.595760795943</v>
      </c>
      <c r="Q74" s="4">
        <f ca="1">Q73*EXP('Task 5'!N73)+$F74</f>
        <v>94486.266751864008</v>
      </c>
      <c r="R74" s="4">
        <f ca="1">R73*EXP('Task 5'!O73)+$F74</f>
        <v>94314.532447574151</v>
      </c>
      <c r="S74" s="4">
        <f ca="1">S73*EXP('Task 5'!P73)+$F74</f>
        <v>71652.574525921838</v>
      </c>
      <c r="T74" s="4">
        <f ca="1">T73*EXP('Task 5'!Q73)+$F74</f>
        <v>131137.26735467039</v>
      </c>
      <c r="U74" s="4">
        <f ca="1">U73*EXP('Task 5'!R73)+$F74</f>
        <v>119175.38854115947</v>
      </c>
      <c r="V74" s="4">
        <f ca="1">V73*EXP('Task 5'!S73)+$F74</f>
        <v>147623.92401976598</v>
      </c>
      <c r="W74" s="4">
        <f ca="1">W73*EXP('Task 5'!T73)+$F74</f>
        <v>75932.640533709855</v>
      </c>
      <c r="X74" s="4">
        <f ca="1">X73*EXP('Task 5'!U73)+$F74</f>
        <v>67554.941095432572</v>
      </c>
      <c r="Y74" s="4">
        <f ca="1">Y73*EXP('Task 5'!V73)+$F74</f>
        <v>87473.249697553591</v>
      </c>
      <c r="Z74" s="4">
        <f ca="1">Z73*EXP('Task 5'!W73)+$F74</f>
        <v>120432.18684706751</v>
      </c>
      <c r="AA74" s="4">
        <f ca="1">AA73*EXP('Task 5'!X73)+$F74</f>
        <v>118608.98327318599</v>
      </c>
      <c r="AB74" s="4">
        <f ca="1">AB73*EXP('Task 5'!Y73)+$F74</f>
        <v>79563.602080508383</v>
      </c>
      <c r="AC74" s="4">
        <f ca="1">AC73*EXP('Task 5'!Z73)+$F74</f>
        <v>57709.114831710867</v>
      </c>
      <c r="AD74" s="4">
        <f ca="1">AD73*EXP('Task 5'!AA73)+$F74</f>
        <v>116420.4203521805</v>
      </c>
      <c r="AE74" s="4">
        <f ca="1">AE73*EXP('Task 5'!AB73)+$F74</f>
        <v>98254.10203615771</v>
      </c>
      <c r="AF74" s="4">
        <f ca="1">AF73*EXP('Task 5'!AC73)+$F74</f>
        <v>57816.457444359083</v>
      </c>
      <c r="AG74" s="4">
        <f ca="1">AG73*EXP('Task 5'!AD73)+$F74</f>
        <v>127216.98149311746</v>
      </c>
      <c r="AH74" s="4">
        <f ca="1">AH73*EXP('Task 5'!AE73)+$F74</f>
        <v>93301.626280739758</v>
      </c>
      <c r="AI74" s="4">
        <f ca="1">AI73*EXP('Task 5'!AF73)+$F74</f>
        <v>62133.550036512701</v>
      </c>
      <c r="AJ74" s="4">
        <f ca="1">AJ73*EXP('Task 5'!AG73)+$F74</f>
        <v>88480.34321363816</v>
      </c>
      <c r="AK74" s="4">
        <f ca="1">AK73*EXP('Task 5'!AH73)+$F74</f>
        <v>96703.068666034189</v>
      </c>
      <c r="AL74" s="4">
        <f ca="1">AL73*EXP('Task 5'!AI73)+$F74</f>
        <v>87053.953036947496</v>
      </c>
      <c r="AM74" s="4">
        <f ca="1">AM73*EXP('Task 5'!AJ73)+$F74</f>
        <v>98745.932462034762</v>
      </c>
      <c r="AN74" s="4">
        <f ca="1">AN73*EXP('Task 5'!AK73)+$F74</f>
        <v>95290.190262611344</v>
      </c>
      <c r="AO74" s="4">
        <f ca="1">AO73*EXP('Task 5'!AL73)+$F74</f>
        <v>74127.109032931519</v>
      </c>
      <c r="AP74" s="4">
        <f ca="1">AP73*EXP('Task 5'!AM73)+$F74</f>
        <v>127945.43512939772</v>
      </c>
      <c r="AQ74" s="4">
        <f ca="1">AQ73*EXP('Task 5'!AN73)+$F74</f>
        <v>102389.1378861034</v>
      </c>
      <c r="AR74" s="4">
        <f ca="1">AR73*EXP('Task 5'!AO73)+$F74</f>
        <v>84605.950936225359</v>
      </c>
      <c r="AS74" s="4">
        <f ca="1">AS73*EXP('Task 5'!AP73)+$F74</f>
        <v>66536.838622120689</v>
      </c>
      <c r="AT74" s="4">
        <f ca="1">AT73*EXP('Task 5'!AQ73)+$F74</f>
        <v>76513.37674296656</v>
      </c>
      <c r="AU74" s="4">
        <f ca="1">AU73*EXP('Task 5'!AR73)+$F74</f>
        <v>159765.05178422725</v>
      </c>
      <c r="AV74" s="4">
        <f ca="1">AV73*EXP('Task 5'!AS73)+$F74</f>
        <v>94203.321128039155</v>
      </c>
      <c r="AW74" s="4">
        <f ca="1">AW73*EXP('Task 5'!AT73)+$F74</f>
        <v>106543.77292793151</v>
      </c>
      <c r="AX74" s="4">
        <f ca="1">AX73*EXP('Task 5'!AU73)+$F74</f>
        <v>102645.2057683537</v>
      </c>
      <c r="AY74" s="4">
        <f ca="1">AY73*EXP('Task 5'!AV73)+$F74</f>
        <v>89315.503460757303</v>
      </c>
      <c r="AZ74" s="4">
        <f ca="1">AZ73*EXP('Task 5'!AW73)+$F74</f>
        <v>96203.838177865269</v>
      </c>
      <c r="BA74" s="4">
        <f ca="1">BA73*EXP('Task 5'!AX73)+$F74</f>
        <v>94712.299144052246</v>
      </c>
      <c r="BB74" s="4">
        <f ca="1">BB73*EXP('Task 5'!AY73)+$F74</f>
        <v>104178.233206622</v>
      </c>
      <c r="BC74" s="4">
        <f ca="1">BC73*EXP('Task 5'!AZ73)+$F74</f>
        <v>124454.75512372389</v>
      </c>
      <c r="BD74" s="4">
        <f ca="1">BD73*EXP('Task 5'!BA73)+$F74</f>
        <v>111328.903046875</v>
      </c>
      <c r="BE74" s="4">
        <f ca="1">BE73*EXP('Task 5'!BB73)+$F74</f>
        <v>96915.105545644561</v>
      </c>
      <c r="BF74" s="4">
        <f ca="1">BF73*EXP('Task 5'!BC73)+$F74</f>
        <v>141532.06797644135</v>
      </c>
      <c r="BG74" s="4">
        <f ca="1">BG73*EXP('Task 5'!BD73)+$F74</f>
        <v>115759.95006086821</v>
      </c>
      <c r="BH74" s="4">
        <f ca="1">BH73*EXP('Task 5'!BE73)+$F74</f>
        <v>121850.22149218649</v>
      </c>
      <c r="BI74" s="4">
        <f ca="1">BI73*EXP('Task 5'!BF73)+$F74</f>
        <v>122628.57605548717</v>
      </c>
      <c r="BJ74" s="4">
        <f ca="1">BJ73*EXP('Task 5'!BG73)+$F74</f>
        <v>114474.47538416536</v>
      </c>
      <c r="BK74" s="4">
        <f ca="1">BK73*EXP('Task 5'!BH73)+$F74</f>
        <v>86455.054345399403</v>
      </c>
      <c r="BL74" s="4">
        <f ca="1">BL73*EXP('Task 5'!BI73)+$F74</f>
        <v>101139.92551947612</v>
      </c>
      <c r="BM74" s="4">
        <f ca="1">BM73*EXP('Task 5'!BJ73)+$F74</f>
        <v>98988.320334340417</v>
      </c>
      <c r="BN74" s="4">
        <f ca="1">BN73*EXP('Task 5'!BK73)+$F74</f>
        <v>155984.31750255718</v>
      </c>
      <c r="BO74" s="4">
        <f ca="1">BO73*EXP('Task 5'!BL73)+$F74</f>
        <v>106516.46059142909</v>
      </c>
      <c r="BP74" s="4">
        <f ca="1">BP73*EXP('Task 5'!BM73)+$F74</f>
        <v>76314.735053109136</v>
      </c>
      <c r="BQ74" s="4">
        <f ca="1">BQ73*EXP('Task 5'!BN73)+$F74</f>
        <v>78552.568853564822</v>
      </c>
      <c r="BR74" s="4">
        <f ca="1">BR73*EXP('Task 5'!BO73)+$F74</f>
        <v>61948.01967530715</v>
      </c>
      <c r="BS74" s="4">
        <f ca="1">BS73*EXP('Task 5'!BP73)+$F74</f>
        <v>92043.37231772521</v>
      </c>
      <c r="BT74" s="4">
        <f ca="1">BT73*EXP('Task 5'!BQ73)+$F74</f>
        <v>91179.018235536234</v>
      </c>
      <c r="BU74" s="4">
        <f ca="1">BU73*EXP('Task 5'!BR73)+$F74</f>
        <v>123782.07741212893</v>
      </c>
      <c r="BV74" s="4">
        <f ca="1">BV73*EXP('Task 5'!BS73)+$F74</f>
        <v>69818.883363288624</v>
      </c>
      <c r="BW74" s="4">
        <f ca="1">BW73*EXP('Task 5'!BT73)+$F74</f>
        <v>72186.240230758922</v>
      </c>
      <c r="BX74" s="4">
        <f ca="1">BX73*EXP('Task 5'!BU73)+$F74</f>
        <v>79168.361933331427</v>
      </c>
      <c r="BY74" s="4">
        <f ca="1">BY73*EXP('Task 5'!BV73)+$F74</f>
        <v>73906.015380528086</v>
      </c>
      <c r="BZ74" s="4">
        <f ca="1">BZ73*EXP('Task 5'!BW73)+$F74</f>
        <v>90001.336389405013</v>
      </c>
      <c r="CA74" s="4">
        <f ca="1">CA73*EXP('Task 5'!BX73)+$F74</f>
        <v>94792.778011676011</v>
      </c>
      <c r="CB74" s="4">
        <f ca="1">CB73*EXP('Task 5'!BY73)+$F74</f>
        <v>134505.60416383928</v>
      </c>
      <c r="CC74" s="4">
        <f ca="1">CC73*EXP('Task 5'!BZ73)+$F74</f>
        <v>163735.63845358524</v>
      </c>
      <c r="CD74" s="4">
        <f ca="1">CD73*EXP('Task 5'!CA73)+$F74</f>
        <v>54384.896542200753</v>
      </c>
      <c r="CE74" s="4">
        <f ca="1">CE73*EXP('Task 5'!CB73)+$F74</f>
        <v>94850.509089189989</v>
      </c>
      <c r="CF74" s="4">
        <f ca="1">CF73*EXP('Task 5'!CC73)+$F74</f>
        <v>77495.713668691329</v>
      </c>
      <c r="CG74" s="4">
        <f ca="1">CG73*EXP('Task 5'!CD73)+$F74</f>
        <v>124283.98705119379</v>
      </c>
      <c r="CH74" s="4">
        <f ca="1">CH73*EXP('Task 5'!CE73)+$F74</f>
        <v>72802.920454321531</v>
      </c>
      <c r="CI74" s="4">
        <f ca="1">CI73*EXP('Task 5'!CF73)+$F74</f>
        <v>79865.633432572533</v>
      </c>
      <c r="CJ74" s="4">
        <f ca="1">CJ73*EXP('Task 5'!CG73)+$F74</f>
        <v>98475.796516217728</v>
      </c>
      <c r="CK74" s="4">
        <f ca="1">CK73*EXP('Task 5'!CH73)+$F74</f>
        <v>162011.27843156859</v>
      </c>
      <c r="CL74" s="4">
        <f ca="1">CL73*EXP('Task 5'!CI73)+$F74</f>
        <v>107153.8331459483</v>
      </c>
      <c r="CM74" s="4">
        <f ca="1">CM73*EXP('Task 5'!CJ73)+$F74</f>
        <v>80393.258873253639</v>
      </c>
      <c r="CN74" s="4">
        <f ca="1">CN73*EXP('Task 5'!CK73)+$F74</f>
        <v>70455.114626559531</v>
      </c>
      <c r="CO74" s="4">
        <f ca="1">CO73*EXP('Task 5'!CL73)+$F74</f>
        <v>56742.468806194345</v>
      </c>
      <c r="CP74" s="4">
        <f ca="1">CP73*EXP('Task 5'!CM73)+$F74</f>
        <v>102828.69670875905</v>
      </c>
      <c r="CQ74" s="4">
        <f ca="1">CQ73*EXP('Task 5'!CN73)+$F74</f>
        <v>126053.77921804642</v>
      </c>
      <c r="CR74" s="4">
        <f ca="1">CR73*EXP('Task 5'!CO73)+$F74</f>
        <v>108629.90719842656</v>
      </c>
      <c r="CS74" s="4">
        <f ca="1">CS73*EXP('Task 5'!CP73)+$F74</f>
        <v>99205.415053073724</v>
      </c>
      <c r="CT74" s="4">
        <f ca="1">CT73*EXP('Task 5'!CQ73)+$F74</f>
        <v>72567.647677904082</v>
      </c>
      <c r="CU74" s="4">
        <f ca="1">CU73*EXP('Task 5'!CR73)+$F74</f>
        <v>123671.2348829601</v>
      </c>
      <c r="CV74" s="4">
        <f ca="1">CV73*EXP('Task 5'!CS73)+$F74</f>
        <v>90880.689376325725</v>
      </c>
      <c r="CW74" s="4">
        <f ca="1">CW73*EXP('Task 5'!CT73)+$F74</f>
        <v>60881.539354953551</v>
      </c>
      <c r="CX74" s="4">
        <f ca="1">CX73*EXP('Task 5'!CU73)+$F74</f>
        <v>82347.75467840911</v>
      </c>
      <c r="CY74" s="4">
        <f ca="1">CY73*EXP('Task 5'!CV73)+$F74</f>
        <v>95169.095521693482</v>
      </c>
      <c r="CZ74" s="4">
        <f ca="1">CZ73*EXP('Task 5'!CW73)+$F74</f>
        <v>102267.12660100521</v>
      </c>
      <c r="DA74" s="4">
        <f ca="1">DA73*EXP('Task 5'!CX73)+$F74</f>
        <v>94112.317594532855</v>
      </c>
      <c r="DB74" s="4">
        <f ca="1">DB73*EXP('Task 5'!CY73)+$F74</f>
        <v>84003.014875743451</v>
      </c>
    </row>
    <row r="75" spans="1:106" x14ac:dyDescent="0.25">
      <c r="A75">
        <v>69</v>
      </c>
      <c r="B75" s="1">
        <f>'Task 2'!B72</f>
        <v>47057</v>
      </c>
      <c r="C75" s="4">
        <f>$B$3*'Task 2'!G72</f>
        <v>501.83459159999995</v>
      </c>
      <c r="D75" s="5">
        <f>'Task 3'!F72</f>
        <v>3.6737362651073635E-3</v>
      </c>
      <c r="E75" s="4">
        <f t="shared" si="3"/>
        <v>42188.563794178728</v>
      </c>
      <c r="F75" s="4">
        <f>$C$3*'Task 2'!G72</f>
        <v>1170.9473803999999</v>
      </c>
      <c r="G75" s="4">
        <f ca="1">G74*EXP('Task 5'!D74)+$F75</f>
        <v>119459.50383324838</v>
      </c>
      <c r="H75" s="4">
        <f ca="1">H74*EXP('Task 5'!E74)+$F75</f>
        <v>167485.21473830388</v>
      </c>
      <c r="I75" s="4">
        <f ca="1">I74*EXP('Task 5'!F74)+$F75</f>
        <v>107480.816620618</v>
      </c>
      <c r="J75" s="4">
        <f ca="1">J74*EXP('Task 5'!G74)+$F75</f>
        <v>117252.39119844229</v>
      </c>
      <c r="K75" s="4">
        <f ca="1">K74*EXP('Task 5'!H74)+$F75</f>
        <v>156819.79868858634</v>
      </c>
      <c r="L75" s="4">
        <f ca="1">L74*EXP('Task 5'!I74)+$F75</f>
        <v>68668.255608321124</v>
      </c>
      <c r="M75" s="4">
        <f ca="1">M74*EXP('Task 5'!J74)+$F75</f>
        <v>105226.34844417417</v>
      </c>
      <c r="N75" s="4">
        <f ca="1">N74*EXP('Task 5'!K74)+$F75</f>
        <v>72357.638467448167</v>
      </c>
      <c r="O75" s="4">
        <f ca="1">O74*EXP('Task 5'!L74)+$F75</f>
        <v>171429.84505389738</v>
      </c>
      <c r="P75" s="4">
        <f ca="1">P74*EXP('Task 5'!M74)+$F75</f>
        <v>76037.57109775611</v>
      </c>
      <c r="Q75" s="4">
        <f ca="1">Q74*EXP('Task 5'!N74)+$F75</f>
        <v>108983.80907049407</v>
      </c>
      <c r="R75" s="4">
        <f ca="1">R74*EXP('Task 5'!O74)+$F75</f>
        <v>88686.755864880732</v>
      </c>
      <c r="S75" s="4">
        <f ca="1">S74*EXP('Task 5'!P74)+$F75</f>
        <v>75205.86748932433</v>
      </c>
      <c r="T75" s="4">
        <f ca="1">T74*EXP('Task 5'!Q74)+$F75</f>
        <v>119250.27178640453</v>
      </c>
      <c r="U75" s="4">
        <f ca="1">U74*EXP('Task 5'!R74)+$F75</f>
        <v>124267.24045218366</v>
      </c>
      <c r="V75" s="4">
        <f ca="1">V74*EXP('Task 5'!S74)+$F75</f>
        <v>148676.23621155595</v>
      </c>
      <c r="W75" s="4">
        <f ca="1">W74*EXP('Task 5'!T74)+$F75</f>
        <v>80647.962648439396</v>
      </c>
      <c r="X75" s="4">
        <f ca="1">X74*EXP('Task 5'!U74)+$F75</f>
        <v>62709.10038730863</v>
      </c>
      <c r="Y75" s="4">
        <f ca="1">Y74*EXP('Task 5'!V74)+$F75</f>
        <v>89307.185916381874</v>
      </c>
      <c r="Z75" s="4">
        <f ca="1">Z74*EXP('Task 5'!W74)+$F75</f>
        <v>123647.82709262014</v>
      </c>
      <c r="AA75" s="4">
        <f ca="1">AA74*EXP('Task 5'!X74)+$F75</f>
        <v>117499.03231607931</v>
      </c>
      <c r="AB75" s="4">
        <f ca="1">AB74*EXP('Task 5'!Y74)+$F75</f>
        <v>85318.44961364285</v>
      </c>
      <c r="AC75" s="4">
        <f ca="1">AC74*EXP('Task 5'!Z74)+$F75</f>
        <v>64228.989846879944</v>
      </c>
      <c r="AD75" s="4">
        <f ca="1">AD74*EXP('Task 5'!AA74)+$F75</f>
        <v>107934.55500757988</v>
      </c>
      <c r="AE75" s="4">
        <f ca="1">AE74*EXP('Task 5'!AB74)+$F75</f>
        <v>98991.001338547212</v>
      </c>
      <c r="AF75" s="4">
        <f ca="1">AF74*EXP('Task 5'!AC74)+$F75</f>
        <v>53997.827578171462</v>
      </c>
      <c r="AG75" s="4">
        <f ca="1">AG74*EXP('Task 5'!AD74)+$F75</f>
        <v>131220.58708291632</v>
      </c>
      <c r="AH75" s="4">
        <f ca="1">AH74*EXP('Task 5'!AE74)+$F75</f>
        <v>94113.430365651555</v>
      </c>
      <c r="AI75" s="4">
        <f ca="1">AI74*EXP('Task 5'!AF74)+$F75</f>
        <v>61415.974032761929</v>
      </c>
      <c r="AJ75" s="4">
        <f ca="1">AJ74*EXP('Task 5'!AG74)+$F75</f>
        <v>93847.644364588181</v>
      </c>
      <c r="AK75" s="4">
        <f ca="1">AK74*EXP('Task 5'!AH74)+$F75</f>
        <v>97667.67924654104</v>
      </c>
      <c r="AL75" s="4">
        <f ca="1">AL74*EXP('Task 5'!AI74)+$F75</f>
        <v>84426.216457271701</v>
      </c>
      <c r="AM75" s="4">
        <f ca="1">AM74*EXP('Task 5'!AJ74)+$F75</f>
        <v>104304.78287720092</v>
      </c>
      <c r="AN75" s="4">
        <f ca="1">AN74*EXP('Task 5'!AK74)+$F75</f>
        <v>98273.372013359723</v>
      </c>
      <c r="AO75" s="4">
        <f ca="1">AO74*EXP('Task 5'!AL74)+$F75</f>
        <v>79022.588562857185</v>
      </c>
      <c r="AP75" s="4">
        <f ca="1">AP74*EXP('Task 5'!AM74)+$F75</f>
        <v>128102.20316361898</v>
      </c>
      <c r="AQ75" s="4">
        <f ca="1">AQ74*EXP('Task 5'!AN74)+$F75</f>
        <v>101529.12539933043</v>
      </c>
      <c r="AR75" s="4">
        <f ca="1">AR74*EXP('Task 5'!AO74)+$F75</f>
        <v>85798.060237452082</v>
      </c>
      <c r="AS75" s="4">
        <f ca="1">AS74*EXP('Task 5'!AP74)+$F75</f>
        <v>77307.320210188162</v>
      </c>
      <c r="AT75" s="4">
        <f ca="1">AT74*EXP('Task 5'!AQ74)+$F75</f>
        <v>81532.953478285694</v>
      </c>
      <c r="AU75" s="4">
        <f ca="1">AU74*EXP('Task 5'!AR74)+$F75</f>
        <v>149167.61372120611</v>
      </c>
      <c r="AV75" s="4">
        <f ca="1">AV74*EXP('Task 5'!AS74)+$F75</f>
        <v>91764.522890420703</v>
      </c>
      <c r="AW75" s="4">
        <f ca="1">AW74*EXP('Task 5'!AT74)+$F75</f>
        <v>120061.18241117727</v>
      </c>
      <c r="AX75" s="4">
        <f ca="1">AX74*EXP('Task 5'!AU74)+$F75</f>
        <v>103788.32485664971</v>
      </c>
      <c r="AY75" s="4">
        <f ca="1">AY74*EXP('Task 5'!AV74)+$F75</f>
        <v>91756.59691514197</v>
      </c>
      <c r="AZ75" s="4">
        <f ca="1">AZ74*EXP('Task 5'!AW74)+$F75</f>
        <v>96227.142556563718</v>
      </c>
      <c r="BA75" s="4">
        <f ca="1">BA74*EXP('Task 5'!AX74)+$F75</f>
        <v>95351.228660683555</v>
      </c>
      <c r="BB75" s="4">
        <f ca="1">BB74*EXP('Task 5'!AY74)+$F75</f>
        <v>104687.30398378031</v>
      </c>
      <c r="BC75" s="4">
        <f ca="1">BC74*EXP('Task 5'!AZ74)+$F75</f>
        <v>120010.71739021005</v>
      </c>
      <c r="BD75" s="4">
        <f ca="1">BD74*EXP('Task 5'!BA74)+$F75</f>
        <v>112805.33584646053</v>
      </c>
      <c r="BE75" s="4">
        <f ca="1">BE74*EXP('Task 5'!BB74)+$F75</f>
        <v>103382.73682837674</v>
      </c>
      <c r="BF75" s="4">
        <f ca="1">BF74*EXP('Task 5'!BC74)+$F75</f>
        <v>136729.91598813352</v>
      </c>
      <c r="BG75" s="4">
        <f ca="1">BG74*EXP('Task 5'!BD74)+$F75</f>
        <v>132349.52631645513</v>
      </c>
      <c r="BH75" s="4">
        <f ca="1">BH74*EXP('Task 5'!BE74)+$F75</f>
        <v>126674.41507859797</v>
      </c>
      <c r="BI75" s="4">
        <f ca="1">BI74*EXP('Task 5'!BF74)+$F75</f>
        <v>136451.39123929993</v>
      </c>
      <c r="BJ75" s="4">
        <f ca="1">BJ74*EXP('Task 5'!BG74)+$F75</f>
        <v>120096.43221419358</v>
      </c>
      <c r="BK75" s="4">
        <f ca="1">BK74*EXP('Task 5'!BH74)+$F75</f>
        <v>96393.953116781166</v>
      </c>
      <c r="BL75" s="4">
        <f ca="1">BL74*EXP('Task 5'!BI74)+$F75</f>
        <v>110313.61626664891</v>
      </c>
      <c r="BM75" s="4">
        <f ca="1">BM74*EXP('Task 5'!BJ74)+$F75</f>
        <v>93931.200160671055</v>
      </c>
      <c r="BN75" s="4">
        <f ca="1">BN74*EXP('Task 5'!BK74)+$F75</f>
        <v>156251.83572727052</v>
      </c>
      <c r="BO75" s="4">
        <f ca="1">BO74*EXP('Task 5'!BL74)+$F75</f>
        <v>108906.07358494423</v>
      </c>
      <c r="BP75" s="4">
        <f ca="1">BP74*EXP('Task 5'!BM74)+$F75</f>
        <v>74159.01528698238</v>
      </c>
      <c r="BQ75" s="4">
        <f ca="1">BQ74*EXP('Task 5'!BN74)+$F75</f>
        <v>76813.887136111516</v>
      </c>
      <c r="BR75" s="4">
        <f ca="1">BR74*EXP('Task 5'!BO74)+$F75</f>
        <v>63167.667067210714</v>
      </c>
      <c r="BS75" s="4">
        <f ca="1">BS74*EXP('Task 5'!BP74)+$F75</f>
        <v>91314.092682145609</v>
      </c>
      <c r="BT75" s="4">
        <f ca="1">BT74*EXP('Task 5'!BQ74)+$F75</f>
        <v>90120.170611061549</v>
      </c>
      <c r="BU75" s="4">
        <f ca="1">BU74*EXP('Task 5'!BR74)+$F75</f>
        <v>111512.03945005321</v>
      </c>
      <c r="BV75" s="4">
        <f ca="1">BV74*EXP('Task 5'!BS74)+$F75</f>
        <v>69639.730444498447</v>
      </c>
      <c r="BW75" s="4">
        <f ca="1">BW74*EXP('Task 5'!BT74)+$F75</f>
        <v>68896.255448474229</v>
      </c>
      <c r="BX75" s="4">
        <f ca="1">BX74*EXP('Task 5'!BU74)+$F75</f>
        <v>79195.842819276542</v>
      </c>
      <c r="BY75" s="4">
        <f ca="1">BY74*EXP('Task 5'!BV74)+$F75</f>
        <v>73696.806803735453</v>
      </c>
      <c r="BZ75" s="4">
        <f ca="1">BZ74*EXP('Task 5'!BW74)+$F75</f>
        <v>99096.829097727183</v>
      </c>
      <c r="CA75" s="4">
        <f ca="1">CA74*EXP('Task 5'!BX74)+$F75</f>
        <v>90628.929569307162</v>
      </c>
      <c r="CB75" s="4">
        <f ca="1">CB74*EXP('Task 5'!BY74)+$F75</f>
        <v>151697.04281766652</v>
      </c>
      <c r="CC75" s="4">
        <f ca="1">CC74*EXP('Task 5'!BZ74)+$F75</f>
        <v>174443.04903404371</v>
      </c>
      <c r="CD75" s="4">
        <f ca="1">CD74*EXP('Task 5'!CA74)+$F75</f>
        <v>52916.933091686289</v>
      </c>
      <c r="CE75" s="4">
        <f ca="1">CE74*EXP('Task 5'!CB74)+$F75</f>
        <v>99863.142902838168</v>
      </c>
      <c r="CF75" s="4">
        <f ca="1">CF74*EXP('Task 5'!CC74)+$F75</f>
        <v>79740.815274906301</v>
      </c>
      <c r="CG75" s="4">
        <f ca="1">CG74*EXP('Task 5'!CD74)+$F75</f>
        <v>127398.82863539248</v>
      </c>
      <c r="CH75" s="4">
        <f ca="1">CH74*EXP('Task 5'!CE74)+$F75</f>
        <v>75823.196710188131</v>
      </c>
      <c r="CI75" s="4">
        <f ca="1">CI74*EXP('Task 5'!CF74)+$F75</f>
        <v>87356.779002721683</v>
      </c>
      <c r="CJ75" s="4">
        <f ca="1">CJ74*EXP('Task 5'!CG74)+$F75</f>
        <v>97524.490750108511</v>
      </c>
      <c r="CK75" s="4">
        <f ca="1">CK74*EXP('Task 5'!CH74)+$F75</f>
        <v>150925.72539176492</v>
      </c>
      <c r="CL75" s="4">
        <f ca="1">CL74*EXP('Task 5'!CI74)+$F75</f>
        <v>105401.63903363704</v>
      </c>
      <c r="CM75" s="4">
        <f ca="1">CM74*EXP('Task 5'!CJ74)+$F75</f>
        <v>81941.352960287753</v>
      </c>
      <c r="CN75" s="4">
        <f ca="1">CN74*EXP('Task 5'!CK74)+$F75</f>
        <v>70273.261079997072</v>
      </c>
      <c r="CO75" s="4">
        <f ca="1">CO74*EXP('Task 5'!CL74)+$F75</f>
        <v>58292.087217189553</v>
      </c>
      <c r="CP75" s="4">
        <f ca="1">CP74*EXP('Task 5'!CM74)+$F75</f>
        <v>114888.28207937592</v>
      </c>
      <c r="CQ75" s="4">
        <f ca="1">CQ74*EXP('Task 5'!CN74)+$F75</f>
        <v>133430.96921365205</v>
      </c>
      <c r="CR75" s="4">
        <f ca="1">CR74*EXP('Task 5'!CO74)+$F75</f>
        <v>107512.91180422436</v>
      </c>
      <c r="CS75" s="4">
        <f ca="1">CS74*EXP('Task 5'!CP74)+$F75</f>
        <v>107558.94843043479</v>
      </c>
      <c r="CT75" s="4">
        <f ca="1">CT74*EXP('Task 5'!CQ74)+$F75</f>
        <v>70736.484833716284</v>
      </c>
      <c r="CU75" s="4">
        <f ca="1">CU74*EXP('Task 5'!CR74)+$F75</f>
        <v>126698.22375925744</v>
      </c>
      <c r="CV75" s="4">
        <f ca="1">CV74*EXP('Task 5'!CS74)+$F75</f>
        <v>94608.817630333127</v>
      </c>
      <c r="CW75" s="4">
        <f ca="1">CW74*EXP('Task 5'!CT74)+$F75</f>
        <v>64925.150512621323</v>
      </c>
      <c r="CX75" s="4">
        <f ca="1">CX74*EXP('Task 5'!CU74)+$F75</f>
        <v>82095.685028983178</v>
      </c>
      <c r="CY75" s="4">
        <f ca="1">CY74*EXP('Task 5'!CV74)+$F75</f>
        <v>96987.288511273495</v>
      </c>
      <c r="CZ75" s="4">
        <f ca="1">CZ74*EXP('Task 5'!CW74)+$F75</f>
        <v>99860.006070973453</v>
      </c>
      <c r="DA75" s="4">
        <f ca="1">DA74*EXP('Task 5'!CX74)+$F75</f>
        <v>98650.76547738511</v>
      </c>
      <c r="DB75" s="4">
        <f ca="1">DB74*EXP('Task 5'!CY74)+$F75</f>
        <v>84666.149994139167</v>
      </c>
    </row>
    <row r="76" spans="1:106" x14ac:dyDescent="0.25">
      <c r="A76">
        <v>70</v>
      </c>
      <c r="B76" s="1">
        <f>'Task 2'!B73</f>
        <v>47087</v>
      </c>
      <c r="C76" s="4">
        <f>$B$3*'Task 2'!G73</f>
        <v>501.83459159999995</v>
      </c>
      <c r="D76" s="5">
        <f>'Task 3'!F73</f>
        <v>3.6702633806580121E-3</v>
      </c>
      <c r="E76" s="4">
        <f t="shared" si="3"/>
        <v>42845.078782786608</v>
      </c>
      <c r="F76" s="4">
        <f>$C$3*'Task 2'!G73</f>
        <v>1170.9473803999999</v>
      </c>
      <c r="G76" s="4">
        <f ca="1">G75*EXP('Task 5'!D75)+$F76</f>
        <v>122265.0706804017</v>
      </c>
      <c r="H76" s="4">
        <f ca="1">H75*EXP('Task 5'!E75)+$F76</f>
        <v>170483.42889145715</v>
      </c>
      <c r="I76" s="4">
        <f ca="1">I75*EXP('Task 5'!F75)+$F76</f>
        <v>104680.00616339897</v>
      </c>
      <c r="J76" s="4">
        <f ca="1">J75*EXP('Task 5'!G75)+$F76</f>
        <v>118090.66232437786</v>
      </c>
      <c r="K76" s="4">
        <f ca="1">K75*EXP('Task 5'!H75)+$F76</f>
        <v>150887.33699411724</v>
      </c>
      <c r="L76" s="4">
        <f ca="1">L75*EXP('Task 5'!I75)+$F76</f>
        <v>63167.136847387577</v>
      </c>
      <c r="M76" s="4">
        <f ca="1">M75*EXP('Task 5'!J75)+$F76</f>
        <v>104744.51681832579</v>
      </c>
      <c r="N76" s="4">
        <f ca="1">N75*EXP('Task 5'!K75)+$F76</f>
        <v>67863.256884663977</v>
      </c>
      <c r="O76" s="4">
        <f ca="1">O75*EXP('Task 5'!L75)+$F76</f>
        <v>175130.55544987004</v>
      </c>
      <c r="P76" s="4">
        <f ca="1">P75*EXP('Task 5'!M75)+$F76</f>
        <v>78483.284769029066</v>
      </c>
      <c r="Q76" s="4">
        <f ca="1">Q75*EXP('Task 5'!N75)+$F76</f>
        <v>108695.48721526675</v>
      </c>
      <c r="R76" s="4">
        <f ca="1">R75*EXP('Task 5'!O75)+$F76</f>
        <v>92782.162507881076</v>
      </c>
      <c r="S76" s="4">
        <f ca="1">S75*EXP('Task 5'!P75)+$F76</f>
        <v>75249.725181513844</v>
      </c>
      <c r="T76" s="4">
        <f ca="1">T75*EXP('Task 5'!Q75)+$F76</f>
        <v>121938.91578057859</v>
      </c>
      <c r="U76" s="4">
        <f ca="1">U75*EXP('Task 5'!R75)+$F76</f>
        <v>130524.86267081401</v>
      </c>
      <c r="V76" s="4">
        <f ca="1">V75*EXP('Task 5'!S75)+$F76</f>
        <v>149112.46902323957</v>
      </c>
      <c r="W76" s="4">
        <f ca="1">W75*EXP('Task 5'!T75)+$F76</f>
        <v>90703.884553613243</v>
      </c>
      <c r="X76" s="4">
        <f ca="1">X75*EXP('Task 5'!U75)+$F76</f>
        <v>61995.72372179589</v>
      </c>
      <c r="Y76" s="4">
        <f ca="1">Y75*EXP('Task 5'!V75)+$F76</f>
        <v>89846.408375474333</v>
      </c>
      <c r="Z76" s="4">
        <f ca="1">Z75*EXP('Task 5'!W75)+$F76</f>
        <v>123087.7130523565</v>
      </c>
      <c r="AA76" s="4">
        <f ca="1">AA75*EXP('Task 5'!X75)+$F76</f>
        <v>115414.98506365139</v>
      </c>
      <c r="AB76" s="4">
        <f ca="1">AB75*EXP('Task 5'!Y75)+$F76</f>
        <v>86234.30393331869</v>
      </c>
      <c r="AC76" s="4">
        <f ca="1">AC75*EXP('Task 5'!Z75)+$F76</f>
        <v>65218.23537362436</v>
      </c>
      <c r="AD76" s="4">
        <f ca="1">AD75*EXP('Task 5'!AA75)+$F76</f>
        <v>106559.75542316887</v>
      </c>
      <c r="AE76" s="4">
        <f ca="1">AE75*EXP('Task 5'!AB75)+$F76</f>
        <v>100242.09962741267</v>
      </c>
      <c r="AF76" s="4">
        <f ca="1">AF75*EXP('Task 5'!AC75)+$F76</f>
        <v>57250.644030120136</v>
      </c>
      <c r="AG76" s="4">
        <f ca="1">AG75*EXP('Task 5'!AD75)+$F76</f>
        <v>123029.37474668385</v>
      </c>
      <c r="AH76" s="4">
        <f ca="1">AH75*EXP('Task 5'!AE75)+$F76</f>
        <v>97287.402208741099</v>
      </c>
      <c r="AI76" s="4">
        <f ca="1">AI75*EXP('Task 5'!AF75)+$F76</f>
        <v>59204.765209732126</v>
      </c>
      <c r="AJ76" s="4">
        <f ca="1">AJ75*EXP('Task 5'!AG75)+$F76</f>
        <v>100923.85412909808</v>
      </c>
      <c r="AK76" s="4">
        <f ca="1">AK75*EXP('Task 5'!AH75)+$F76</f>
        <v>100251.07275278478</v>
      </c>
      <c r="AL76" s="4">
        <f ca="1">AL75*EXP('Task 5'!AI75)+$F76</f>
        <v>83065.604982335819</v>
      </c>
      <c r="AM76" s="4">
        <f ca="1">AM75*EXP('Task 5'!AJ75)+$F76</f>
        <v>107393.55420436575</v>
      </c>
      <c r="AN76" s="4">
        <f ca="1">AN75*EXP('Task 5'!AK75)+$F76</f>
        <v>98803.715038788097</v>
      </c>
      <c r="AO76" s="4">
        <f ca="1">AO75*EXP('Task 5'!AL75)+$F76</f>
        <v>77887.734572841087</v>
      </c>
      <c r="AP76" s="4">
        <f ca="1">AP75*EXP('Task 5'!AM75)+$F76</f>
        <v>125389.22162983348</v>
      </c>
      <c r="AQ76" s="4">
        <f ca="1">AQ75*EXP('Task 5'!AN75)+$F76</f>
        <v>99400.34543940991</v>
      </c>
      <c r="AR76" s="4">
        <f ca="1">AR75*EXP('Task 5'!AO75)+$F76</f>
        <v>86929.551955777395</v>
      </c>
      <c r="AS76" s="4">
        <f ca="1">AS75*EXP('Task 5'!AP75)+$F76</f>
        <v>76949.814668175415</v>
      </c>
      <c r="AT76" s="4">
        <f ca="1">AT75*EXP('Task 5'!AQ75)+$F76</f>
        <v>85105.366624477378</v>
      </c>
      <c r="AU76" s="4">
        <f ca="1">AU75*EXP('Task 5'!AR75)+$F76</f>
        <v>147782.29477839396</v>
      </c>
      <c r="AV76" s="4">
        <f ca="1">AV75*EXP('Task 5'!AS75)+$F76</f>
        <v>96788.18784362117</v>
      </c>
      <c r="AW76" s="4">
        <f ca="1">AW75*EXP('Task 5'!AT75)+$F76</f>
        <v>110366.43697711545</v>
      </c>
      <c r="AX76" s="4">
        <f ca="1">AX75*EXP('Task 5'!AU75)+$F76</f>
        <v>104266.89269952085</v>
      </c>
      <c r="AY76" s="4">
        <f ca="1">AY75*EXP('Task 5'!AV75)+$F76</f>
        <v>88878.183941240597</v>
      </c>
      <c r="AZ76" s="4">
        <f ca="1">AZ75*EXP('Task 5'!AW75)+$F76</f>
        <v>100553.84518229499</v>
      </c>
      <c r="BA76" s="4">
        <f ca="1">BA75*EXP('Task 5'!AX75)+$F76</f>
        <v>98449.301846673945</v>
      </c>
      <c r="BB76" s="4">
        <f ca="1">BB75*EXP('Task 5'!AY75)+$F76</f>
        <v>106372.48869482521</v>
      </c>
      <c r="BC76" s="4">
        <f ca="1">BC75*EXP('Task 5'!AZ75)+$F76</f>
        <v>131351.7974238655</v>
      </c>
      <c r="BD76" s="4">
        <f ca="1">BD75*EXP('Task 5'!BA75)+$F76</f>
        <v>112154.70232867637</v>
      </c>
      <c r="BE76" s="4">
        <f ca="1">BE75*EXP('Task 5'!BB75)+$F76</f>
        <v>100813.67442050463</v>
      </c>
      <c r="BF76" s="4">
        <f ca="1">BF75*EXP('Task 5'!BC75)+$F76</f>
        <v>140791.85556865827</v>
      </c>
      <c r="BG76" s="4">
        <f ca="1">BG75*EXP('Task 5'!BD75)+$F76</f>
        <v>145546.76782790478</v>
      </c>
      <c r="BH76" s="4">
        <f ca="1">BH75*EXP('Task 5'!BE75)+$F76</f>
        <v>131803.27584071035</v>
      </c>
      <c r="BI76" s="4">
        <f ca="1">BI75*EXP('Task 5'!BF75)+$F76</f>
        <v>142692.0902517201</v>
      </c>
      <c r="BJ76" s="4">
        <f ca="1">BJ75*EXP('Task 5'!BG75)+$F76</f>
        <v>119726.15638792513</v>
      </c>
      <c r="BK76" s="4">
        <f ca="1">BK75*EXP('Task 5'!BH75)+$F76</f>
        <v>91055.621245640985</v>
      </c>
      <c r="BL76" s="4">
        <f ca="1">BL75*EXP('Task 5'!BI75)+$F76</f>
        <v>111949.24351166455</v>
      </c>
      <c r="BM76" s="4">
        <f ca="1">BM75*EXP('Task 5'!BJ75)+$F76</f>
        <v>88742.824108799992</v>
      </c>
      <c r="BN76" s="4">
        <f ca="1">BN75*EXP('Task 5'!BK75)+$F76</f>
        <v>174422.37842790788</v>
      </c>
      <c r="BO76" s="4">
        <f ca="1">BO75*EXP('Task 5'!BL75)+$F76</f>
        <v>118553.184817199</v>
      </c>
      <c r="BP76" s="4">
        <f ca="1">BP75*EXP('Task 5'!BM75)+$F76</f>
        <v>71969.012467621069</v>
      </c>
      <c r="BQ76" s="4">
        <f ca="1">BQ75*EXP('Task 5'!BN75)+$F76</f>
        <v>74517.946756988211</v>
      </c>
      <c r="BR76" s="4">
        <f ca="1">BR75*EXP('Task 5'!BO75)+$F76</f>
        <v>67213.139500664402</v>
      </c>
      <c r="BS76" s="4">
        <f ca="1">BS75*EXP('Task 5'!BP75)+$F76</f>
        <v>87455.230268040104</v>
      </c>
      <c r="BT76" s="4">
        <f ca="1">BT75*EXP('Task 5'!BQ75)+$F76</f>
        <v>96197.520384399613</v>
      </c>
      <c r="BU76" s="4">
        <f ca="1">BU75*EXP('Task 5'!BR75)+$F76</f>
        <v>101010.70517986611</v>
      </c>
      <c r="BV76" s="4">
        <f ca="1">BV75*EXP('Task 5'!BS75)+$F76</f>
        <v>73855.185085704958</v>
      </c>
      <c r="BW76" s="4">
        <f ca="1">BW75*EXP('Task 5'!BT75)+$F76</f>
        <v>67629.141097978558</v>
      </c>
      <c r="BX76" s="4">
        <f ca="1">BX75*EXP('Task 5'!BU75)+$F76</f>
        <v>83199.050662329886</v>
      </c>
      <c r="BY76" s="4">
        <f ca="1">BY75*EXP('Task 5'!BV75)+$F76</f>
        <v>74463.690983406603</v>
      </c>
      <c r="BZ76" s="4">
        <f ca="1">BZ75*EXP('Task 5'!BW75)+$F76</f>
        <v>101274.80330162549</v>
      </c>
      <c r="CA76" s="4">
        <f ca="1">CA75*EXP('Task 5'!BX75)+$F76</f>
        <v>97283.874958395085</v>
      </c>
      <c r="CB76" s="4">
        <f ca="1">CB75*EXP('Task 5'!BY75)+$F76</f>
        <v>153568.43279152547</v>
      </c>
      <c r="CC76" s="4">
        <f ca="1">CC75*EXP('Task 5'!BZ75)+$F76</f>
        <v>164674.01460410657</v>
      </c>
      <c r="CD76" s="4">
        <f ca="1">CD75*EXP('Task 5'!CA75)+$F76</f>
        <v>54973.076297402986</v>
      </c>
      <c r="CE76" s="4">
        <f ca="1">CE75*EXP('Task 5'!CB75)+$F76</f>
        <v>100465.79383118972</v>
      </c>
      <c r="CF76" s="4">
        <f ca="1">CF75*EXP('Task 5'!CC75)+$F76</f>
        <v>92320.101181478371</v>
      </c>
      <c r="CG76" s="4">
        <f ca="1">CG75*EXP('Task 5'!CD75)+$F76</f>
        <v>132065.34439932782</v>
      </c>
      <c r="CH76" s="4">
        <f ca="1">CH75*EXP('Task 5'!CE75)+$F76</f>
        <v>79215.80869906077</v>
      </c>
      <c r="CI76" s="4">
        <f ca="1">CI75*EXP('Task 5'!CF75)+$F76</f>
        <v>93808.07966257057</v>
      </c>
      <c r="CJ76" s="4">
        <f ca="1">CJ75*EXP('Task 5'!CG75)+$F76</f>
        <v>100473.58133899831</v>
      </c>
      <c r="CK76" s="4">
        <f ca="1">CK75*EXP('Task 5'!CH75)+$F76</f>
        <v>151925.69963093428</v>
      </c>
      <c r="CL76" s="4">
        <f ca="1">CL75*EXP('Task 5'!CI75)+$F76</f>
        <v>104800.60970560519</v>
      </c>
      <c r="CM76" s="4">
        <f ca="1">CM75*EXP('Task 5'!CJ75)+$F76</f>
        <v>86754.546441013983</v>
      </c>
      <c r="CN76" s="4">
        <f ca="1">CN75*EXP('Task 5'!CK75)+$F76</f>
        <v>71067.539480162581</v>
      </c>
      <c r="CO76" s="4">
        <f ca="1">CO75*EXP('Task 5'!CL75)+$F76</f>
        <v>64096.53172233345</v>
      </c>
      <c r="CP76" s="4">
        <f ca="1">CP75*EXP('Task 5'!CM75)+$F76</f>
        <v>103035.2784260515</v>
      </c>
      <c r="CQ76" s="4">
        <f ca="1">CQ75*EXP('Task 5'!CN75)+$F76</f>
        <v>146548.71600591092</v>
      </c>
      <c r="CR76" s="4">
        <f ca="1">CR75*EXP('Task 5'!CO75)+$F76</f>
        <v>117828.28648985116</v>
      </c>
      <c r="CS76" s="4">
        <f ca="1">CS75*EXP('Task 5'!CP75)+$F76</f>
        <v>105884.93733499775</v>
      </c>
      <c r="CT76" s="4">
        <f ca="1">CT75*EXP('Task 5'!CQ75)+$F76</f>
        <v>75847.865464271948</v>
      </c>
      <c r="CU76" s="4">
        <f ca="1">CU75*EXP('Task 5'!CR75)+$F76</f>
        <v>133871.41086791182</v>
      </c>
      <c r="CV76" s="4">
        <f ca="1">CV75*EXP('Task 5'!CS75)+$F76</f>
        <v>100935.0328527067</v>
      </c>
      <c r="CW76" s="4">
        <f ca="1">CW75*EXP('Task 5'!CT75)+$F76</f>
        <v>70754.557186280741</v>
      </c>
      <c r="CX76" s="4">
        <f ca="1">CX75*EXP('Task 5'!CU75)+$F76</f>
        <v>81296.075909546009</v>
      </c>
      <c r="CY76" s="4">
        <f ca="1">CY75*EXP('Task 5'!CV75)+$F76</f>
        <v>104322.12545777632</v>
      </c>
      <c r="CZ76" s="4">
        <f ca="1">CZ75*EXP('Task 5'!CW75)+$F76</f>
        <v>105138.47237531183</v>
      </c>
      <c r="DA76" s="4">
        <f ca="1">DA75*EXP('Task 5'!CX75)+$F76</f>
        <v>97441.039871997782</v>
      </c>
      <c r="DB76" s="4">
        <f ca="1">DB75*EXP('Task 5'!CY75)+$F76</f>
        <v>84581.663383639941</v>
      </c>
    </row>
    <row r="77" spans="1:106" x14ac:dyDescent="0.25">
      <c r="A77">
        <v>71</v>
      </c>
      <c r="B77" s="1">
        <f>'Task 2'!B74</f>
        <v>47118</v>
      </c>
      <c r="C77" s="4">
        <f>$B$3*'Task 2'!G74</f>
        <v>2001.8345915999998</v>
      </c>
      <c r="D77" s="5">
        <f>'Task 3'!F74</f>
        <v>3.666405847861931E-3</v>
      </c>
      <c r="E77" s="4">
        <f t="shared" si="3"/>
        <v>45003.820420157819</v>
      </c>
      <c r="F77" s="4">
        <f>$C$3*'Task 2'!G74</f>
        <v>4670.9473803999999</v>
      </c>
      <c r="G77" s="4">
        <f ca="1">G76*EXP('Task 5'!D76)+$F77</f>
        <v>122330.84794801538</v>
      </c>
      <c r="H77" s="4">
        <f ca="1">H76*EXP('Task 5'!E76)+$F77</f>
        <v>180982.32722307279</v>
      </c>
      <c r="I77" s="4">
        <f ca="1">I76*EXP('Task 5'!F76)+$F77</f>
        <v>114274.46677211205</v>
      </c>
      <c r="J77" s="4">
        <f ca="1">J76*EXP('Task 5'!G76)+$F77</f>
        <v>122663.37615509004</v>
      </c>
      <c r="K77" s="4">
        <f ca="1">K76*EXP('Task 5'!H76)+$F77</f>
        <v>167978.97478326058</v>
      </c>
      <c r="L77" s="4">
        <f ca="1">L76*EXP('Task 5'!I76)+$F77</f>
        <v>65455.674676876195</v>
      </c>
      <c r="M77" s="4">
        <f ca="1">M76*EXP('Task 5'!J76)+$F77</f>
        <v>118204.91814330181</v>
      </c>
      <c r="N77" s="4">
        <f ca="1">N76*EXP('Task 5'!K76)+$F77</f>
        <v>75039.025461139128</v>
      </c>
      <c r="O77" s="4">
        <f ca="1">O76*EXP('Task 5'!L76)+$F77</f>
        <v>181536.29266526629</v>
      </c>
      <c r="P77" s="4">
        <f ca="1">P76*EXP('Task 5'!M76)+$F77</f>
        <v>83478.98940704175</v>
      </c>
      <c r="Q77" s="4">
        <f ca="1">Q76*EXP('Task 5'!N76)+$F77</f>
        <v>112658.95996549344</v>
      </c>
      <c r="R77" s="4">
        <f ca="1">R76*EXP('Task 5'!O76)+$F77</f>
        <v>109667.27471433363</v>
      </c>
      <c r="S77" s="4">
        <f ca="1">S76*EXP('Task 5'!P76)+$F77</f>
        <v>82539.16147853469</v>
      </c>
      <c r="T77" s="4">
        <f ca="1">T76*EXP('Task 5'!Q76)+$F77</f>
        <v>127261.0866042447</v>
      </c>
      <c r="U77" s="4">
        <f ca="1">U76*EXP('Task 5'!R76)+$F77</f>
        <v>122171.69788444552</v>
      </c>
      <c r="V77" s="4">
        <f ca="1">V76*EXP('Task 5'!S76)+$F77</f>
        <v>153586.91124546729</v>
      </c>
      <c r="W77" s="4">
        <f ca="1">W76*EXP('Task 5'!T76)+$F77</f>
        <v>107637.86684656717</v>
      </c>
      <c r="X77" s="4">
        <f ca="1">X76*EXP('Task 5'!U76)+$F77</f>
        <v>71999.816798792832</v>
      </c>
      <c r="Y77" s="4">
        <f ca="1">Y76*EXP('Task 5'!V76)+$F77</f>
        <v>99996.78707996766</v>
      </c>
      <c r="Z77" s="4">
        <f ca="1">Z76*EXP('Task 5'!W76)+$F77</f>
        <v>135929.2322817939</v>
      </c>
      <c r="AA77" s="4">
        <f ca="1">AA76*EXP('Task 5'!X76)+$F77</f>
        <v>119351.73588645476</v>
      </c>
      <c r="AB77" s="4">
        <f ca="1">AB76*EXP('Task 5'!Y76)+$F77</f>
        <v>88635.869604113264</v>
      </c>
      <c r="AC77" s="4">
        <f ca="1">AC76*EXP('Task 5'!Z76)+$F77</f>
        <v>74699.499300427793</v>
      </c>
      <c r="AD77" s="4">
        <f ca="1">AD76*EXP('Task 5'!AA76)+$F77</f>
        <v>114067.36909049164</v>
      </c>
      <c r="AE77" s="4">
        <f ca="1">AE76*EXP('Task 5'!AB76)+$F77</f>
        <v>109585.02090274326</v>
      </c>
      <c r="AF77" s="4">
        <f ca="1">AF76*EXP('Task 5'!AC76)+$F77</f>
        <v>65078.273423945517</v>
      </c>
      <c r="AG77" s="4">
        <f ca="1">AG76*EXP('Task 5'!AD76)+$F77</f>
        <v>127213.52557142643</v>
      </c>
      <c r="AH77" s="4">
        <f ca="1">AH76*EXP('Task 5'!AE76)+$F77</f>
        <v>95946.505930992716</v>
      </c>
      <c r="AI77" s="4">
        <f ca="1">AI76*EXP('Task 5'!AF76)+$F77</f>
        <v>61958.514874542976</v>
      </c>
      <c r="AJ77" s="4">
        <f ca="1">AJ76*EXP('Task 5'!AG76)+$F77</f>
        <v>95344.258186637977</v>
      </c>
      <c r="AK77" s="4">
        <f ca="1">AK76*EXP('Task 5'!AH76)+$F77</f>
        <v>102190.38218044434</v>
      </c>
      <c r="AL77" s="4">
        <f ca="1">AL76*EXP('Task 5'!AI76)+$F77</f>
        <v>85087.48730813888</v>
      </c>
      <c r="AM77" s="4">
        <f ca="1">AM76*EXP('Task 5'!AJ76)+$F77</f>
        <v>115145.98542279808</v>
      </c>
      <c r="AN77" s="4">
        <f ca="1">AN76*EXP('Task 5'!AK76)+$F77</f>
        <v>95401.091926165915</v>
      </c>
      <c r="AO77" s="4">
        <f ca="1">AO76*EXP('Task 5'!AL76)+$F77</f>
        <v>86989.936019048357</v>
      </c>
      <c r="AP77" s="4">
        <f ca="1">AP76*EXP('Task 5'!AM76)+$F77</f>
        <v>129979.96435432263</v>
      </c>
      <c r="AQ77" s="4">
        <f ca="1">AQ76*EXP('Task 5'!AN76)+$F77</f>
        <v>114633.37553474387</v>
      </c>
      <c r="AR77" s="4">
        <f ca="1">AR76*EXP('Task 5'!AO76)+$F77</f>
        <v>91236.837396637202</v>
      </c>
      <c r="AS77" s="4">
        <f ca="1">AS76*EXP('Task 5'!AP76)+$F77</f>
        <v>81156.123407894062</v>
      </c>
      <c r="AT77" s="4">
        <f ca="1">AT76*EXP('Task 5'!AQ76)+$F77</f>
        <v>90725.315817233961</v>
      </c>
      <c r="AU77" s="4">
        <f ca="1">AU76*EXP('Task 5'!AR76)+$F77</f>
        <v>155416.44866776245</v>
      </c>
      <c r="AV77" s="4">
        <f ca="1">AV76*EXP('Task 5'!AS76)+$F77</f>
        <v>99554.61555124259</v>
      </c>
      <c r="AW77" s="4">
        <f ca="1">AW76*EXP('Task 5'!AT76)+$F77</f>
        <v>111461.83495042722</v>
      </c>
      <c r="AX77" s="4">
        <f ca="1">AX76*EXP('Task 5'!AU76)+$F77</f>
        <v>105858.81865218841</v>
      </c>
      <c r="AY77" s="4">
        <f ca="1">AY76*EXP('Task 5'!AV76)+$F77</f>
        <v>95337.49392662241</v>
      </c>
      <c r="AZ77" s="4">
        <f ca="1">AZ76*EXP('Task 5'!AW76)+$F77</f>
        <v>107092.08263445242</v>
      </c>
      <c r="BA77" s="4">
        <f ca="1">BA76*EXP('Task 5'!AX76)+$F77</f>
        <v>99416.287924566233</v>
      </c>
      <c r="BB77" s="4">
        <f ca="1">BB76*EXP('Task 5'!AY76)+$F77</f>
        <v>116992.36371297023</v>
      </c>
      <c r="BC77" s="4">
        <f ca="1">BC76*EXP('Task 5'!AZ76)+$F77</f>
        <v>134996.08054459945</v>
      </c>
      <c r="BD77" s="4">
        <f ca="1">BD76*EXP('Task 5'!BA76)+$F77</f>
        <v>108797.9066082216</v>
      </c>
      <c r="BE77" s="4">
        <f ca="1">BE76*EXP('Task 5'!BB76)+$F77</f>
        <v>110435.99080285843</v>
      </c>
      <c r="BF77" s="4">
        <f ca="1">BF76*EXP('Task 5'!BC76)+$F77</f>
        <v>135110.89357255222</v>
      </c>
      <c r="BG77" s="4">
        <f ca="1">BG76*EXP('Task 5'!BD76)+$F77</f>
        <v>173046.62875641845</v>
      </c>
      <c r="BH77" s="4">
        <f ca="1">BH76*EXP('Task 5'!BE76)+$F77</f>
        <v>130381.13153131273</v>
      </c>
      <c r="BI77" s="4">
        <f ca="1">BI76*EXP('Task 5'!BF76)+$F77</f>
        <v>141227.8639095625</v>
      </c>
      <c r="BJ77" s="4">
        <f ca="1">BJ76*EXP('Task 5'!BG76)+$F77</f>
        <v>129658.99227704306</v>
      </c>
      <c r="BK77" s="4">
        <f ca="1">BK76*EXP('Task 5'!BH76)+$F77</f>
        <v>92717.745555366593</v>
      </c>
      <c r="BL77" s="4">
        <f ca="1">BL76*EXP('Task 5'!BI76)+$F77</f>
        <v>116045.11086213191</v>
      </c>
      <c r="BM77" s="4">
        <f ca="1">BM76*EXP('Task 5'!BJ76)+$F77</f>
        <v>92737.539704801849</v>
      </c>
      <c r="BN77" s="4">
        <f ca="1">BN76*EXP('Task 5'!BK76)+$F77</f>
        <v>171912.52262017474</v>
      </c>
      <c r="BO77" s="4">
        <f ca="1">BO76*EXP('Task 5'!BL76)+$F77</f>
        <v>120167.84334684556</v>
      </c>
      <c r="BP77" s="4">
        <f ca="1">BP76*EXP('Task 5'!BM76)+$F77</f>
        <v>74886.414723953872</v>
      </c>
      <c r="BQ77" s="4">
        <f ca="1">BQ76*EXP('Task 5'!BN76)+$F77</f>
        <v>83972.2395983803</v>
      </c>
      <c r="BR77" s="4">
        <f ca="1">BR76*EXP('Task 5'!BO76)+$F77</f>
        <v>69619.161522074864</v>
      </c>
      <c r="BS77" s="4">
        <f ca="1">BS76*EXP('Task 5'!BP76)+$F77</f>
        <v>95529.976461626458</v>
      </c>
      <c r="BT77" s="4">
        <f ca="1">BT76*EXP('Task 5'!BQ76)+$F77</f>
        <v>99998.844736776402</v>
      </c>
      <c r="BU77" s="4">
        <f ca="1">BU76*EXP('Task 5'!BR76)+$F77</f>
        <v>100267.39230874083</v>
      </c>
      <c r="BV77" s="4">
        <f ca="1">BV76*EXP('Task 5'!BS76)+$F77</f>
        <v>79471.351640430235</v>
      </c>
      <c r="BW77" s="4">
        <f ca="1">BW76*EXP('Task 5'!BT76)+$F77</f>
        <v>63711.644658694669</v>
      </c>
      <c r="BX77" s="4">
        <f ca="1">BX76*EXP('Task 5'!BU76)+$F77</f>
        <v>86044.620872513973</v>
      </c>
      <c r="BY77" s="4">
        <f ca="1">BY76*EXP('Task 5'!BV76)+$F77</f>
        <v>88931.623566209149</v>
      </c>
      <c r="BZ77" s="4">
        <f ca="1">BZ76*EXP('Task 5'!BW76)+$F77</f>
        <v>107035.95448467767</v>
      </c>
      <c r="CA77" s="4">
        <f ca="1">CA76*EXP('Task 5'!BX76)+$F77</f>
        <v>102864.93759280838</v>
      </c>
      <c r="CB77" s="4">
        <f ca="1">CB76*EXP('Task 5'!BY76)+$F77</f>
        <v>138075.82772068682</v>
      </c>
      <c r="CC77" s="4">
        <f ca="1">CC76*EXP('Task 5'!BZ76)+$F77</f>
        <v>169539.13063827413</v>
      </c>
      <c r="CD77" s="4">
        <f ca="1">CD76*EXP('Task 5'!CA76)+$F77</f>
        <v>61285.697334433273</v>
      </c>
      <c r="CE77" s="4">
        <f ca="1">CE76*EXP('Task 5'!CB76)+$F77</f>
        <v>107987.11164073207</v>
      </c>
      <c r="CF77" s="4">
        <f ca="1">CF76*EXP('Task 5'!CC76)+$F77</f>
        <v>95562.202569847912</v>
      </c>
      <c r="CG77" s="4">
        <f ca="1">CG76*EXP('Task 5'!CD76)+$F77</f>
        <v>133948.4456764801</v>
      </c>
      <c r="CH77" s="4">
        <f ca="1">CH76*EXP('Task 5'!CE76)+$F77</f>
        <v>84609.494619935678</v>
      </c>
      <c r="CI77" s="4">
        <f ca="1">CI76*EXP('Task 5'!CF76)+$F77</f>
        <v>97851.41268969253</v>
      </c>
      <c r="CJ77" s="4">
        <f ca="1">CJ76*EXP('Task 5'!CG76)+$F77</f>
        <v>102296.58920890669</v>
      </c>
      <c r="CK77" s="4">
        <f ca="1">CK76*EXP('Task 5'!CH76)+$F77</f>
        <v>161210.58074329214</v>
      </c>
      <c r="CL77" s="4">
        <f ca="1">CL76*EXP('Task 5'!CI76)+$F77</f>
        <v>120171.87726873018</v>
      </c>
      <c r="CM77" s="4">
        <f ca="1">CM76*EXP('Task 5'!CJ76)+$F77</f>
        <v>90717.239183695987</v>
      </c>
      <c r="CN77" s="4">
        <f ca="1">CN76*EXP('Task 5'!CK76)+$F77</f>
        <v>76553.718959623846</v>
      </c>
      <c r="CO77" s="4">
        <f ca="1">CO76*EXP('Task 5'!CL76)+$F77</f>
        <v>70893.67120769796</v>
      </c>
      <c r="CP77" s="4">
        <f ca="1">CP76*EXP('Task 5'!CM76)+$F77</f>
        <v>114334.91205057563</v>
      </c>
      <c r="CQ77" s="4">
        <f ca="1">CQ76*EXP('Task 5'!CN76)+$F77</f>
        <v>164043.3324328232</v>
      </c>
      <c r="CR77" s="4">
        <f ca="1">CR76*EXP('Task 5'!CO76)+$F77</f>
        <v>124161.00884465194</v>
      </c>
      <c r="CS77" s="4">
        <f ca="1">CS76*EXP('Task 5'!CP76)+$F77</f>
        <v>119648.14331339028</v>
      </c>
      <c r="CT77" s="4">
        <f ca="1">CT76*EXP('Task 5'!CQ76)+$F77</f>
        <v>79263.381369808616</v>
      </c>
      <c r="CU77" s="4">
        <f ca="1">CU76*EXP('Task 5'!CR76)+$F77</f>
        <v>134001.14231592743</v>
      </c>
      <c r="CV77" s="4">
        <f ca="1">CV76*EXP('Task 5'!CS76)+$F77</f>
        <v>103677.68911727956</v>
      </c>
      <c r="CW77" s="4">
        <f ca="1">CW76*EXP('Task 5'!CT76)+$F77</f>
        <v>81541.782015671182</v>
      </c>
      <c r="CX77" s="4">
        <f ca="1">CX76*EXP('Task 5'!CU76)+$F77</f>
        <v>79436.123544468021</v>
      </c>
      <c r="CY77" s="4">
        <f ca="1">CY76*EXP('Task 5'!CV76)+$F77</f>
        <v>111763.57268380714</v>
      </c>
      <c r="CZ77" s="4">
        <f ca="1">CZ76*EXP('Task 5'!CW76)+$F77</f>
        <v>109147.08591566679</v>
      </c>
      <c r="DA77" s="4">
        <f ca="1">DA76*EXP('Task 5'!CX76)+$F77</f>
        <v>98955.191778247725</v>
      </c>
      <c r="DB77" s="4">
        <f ca="1">DB76*EXP('Task 5'!CY76)+$F77</f>
        <v>89513.560226555172</v>
      </c>
    </row>
    <row r="78" spans="1:106" x14ac:dyDescent="0.25">
      <c r="A78">
        <v>72</v>
      </c>
      <c r="B78" s="1">
        <f>'Task 2'!B75</f>
        <v>47149</v>
      </c>
      <c r="C78" s="4">
        <f>$B$3*'Task 2'!G75</f>
        <v>531.94466709599999</v>
      </c>
      <c r="D78" s="5">
        <f>'Task 3'!F75</f>
        <v>3.6621952912418987E-3</v>
      </c>
      <c r="E78" s="4">
        <f t="shared" si="3"/>
        <v>45700.373846997696</v>
      </c>
      <c r="F78" s="4">
        <f>$C$3*'Task 2'!G75</f>
        <v>1241.2042232240001</v>
      </c>
      <c r="G78" s="4">
        <f ca="1">G77*EXP('Task 5'!D77)+$F78</f>
        <v>116602.38358552806</v>
      </c>
      <c r="H78" s="4">
        <f ca="1">H77*EXP('Task 5'!E77)+$F78</f>
        <v>179911.61958306012</v>
      </c>
      <c r="I78" s="4">
        <f ca="1">I77*EXP('Task 5'!F77)+$F78</f>
        <v>117181.35346205374</v>
      </c>
      <c r="J78" s="4">
        <f ca="1">J77*EXP('Task 5'!G77)+$F78</f>
        <v>138040.30279172075</v>
      </c>
      <c r="K78" s="4">
        <f ca="1">K77*EXP('Task 5'!H77)+$F78</f>
        <v>171446.78506257478</v>
      </c>
      <c r="L78" s="4">
        <f ca="1">L77*EXP('Task 5'!I77)+$F78</f>
        <v>68855.86612388381</v>
      </c>
      <c r="M78" s="4">
        <f ca="1">M77*EXP('Task 5'!J77)+$F78</f>
        <v>116989.62413522977</v>
      </c>
      <c r="N78" s="4">
        <f ca="1">N77*EXP('Task 5'!K77)+$F78</f>
        <v>70498.322712590903</v>
      </c>
      <c r="O78" s="4">
        <f ca="1">O77*EXP('Task 5'!L77)+$F78</f>
        <v>182006.3487849677</v>
      </c>
      <c r="P78" s="4">
        <f ca="1">P77*EXP('Task 5'!M77)+$F78</f>
        <v>91799.71418900862</v>
      </c>
      <c r="Q78" s="4">
        <f ca="1">Q77*EXP('Task 5'!N77)+$F78</f>
        <v>107106.46276546406</v>
      </c>
      <c r="R78" s="4">
        <f ca="1">R77*EXP('Task 5'!O77)+$F78</f>
        <v>110734.76734498293</v>
      </c>
      <c r="S78" s="4">
        <f ca="1">S77*EXP('Task 5'!P77)+$F78</f>
        <v>85216.082579903145</v>
      </c>
      <c r="T78" s="4">
        <f ca="1">T77*EXP('Task 5'!Q77)+$F78</f>
        <v>122006.96786946675</v>
      </c>
      <c r="U78" s="4">
        <f ca="1">U77*EXP('Task 5'!R77)+$F78</f>
        <v>128804.35419698512</v>
      </c>
      <c r="V78" s="4">
        <f ca="1">V77*EXP('Task 5'!S77)+$F78</f>
        <v>146672.14010359228</v>
      </c>
      <c r="W78" s="4">
        <f ca="1">W77*EXP('Task 5'!T77)+$F78</f>
        <v>110529.19839255451</v>
      </c>
      <c r="X78" s="4">
        <f ca="1">X77*EXP('Task 5'!U77)+$F78</f>
        <v>75317.381889464916</v>
      </c>
      <c r="Y78" s="4">
        <f ca="1">Y77*EXP('Task 5'!V77)+$F78</f>
        <v>94784.948061221367</v>
      </c>
      <c r="Z78" s="4">
        <f ca="1">Z77*EXP('Task 5'!W77)+$F78</f>
        <v>129904.5252301455</v>
      </c>
      <c r="AA78" s="4">
        <f ca="1">AA77*EXP('Task 5'!X77)+$F78</f>
        <v>121256.99501804482</v>
      </c>
      <c r="AB78" s="4">
        <f ca="1">AB77*EXP('Task 5'!Y77)+$F78</f>
        <v>84794.05478051932</v>
      </c>
      <c r="AC78" s="4">
        <f ca="1">AC77*EXP('Task 5'!Z77)+$F78</f>
        <v>76762.346508416565</v>
      </c>
      <c r="AD78" s="4">
        <f ca="1">AD77*EXP('Task 5'!AA77)+$F78</f>
        <v>112125.47948476346</v>
      </c>
      <c r="AE78" s="4">
        <f ca="1">AE77*EXP('Task 5'!AB77)+$F78</f>
        <v>110844.57537781207</v>
      </c>
      <c r="AF78" s="4">
        <f ca="1">AF77*EXP('Task 5'!AC77)+$F78</f>
        <v>60256.310817008693</v>
      </c>
      <c r="AG78" s="4">
        <f ca="1">AG77*EXP('Task 5'!AD77)+$F78</f>
        <v>128843.18768990516</v>
      </c>
      <c r="AH78" s="4">
        <f ca="1">AH77*EXP('Task 5'!AE77)+$F78</f>
        <v>95847.659554216298</v>
      </c>
      <c r="AI78" s="4">
        <f ca="1">AI77*EXP('Task 5'!AF77)+$F78</f>
        <v>62622.04005135547</v>
      </c>
      <c r="AJ78" s="4">
        <f ca="1">AJ77*EXP('Task 5'!AG77)+$F78</f>
        <v>93050.198496512166</v>
      </c>
      <c r="AK78" s="4">
        <f ca="1">AK77*EXP('Task 5'!AH77)+$F78</f>
        <v>106517.78890209553</v>
      </c>
      <c r="AL78" s="4">
        <f ca="1">AL77*EXP('Task 5'!AI77)+$F78</f>
        <v>93024.789563977669</v>
      </c>
      <c r="AM78" s="4">
        <f ca="1">AM77*EXP('Task 5'!AJ77)+$F78</f>
        <v>119743.85192454213</v>
      </c>
      <c r="AN78" s="4">
        <f ca="1">AN77*EXP('Task 5'!AK77)+$F78</f>
        <v>100991.22315017995</v>
      </c>
      <c r="AO78" s="4">
        <f ca="1">AO77*EXP('Task 5'!AL77)+$F78</f>
        <v>83184.15643416185</v>
      </c>
      <c r="AP78" s="4">
        <f ca="1">AP77*EXP('Task 5'!AM77)+$F78</f>
        <v>141424.05969993127</v>
      </c>
      <c r="AQ78" s="4">
        <f ca="1">AQ77*EXP('Task 5'!AN77)+$F78</f>
        <v>119666.5824257287</v>
      </c>
      <c r="AR78" s="4">
        <f ca="1">AR77*EXP('Task 5'!AO77)+$F78</f>
        <v>90912.478737297351</v>
      </c>
      <c r="AS78" s="4">
        <f ca="1">AS77*EXP('Task 5'!AP77)+$F78</f>
        <v>84534.488770441239</v>
      </c>
      <c r="AT78" s="4">
        <f ca="1">AT77*EXP('Task 5'!AQ77)+$F78</f>
        <v>82045.755416440879</v>
      </c>
      <c r="AU78" s="4">
        <f ca="1">AU77*EXP('Task 5'!AR77)+$F78</f>
        <v>156147.66428911549</v>
      </c>
      <c r="AV78" s="4">
        <f ca="1">AV77*EXP('Task 5'!AS77)+$F78</f>
        <v>103325.91613896782</v>
      </c>
      <c r="AW78" s="4">
        <f ca="1">AW77*EXP('Task 5'!AT77)+$F78</f>
        <v>102828.74876555578</v>
      </c>
      <c r="AX78" s="4">
        <f ca="1">AX77*EXP('Task 5'!AU77)+$F78</f>
        <v>98337.742201771733</v>
      </c>
      <c r="AY78" s="4">
        <f ca="1">AY77*EXP('Task 5'!AV77)+$F78</f>
        <v>94335.703039222863</v>
      </c>
      <c r="AZ78" s="4">
        <f ca="1">AZ77*EXP('Task 5'!AW77)+$F78</f>
        <v>107021.37439712176</v>
      </c>
      <c r="BA78" s="4">
        <f ca="1">BA77*EXP('Task 5'!AX77)+$F78</f>
        <v>110839.8424574707</v>
      </c>
      <c r="BB78" s="4">
        <f ca="1">BB77*EXP('Task 5'!AY77)+$F78</f>
        <v>111858.41024715267</v>
      </c>
      <c r="BC78" s="4">
        <f ca="1">BC77*EXP('Task 5'!AZ77)+$F78</f>
        <v>130791.53658786516</v>
      </c>
      <c r="BD78" s="4">
        <f ca="1">BD77*EXP('Task 5'!BA77)+$F78</f>
        <v>115008.70000681364</v>
      </c>
      <c r="BE78" s="4">
        <f ca="1">BE77*EXP('Task 5'!BB77)+$F78</f>
        <v>108339.93513588572</v>
      </c>
      <c r="BF78" s="4">
        <f ca="1">BF77*EXP('Task 5'!BC77)+$F78</f>
        <v>151077.07892530068</v>
      </c>
      <c r="BG78" s="4">
        <f ca="1">BG77*EXP('Task 5'!BD77)+$F78</f>
        <v>169144.94293901138</v>
      </c>
      <c r="BH78" s="4">
        <f ca="1">BH77*EXP('Task 5'!BE77)+$F78</f>
        <v>130717.84058660449</v>
      </c>
      <c r="BI78" s="4">
        <f ca="1">BI77*EXP('Task 5'!BF77)+$F78</f>
        <v>136614.73155708981</v>
      </c>
      <c r="BJ78" s="4">
        <f ca="1">BJ77*EXP('Task 5'!BG77)+$F78</f>
        <v>122800.08054189519</v>
      </c>
      <c r="BK78" s="4">
        <f ca="1">BK77*EXP('Task 5'!BH77)+$F78</f>
        <v>93160.66291636003</v>
      </c>
      <c r="BL78" s="4">
        <f ca="1">BL77*EXP('Task 5'!BI77)+$F78</f>
        <v>120124.74060115633</v>
      </c>
      <c r="BM78" s="4">
        <f ca="1">BM77*EXP('Task 5'!BJ77)+$F78</f>
        <v>95374.131781686607</v>
      </c>
      <c r="BN78" s="4">
        <f ca="1">BN77*EXP('Task 5'!BK77)+$F78</f>
        <v>177625.84858126857</v>
      </c>
      <c r="BO78" s="4">
        <f ca="1">BO77*EXP('Task 5'!BL77)+$F78</f>
        <v>121188.34626976021</v>
      </c>
      <c r="BP78" s="4">
        <f ca="1">BP77*EXP('Task 5'!BM77)+$F78</f>
        <v>77317.440067205476</v>
      </c>
      <c r="BQ78" s="4">
        <f ca="1">BQ77*EXP('Task 5'!BN77)+$F78</f>
        <v>82329.315425442037</v>
      </c>
      <c r="BR78" s="4">
        <f ca="1">BR77*EXP('Task 5'!BO77)+$F78</f>
        <v>70820.329856767275</v>
      </c>
      <c r="BS78" s="4">
        <f ca="1">BS77*EXP('Task 5'!BP77)+$F78</f>
        <v>93582.726964856469</v>
      </c>
      <c r="BT78" s="4">
        <f ca="1">BT77*EXP('Task 5'!BQ77)+$F78</f>
        <v>110744.53027503469</v>
      </c>
      <c r="BU78" s="4">
        <f ca="1">BU77*EXP('Task 5'!BR77)+$F78</f>
        <v>100495.90735974535</v>
      </c>
      <c r="BV78" s="4">
        <f ca="1">BV77*EXP('Task 5'!BS77)+$F78</f>
        <v>80988.738083889941</v>
      </c>
      <c r="BW78" s="4">
        <f ca="1">BW77*EXP('Task 5'!BT77)+$F78</f>
        <v>64514.199181764205</v>
      </c>
      <c r="BX78" s="4">
        <f ca="1">BX77*EXP('Task 5'!BU77)+$F78</f>
        <v>89374.594710967576</v>
      </c>
      <c r="BY78" s="4">
        <f ca="1">BY77*EXP('Task 5'!BV77)+$F78</f>
        <v>102997.71893970991</v>
      </c>
      <c r="BZ78" s="4">
        <f ca="1">BZ77*EXP('Task 5'!BW77)+$F78</f>
        <v>109069.65007166762</v>
      </c>
      <c r="CA78" s="4">
        <f ca="1">CA77*EXP('Task 5'!BX77)+$F78</f>
        <v>102787.52519258762</v>
      </c>
      <c r="CB78" s="4">
        <f ca="1">CB77*EXP('Task 5'!BY77)+$F78</f>
        <v>143867.41144575519</v>
      </c>
      <c r="CC78" s="4">
        <f ca="1">CC77*EXP('Task 5'!BZ77)+$F78</f>
        <v>192733.15499419018</v>
      </c>
      <c r="CD78" s="4">
        <f ca="1">CD77*EXP('Task 5'!CA77)+$F78</f>
        <v>58807.301180117807</v>
      </c>
      <c r="CE78" s="4">
        <f ca="1">CE77*EXP('Task 5'!CB77)+$F78</f>
        <v>108958.07180478486</v>
      </c>
      <c r="CF78" s="4">
        <f ca="1">CF77*EXP('Task 5'!CC77)+$F78</f>
        <v>103076.03311935771</v>
      </c>
      <c r="CG78" s="4">
        <f ca="1">CG77*EXP('Task 5'!CD77)+$F78</f>
        <v>133604.18161303725</v>
      </c>
      <c r="CH78" s="4">
        <f ca="1">CH77*EXP('Task 5'!CE77)+$F78</f>
        <v>87948.617182102738</v>
      </c>
      <c r="CI78" s="4">
        <f ca="1">CI77*EXP('Task 5'!CF77)+$F78</f>
        <v>109961.07920947988</v>
      </c>
      <c r="CJ78" s="4">
        <f ca="1">CJ77*EXP('Task 5'!CG77)+$F78</f>
        <v>103456.36495129115</v>
      </c>
      <c r="CK78" s="4">
        <f ca="1">CK77*EXP('Task 5'!CH77)+$F78</f>
        <v>163287.00721672416</v>
      </c>
      <c r="CL78" s="4">
        <f ca="1">CL77*EXP('Task 5'!CI77)+$F78</f>
        <v>115289.08270203992</v>
      </c>
      <c r="CM78" s="4">
        <f ca="1">CM77*EXP('Task 5'!CJ77)+$F78</f>
        <v>95847.520215471377</v>
      </c>
      <c r="CN78" s="4">
        <f ca="1">CN77*EXP('Task 5'!CK77)+$F78</f>
        <v>81896.837567426963</v>
      </c>
      <c r="CO78" s="4">
        <f ca="1">CO77*EXP('Task 5'!CL77)+$F78</f>
        <v>76277.830057496569</v>
      </c>
      <c r="CP78" s="4">
        <f ca="1">CP77*EXP('Task 5'!CM77)+$F78</f>
        <v>117119.09504739109</v>
      </c>
      <c r="CQ78" s="4">
        <f ca="1">CQ77*EXP('Task 5'!CN77)+$F78</f>
        <v>156764.3116332567</v>
      </c>
      <c r="CR78" s="4">
        <f ca="1">CR77*EXP('Task 5'!CO77)+$F78</f>
        <v>121448.19410134655</v>
      </c>
      <c r="CS78" s="4">
        <f ca="1">CS77*EXP('Task 5'!CP77)+$F78</f>
        <v>117092.838685774</v>
      </c>
      <c r="CT78" s="4">
        <f ca="1">CT77*EXP('Task 5'!CQ77)+$F78</f>
        <v>83109.40352593422</v>
      </c>
      <c r="CU78" s="4">
        <f ca="1">CU77*EXP('Task 5'!CR77)+$F78</f>
        <v>141702.30267860217</v>
      </c>
      <c r="CV78" s="4">
        <f ca="1">CV77*EXP('Task 5'!CS77)+$F78</f>
        <v>101542.13727165648</v>
      </c>
      <c r="CW78" s="4">
        <f ca="1">CW77*EXP('Task 5'!CT77)+$F78</f>
        <v>82411.228430665433</v>
      </c>
      <c r="CX78" s="4">
        <f ca="1">CX77*EXP('Task 5'!CU77)+$F78</f>
        <v>87999.239938499231</v>
      </c>
      <c r="CY78" s="4">
        <f ca="1">CY77*EXP('Task 5'!CV77)+$F78</f>
        <v>109320.07068154631</v>
      </c>
      <c r="CZ78" s="4">
        <f ca="1">CZ77*EXP('Task 5'!CW77)+$F78</f>
        <v>110686.72885505862</v>
      </c>
      <c r="DA78" s="4">
        <f ca="1">DA77*EXP('Task 5'!CX77)+$F78</f>
        <v>92239.625887119575</v>
      </c>
      <c r="DB78" s="4">
        <f ca="1">DB77*EXP('Task 5'!CY77)+$F78</f>
        <v>90440.166548945999</v>
      </c>
    </row>
    <row r="79" spans="1:106" x14ac:dyDescent="0.25">
      <c r="A79">
        <v>73</v>
      </c>
      <c r="B79" s="1">
        <f>'Task 2'!B76</f>
        <v>47177</v>
      </c>
      <c r="C79" s="4">
        <f>$B$3*'Task 2'!G76</f>
        <v>531.94466709599999</v>
      </c>
      <c r="D79" s="5">
        <f>'Task 3'!F76</f>
        <v>3.6576619097463681E-3</v>
      </c>
      <c r="E79" s="4">
        <f t="shared" si="3"/>
        <v>46399.254416454001</v>
      </c>
      <c r="F79" s="4">
        <f>$C$3*'Task 2'!G76</f>
        <v>1241.2042232240001</v>
      </c>
      <c r="G79" s="4">
        <f ca="1">G78*EXP('Task 5'!D78)+$F79</f>
        <v>115548.04188016125</v>
      </c>
      <c r="H79" s="4">
        <f ca="1">H78*EXP('Task 5'!E78)+$F79</f>
        <v>185080.50731843885</v>
      </c>
      <c r="I79" s="4">
        <f ca="1">I78*EXP('Task 5'!F78)+$F79</f>
        <v>132466.20446009733</v>
      </c>
      <c r="J79" s="4">
        <f ca="1">J78*EXP('Task 5'!G78)+$F79</f>
        <v>153398.96340448881</v>
      </c>
      <c r="K79" s="4">
        <f ca="1">K78*EXP('Task 5'!H78)+$F79</f>
        <v>178273.14602158885</v>
      </c>
      <c r="L79" s="4">
        <f ca="1">L78*EXP('Task 5'!I78)+$F79</f>
        <v>63274.513289284747</v>
      </c>
      <c r="M79" s="4">
        <f ca="1">M78*EXP('Task 5'!J78)+$F79</f>
        <v>114603.35272899483</v>
      </c>
      <c r="N79" s="4">
        <f ca="1">N78*EXP('Task 5'!K78)+$F79</f>
        <v>76334.25082973727</v>
      </c>
      <c r="O79" s="4">
        <f ca="1">O78*EXP('Task 5'!L78)+$F79</f>
        <v>199012.50716558823</v>
      </c>
      <c r="P79" s="4">
        <f ca="1">P78*EXP('Task 5'!M78)+$F79</f>
        <v>88129.370695580103</v>
      </c>
      <c r="Q79" s="4">
        <f ca="1">Q78*EXP('Task 5'!N78)+$F79</f>
        <v>102802.66514338373</v>
      </c>
      <c r="R79" s="4">
        <f ca="1">R78*EXP('Task 5'!O78)+$F79</f>
        <v>105979.03761539966</v>
      </c>
      <c r="S79" s="4">
        <f ca="1">S78*EXP('Task 5'!P78)+$F79</f>
        <v>83518.045836898425</v>
      </c>
      <c r="T79" s="4">
        <f ca="1">T78*EXP('Task 5'!Q78)+$F79</f>
        <v>122576.33540638359</v>
      </c>
      <c r="U79" s="4">
        <f ca="1">U78*EXP('Task 5'!R78)+$F79</f>
        <v>124428.02260684718</v>
      </c>
      <c r="V79" s="4">
        <f ca="1">V78*EXP('Task 5'!S78)+$F79</f>
        <v>144488.73478505854</v>
      </c>
      <c r="W79" s="4">
        <f ca="1">W78*EXP('Task 5'!T78)+$F79</f>
        <v>118873.62686671753</v>
      </c>
      <c r="X79" s="4">
        <f ca="1">X78*EXP('Task 5'!U78)+$F79</f>
        <v>78759.536522626833</v>
      </c>
      <c r="Y79" s="4">
        <f ca="1">Y78*EXP('Task 5'!V78)+$F79</f>
        <v>95854.566895200012</v>
      </c>
      <c r="Z79" s="4">
        <f ca="1">Z78*EXP('Task 5'!W78)+$F79</f>
        <v>131306.13866593706</v>
      </c>
      <c r="AA79" s="4">
        <f ca="1">AA78*EXP('Task 5'!X78)+$F79</f>
        <v>118910.12967085271</v>
      </c>
      <c r="AB79" s="4">
        <f ca="1">AB78*EXP('Task 5'!Y78)+$F79</f>
        <v>90183.39825139266</v>
      </c>
      <c r="AC79" s="4">
        <f ca="1">AC78*EXP('Task 5'!Z78)+$F79</f>
        <v>77503.396526288503</v>
      </c>
      <c r="AD79" s="4">
        <f ca="1">AD78*EXP('Task 5'!AA78)+$F79</f>
        <v>118434.02563143765</v>
      </c>
      <c r="AE79" s="4">
        <f ca="1">AE78*EXP('Task 5'!AB78)+$F79</f>
        <v>116531.15498411276</v>
      </c>
      <c r="AF79" s="4">
        <f ca="1">AF78*EXP('Task 5'!AC78)+$F79</f>
        <v>61055.596879926168</v>
      </c>
      <c r="AG79" s="4">
        <f ca="1">AG78*EXP('Task 5'!AD78)+$F79</f>
        <v>143095.36133842944</v>
      </c>
      <c r="AH79" s="4">
        <f ca="1">AH78*EXP('Task 5'!AE78)+$F79</f>
        <v>97975.468897539788</v>
      </c>
      <c r="AI79" s="4">
        <f ca="1">AI78*EXP('Task 5'!AF78)+$F79</f>
        <v>68258.891198731057</v>
      </c>
      <c r="AJ79" s="4">
        <f ca="1">AJ78*EXP('Task 5'!AG78)+$F79</f>
        <v>105164.90875081871</v>
      </c>
      <c r="AK79" s="4">
        <f ca="1">AK78*EXP('Task 5'!AH78)+$F79</f>
        <v>97451.489240641065</v>
      </c>
      <c r="AL79" s="4">
        <f ca="1">AL78*EXP('Task 5'!AI78)+$F79</f>
        <v>91829.325966577104</v>
      </c>
      <c r="AM79" s="4">
        <f ca="1">AM78*EXP('Task 5'!AJ78)+$F79</f>
        <v>122245.42211361528</v>
      </c>
      <c r="AN79" s="4">
        <f ca="1">AN78*EXP('Task 5'!AK78)+$F79</f>
        <v>108034.31098480047</v>
      </c>
      <c r="AO79" s="4">
        <f ca="1">AO78*EXP('Task 5'!AL78)+$F79</f>
        <v>82517.094775106525</v>
      </c>
      <c r="AP79" s="4">
        <f ca="1">AP78*EXP('Task 5'!AM78)+$F79</f>
        <v>140456.19998006738</v>
      </c>
      <c r="AQ79" s="4">
        <f ca="1">AQ78*EXP('Task 5'!AN78)+$F79</f>
        <v>119122.98205091529</v>
      </c>
      <c r="AR79" s="4">
        <f ca="1">AR78*EXP('Task 5'!AO78)+$F79</f>
        <v>87848.218451488443</v>
      </c>
      <c r="AS79" s="4">
        <f ca="1">AS78*EXP('Task 5'!AP78)+$F79</f>
        <v>82940.062106762212</v>
      </c>
      <c r="AT79" s="4">
        <f ca="1">AT78*EXP('Task 5'!AQ78)+$F79</f>
        <v>85503.159315953657</v>
      </c>
      <c r="AU79" s="4">
        <f ca="1">AU78*EXP('Task 5'!AR78)+$F79</f>
        <v>145689.38315853837</v>
      </c>
      <c r="AV79" s="4">
        <f ca="1">AV78*EXP('Task 5'!AS78)+$F79</f>
        <v>106662.33404127289</v>
      </c>
      <c r="AW79" s="4">
        <f ca="1">AW78*EXP('Task 5'!AT78)+$F79</f>
        <v>106869.66572000941</v>
      </c>
      <c r="AX79" s="4">
        <f ca="1">AX78*EXP('Task 5'!AU78)+$F79</f>
        <v>106333.10404796663</v>
      </c>
      <c r="AY79" s="4">
        <f ca="1">AY78*EXP('Task 5'!AV78)+$F79</f>
        <v>94457.613488265022</v>
      </c>
      <c r="AZ79" s="4">
        <f ca="1">AZ78*EXP('Task 5'!AW78)+$F79</f>
        <v>110584.11862078024</v>
      </c>
      <c r="BA79" s="4">
        <f ca="1">BA78*EXP('Task 5'!AX78)+$F79</f>
        <v>108130.42260825861</v>
      </c>
      <c r="BB79" s="4">
        <f ca="1">BB78*EXP('Task 5'!AY78)+$F79</f>
        <v>114884.18699426073</v>
      </c>
      <c r="BC79" s="4">
        <f ca="1">BC78*EXP('Task 5'!AZ78)+$F79</f>
        <v>133359.26829030464</v>
      </c>
      <c r="BD79" s="4">
        <f ca="1">BD78*EXP('Task 5'!BA78)+$F79</f>
        <v>110438.13560847861</v>
      </c>
      <c r="BE79" s="4">
        <f ca="1">BE78*EXP('Task 5'!BB78)+$F79</f>
        <v>108599.05188936765</v>
      </c>
      <c r="BF79" s="4">
        <f ca="1">BF78*EXP('Task 5'!BC78)+$F79</f>
        <v>139592.41045968889</v>
      </c>
      <c r="BG79" s="4">
        <f ca="1">BG78*EXP('Task 5'!BD78)+$F79</f>
        <v>167412.76654869996</v>
      </c>
      <c r="BH79" s="4">
        <f ca="1">BH78*EXP('Task 5'!BE78)+$F79</f>
        <v>135091.91400615682</v>
      </c>
      <c r="BI79" s="4">
        <f ca="1">BI78*EXP('Task 5'!BF78)+$F79</f>
        <v>148609.08107483364</v>
      </c>
      <c r="BJ79" s="4">
        <f ca="1">BJ78*EXP('Task 5'!BG78)+$F79</f>
        <v>127389.62502141685</v>
      </c>
      <c r="BK79" s="4">
        <f ca="1">BK78*EXP('Task 5'!BH78)+$F79</f>
        <v>89825.62956752126</v>
      </c>
      <c r="BL79" s="4">
        <f ca="1">BL78*EXP('Task 5'!BI78)+$F79</f>
        <v>123461.89079252236</v>
      </c>
      <c r="BM79" s="4">
        <f ca="1">BM78*EXP('Task 5'!BJ78)+$F79</f>
        <v>105187.08171730154</v>
      </c>
      <c r="BN79" s="4">
        <f ca="1">BN78*EXP('Task 5'!BK78)+$F79</f>
        <v>191310.25416929866</v>
      </c>
      <c r="BO79" s="4">
        <f ca="1">BO78*EXP('Task 5'!BL78)+$F79</f>
        <v>132378.97903174054</v>
      </c>
      <c r="BP79" s="4">
        <f ca="1">BP78*EXP('Task 5'!BM78)+$F79</f>
        <v>83458.661418086034</v>
      </c>
      <c r="BQ79" s="4">
        <f ca="1">BQ78*EXP('Task 5'!BN78)+$F79</f>
        <v>82009.506306441239</v>
      </c>
      <c r="BR79" s="4">
        <f ca="1">BR78*EXP('Task 5'!BO78)+$F79</f>
        <v>78193.276387121034</v>
      </c>
      <c r="BS79" s="4">
        <f ca="1">BS78*EXP('Task 5'!BP78)+$F79</f>
        <v>88831.846969898907</v>
      </c>
      <c r="BT79" s="4">
        <f ca="1">BT78*EXP('Task 5'!BQ78)+$F79</f>
        <v>112658.1434409314</v>
      </c>
      <c r="BU79" s="4">
        <f ca="1">BU78*EXP('Task 5'!BR78)+$F79</f>
        <v>105773.74683655614</v>
      </c>
      <c r="BV79" s="4">
        <f ca="1">BV78*EXP('Task 5'!BS78)+$F79</f>
        <v>86367.537369993297</v>
      </c>
      <c r="BW79" s="4">
        <f ca="1">BW78*EXP('Task 5'!BT78)+$F79</f>
        <v>65242.295130750113</v>
      </c>
      <c r="BX79" s="4">
        <f ca="1">BX78*EXP('Task 5'!BU78)+$F79</f>
        <v>90955.340585399244</v>
      </c>
      <c r="BY79" s="4">
        <f ca="1">BY78*EXP('Task 5'!BV78)+$F79</f>
        <v>113551.81342393914</v>
      </c>
      <c r="BZ79" s="4">
        <f ca="1">BZ78*EXP('Task 5'!BW78)+$F79</f>
        <v>113606.29334548544</v>
      </c>
      <c r="CA79" s="4">
        <f ca="1">CA78*EXP('Task 5'!BX78)+$F79</f>
        <v>99486.858695648276</v>
      </c>
      <c r="CB79" s="4">
        <f ca="1">CB78*EXP('Task 5'!BY78)+$F79</f>
        <v>149843.78290286486</v>
      </c>
      <c r="CC79" s="4">
        <f ca="1">CC78*EXP('Task 5'!BZ78)+$F79</f>
        <v>194547.59918297315</v>
      </c>
      <c r="CD79" s="4">
        <f ca="1">CD78*EXP('Task 5'!CA78)+$F79</f>
        <v>53993.759057843527</v>
      </c>
      <c r="CE79" s="4">
        <f ca="1">CE78*EXP('Task 5'!CB78)+$F79</f>
        <v>119035.36072775362</v>
      </c>
      <c r="CF79" s="4">
        <f ca="1">CF78*EXP('Task 5'!CC78)+$F79</f>
        <v>100541.83077493697</v>
      </c>
      <c r="CG79" s="4">
        <f ca="1">CG78*EXP('Task 5'!CD78)+$F79</f>
        <v>132594.49769447575</v>
      </c>
      <c r="CH79" s="4">
        <f ca="1">CH78*EXP('Task 5'!CE78)+$F79</f>
        <v>87798.672112161279</v>
      </c>
      <c r="CI79" s="4">
        <f ca="1">CI78*EXP('Task 5'!CF78)+$F79</f>
        <v>104419.67388820679</v>
      </c>
      <c r="CJ79" s="4">
        <f ca="1">CJ78*EXP('Task 5'!CG78)+$F79</f>
        <v>102849.03812429479</v>
      </c>
      <c r="CK79" s="4">
        <f ca="1">CK78*EXP('Task 5'!CH78)+$F79</f>
        <v>168672.7611037243</v>
      </c>
      <c r="CL79" s="4">
        <f ca="1">CL78*EXP('Task 5'!CI78)+$F79</f>
        <v>108840.64945010131</v>
      </c>
      <c r="CM79" s="4">
        <f ca="1">CM78*EXP('Task 5'!CJ78)+$F79</f>
        <v>99302.143186640344</v>
      </c>
      <c r="CN79" s="4">
        <f ca="1">CN78*EXP('Task 5'!CK78)+$F79</f>
        <v>85412.660594115601</v>
      </c>
      <c r="CO79" s="4">
        <f ca="1">CO78*EXP('Task 5'!CL78)+$F79</f>
        <v>80034.033414455742</v>
      </c>
      <c r="CP79" s="4">
        <f ca="1">CP78*EXP('Task 5'!CM78)+$F79</f>
        <v>119145.73835086022</v>
      </c>
      <c r="CQ79" s="4">
        <f ca="1">CQ78*EXP('Task 5'!CN78)+$F79</f>
        <v>164020.29731366425</v>
      </c>
      <c r="CR79" s="4">
        <f ca="1">CR78*EXP('Task 5'!CO78)+$F79</f>
        <v>127855.40183281411</v>
      </c>
      <c r="CS79" s="4">
        <f ca="1">CS78*EXP('Task 5'!CP78)+$F79</f>
        <v>117824.05520499713</v>
      </c>
      <c r="CT79" s="4">
        <f ca="1">CT78*EXP('Task 5'!CQ78)+$F79</f>
        <v>88863.929366703698</v>
      </c>
      <c r="CU79" s="4">
        <f ca="1">CU78*EXP('Task 5'!CR78)+$F79</f>
        <v>144299.21878414927</v>
      </c>
      <c r="CV79" s="4">
        <f ca="1">CV78*EXP('Task 5'!CS78)+$F79</f>
        <v>100706.94406770544</v>
      </c>
      <c r="CW79" s="4">
        <f ca="1">CW78*EXP('Task 5'!CT78)+$F79</f>
        <v>84544.06386444364</v>
      </c>
      <c r="CX79" s="4">
        <f ca="1">CX78*EXP('Task 5'!CU78)+$F79</f>
        <v>82889.736381666036</v>
      </c>
      <c r="CY79" s="4">
        <f ca="1">CY78*EXP('Task 5'!CV78)+$F79</f>
        <v>108493.96381354445</v>
      </c>
      <c r="CZ79" s="4">
        <f ca="1">CZ78*EXP('Task 5'!CW78)+$F79</f>
        <v>103434.12386171668</v>
      </c>
      <c r="DA79" s="4">
        <f ca="1">DA78*EXP('Task 5'!CX78)+$F79</f>
        <v>96080.549899321661</v>
      </c>
      <c r="DB79" s="4">
        <f ca="1">DB78*EXP('Task 5'!CY78)+$F79</f>
        <v>83904.262498144511</v>
      </c>
    </row>
    <row r="80" spans="1:106" x14ac:dyDescent="0.25">
      <c r="A80">
        <v>74</v>
      </c>
      <c r="B80" s="1">
        <f>'Task 2'!B77</f>
        <v>47208</v>
      </c>
      <c r="C80" s="4">
        <f>$B$3*'Task 2'!G77</f>
        <v>531.94466709599999</v>
      </c>
      <c r="D80" s="5">
        <f>'Task 3'!F77</f>
        <v>3.6528345023871811E-3</v>
      </c>
      <c r="E80" s="4">
        <f t="shared" si="3"/>
        <v>47100.451522902535</v>
      </c>
      <c r="F80" s="4">
        <f>$C$3*'Task 2'!G77</f>
        <v>1241.2042232240001</v>
      </c>
      <c r="G80" s="4">
        <f ca="1">G79*EXP('Task 5'!D79)+$F80</f>
        <v>120636.21441066539</v>
      </c>
      <c r="H80" s="4">
        <f ca="1">H79*EXP('Task 5'!E79)+$F80</f>
        <v>171006.57168040381</v>
      </c>
      <c r="I80" s="4">
        <f ca="1">I79*EXP('Task 5'!F79)+$F80</f>
        <v>129917.48650300257</v>
      </c>
      <c r="J80" s="4">
        <f ca="1">J79*EXP('Task 5'!G79)+$F80</f>
        <v>158786.03085446882</v>
      </c>
      <c r="K80" s="4">
        <f ca="1">K79*EXP('Task 5'!H79)+$F80</f>
        <v>190288.21901938808</v>
      </c>
      <c r="L80" s="4">
        <f ca="1">L79*EXP('Task 5'!I79)+$F80</f>
        <v>65757.382531451469</v>
      </c>
      <c r="M80" s="4">
        <f ca="1">M79*EXP('Task 5'!J79)+$F80</f>
        <v>114903.4755549762</v>
      </c>
      <c r="N80" s="4">
        <f ca="1">N79*EXP('Task 5'!K79)+$F80</f>
        <v>75125.562199186432</v>
      </c>
      <c r="O80" s="4">
        <f ca="1">O79*EXP('Task 5'!L79)+$F80</f>
        <v>207700.65528265818</v>
      </c>
      <c r="P80" s="4">
        <f ca="1">P79*EXP('Task 5'!M79)+$F80</f>
        <v>95506.994377973038</v>
      </c>
      <c r="Q80" s="4">
        <f ca="1">Q79*EXP('Task 5'!N79)+$F80</f>
        <v>92868.448352504784</v>
      </c>
      <c r="R80" s="4">
        <f ca="1">R79*EXP('Task 5'!O79)+$F80</f>
        <v>112108.95092852438</v>
      </c>
      <c r="S80" s="4">
        <f ca="1">S79*EXP('Task 5'!P79)+$F80</f>
        <v>83493.824455815135</v>
      </c>
      <c r="T80" s="4">
        <f ca="1">T79*EXP('Task 5'!Q79)+$F80</f>
        <v>125844.19152420035</v>
      </c>
      <c r="U80" s="4">
        <f ca="1">U79*EXP('Task 5'!R79)+$F80</f>
        <v>118009.79571811447</v>
      </c>
      <c r="V80" s="4">
        <f ca="1">V79*EXP('Task 5'!S79)+$F80</f>
        <v>136901.46542164654</v>
      </c>
      <c r="W80" s="4">
        <f ca="1">W79*EXP('Task 5'!T79)+$F80</f>
        <v>120750.52112115818</v>
      </c>
      <c r="X80" s="4">
        <f ca="1">X79*EXP('Task 5'!U79)+$F80</f>
        <v>72289.555595941478</v>
      </c>
      <c r="Y80" s="4">
        <f ca="1">Y79*EXP('Task 5'!V79)+$F80</f>
        <v>92875.577166424337</v>
      </c>
      <c r="Z80" s="4">
        <f ca="1">Z79*EXP('Task 5'!W79)+$F80</f>
        <v>134238.42108160464</v>
      </c>
      <c r="AA80" s="4">
        <f ca="1">AA79*EXP('Task 5'!X79)+$F80</f>
        <v>121893.43994507789</v>
      </c>
      <c r="AB80" s="4">
        <f ca="1">AB79*EXP('Task 5'!Y79)+$F80</f>
        <v>89296.714815349042</v>
      </c>
      <c r="AC80" s="4">
        <f ca="1">AC79*EXP('Task 5'!Z79)+$F80</f>
        <v>77770.492719118454</v>
      </c>
      <c r="AD80" s="4">
        <f ca="1">AD79*EXP('Task 5'!AA79)+$F80</f>
        <v>109427.99341590355</v>
      </c>
      <c r="AE80" s="4">
        <f ca="1">AE79*EXP('Task 5'!AB79)+$F80</f>
        <v>120083.67589912137</v>
      </c>
      <c r="AF80" s="4">
        <f ca="1">AF79*EXP('Task 5'!AC79)+$F80</f>
        <v>58357.757610003115</v>
      </c>
      <c r="AG80" s="4">
        <f ca="1">AG79*EXP('Task 5'!AD79)+$F80</f>
        <v>152904.54681676684</v>
      </c>
      <c r="AH80" s="4">
        <f ca="1">AH79*EXP('Task 5'!AE79)+$F80</f>
        <v>103643.71681421669</v>
      </c>
      <c r="AI80" s="4">
        <f ca="1">AI79*EXP('Task 5'!AF79)+$F80</f>
        <v>71021.929300476608</v>
      </c>
      <c r="AJ80" s="4">
        <f ca="1">AJ79*EXP('Task 5'!AG79)+$F80</f>
        <v>104168.05863834648</v>
      </c>
      <c r="AK80" s="4">
        <f ca="1">AK79*EXP('Task 5'!AH79)+$F80</f>
        <v>91400.630817680387</v>
      </c>
      <c r="AL80" s="4">
        <f ca="1">AL79*EXP('Task 5'!AI79)+$F80</f>
        <v>98009.421026915283</v>
      </c>
      <c r="AM80" s="4">
        <f ca="1">AM79*EXP('Task 5'!AJ79)+$F80</f>
        <v>135183.13205132334</v>
      </c>
      <c r="AN80" s="4">
        <f ca="1">AN79*EXP('Task 5'!AK79)+$F80</f>
        <v>116804.45716782118</v>
      </c>
      <c r="AO80" s="4">
        <f ca="1">AO79*EXP('Task 5'!AL79)+$F80</f>
        <v>81611.475309117741</v>
      </c>
      <c r="AP80" s="4">
        <f ca="1">AP79*EXP('Task 5'!AM79)+$F80</f>
        <v>154563.43307619874</v>
      </c>
      <c r="AQ80" s="4">
        <f ca="1">AQ79*EXP('Task 5'!AN79)+$F80</f>
        <v>124394.08762434839</v>
      </c>
      <c r="AR80" s="4">
        <f ca="1">AR79*EXP('Task 5'!AO79)+$F80</f>
        <v>96983.825967072728</v>
      </c>
      <c r="AS80" s="4">
        <f ca="1">AS79*EXP('Task 5'!AP79)+$F80</f>
        <v>82235.14216617505</v>
      </c>
      <c r="AT80" s="4">
        <f ca="1">AT79*EXP('Task 5'!AQ79)+$F80</f>
        <v>88163.954085175821</v>
      </c>
      <c r="AU80" s="4">
        <f ca="1">AU79*EXP('Task 5'!AR79)+$F80</f>
        <v>144441.47527954291</v>
      </c>
      <c r="AV80" s="4">
        <f ca="1">AV79*EXP('Task 5'!AS79)+$F80</f>
        <v>118919.33755099573</v>
      </c>
      <c r="AW80" s="4">
        <f ca="1">AW79*EXP('Task 5'!AT79)+$F80</f>
        <v>109795.99578331977</v>
      </c>
      <c r="AX80" s="4">
        <f ca="1">AX79*EXP('Task 5'!AU79)+$F80</f>
        <v>114402.82227583819</v>
      </c>
      <c r="AY80" s="4">
        <f ca="1">AY79*EXP('Task 5'!AV79)+$F80</f>
        <v>92183.795033861883</v>
      </c>
      <c r="AZ80" s="4">
        <f ca="1">AZ79*EXP('Task 5'!AW79)+$F80</f>
        <v>115913.4269453701</v>
      </c>
      <c r="BA80" s="4">
        <f ca="1">BA79*EXP('Task 5'!AX79)+$F80</f>
        <v>121989.2218460384</v>
      </c>
      <c r="BB80" s="4">
        <f ca="1">BB79*EXP('Task 5'!AY79)+$F80</f>
        <v>118394.88431148118</v>
      </c>
      <c r="BC80" s="4">
        <f ca="1">BC79*EXP('Task 5'!AZ79)+$F80</f>
        <v>112168.81568821601</v>
      </c>
      <c r="BD80" s="4">
        <f ca="1">BD79*EXP('Task 5'!BA79)+$F80</f>
        <v>103145.09211563561</v>
      </c>
      <c r="BE80" s="4">
        <f ca="1">BE79*EXP('Task 5'!BB79)+$F80</f>
        <v>105305.28637012349</v>
      </c>
      <c r="BF80" s="4">
        <f ca="1">BF79*EXP('Task 5'!BC79)+$F80</f>
        <v>139700.41050594664</v>
      </c>
      <c r="BG80" s="4">
        <f ca="1">BG79*EXP('Task 5'!BD79)+$F80</f>
        <v>169865.03411260215</v>
      </c>
      <c r="BH80" s="4">
        <f ca="1">BH79*EXP('Task 5'!BE79)+$F80</f>
        <v>145487.51524375312</v>
      </c>
      <c r="BI80" s="4">
        <f ca="1">BI79*EXP('Task 5'!BF79)+$F80</f>
        <v>154685.34540992437</v>
      </c>
      <c r="BJ80" s="4">
        <f ca="1">BJ79*EXP('Task 5'!BG79)+$F80</f>
        <v>134458.29882963453</v>
      </c>
      <c r="BK80" s="4">
        <f ca="1">BK79*EXP('Task 5'!BH79)+$F80</f>
        <v>85715.628294537993</v>
      </c>
      <c r="BL80" s="4">
        <f ca="1">BL79*EXP('Task 5'!BI79)+$F80</f>
        <v>121791.81395516932</v>
      </c>
      <c r="BM80" s="4">
        <f ca="1">BM79*EXP('Task 5'!BJ79)+$F80</f>
        <v>105699.21327401776</v>
      </c>
      <c r="BN80" s="4">
        <f ca="1">BN79*EXP('Task 5'!BK79)+$F80</f>
        <v>204766.49591474043</v>
      </c>
      <c r="BO80" s="4">
        <f ca="1">BO79*EXP('Task 5'!BL79)+$F80</f>
        <v>142762.80695394831</v>
      </c>
      <c r="BP80" s="4">
        <f ca="1">BP79*EXP('Task 5'!BM79)+$F80</f>
        <v>86188.560416479435</v>
      </c>
      <c r="BQ80" s="4">
        <f ca="1">BQ79*EXP('Task 5'!BN79)+$F80</f>
        <v>83113.588341423281</v>
      </c>
      <c r="BR80" s="4">
        <f ca="1">BR79*EXP('Task 5'!BO79)+$F80</f>
        <v>85489.948845085441</v>
      </c>
      <c r="BS80" s="4">
        <f ca="1">BS79*EXP('Task 5'!BP79)+$F80</f>
        <v>91568.948643944328</v>
      </c>
      <c r="BT80" s="4">
        <f ca="1">BT79*EXP('Task 5'!BQ79)+$F80</f>
        <v>115767.06784253</v>
      </c>
      <c r="BU80" s="4">
        <f ca="1">BU79*EXP('Task 5'!BR79)+$F80</f>
        <v>107017.33366815941</v>
      </c>
      <c r="BV80" s="4">
        <f ca="1">BV79*EXP('Task 5'!BS79)+$F80</f>
        <v>88458.133215904469</v>
      </c>
      <c r="BW80" s="4">
        <f ca="1">BW79*EXP('Task 5'!BT79)+$F80</f>
        <v>64263.950975141568</v>
      </c>
      <c r="BX80" s="4">
        <f ca="1">BX79*EXP('Task 5'!BU79)+$F80</f>
        <v>96680.877982379679</v>
      </c>
      <c r="BY80" s="4">
        <f ca="1">BY79*EXP('Task 5'!BV79)+$F80</f>
        <v>122101.19619382784</v>
      </c>
      <c r="BZ80" s="4">
        <f ca="1">BZ79*EXP('Task 5'!BW79)+$F80</f>
        <v>104401.52944235891</v>
      </c>
      <c r="CA80" s="4">
        <f ca="1">CA79*EXP('Task 5'!BX79)+$F80</f>
        <v>107767.59319415405</v>
      </c>
      <c r="CB80" s="4">
        <f ca="1">CB79*EXP('Task 5'!BY79)+$F80</f>
        <v>158329.80665432624</v>
      </c>
      <c r="CC80" s="4">
        <f ca="1">CC79*EXP('Task 5'!BZ79)+$F80</f>
        <v>192373.39408843557</v>
      </c>
      <c r="CD80" s="4">
        <f ca="1">CD79*EXP('Task 5'!CA79)+$F80</f>
        <v>55170.442291582425</v>
      </c>
      <c r="CE80" s="4">
        <f ca="1">CE79*EXP('Task 5'!CB79)+$F80</f>
        <v>123487.67692292224</v>
      </c>
      <c r="CF80" s="4">
        <f ca="1">CF79*EXP('Task 5'!CC79)+$F80</f>
        <v>102904.18127244961</v>
      </c>
      <c r="CG80" s="4">
        <f ca="1">CG79*EXP('Task 5'!CD79)+$F80</f>
        <v>128498.31118634911</v>
      </c>
      <c r="CH80" s="4">
        <f ca="1">CH79*EXP('Task 5'!CE79)+$F80</f>
        <v>88837.416093128442</v>
      </c>
      <c r="CI80" s="4">
        <f ca="1">CI79*EXP('Task 5'!CF79)+$F80</f>
        <v>99201.158336871144</v>
      </c>
      <c r="CJ80" s="4">
        <f ca="1">CJ79*EXP('Task 5'!CG79)+$F80</f>
        <v>110260.96608321808</v>
      </c>
      <c r="CK80" s="4">
        <f ca="1">CK79*EXP('Task 5'!CH79)+$F80</f>
        <v>185591.72152294323</v>
      </c>
      <c r="CL80" s="4">
        <f ca="1">CL79*EXP('Task 5'!CI79)+$F80</f>
        <v>106913.99566842089</v>
      </c>
      <c r="CM80" s="4">
        <f ca="1">CM79*EXP('Task 5'!CJ79)+$F80</f>
        <v>105436.39866864415</v>
      </c>
      <c r="CN80" s="4">
        <f ca="1">CN79*EXP('Task 5'!CK79)+$F80</f>
        <v>89904.299907640714</v>
      </c>
      <c r="CO80" s="4">
        <f ca="1">CO79*EXP('Task 5'!CL79)+$F80</f>
        <v>86278.773142849503</v>
      </c>
      <c r="CP80" s="4">
        <f ca="1">CP79*EXP('Task 5'!CM79)+$F80</f>
        <v>120173.67077879224</v>
      </c>
      <c r="CQ80" s="4">
        <f ca="1">CQ79*EXP('Task 5'!CN79)+$F80</f>
        <v>175446.28591100554</v>
      </c>
      <c r="CR80" s="4">
        <f ca="1">CR79*EXP('Task 5'!CO79)+$F80</f>
        <v>133527.88981324853</v>
      </c>
      <c r="CS80" s="4">
        <f ca="1">CS79*EXP('Task 5'!CP79)+$F80</f>
        <v>122216.68595374723</v>
      </c>
      <c r="CT80" s="4">
        <f ca="1">CT79*EXP('Task 5'!CQ79)+$F80</f>
        <v>79119.450197929531</v>
      </c>
      <c r="CU80" s="4">
        <f ca="1">CU79*EXP('Task 5'!CR79)+$F80</f>
        <v>141650.03730238101</v>
      </c>
      <c r="CV80" s="4">
        <f ca="1">CV79*EXP('Task 5'!CS79)+$F80</f>
        <v>103608.51274825221</v>
      </c>
      <c r="CW80" s="4">
        <f ca="1">CW79*EXP('Task 5'!CT79)+$F80</f>
        <v>85295.942000223731</v>
      </c>
      <c r="CX80" s="4">
        <f ca="1">CX79*EXP('Task 5'!CU79)+$F80</f>
        <v>87692.094783034932</v>
      </c>
      <c r="CY80" s="4">
        <f ca="1">CY79*EXP('Task 5'!CV79)+$F80</f>
        <v>105925.12899519404</v>
      </c>
      <c r="CZ80" s="4">
        <f ca="1">CZ79*EXP('Task 5'!CW79)+$F80</f>
        <v>109405.43329277246</v>
      </c>
      <c r="DA80" s="4">
        <f ca="1">DA79*EXP('Task 5'!CX79)+$F80</f>
        <v>102018.03111302537</v>
      </c>
      <c r="DB80" s="4">
        <f ca="1">DB79*EXP('Task 5'!CY79)+$F80</f>
        <v>84506.248370527785</v>
      </c>
    </row>
    <row r="81" spans="1:106" x14ac:dyDescent="0.25">
      <c r="A81">
        <v>75</v>
      </c>
      <c r="B81" s="1">
        <f>'Task 2'!B78</f>
        <v>47238</v>
      </c>
      <c r="C81" s="4">
        <f>$B$3*'Task 2'!G78</f>
        <v>531.94466709599999</v>
      </c>
      <c r="D81" s="5">
        <f>'Task 3'!F78</f>
        <v>3.647740496720342E-3</v>
      </c>
      <c r="E81" s="4">
        <f t="shared" si="3"/>
        <v>47803.955156269767</v>
      </c>
      <c r="F81" s="4">
        <f>$C$3*'Task 2'!G78</f>
        <v>1241.2042232240001</v>
      </c>
      <c r="G81" s="4">
        <f ca="1">G80*EXP('Task 5'!D80)+$F81</f>
        <v>120685.57084558616</v>
      </c>
      <c r="H81" s="4">
        <f ca="1">H80*EXP('Task 5'!E80)+$F81</f>
        <v>172560.56803827241</v>
      </c>
      <c r="I81" s="4">
        <f ca="1">I80*EXP('Task 5'!F80)+$F81</f>
        <v>139253.1704713121</v>
      </c>
      <c r="J81" s="4">
        <f ca="1">J80*EXP('Task 5'!G80)+$F81</f>
        <v>157706.05289426527</v>
      </c>
      <c r="K81" s="4">
        <f ca="1">K80*EXP('Task 5'!H80)+$F81</f>
        <v>186464.27860894002</v>
      </c>
      <c r="L81" s="4">
        <f ca="1">L80*EXP('Task 5'!I80)+$F81</f>
        <v>66327.685203964444</v>
      </c>
      <c r="M81" s="4">
        <f ca="1">M80*EXP('Task 5'!J80)+$F81</f>
        <v>115220.04570006105</v>
      </c>
      <c r="N81" s="4">
        <f ca="1">N80*EXP('Task 5'!K80)+$F81</f>
        <v>80325.963691776211</v>
      </c>
      <c r="O81" s="4">
        <f ca="1">O80*EXP('Task 5'!L80)+$F81</f>
        <v>191365.45650820422</v>
      </c>
      <c r="P81" s="4">
        <f ca="1">P80*EXP('Task 5'!M80)+$F81</f>
        <v>87547.610762476877</v>
      </c>
      <c r="Q81" s="4">
        <f ca="1">Q80*EXP('Task 5'!N80)+$F81</f>
        <v>92762.19304537389</v>
      </c>
      <c r="R81" s="4">
        <f ca="1">R80*EXP('Task 5'!O80)+$F81</f>
        <v>118281.64011494844</v>
      </c>
      <c r="S81" s="4">
        <f ca="1">S80*EXP('Task 5'!P80)+$F81</f>
        <v>85309.385057105552</v>
      </c>
      <c r="T81" s="4">
        <f ca="1">T80*EXP('Task 5'!Q80)+$F81</f>
        <v>126853.16482402662</v>
      </c>
      <c r="U81" s="4">
        <f ca="1">U80*EXP('Task 5'!R80)+$F81</f>
        <v>121838.30316113152</v>
      </c>
      <c r="V81" s="4">
        <f ca="1">V80*EXP('Task 5'!S80)+$F81</f>
        <v>127415.75437370049</v>
      </c>
      <c r="W81" s="4">
        <f ca="1">W80*EXP('Task 5'!T80)+$F81</f>
        <v>132139.83228283608</v>
      </c>
      <c r="X81" s="4">
        <f ca="1">X80*EXP('Task 5'!U80)+$F81</f>
        <v>79618.794610822151</v>
      </c>
      <c r="Y81" s="4">
        <f ca="1">Y80*EXP('Task 5'!V80)+$F81</f>
        <v>87638.080559769762</v>
      </c>
      <c r="Z81" s="4">
        <f ca="1">Z80*EXP('Task 5'!W80)+$F81</f>
        <v>135709.9076899116</v>
      </c>
      <c r="AA81" s="4">
        <f ca="1">AA80*EXP('Task 5'!X80)+$F81</f>
        <v>131252.46929502458</v>
      </c>
      <c r="AB81" s="4">
        <f ca="1">AB80*EXP('Task 5'!Y80)+$F81</f>
        <v>95538.625209872887</v>
      </c>
      <c r="AC81" s="4">
        <f ca="1">AC80*EXP('Task 5'!Z80)+$F81</f>
        <v>82073.821441470893</v>
      </c>
      <c r="AD81" s="4">
        <f ca="1">AD80*EXP('Task 5'!AA80)+$F81</f>
        <v>114887.37158266705</v>
      </c>
      <c r="AE81" s="4">
        <f ca="1">AE80*EXP('Task 5'!AB80)+$F81</f>
        <v>117799.35329055836</v>
      </c>
      <c r="AF81" s="4">
        <f ca="1">AF80*EXP('Task 5'!AC80)+$F81</f>
        <v>56674.160245547951</v>
      </c>
      <c r="AG81" s="4">
        <f ca="1">AG80*EXP('Task 5'!AD80)+$F81</f>
        <v>162304.74751237381</v>
      </c>
      <c r="AH81" s="4">
        <f ca="1">AH80*EXP('Task 5'!AE80)+$F81</f>
        <v>105574.4384970705</v>
      </c>
      <c r="AI81" s="4">
        <f ca="1">AI80*EXP('Task 5'!AF80)+$F81</f>
        <v>74349.602233765938</v>
      </c>
      <c r="AJ81" s="4">
        <f ca="1">AJ80*EXP('Task 5'!AG80)+$F81</f>
        <v>112196.91604765289</v>
      </c>
      <c r="AK81" s="4">
        <f ca="1">AK80*EXP('Task 5'!AH80)+$F81</f>
        <v>90303.980268721367</v>
      </c>
      <c r="AL81" s="4">
        <f ca="1">AL80*EXP('Task 5'!AI80)+$F81</f>
        <v>96368.192917379711</v>
      </c>
      <c r="AM81" s="4">
        <f ca="1">AM80*EXP('Task 5'!AJ80)+$F81</f>
        <v>129116.6026413706</v>
      </c>
      <c r="AN81" s="4">
        <f ca="1">AN80*EXP('Task 5'!AK80)+$F81</f>
        <v>108658.5889412555</v>
      </c>
      <c r="AO81" s="4">
        <f ca="1">AO80*EXP('Task 5'!AL80)+$F81</f>
        <v>81922.337139937314</v>
      </c>
      <c r="AP81" s="4">
        <f ca="1">AP80*EXP('Task 5'!AM80)+$F81</f>
        <v>177579.44293627696</v>
      </c>
      <c r="AQ81" s="4">
        <f ca="1">AQ80*EXP('Task 5'!AN80)+$F81</f>
        <v>118535.2268810612</v>
      </c>
      <c r="AR81" s="4">
        <f ca="1">AR80*EXP('Task 5'!AO80)+$F81</f>
        <v>97455.19250821523</v>
      </c>
      <c r="AS81" s="4">
        <f ca="1">AS80*EXP('Task 5'!AP80)+$F81</f>
        <v>89679.844266441389</v>
      </c>
      <c r="AT81" s="4">
        <f ca="1">AT80*EXP('Task 5'!AQ80)+$F81</f>
        <v>83221.34593410157</v>
      </c>
      <c r="AU81" s="4">
        <f ca="1">AU80*EXP('Task 5'!AR80)+$F81</f>
        <v>159185.81140963914</v>
      </c>
      <c r="AV81" s="4">
        <f ca="1">AV80*EXP('Task 5'!AS80)+$F81</f>
        <v>114252.86692310205</v>
      </c>
      <c r="AW81" s="4">
        <f ca="1">AW80*EXP('Task 5'!AT80)+$F81</f>
        <v>98735.638655626797</v>
      </c>
      <c r="AX81" s="4">
        <f ca="1">AX80*EXP('Task 5'!AU80)+$F81</f>
        <v>112224.27686323274</v>
      </c>
      <c r="AY81" s="4">
        <f ca="1">AY80*EXP('Task 5'!AV80)+$F81</f>
        <v>91305.965844802457</v>
      </c>
      <c r="AZ81" s="4">
        <f ca="1">AZ80*EXP('Task 5'!AW80)+$F81</f>
        <v>113109.65598889065</v>
      </c>
      <c r="BA81" s="4">
        <f ca="1">BA80*EXP('Task 5'!AX80)+$F81</f>
        <v>121679.73617956998</v>
      </c>
      <c r="BB81" s="4">
        <f ca="1">BB80*EXP('Task 5'!AY80)+$F81</f>
        <v>118127.49641266494</v>
      </c>
      <c r="BC81" s="4">
        <f ca="1">BC80*EXP('Task 5'!AZ80)+$F81</f>
        <v>105329.69255603563</v>
      </c>
      <c r="BD81" s="4">
        <f ca="1">BD80*EXP('Task 5'!BA80)+$F81</f>
        <v>104365.07758287429</v>
      </c>
      <c r="BE81" s="4">
        <f ca="1">BE80*EXP('Task 5'!BB80)+$F81</f>
        <v>115041.95183516124</v>
      </c>
      <c r="BF81" s="4">
        <f ca="1">BF80*EXP('Task 5'!BC80)+$F81</f>
        <v>156511.35640792621</v>
      </c>
      <c r="BG81" s="4">
        <f ca="1">BG80*EXP('Task 5'!BD80)+$F81</f>
        <v>193496.17165141684</v>
      </c>
      <c r="BH81" s="4">
        <f ca="1">BH80*EXP('Task 5'!BE80)+$F81</f>
        <v>144476.93136889051</v>
      </c>
      <c r="BI81" s="4">
        <f ca="1">BI80*EXP('Task 5'!BF80)+$F81</f>
        <v>167417.74559455403</v>
      </c>
      <c r="BJ81" s="4">
        <f ca="1">BJ80*EXP('Task 5'!BG80)+$F81</f>
        <v>143093.93975189535</v>
      </c>
      <c r="BK81" s="4">
        <f ca="1">BK80*EXP('Task 5'!BH80)+$F81</f>
        <v>86236.880842030441</v>
      </c>
      <c r="BL81" s="4">
        <f ca="1">BL80*EXP('Task 5'!BI80)+$F81</f>
        <v>116599.69851776003</v>
      </c>
      <c r="BM81" s="4">
        <f ca="1">BM80*EXP('Task 5'!BJ80)+$F81</f>
        <v>109791.78334619195</v>
      </c>
      <c r="BN81" s="4">
        <f ca="1">BN80*EXP('Task 5'!BK80)+$F81</f>
        <v>202555.20763923699</v>
      </c>
      <c r="BO81" s="4">
        <f ca="1">BO80*EXP('Task 5'!BL80)+$F81</f>
        <v>145682.40522157363</v>
      </c>
      <c r="BP81" s="4">
        <f ca="1">BP80*EXP('Task 5'!BM80)+$F81</f>
        <v>92776.7417348054</v>
      </c>
      <c r="BQ81" s="4">
        <f ca="1">BQ80*EXP('Task 5'!BN80)+$F81</f>
        <v>84421.628457714673</v>
      </c>
      <c r="BR81" s="4">
        <f ca="1">BR80*EXP('Task 5'!BO80)+$F81</f>
        <v>88218.751333669294</v>
      </c>
      <c r="BS81" s="4">
        <f ca="1">BS80*EXP('Task 5'!BP80)+$F81</f>
        <v>97550.70815756153</v>
      </c>
      <c r="BT81" s="4">
        <f ca="1">BT80*EXP('Task 5'!BQ80)+$F81</f>
        <v>123447.13750236141</v>
      </c>
      <c r="BU81" s="4">
        <f ca="1">BU80*EXP('Task 5'!BR80)+$F81</f>
        <v>113176.68452104728</v>
      </c>
      <c r="BV81" s="4">
        <f ca="1">BV80*EXP('Task 5'!BS80)+$F81</f>
        <v>87143.053568154341</v>
      </c>
      <c r="BW81" s="4">
        <f ca="1">BW80*EXP('Task 5'!BT80)+$F81</f>
        <v>66421.376778466583</v>
      </c>
      <c r="BX81" s="4">
        <f ca="1">BX80*EXP('Task 5'!BU80)+$F81</f>
        <v>94329.688153981973</v>
      </c>
      <c r="BY81" s="4">
        <f ca="1">BY80*EXP('Task 5'!BV80)+$F81</f>
        <v>124730.42435111104</v>
      </c>
      <c r="BZ81" s="4">
        <f ca="1">BZ80*EXP('Task 5'!BW80)+$F81</f>
        <v>104092.89463824284</v>
      </c>
      <c r="CA81" s="4">
        <f ca="1">CA80*EXP('Task 5'!BX80)+$F81</f>
        <v>110169.12644086628</v>
      </c>
      <c r="CB81" s="4">
        <f ca="1">CB80*EXP('Task 5'!BY80)+$F81</f>
        <v>155832.21976006479</v>
      </c>
      <c r="CC81" s="4">
        <f ca="1">CC80*EXP('Task 5'!BZ80)+$F81</f>
        <v>196649.78174617447</v>
      </c>
      <c r="CD81" s="4">
        <f ca="1">CD80*EXP('Task 5'!CA80)+$F81</f>
        <v>55145.886492005528</v>
      </c>
      <c r="CE81" s="4">
        <f ca="1">CE80*EXP('Task 5'!CB80)+$F81</f>
        <v>127852.22264110323</v>
      </c>
      <c r="CF81" s="4">
        <f ca="1">CF80*EXP('Task 5'!CC80)+$F81</f>
        <v>103350.53578378783</v>
      </c>
      <c r="CG81" s="4">
        <f ca="1">CG80*EXP('Task 5'!CD80)+$F81</f>
        <v>134698.84831368225</v>
      </c>
      <c r="CH81" s="4">
        <f ca="1">CH80*EXP('Task 5'!CE80)+$F81</f>
        <v>84816.279170120964</v>
      </c>
      <c r="CI81" s="4">
        <f ca="1">CI80*EXP('Task 5'!CF80)+$F81</f>
        <v>93585.660203906125</v>
      </c>
      <c r="CJ81" s="4">
        <f ca="1">CJ80*EXP('Task 5'!CG80)+$F81</f>
        <v>108088.53911527409</v>
      </c>
      <c r="CK81" s="4">
        <f ca="1">CK80*EXP('Task 5'!CH80)+$F81</f>
        <v>188514.47360752834</v>
      </c>
      <c r="CL81" s="4">
        <f ca="1">CL80*EXP('Task 5'!CI80)+$F81</f>
        <v>102222.77347891391</v>
      </c>
      <c r="CM81" s="4">
        <f ca="1">CM80*EXP('Task 5'!CJ80)+$F81</f>
        <v>112242.9664443372</v>
      </c>
      <c r="CN81" s="4">
        <f ca="1">CN80*EXP('Task 5'!CK80)+$F81</f>
        <v>90357.159935868753</v>
      </c>
      <c r="CO81" s="4">
        <f ca="1">CO80*EXP('Task 5'!CL80)+$F81</f>
        <v>86361.837020204097</v>
      </c>
      <c r="CP81" s="4">
        <f ca="1">CP80*EXP('Task 5'!CM80)+$F81</f>
        <v>121565.06865050699</v>
      </c>
      <c r="CQ81" s="4">
        <f ca="1">CQ80*EXP('Task 5'!CN80)+$F81</f>
        <v>181355.02191882493</v>
      </c>
      <c r="CR81" s="4">
        <f ca="1">CR80*EXP('Task 5'!CO80)+$F81</f>
        <v>135978.47907628195</v>
      </c>
      <c r="CS81" s="4">
        <f ca="1">CS80*EXP('Task 5'!CP80)+$F81</f>
        <v>129890.67303406697</v>
      </c>
      <c r="CT81" s="4">
        <f ca="1">CT80*EXP('Task 5'!CQ80)+$F81</f>
        <v>87273.218188980114</v>
      </c>
      <c r="CU81" s="4">
        <f ca="1">CU80*EXP('Task 5'!CR80)+$F81</f>
        <v>144643.19727623914</v>
      </c>
      <c r="CV81" s="4">
        <f ca="1">CV80*EXP('Task 5'!CS80)+$F81</f>
        <v>105864.74080311636</v>
      </c>
      <c r="CW81" s="4">
        <f ca="1">CW80*EXP('Task 5'!CT80)+$F81</f>
        <v>96215.972191582754</v>
      </c>
      <c r="CX81" s="4">
        <f ca="1">CX80*EXP('Task 5'!CU80)+$F81</f>
        <v>90929.883807504739</v>
      </c>
      <c r="CY81" s="4">
        <f ca="1">CY80*EXP('Task 5'!CV80)+$F81</f>
        <v>108421.27970177127</v>
      </c>
      <c r="CZ81" s="4">
        <f ca="1">CZ80*EXP('Task 5'!CW80)+$F81</f>
        <v>111213.60106320791</v>
      </c>
      <c r="DA81" s="4">
        <f ca="1">DA80*EXP('Task 5'!CX80)+$F81</f>
        <v>99675.323918638693</v>
      </c>
      <c r="DB81" s="4">
        <f ca="1">DB80*EXP('Task 5'!CY80)+$F81</f>
        <v>85106.255559861893</v>
      </c>
    </row>
    <row r="82" spans="1:106" x14ac:dyDescent="0.25">
      <c r="A82">
        <v>76</v>
      </c>
      <c r="B82" s="1">
        <f>'Task 2'!B79</f>
        <v>47269</v>
      </c>
      <c r="C82" s="4">
        <f>$B$3*'Task 2'!G79</f>
        <v>531.94466709599999</v>
      </c>
      <c r="D82" s="5">
        <f>'Task 3'!F79</f>
        <v>3.6424059796498209E-3</v>
      </c>
      <c r="E82" s="4">
        <f t="shared" si="3"/>
        <v>48509.75591160739</v>
      </c>
      <c r="F82" s="4">
        <f>$C$3*'Task 2'!G79</f>
        <v>1241.2042232240001</v>
      </c>
      <c r="G82" s="4">
        <f ca="1">G81*EXP('Task 5'!D81)+$F82</f>
        <v>117384.55449851432</v>
      </c>
      <c r="H82" s="4">
        <f ca="1">H81*EXP('Task 5'!E81)+$F82</f>
        <v>174545.06143918869</v>
      </c>
      <c r="I82" s="4">
        <f ca="1">I81*EXP('Task 5'!F81)+$F82</f>
        <v>129593.36172445289</v>
      </c>
      <c r="J82" s="4">
        <f ca="1">J81*EXP('Task 5'!G81)+$F82</f>
        <v>146622.46538800225</v>
      </c>
      <c r="K82" s="4">
        <f ca="1">K81*EXP('Task 5'!H81)+$F82</f>
        <v>192313.41203221807</v>
      </c>
      <c r="L82" s="4">
        <f ca="1">L81*EXP('Task 5'!I81)+$F82</f>
        <v>67498.018268325512</v>
      </c>
      <c r="M82" s="4">
        <f ca="1">M81*EXP('Task 5'!J81)+$F82</f>
        <v>118351.2056645242</v>
      </c>
      <c r="N82" s="4">
        <f ca="1">N81*EXP('Task 5'!K81)+$F82</f>
        <v>72795.906288849219</v>
      </c>
      <c r="O82" s="4">
        <f ca="1">O81*EXP('Task 5'!L81)+$F82</f>
        <v>198117.27227746451</v>
      </c>
      <c r="P82" s="4">
        <f ca="1">P81*EXP('Task 5'!M81)+$F82</f>
        <v>94553.976560973388</v>
      </c>
      <c r="Q82" s="4">
        <f ca="1">Q81*EXP('Task 5'!N81)+$F82</f>
        <v>103012.13848734349</v>
      </c>
      <c r="R82" s="4">
        <f ca="1">R81*EXP('Task 5'!O81)+$F82</f>
        <v>124108.43776346993</v>
      </c>
      <c r="S82" s="4">
        <f ca="1">S81*EXP('Task 5'!P81)+$F82</f>
        <v>87965.717680200571</v>
      </c>
      <c r="T82" s="4">
        <f ca="1">T81*EXP('Task 5'!Q81)+$F82</f>
        <v>136393.96199134205</v>
      </c>
      <c r="U82" s="4">
        <f ca="1">U81*EXP('Task 5'!R81)+$F82</f>
        <v>133395.97433041589</v>
      </c>
      <c r="V82" s="4">
        <f ca="1">V81*EXP('Task 5'!S81)+$F82</f>
        <v>133267.61183048674</v>
      </c>
      <c r="W82" s="4">
        <f ca="1">W81*EXP('Task 5'!T81)+$F82</f>
        <v>131605.85729230827</v>
      </c>
      <c r="X82" s="4">
        <f ca="1">X81*EXP('Task 5'!U81)+$F82</f>
        <v>86971.412602359094</v>
      </c>
      <c r="Y82" s="4">
        <f ca="1">Y81*EXP('Task 5'!V81)+$F82</f>
        <v>85231.199805683602</v>
      </c>
      <c r="Z82" s="4">
        <f ca="1">Z81*EXP('Task 5'!W81)+$F82</f>
        <v>131421.40383400765</v>
      </c>
      <c r="AA82" s="4">
        <f ca="1">AA81*EXP('Task 5'!X81)+$F82</f>
        <v>138226.17986520333</v>
      </c>
      <c r="AB82" s="4">
        <f ca="1">AB81*EXP('Task 5'!Y81)+$F82</f>
        <v>93054.844898279101</v>
      </c>
      <c r="AC82" s="4">
        <f ca="1">AC81*EXP('Task 5'!Z81)+$F82</f>
        <v>78744.646412956994</v>
      </c>
      <c r="AD82" s="4">
        <f ca="1">AD81*EXP('Task 5'!AA81)+$F82</f>
        <v>116094.34810750691</v>
      </c>
      <c r="AE82" s="4">
        <f ca="1">AE81*EXP('Task 5'!AB81)+$F82</f>
        <v>121596.94172667783</v>
      </c>
      <c r="AF82" s="4">
        <f ca="1">AF81*EXP('Task 5'!AC81)+$F82</f>
        <v>58655.732178746679</v>
      </c>
      <c r="AG82" s="4">
        <f ca="1">AG81*EXP('Task 5'!AD81)+$F82</f>
        <v>156970.96283888537</v>
      </c>
      <c r="AH82" s="4">
        <f ca="1">AH81*EXP('Task 5'!AE81)+$F82</f>
        <v>105951.22773654651</v>
      </c>
      <c r="AI82" s="4">
        <f ca="1">AI81*EXP('Task 5'!AF81)+$F82</f>
        <v>70322.918380788658</v>
      </c>
      <c r="AJ82" s="4">
        <f ca="1">AJ81*EXP('Task 5'!AG81)+$F82</f>
        <v>102977.53013939726</v>
      </c>
      <c r="AK82" s="4">
        <f ca="1">AK81*EXP('Task 5'!AH81)+$F82</f>
        <v>94586.030600617756</v>
      </c>
      <c r="AL82" s="4">
        <f ca="1">AL81*EXP('Task 5'!AI81)+$F82</f>
        <v>94966.872316762703</v>
      </c>
      <c r="AM82" s="4">
        <f ca="1">AM81*EXP('Task 5'!AJ81)+$F82</f>
        <v>138774.43578112696</v>
      </c>
      <c r="AN82" s="4">
        <f ca="1">AN81*EXP('Task 5'!AK81)+$F82</f>
        <v>109162.8592703405</v>
      </c>
      <c r="AO82" s="4">
        <f ca="1">AO81*EXP('Task 5'!AL81)+$F82</f>
        <v>85810.045129628692</v>
      </c>
      <c r="AP82" s="4">
        <f ca="1">AP81*EXP('Task 5'!AM81)+$F82</f>
        <v>186357.94624746675</v>
      </c>
      <c r="AQ82" s="4">
        <f ca="1">AQ81*EXP('Task 5'!AN81)+$F82</f>
        <v>112488.29366129659</v>
      </c>
      <c r="AR82" s="4">
        <f ca="1">AR81*EXP('Task 5'!AO81)+$F82</f>
        <v>108385.90958757767</v>
      </c>
      <c r="AS82" s="4">
        <f ca="1">AS81*EXP('Task 5'!AP81)+$F82</f>
        <v>96508.296538343813</v>
      </c>
      <c r="AT82" s="4">
        <f ca="1">AT81*EXP('Task 5'!AQ81)+$F82</f>
        <v>89912.46917521063</v>
      </c>
      <c r="AU82" s="4">
        <f ca="1">AU81*EXP('Task 5'!AR81)+$F82</f>
        <v>149455.25347053408</v>
      </c>
      <c r="AV82" s="4">
        <f ca="1">AV81*EXP('Task 5'!AS81)+$F82</f>
        <v>105260.60101638029</v>
      </c>
      <c r="AW82" s="4">
        <f ca="1">AW81*EXP('Task 5'!AT81)+$F82</f>
        <v>108942.60329564371</v>
      </c>
      <c r="AX82" s="4">
        <f ca="1">AX81*EXP('Task 5'!AU81)+$F82</f>
        <v>114146.37115614687</v>
      </c>
      <c r="AY82" s="4">
        <f ca="1">AY81*EXP('Task 5'!AV81)+$F82</f>
        <v>101559.83845075844</v>
      </c>
      <c r="AZ82" s="4">
        <f ca="1">AZ81*EXP('Task 5'!AW81)+$F82</f>
        <v>113041.44499066302</v>
      </c>
      <c r="BA82" s="4">
        <f ca="1">BA81*EXP('Task 5'!AX81)+$F82</f>
        <v>124913.74006791259</v>
      </c>
      <c r="BB82" s="4">
        <f ca="1">BB81*EXP('Task 5'!AY81)+$F82</f>
        <v>112491.97930405216</v>
      </c>
      <c r="BC82" s="4">
        <f ca="1">BC81*EXP('Task 5'!AZ81)+$F82</f>
        <v>106172.31516193069</v>
      </c>
      <c r="BD82" s="4">
        <f ca="1">BD81*EXP('Task 5'!BA81)+$F82</f>
        <v>94229.187270852417</v>
      </c>
      <c r="BE82" s="4">
        <f ca="1">BE81*EXP('Task 5'!BB81)+$F82</f>
        <v>119999.42961365315</v>
      </c>
      <c r="BF82" s="4">
        <f ca="1">BF81*EXP('Task 5'!BC81)+$F82</f>
        <v>148705.02962971231</v>
      </c>
      <c r="BG82" s="4">
        <f ca="1">BG81*EXP('Task 5'!BD81)+$F82</f>
        <v>193482.75194506248</v>
      </c>
      <c r="BH82" s="4">
        <f ca="1">BH81*EXP('Task 5'!BE81)+$F82</f>
        <v>137631.13055830961</v>
      </c>
      <c r="BI82" s="4">
        <f ca="1">BI81*EXP('Task 5'!BF81)+$F82</f>
        <v>172329.6269600206</v>
      </c>
      <c r="BJ82" s="4">
        <f ca="1">BJ81*EXP('Task 5'!BG81)+$F82</f>
        <v>129378.24142741229</v>
      </c>
      <c r="BK82" s="4">
        <f ca="1">BK81*EXP('Task 5'!BH81)+$F82</f>
        <v>84536.059801204436</v>
      </c>
      <c r="BL82" s="4">
        <f ca="1">BL81*EXP('Task 5'!BI81)+$F82</f>
        <v>116713.69708148336</v>
      </c>
      <c r="BM82" s="4">
        <f ca="1">BM81*EXP('Task 5'!BJ81)+$F82</f>
        <v>102349.93934394167</v>
      </c>
      <c r="BN82" s="4">
        <f ca="1">BN81*EXP('Task 5'!BK81)+$F82</f>
        <v>207488.94289322809</v>
      </c>
      <c r="BO82" s="4">
        <f ca="1">BO81*EXP('Task 5'!BL81)+$F82</f>
        <v>136554.0400339941</v>
      </c>
      <c r="BP82" s="4">
        <f ca="1">BP81*EXP('Task 5'!BM81)+$F82</f>
        <v>96718.321684785871</v>
      </c>
      <c r="BQ82" s="4">
        <f ca="1">BQ81*EXP('Task 5'!BN81)+$F82</f>
        <v>89512.493001470604</v>
      </c>
      <c r="BR82" s="4">
        <f ca="1">BR81*EXP('Task 5'!BO81)+$F82</f>
        <v>94928.554120055749</v>
      </c>
      <c r="BS82" s="4">
        <f ca="1">BS81*EXP('Task 5'!BP81)+$F82</f>
        <v>96089.671932940299</v>
      </c>
      <c r="BT82" s="4">
        <f ca="1">BT81*EXP('Task 5'!BQ81)+$F82</f>
        <v>121002.79232334827</v>
      </c>
      <c r="BU82" s="4">
        <f ca="1">BU81*EXP('Task 5'!BR81)+$F82</f>
        <v>124790.52094411345</v>
      </c>
      <c r="BV82" s="4">
        <f ca="1">BV81*EXP('Task 5'!BS81)+$F82</f>
        <v>87767.25847146321</v>
      </c>
      <c r="BW82" s="4">
        <f ca="1">BW81*EXP('Task 5'!BT81)+$F82</f>
        <v>72690.609191110227</v>
      </c>
      <c r="BX82" s="4">
        <f ca="1">BX81*EXP('Task 5'!BU81)+$F82</f>
        <v>92988.314067418702</v>
      </c>
      <c r="BY82" s="4">
        <f ca="1">BY81*EXP('Task 5'!BV81)+$F82</f>
        <v>131365.29112196006</v>
      </c>
      <c r="BZ82" s="4">
        <f ca="1">BZ81*EXP('Task 5'!BW81)+$F82</f>
        <v>111700.698407626</v>
      </c>
      <c r="CA82" s="4">
        <f ca="1">CA81*EXP('Task 5'!BX81)+$F82</f>
        <v>122739.17403892506</v>
      </c>
      <c r="CB82" s="4">
        <f ca="1">CB81*EXP('Task 5'!BY81)+$F82</f>
        <v>160554.9530174527</v>
      </c>
      <c r="CC82" s="4">
        <f ca="1">CC81*EXP('Task 5'!BZ81)+$F82</f>
        <v>193557.09003113679</v>
      </c>
      <c r="CD82" s="4">
        <f ca="1">CD81*EXP('Task 5'!CA81)+$F82</f>
        <v>50130.610291761819</v>
      </c>
      <c r="CE82" s="4">
        <f ca="1">CE81*EXP('Task 5'!CB81)+$F82</f>
        <v>127730.02433095114</v>
      </c>
      <c r="CF82" s="4">
        <f ca="1">CF81*EXP('Task 5'!CC81)+$F82</f>
        <v>108547.2695042189</v>
      </c>
      <c r="CG82" s="4">
        <f ca="1">CG81*EXP('Task 5'!CD81)+$F82</f>
        <v>121379.69916300266</v>
      </c>
      <c r="CH82" s="4">
        <f ca="1">CH81*EXP('Task 5'!CE81)+$F82</f>
        <v>86401.7808437161</v>
      </c>
      <c r="CI82" s="4">
        <f ca="1">CI81*EXP('Task 5'!CF81)+$F82</f>
        <v>99706.872609411599</v>
      </c>
      <c r="CJ82" s="4">
        <f ca="1">CJ81*EXP('Task 5'!CG81)+$F82</f>
        <v>103550.64267307556</v>
      </c>
      <c r="CK82" s="4">
        <f ca="1">CK81*EXP('Task 5'!CH81)+$F82</f>
        <v>211950.15008378305</v>
      </c>
      <c r="CL82" s="4">
        <f ca="1">CL81*EXP('Task 5'!CI81)+$F82</f>
        <v>104022.70824794988</v>
      </c>
      <c r="CM82" s="4">
        <f ca="1">CM81*EXP('Task 5'!CJ81)+$F82</f>
        <v>113836.3245541584</v>
      </c>
      <c r="CN82" s="4">
        <f ca="1">CN81*EXP('Task 5'!CK81)+$F82</f>
        <v>85592.253365035795</v>
      </c>
      <c r="CO82" s="4">
        <f ca="1">CO81*EXP('Task 5'!CL81)+$F82</f>
        <v>87863.670937140312</v>
      </c>
      <c r="CP82" s="4">
        <f ca="1">CP81*EXP('Task 5'!CM81)+$F82</f>
        <v>118983.63529789628</v>
      </c>
      <c r="CQ82" s="4">
        <f ca="1">CQ81*EXP('Task 5'!CN81)+$F82</f>
        <v>185375.90699924011</v>
      </c>
      <c r="CR82" s="4">
        <f ca="1">CR81*EXP('Task 5'!CO81)+$F82</f>
        <v>132504.36932374301</v>
      </c>
      <c r="CS82" s="4">
        <f ca="1">CS81*EXP('Task 5'!CP81)+$F82</f>
        <v>138612.73763018061</v>
      </c>
      <c r="CT82" s="4">
        <f ca="1">CT81*EXP('Task 5'!CQ81)+$F82</f>
        <v>93663.506920676926</v>
      </c>
      <c r="CU82" s="4">
        <f ca="1">CU81*EXP('Task 5'!CR81)+$F82</f>
        <v>171393.85684509861</v>
      </c>
      <c r="CV82" s="4">
        <f ca="1">CV81*EXP('Task 5'!CS81)+$F82</f>
        <v>104241.04432687267</v>
      </c>
      <c r="CW82" s="4">
        <f ca="1">CW81*EXP('Task 5'!CT81)+$F82</f>
        <v>104373.87967645715</v>
      </c>
      <c r="CX82" s="4">
        <f ca="1">CX81*EXP('Task 5'!CU81)+$F82</f>
        <v>88553.949881307606</v>
      </c>
      <c r="CY82" s="4">
        <f ca="1">CY81*EXP('Task 5'!CV81)+$F82</f>
        <v>112448.61611322714</v>
      </c>
      <c r="CZ82" s="4">
        <f ca="1">CZ81*EXP('Task 5'!CW81)+$F82</f>
        <v>111750.80297468389</v>
      </c>
      <c r="DA82" s="4">
        <f ca="1">DA81*EXP('Task 5'!CX81)+$F82</f>
        <v>102812.58755855908</v>
      </c>
      <c r="DB82" s="4">
        <f ca="1">DB81*EXP('Task 5'!CY81)+$F82</f>
        <v>93494.679269114975</v>
      </c>
    </row>
    <row r="83" spans="1:106" x14ac:dyDescent="0.25">
      <c r="A83">
        <v>77</v>
      </c>
      <c r="B83" s="1">
        <f>'Task 2'!B80</f>
        <v>47299</v>
      </c>
      <c r="C83" s="4">
        <f>$B$3*'Task 2'!G80</f>
        <v>531.94466709599999</v>
      </c>
      <c r="D83" s="5">
        <f>'Task 3'!F80</f>
        <v>3.6368557303112503E-3</v>
      </c>
      <c r="E83" s="4">
        <f t="shared" si="3"/>
        <v>49217.844996354412</v>
      </c>
      <c r="F83" s="4">
        <f>$C$3*'Task 2'!G80</f>
        <v>1241.2042232240001</v>
      </c>
      <c r="G83" s="4">
        <f ca="1">G82*EXP('Task 5'!D82)+$F83</f>
        <v>120219.91545201538</v>
      </c>
      <c r="H83" s="4">
        <f ca="1">H82*EXP('Task 5'!E82)+$F83</f>
        <v>171143.55347646427</v>
      </c>
      <c r="I83" s="4">
        <f ca="1">I82*EXP('Task 5'!F82)+$F83</f>
        <v>128976.05346035525</v>
      </c>
      <c r="J83" s="4">
        <f ca="1">J82*EXP('Task 5'!G82)+$F83</f>
        <v>158971.42406550189</v>
      </c>
      <c r="K83" s="4">
        <f ca="1">K82*EXP('Task 5'!H82)+$F83</f>
        <v>191209.7411779243</v>
      </c>
      <c r="L83" s="4">
        <f ca="1">L82*EXP('Task 5'!I82)+$F83</f>
        <v>66999.489721319784</v>
      </c>
      <c r="M83" s="4">
        <f ca="1">M82*EXP('Task 5'!J82)+$F83</f>
        <v>118784.04908408702</v>
      </c>
      <c r="N83" s="4">
        <f ca="1">N82*EXP('Task 5'!K82)+$F83</f>
        <v>77622.172147385514</v>
      </c>
      <c r="O83" s="4">
        <f ca="1">O82*EXP('Task 5'!L82)+$F83</f>
        <v>186859.62721333772</v>
      </c>
      <c r="P83" s="4">
        <f ca="1">P82*EXP('Task 5'!M82)+$F83</f>
        <v>99254.52889485941</v>
      </c>
      <c r="Q83" s="4">
        <f ca="1">Q82*EXP('Task 5'!N82)+$F83</f>
        <v>108002.6713276896</v>
      </c>
      <c r="R83" s="4">
        <f ca="1">R82*EXP('Task 5'!O82)+$F83</f>
        <v>130740.4369578617</v>
      </c>
      <c r="S83" s="4">
        <f ca="1">S82*EXP('Task 5'!P82)+$F83</f>
        <v>97231.1605168971</v>
      </c>
      <c r="T83" s="4">
        <f ca="1">T82*EXP('Task 5'!Q82)+$F83</f>
        <v>134351.14299704169</v>
      </c>
      <c r="U83" s="4">
        <f ca="1">U82*EXP('Task 5'!R82)+$F83</f>
        <v>130381.76708797236</v>
      </c>
      <c r="V83" s="4">
        <f ca="1">V82*EXP('Task 5'!S82)+$F83</f>
        <v>143552.09164348672</v>
      </c>
      <c r="W83" s="4">
        <f ca="1">W82*EXP('Task 5'!T82)+$F83</f>
        <v>132684.19133458147</v>
      </c>
      <c r="X83" s="4">
        <f ca="1">X82*EXP('Task 5'!U82)+$F83</f>
        <v>84405.754578183143</v>
      </c>
      <c r="Y83" s="4">
        <f ca="1">Y82*EXP('Task 5'!V82)+$F83</f>
        <v>87173.388768326593</v>
      </c>
      <c r="Z83" s="4">
        <f ca="1">Z82*EXP('Task 5'!W82)+$F83</f>
        <v>138424.14562535548</v>
      </c>
      <c r="AA83" s="4">
        <f ca="1">AA82*EXP('Task 5'!X82)+$F83</f>
        <v>138434.8815569061</v>
      </c>
      <c r="AB83" s="4">
        <f ca="1">AB82*EXP('Task 5'!Y82)+$F83</f>
        <v>91278.646574649596</v>
      </c>
      <c r="AC83" s="4">
        <f ca="1">AC82*EXP('Task 5'!Z82)+$F83</f>
        <v>76032.0151045276</v>
      </c>
      <c r="AD83" s="4">
        <f ca="1">AD82*EXP('Task 5'!AA82)+$F83</f>
        <v>120833.04401239828</v>
      </c>
      <c r="AE83" s="4">
        <f ca="1">AE82*EXP('Task 5'!AB82)+$F83</f>
        <v>115588.01243139869</v>
      </c>
      <c r="AF83" s="4">
        <f ca="1">AF82*EXP('Task 5'!AC82)+$F83</f>
        <v>61487.574266552023</v>
      </c>
      <c r="AG83" s="4">
        <f ca="1">AG82*EXP('Task 5'!AD82)+$F83</f>
        <v>149439.90476288731</v>
      </c>
      <c r="AH83" s="4">
        <f ca="1">AH82*EXP('Task 5'!AE82)+$F83</f>
        <v>110648.32704170235</v>
      </c>
      <c r="AI83" s="4">
        <f ca="1">AI82*EXP('Task 5'!AF82)+$F83</f>
        <v>75324.491078707855</v>
      </c>
      <c r="AJ83" s="4">
        <f ca="1">AJ82*EXP('Task 5'!AG82)+$F83</f>
        <v>98573.543145216172</v>
      </c>
      <c r="AK83" s="4">
        <f ca="1">AK82*EXP('Task 5'!AH82)+$F83</f>
        <v>103713.059575212</v>
      </c>
      <c r="AL83" s="4">
        <f ca="1">AL82*EXP('Task 5'!AI82)+$F83</f>
        <v>104601.03189163444</v>
      </c>
      <c r="AM83" s="4">
        <f ca="1">AM82*EXP('Task 5'!AJ82)+$F83</f>
        <v>134720.72569023483</v>
      </c>
      <c r="AN83" s="4">
        <f ca="1">AN82*EXP('Task 5'!AK82)+$F83</f>
        <v>117532.24413310006</v>
      </c>
      <c r="AO83" s="4">
        <f ca="1">AO82*EXP('Task 5'!AL82)+$F83</f>
        <v>77641.911860389882</v>
      </c>
      <c r="AP83" s="4">
        <f ca="1">AP82*EXP('Task 5'!AM82)+$F83</f>
        <v>177848.91736585859</v>
      </c>
      <c r="AQ83" s="4">
        <f ca="1">AQ82*EXP('Task 5'!AN82)+$F83</f>
        <v>106267.72472091537</v>
      </c>
      <c r="AR83" s="4">
        <f ca="1">AR82*EXP('Task 5'!AO82)+$F83</f>
        <v>114863.59744342533</v>
      </c>
      <c r="AS83" s="4">
        <f ca="1">AS82*EXP('Task 5'!AP82)+$F83</f>
        <v>101298.35501815734</v>
      </c>
      <c r="AT83" s="4">
        <f ca="1">AT82*EXP('Task 5'!AQ82)+$F83</f>
        <v>91506.654077745858</v>
      </c>
      <c r="AU83" s="4">
        <f ca="1">AU82*EXP('Task 5'!AR82)+$F83</f>
        <v>159899.97445814821</v>
      </c>
      <c r="AV83" s="4">
        <f ca="1">AV82*EXP('Task 5'!AS82)+$F83</f>
        <v>110731.74647271223</v>
      </c>
      <c r="AW83" s="4">
        <f ca="1">AW82*EXP('Task 5'!AT82)+$F83</f>
        <v>121341.01993638222</v>
      </c>
      <c r="AX83" s="4">
        <f ca="1">AX82*EXP('Task 5'!AU82)+$F83</f>
        <v>123290.16063287648</v>
      </c>
      <c r="AY83" s="4">
        <f ca="1">AY82*EXP('Task 5'!AV82)+$F83</f>
        <v>95604.069044950826</v>
      </c>
      <c r="AZ83" s="4">
        <f ca="1">AZ82*EXP('Task 5'!AW82)+$F83</f>
        <v>122860.88739408609</v>
      </c>
      <c r="BA83" s="4">
        <f ca="1">BA82*EXP('Task 5'!AX82)+$F83</f>
        <v>126830.54436356311</v>
      </c>
      <c r="BB83" s="4">
        <f ca="1">BB82*EXP('Task 5'!AY82)+$F83</f>
        <v>115567.6020948089</v>
      </c>
      <c r="BC83" s="4">
        <f ca="1">BC82*EXP('Task 5'!AZ82)+$F83</f>
        <v>109134.45490301489</v>
      </c>
      <c r="BD83" s="4">
        <f ca="1">BD82*EXP('Task 5'!BA82)+$F83</f>
        <v>101510.46308215847</v>
      </c>
      <c r="BE83" s="4">
        <f ca="1">BE82*EXP('Task 5'!BB82)+$F83</f>
        <v>112990.20199657026</v>
      </c>
      <c r="BF83" s="4">
        <f ca="1">BF82*EXP('Task 5'!BC82)+$F83</f>
        <v>155110.04133267884</v>
      </c>
      <c r="BG83" s="4">
        <f ca="1">BG82*EXP('Task 5'!BD82)+$F83</f>
        <v>206378.35049109961</v>
      </c>
      <c r="BH83" s="4">
        <f ca="1">BH82*EXP('Task 5'!BE82)+$F83</f>
        <v>133050.47124771654</v>
      </c>
      <c r="BI83" s="4">
        <f ca="1">BI82*EXP('Task 5'!BF82)+$F83</f>
        <v>167803.36126378246</v>
      </c>
      <c r="BJ83" s="4">
        <f ca="1">BJ82*EXP('Task 5'!BG82)+$F83</f>
        <v>141775.79722957118</v>
      </c>
      <c r="BK83" s="4">
        <f ca="1">BK82*EXP('Task 5'!BH82)+$F83</f>
        <v>83407.716165932594</v>
      </c>
      <c r="BL83" s="4">
        <f ca="1">BL82*EXP('Task 5'!BI82)+$F83</f>
        <v>117310.8859917153</v>
      </c>
      <c r="BM83" s="4">
        <f ca="1">BM82*EXP('Task 5'!BJ82)+$F83</f>
        <v>107731.11921250146</v>
      </c>
      <c r="BN83" s="4">
        <f ca="1">BN82*EXP('Task 5'!BK82)+$F83</f>
        <v>217446.31476904658</v>
      </c>
      <c r="BO83" s="4">
        <f ca="1">BO82*EXP('Task 5'!BL82)+$F83</f>
        <v>143276.34937502217</v>
      </c>
      <c r="BP83" s="4">
        <f ca="1">BP82*EXP('Task 5'!BM82)+$F83</f>
        <v>92441.443940221128</v>
      </c>
      <c r="BQ83" s="4">
        <f ca="1">BQ82*EXP('Task 5'!BN82)+$F83</f>
        <v>92280.509611452624</v>
      </c>
      <c r="BR83" s="4">
        <f ca="1">BR82*EXP('Task 5'!BO82)+$F83</f>
        <v>98652.050607959914</v>
      </c>
      <c r="BS83" s="4">
        <f ca="1">BS82*EXP('Task 5'!BP82)+$F83</f>
        <v>95206.696158527135</v>
      </c>
      <c r="BT83" s="4">
        <f ca="1">BT82*EXP('Task 5'!BQ82)+$F83</f>
        <v>129122.55022943868</v>
      </c>
      <c r="BU83" s="4">
        <f ca="1">BU82*EXP('Task 5'!BR82)+$F83</f>
        <v>127337.20640449929</v>
      </c>
      <c r="BV83" s="4">
        <f ca="1">BV82*EXP('Task 5'!BS82)+$F83</f>
        <v>87210.739345240916</v>
      </c>
      <c r="BW83" s="4">
        <f ca="1">BW82*EXP('Task 5'!BT82)+$F83</f>
        <v>73041.333879600177</v>
      </c>
      <c r="BX83" s="4">
        <f ca="1">BX82*EXP('Task 5'!BU82)+$F83</f>
        <v>94800.325268323621</v>
      </c>
      <c r="BY83" s="4">
        <f ca="1">BY82*EXP('Task 5'!BV82)+$F83</f>
        <v>142987.95966789985</v>
      </c>
      <c r="BZ83" s="4">
        <f ca="1">BZ82*EXP('Task 5'!BW82)+$F83</f>
        <v>110735.30595926673</v>
      </c>
      <c r="CA83" s="4">
        <f ca="1">CA82*EXP('Task 5'!BX82)+$F83</f>
        <v>133337.60154566765</v>
      </c>
      <c r="CB83" s="4">
        <f ca="1">CB82*EXP('Task 5'!BY82)+$F83</f>
        <v>154903.05279282297</v>
      </c>
      <c r="CC83" s="4">
        <f ca="1">CC82*EXP('Task 5'!BZ82)+$F83</f>
        <v>195839.91109707521</v>
      </c>
      <c r="CD83" s="4">
        <f ca="1">CD82*EXP('Task 5'!CA82)+$F83</f>
        <v>45800.16954576713</v>
      </c>
      <c r="CE83" s="4">
        <f ca="1">CE82*EXP('Task 5'!CB82)+$F83</f>
        <v>131193.25087550216</v>
      </c>
      <c r="CF83" s="4">
        <f ca="1">CF82*EXP('Task 5'!CC82)+$F83</f>
        <v>110780.60244954127</v>
      </c>
      <c r="CG83" s="4">
        <f ca="1">CG82*EXP('Task 5'!CD82)+$F83</f>
        <v>122655.41395423473</v>
      </c>
      <c r="CH83" s="4">
        <f ca="1">CH82*EXP('Task 5'!CE82)+$F83</f>
        <v>95136.811063436107</v>
      </c>
      <c r="CI83" s="4">
        <f ca="1">CI82*EXP('Task 5'!CF82)+$F83</f>
        <v>99495.242961117649</v>
      </c>
      <c r="CJ83" s="4">
        <f ca="1">CJ82*EXP('Task 5'!CG82)+$F83</f>
        <v>108623.19249003926</v>
      </c>
      <c r="CK83" s="4">
        <f ca="1">CK82*EXP('Task 5'!CH82)+$F83</f>
        <v>212762.23905881046</v>
      </c>
      <c r="CL83" s="4">
        <f ca="1">CL82*EXP('Task 5'!CI82)+$F83</f>
        <v>109338.10589376101</v>
      </c>
      <c r="CM83" s="4">
        <f ca="1">CM82*EXP('Task 5'!CJ82)+$F83</f>
        <v>121573.12168351181</v>
      </c>
      <c r="CN83" s="4">
        <f ca="1">CN82*EXP('Task 5'!CK82)+$F83</f>
        <v>97906.610283560716</v>
      </c>
      <c r="CO83" s="4">
        <f ca="1">CO82*EXP('Task 5'!CL82)+$F83</f>
        <v>84944.096067952662</v>
      </c>
      <c r="CP83" s="4">
        <f ca="1">CP82*EXP('Task 5'!CM82)+$F83</f>
        <v>126138.99362510315</v>
      </c>
      <c r="CQ83" s="4">
        <f ca="1">CQ82*EXP('Task 5'!CN82)+$F83</f>
        <v>179007.2414678421</v>
      </c>
      <c r="CR83" s="4">
        <f ca="1">CR82*EXP('Task 5'!CO82)+$F83</f>
        <v>128306.52344584462</v>
      </c>
      <c r="CS83" s="4">
        <f ca="1">CS82*EXP('Task 5'!CP82)+$F83</f>
        <v>143124.11470559225</v>
      </c>
      <c r="CT83" s="4">
        <f ca="1">CT82*EXP('Task 5'!CQ82)+$F83</f>
        <v>100132.76831927231</v>
      </c>
      <c r="CU83" s="4">
        <f ca="1">CU82*EXP('Task 5'!CR82)+$F83</f>
        <v>170537.27176729243</v>
      </c>
      <c r="CV83" s="4">
        <f ca="1">CV82*EXP('Task 5'!CS82)+$F83</f>
        <v>102600.58282138963</v>
      </c>
      <c r="CW83" s="4">
        <f ca="1">CW82*EXP('Task 5'!CT82)+$F83</f>
        <v>113885.67504403743</v>
      </c>
      <c r="CX83" s="4">
        <f ca="1">CX82*EXP('Task 5'!CU82)+$F83</f>
        <v>93066.426056749187</v>
      </c>
      <c r="CY83" s="4">
        <f ca="1">CY82*EXP('Task 5'!CV82)+$F83</f>
        <v>113398.7845548646</v>
      </c>
      <c r="CZ83" s="4">
        <f ca="1">CZ82*EXP('Task 5'!CW82)+$F83</f>
        <v>105274.57776399133</v>
      </c>
      <c r="DA83" s="4">
        <f ca="1">DA82*EXP('Task 5'!CX82)+$F83</f>
        <v>107336.33331547867</v>
      </c>
      <c r="DB83" s="4">
        <f ca="1">DB82*EXP('Task 5'!CY82)+$F83</f>
        <v>94674.468664305183</v>
      </c>
    </row>
    <row r="84" spans="1:106" x14ac:dyDescent="0.25">
      <c r="A84">
        <v>78</v>
      </c>
      <c r="B84" s="1">
        <f>'Task 2'!B81</f>
        <v>47330</v>
      </c>
      <c r="C84" s="4">
        <f>$B$3*'Task 2'!G81</f>
        <v>531.94466709599999</v>
      </c>
      <c r="D84" s="5">
        <f>'Task 3'!F81</f>
        <v>3.6311132542490299E-3</v>
      </c>
      <c r="E84" s="4">
        <f t="shared" si="3"/>
        <v>49928.214235455962</v>
      </c>
      <c r="F84" s="4">
        <f>$C$3*'Task 2'!G81</f>
        <v>1241.2042232240001</v>
      </c>
      <c r="G84" s="4">
        <f ca="1">G83*EXP('Task 5'!D83)+$F84</f>
        <v>116729.06551218774</v>
      </c>
      <c r="H84" s="4">
        <f ca="1">H83*EXP('Task 5'!E83)+$F84</f>
        <v>173671.68951658884</v>
      </c>
      <c r="I84" s="4">
        <f ca="1">I83*EXP('Task 5'!F83)+$F84</f>
        <v>119874.65527745418</v>
      </c>
      <c r="J84" s="4">
        <f ca="1">J83*EXP('Task 5'!G83)+$F84</f>
        <v>170758.40360277178</v>
      </c>
      <c r="K84" s="4">
        <f ca="1">K83*EXP('Task 5'!H83)+$F84</f>
        <v>196467.14241379677</v>
      </c>
      <c r="L84" s="4">
        <f ca="1">L83*EXP('Task 5'!I83)+$F84</f>
        <v>62439.477320276157</v>
      </c>
      <c r="M84" s="4">
        <f ca="1">M83*EXP('Task 5'!J83)+$F84</f>
        <v>110970.32610381534</v>
      </c>
      <c r="N84" s="4">
        <f ca="1">N83*EXP('Task 5'!K83)+$F84</f>
        <v>82861.211411407377</v>
      </c>
      <c r="O84" s="4">
        <f ca="1">O83*EXP('Task 5'!L83)+$F84</f>
        <v>196880.00250459206</v>
      </c>
      <c r="P84" s="4">
        <f ca="1">P83*EXP('Task 5'!M83)+$F84</f>
        <v>104227.34951328173</v>
      </c>
      <c r="Q84" s="4">
        <f ca="1">Q83*EXP('Task 5'!N83)+$F84</f>
        <v>107013.93154662038</v>
      </c>
      <c r="R84" s="4">
        <f ca="1">R83*EXP('Task 5'!O83)+$F84</f>
        <v>125787.75565139492</v>
      </c>
      <c r="S84" s="4">
        <f ca="1">S83*EXP('Task 5'!P83)+$F84</f>
        <v>99044.542798236231</v>
      </c>
      <c r="T84" s="4">
        <f ca="1">T83*EXP('Task 5'!Q83)+$F84</f>
        <v>128458.05087262108</v>
      </c>
      <c r="U84" s="4">
        <f ca="1">U83*EXP('Task 5'!R83)+$F84</f>
        <v>135874.9532651639</v>
      </c>
      <c r="V84" s="4">
        <f ca="1">V83*EXP('Task 5'!S83)+$F84</f>
        <v>134569.20571050548</v>
      </c>
      <c r="W84" s="4">
        <f ca="1">W83*EXP('Task 5'!T83)+$F84</f>
        <v>130139.4531622315</v>
      </c>
      <c r="X84" s="4">
        <f ca="1">X83*EXP('Task 5'!U83)+$F84</f>
        <v>88481.078618814034</v>
      </c>
      <c r="Y84" s="4">
        <f ca="1">Y83*EXP('Task 5'!V83)+$F84</f>
        <v>90430.233780571652</v>
      </c>
      <c r="Z84" s="4">
        <f ca="1">Z83*EXP('Task 5'!W83)+$F84</f>
        <v>142201.85594943463</v>
      </c>
      <c r="AA84" s="4">
        <f ca="1">AA83*EXP('Task 5'!X83)+$F84</f>
        <v>142117.12773526189</v>
      </c>
      <c r="AB84" s="4">
        <f ca="1">AB83*EXP('Task 5'!Y83)+$F84</f>
        <v>87692.039996980238</v>
      </c>
      <c r="AC84" s="4">
        <f ca="1">AC83*EXP('Task 5'!Z83)+$F84</f>
        <v>76629.766231223824</v>
      </c>
      <c r="AD84" s="4">
        <f ca="1">AD83*EXP('Task 5'!AA83)+$F84</f>
        <v>126055.86160459541</v>
      </c>
      <c r="AE84" s="4">
        <f ca="1">AE83*EXP('Task 5'!AB83)+$F84</f>
        <v>116934.01051492021</v>
      </c>
      <c r="AF84" s="4">
        <f ca="1">AF83*EXP('Task 5'!AC83)+$F84</f>
        <v>60702.899373101005</v>
      </c>
      <c r="AG84" s="4">
        <f ca="1">AG83*EXP('Task 5'!AD83)+$F84</f>
        <v>154110.74682800329</v>
      </c>
      <c r="AH84" s="4">
        <f ca="1">AH83*EXP('Task 5'!AE83)+$F84</f>
        <v>109898.26236547186</v>
      </c>
      <c r="AI84" s="4">
        <f ca="1">AI83*EXP('Task 5'!AF83)+$F84</f>
        <v>81045.65571493165</v>
      </c>
      <c r="AJ84" s="4">
        <f ca="1">AJ83*EXP('Task 5'!AG83)+$F84</f>
        <v>100408.42087632422</v>
      </c>
      <c r="AK84" s="4">
        <f ca="1">AK83*EXP('Task 5'!AH83)+$F84</f>
        <v>101211.67991860215</v>
      </c>
      <c r="AL84" s="4">
        <f ca="1">AL83*EXP('Task 5'!AI83)+$F84</f>
        <v>101068.01836760514</v>
      </c>
      <c r="AM84" s="4">
        <f ca="1">AM83*EXP('Task 5'!AJ83)+$F84</f>
        <v>126997.69782280206</v>
      </c>
      <c r="AN84" s="4">
        <f ca="1">AN83*EXP('Task 5'!AK83)+$F84</f>
        <v>118988.23663079279</v>
      </c>
      <c r="AO84" s="4">
        <f ca="1">AO83*EXP('Task 5'!AL83)+$F84</f>
        <v>75984.452114768035</v>
      </c>
      <c r="AP84" s="4">
        <f ca="1">AP83*EXP('Task 5'!AM83)+$F84</f>
        <v>179102.43771070871</v>
      </c>
      <c r="AQ84" s="4">
        <f ca="1">AQ83*EXP('Task 5'!AN83)+$F84</f>
        <v>110037.91735686148</v>
      </c>
      <c r="AR84" s="4">
        <f ca="1">AR83*EXP('Task 5'!AO83)+$F84</f>
        <v>112770.03593057077</v>
      </c>
      <c r="AS84" s="4">
        <f ca="1">AS83*EXP('Task 5'!AP83)+$F84</f>
        <v>95576.059642343054</v>
      </c>
      <c r="AT84" s="4">
        <f ca="1">AT83*EXP('Task 5'!AQ83)+$F84</f>
        <v>87462.607574480076</v>
      </c>
      <c r="AU84" s="4">
        <f ca="1">AU83*EXP('Task 5'!AR83)+$F84</f>
        <v>138960.24041315424</v>
      </c>
      <c r="AV84" s="4">
        <f ca="1">AV83*EXP('Task 5'!AS83)+$F84</f>
        <v>118500.09937285924</v>
      </c>
      <c r="AW84" s="4">
        <f ca="1">AW83*EXP('Task 5'!AT83)+$F84</f>
        <v>122228.17934716403</v>
      </c>
      <c r="AX84" s="4">
        <f ca="1">AX83*EXP('Task 5'!AU83)+$F84</f>
        <v>122379.54444574329</v>
      </c>
      <c r="AY84" s="4">
        <f ca="1">AY83*EXP('Task 5'!AV83)+$F84</f>
        <v>96182.025319835389</v>
      </c>
      <c r="AZ84" s="4">
        <f ca="1">AZ83*EXP('Task 5'!AW83)+$F84</f>
        <v>125723.76691049208</v>
      </c>
      <c r="BA84" s="4">
        <f ca="1">BA83*EXP('Task 5'!AX83)+$F84</f>
        <v>116645.45574246126</v>
      </c>
      <c r="BB84" s="4">
        <f ca="1">BB83*EXP('Task 5'!AY83)+$F84</f>
        <v>115900.02488919071</v>
      </c>
      <c r="BC84" s="4">
        <f ca="1">BC83*EXP('Task 5'!AZ83)+$F84</f>
        <v>108251.04902385072</v>
      </c>
      <c r="BD84" s="4">
        <f ca="1">BD83*EXP('Task 5'!BA83)+$F84</f>
        <v>97844.781201628604</v>
      </c>
      <c r="BE84" s="4">
        <f ca="1">BE83*EXP('Task 5'!BB83)+$F84</f>
        <v>116705.97921030528</v>
      </c>
      <c r="BF84" s="4">
        <f ca="1">BF83*EXP('Task 5'!BC83)+$F84</f>
        <v>151019.56870369942</v>
      </c>
      <c r="BG84" s="4">
        <f ca="1">BG83*EXP('Task 5'!BD83)+$F84</f>
        <v>202795.26457239408</v>
      </c>
      <c r="BH84" s="4">
        <f ca="1">BH83*EXP('Task 5'!BE83)+$F84</f>
        <v>129249.45603034223</v>
      </c>
      <c r="BI84" s="4">
        <f ca="1">BI83*EXP('Task 5'!BF83)+$F84</f>
        <v>169318.87131541749</v>
      </c>
      <c r="BJ84" s="4">
        <f ca="1">BJ83*EXP('Task 5'!BG83)+$F84</f>
        <v>158054.78015472568</v>
      </c>
      <c r="BK84" s="4">
        <f ca="1">BK83*EXP('Task 5'!BH83)+$F84</f>
        <v>92671.823567847794</v>
      </c>
      <c r="BL84" s="4">
        <f ca="1">BL83*EXP('Task 5'!BI83)+$F84</f>
        <v>125640.35667488677</v>
      </c>
      <c r="BM84" s="4">
        <f ca="1">BM83*EXP('Task 5'!BJ83)+$F84</f>
        <v>116839.099488778</v>
      </c>
      <c r="BN84" s="4">
        <f ca="1">BN83*EXP('Task 5'!BK83)+$F84</f>
        <v>241618.07860270664</v>
      </c>
      <c r="BO84" s="4">
        <f ca="1">BO83*EXP('Task 5'!BL83)+$F84</f>
        <v>144315.0454348796</v>
      </c>
      <c r="BP84" s="4">
        <f ca="1">BP83*EXP('Task 5'!BM83)+$F84</f>
        <v>90340.390968700784</v>
      </c>
      <c r="BQ84" s="4">
        <f ca="1">BQ83*EXP('Task 5'!BN83)+$F84</f>
        <v>98099.218776665308</v>
      </c>
      <c r="BR84" s="4">
        <f ca="1">BR83*EXP('Task 5'!BO83)+$F84</f>
        <v>101925.28555869145</v>
      </c>
      <c r="BS84" s="4">
        <f ca="1">BS83*EXP('Task 5'!BP83)+$F84</f>
        <v>89201.776174666884</v>
      </c>
      <c r="BT84" s="4">
        <f ca="1">BT83*EXP('Task 5'!BQ83)+$F84</f>
        <v>130480.9626060482</v>
      </c>
      <c r="BU84" s="4">
        <f ca="1">BU83*EXP('Task 5'!BR83)+$F84</f>
        <v>137150.10374137756</v>
      </c>
      <c r="BV84" s="4">
        <f ca="1">BV83*EXP('Task 5'!BS83)+$F84</f>
        <v>98128.092611790285</v>
      </c>
      <c r="BW84" s="4">
        <f ca="1">BW83*EXP('Task 5'!BT83)+$F84</f>
        <v>76318.30298625688</v>
      </c>
      <c r="BX84" s="4">
        <f ca="1">BX83*EXP('Task 5'!BU83)+$F84</f>
        <v>100467.92486180866</v>
      </c>
      <c r="BY84" s="4">
        <f ca="1">BY83*EXP('Task 5'!BV83)+$F84</f>
        <v>148287.74915742327</v>
      </c>
      <c r="BZ84" s="4">
        <f ca="1">BZ83*EXP('Task 5'!BW83)+$F84</f>
        <v>115069.55573606621</v>
      </c>
      <c r="CA84" s="4">
        <f ca="1">CA83*EXP('Task 5'!BX83)+$F84</f>
        <v>148441.43583241629</v>
      </c>
      <c r="CB84" s="4">
        <f ca="1">CB83*EXP('Task 5'!BY83)+$F84</f>
        <v>150648.52855214887</v>
      </c>
      <c r="CC84" s="4">
        <f ca="1">CC83*EXP('Task 5'!BZ83)+$F84</f>
        <v>204487.17253969467</v>
      </c>
      <c r="CD84" s="4">
        <f ca="1">CD83*EXP('Task 5'!CA83)+$F84</f>
        <v>51637.929317704358</v>
      </c>
      <c r="CE84" s="4">
        <f ca="1">CE83*EXP('Task 5'!CB83)+$F84</f>
        <v>135190.46727429965</v>
      </c>
      <c r="CF84" s="4">
        <f ca="1">CF83*EXP('Task 5'!CC83)+$F84</f>
        <v>126414.63180551828</v>
      </c>
      <c r="CG84" s="4">
        <f ca="1">CG83*EXP('Task 5'!CD83)+$F84</f>
        <v>120240.6132735432</v>
      </c>
      <c r="CH84" s="4">
        <f ca="1">CH83*EXP('Task 5'!CE83)+$F84</f>
        <v>100295.61277459103</v>
      </c>
      <c r="CI84" s="4">
        <f ca="1">CI83*EXP('Task 5'!CF83)+$F84</f>
        <v>102139.08994583202</v>
      </c>
      <c r="CJ84" s="4">
        <f ca="1">CJ83*EXP('Task 5'!CG83)+$F84</f>
        <v>123541.06178562935</v>
      </c>
      <c r="CK84" s="4">
        <f ca="1">CK83*EXP('Task 5'!CH83)+$F84</f>
        <v>202833.61402095755</v>
      </c>
      <c r="CL84" s="4">
        <f ca="1">CL83*EXP('Task 5'!CI83)+$F84</f>
        <v>122604.81818644356</v>
      </c>
      <c r="CM84" s="4">
        <f ca="1">CM83*EXP('Task 5'!CJ83)+$F84</f>
        <v>127914.55987508592</v>
      </c>
      <c r="CN84" s="4">
        <f ca="1">CN83*EXP('Task 5'!CK83)+$F84</f>
        <v>96215.844692029947</v>
      </c>
      <c r="CO84" s="4">
        <f ca="1">CO83*EXP('Task 5'!CL83)+$F84</f>
        <v>83474.064462616123</v>
      </c>
      <c r="CP84" s="4">
        <f ca="1">CP83*EXP('Task 5'!CM83)+$F84</f>
        <v>122231.07723742406</v>
      </c>
      <c r="CQ84" s="4">
        <f ca="1">CQ83*EXP('Task 5'!CN83)+$F84</f>
        <v>176106.57216568696</v>
      </c>
      <c r="CR84" s="4">
        <f ca="1">CR83*EXP('Task 5'!CO83)+$F84</f>
        <v>138152.58108358021</v>
      </c>
      <c r="CS84" s="4">
        <f ca="1">CS83*EXP('Task 5'!CP83)+$F84</f>
        <v>146033.6439048074</v>
      </c>
      <c r="CT84" s="4">
        <f ca="1">CT83*EXP('Task 5'!CQ83)+$F84</f>
        <v>100363.60227090659</v>
      </c>
      <c r="CU84" s="4">
        <f ca="1">CU83*EXP('Task 5'!CR83)+$F84</f>
        <v>161628.26312290583</v>
      </c>
      <c r="CV84" s="4">
        <f ca="1">CV83*EXP('Task 5'!CS83)+$F84</f>
        <v>98023.905069602028</v>
      </c>
      <c r="CW84" s="4">
        <f ca="1">CW83*EXP('Task 5'!CT83)+$F84</f>
        <v>116519.55120165138</v>
      </c>
      <c r="CX84" s="4">
        <f ca="1">CX83*EXP('Task 5'!CU83)+$F84</f>
        <v>88158.762150552851</v>
      </c>
      <c r="CY84" s="4">
        <f ca="1">CY83*EXP('Task 5'!CV83)+$F84</f>
        <v>120721.85271323996</v>
      </c>
      <c r="CZ84" s="4">
        <f ca="1">CZ83*EXP('Task 5'!CW83)+$F84</f>
        <v>117241.79864793477</v>
      </c>
      <c r="DA84" s="4">
        <f ca="1">DA83*EXP('Task 5'!CX83)+$F84</f>
        <v>109856.58005097415</v>
      </c>
      <c r="DB84" s="4">
        <f ca="1">DB83*EXP('Task 5'!CY83)+$F84</f>
        <v>96469.665141418911</v>
      </c>
    </row>
    <row r="85" spans="1:106" x14ac:dyDescent="0.25">
      <c r="A85">
        <v>79</v>
      </c>
      <c r="B85" s="1">
        <f>'Task 2'!B82</f>
        <v>47361</v>
      </c>
      <c r="C85" s="4">
        <f>$B$3*'Task 2'!G82</f>
        <v>531.94466709599999</v>
      </c>
      <c r="D85" s="5">
        <f>'Task 3'!F82</f>
        <v>3.6252008193118357E-3</v>
      </c>
      <c r="E85" s="4">
        <f t="shared" si="3"/>
        <v>50640.856074471172</v>
      </c>
      <c r="F85" s="4">
        <f>$C$3*'Task 2'!G82</f>
        <v>1241.2042232240001</v>
      </c>
      <c r="G85" s="4">
        <f ca="1">G84*EXP('Task 5'!D84)+$F85</f>
        <v>129837.47518150309</v>
      </c>
      <c r="H85" s="4">
        <f ca="1">H84*EXP('Task 5'!E84)+$F85</f>
        <v>174345.66931506712</v>
      </c>
      <c r="I85" s="4">
        <f ca="1">I84*EXP('Task 5'!F84)+$F85</f>
        <v>127075.08575562442</v>
      </c>
      <c r="J85" s="4">
        <f ca="1">J84*EXP('Task 5'!G84)+$F85</f>
        <v>174424.02991844853</v>
      </c>
      <c r="K85" s="4">
        <f ca="1">K84*EXP('Task 5'!H84)+$F85</f>
        <v>195079.51584000446</v>
      </c>
      <c r="L85" s="4">
        <f ca="1">L84*EXP('Task 5'!I84)+$F85</f>
        <v>61037.12314636341</v>
      </c>
      <c r="M85" s="4">
        <f ca="1">M84*EXP('Task 5'!J84)+$F85</f>
        <v>111006.08318260242</v>
      </c>
      <c r="N85" s="4">
        <f ca="1">N84*EXP('Task 5'!K84)+$F85</f>
        <v>87496.04902505358</v>
      </c>
      <c r="O85" s="4">
        <f ca="1">O84*EXP('Task 5'!L84)+$F85</f>
        <v>220452.14369738303</v>
      </c>
      <c r="P85" s="4">
        <f ca="1">P84*EXP('Task 5'!M84)+$F85</f>
        <v>103406.99006218187</v>
      </c>
      <c r="Q85" s="4">
        <f ca="1">Q84*EXP('Task 5'!N84)+$F85</f>
        <v>109171.08430176928</v>
      </c>
      <c r="R85" s="4">
        <f ca="1">R84*EXP('Task 5'!O84)+$F85</f>
        <v>121581.80035852875</v>
      </c>
      <c r="S85" s="4">
        <f ca="1">S84*EXP('Task 5'!P84)+$F85</f>
        <v>96871.877612500946</v>
      </c>
      <c r="T85" s="4">
        <f ca="1">T84*EXP('Task 5'!Q84)+$F85</f>
        <v>136065.57170858546</v>
      </c>
      <c r="U85" s="4">
        <f ca="1">U84*EXP('Task 5'!R84)+$F85</f>
        <v>148619.85204252758</v>
      </c>
      <c r="V85" s="4">
        <f ca="1">V84*EXP('Task 5'!S84)+$F85</f>
        <v>137127.78455462219</v>
      </c>
      <c r="W85" s="4">
        <f ca="1">W84*EXP('Task 5'!T84)+$F85</f>
        <v>132441.70839629785</v>
      </c>
      <c r="X85" s="4">
        <f ca="1">X84*EXP('Task 5'!U84)+$F85</f>
        <v>89578.236295455048</v>
      </c>
      <c r="Y85" s="4">
        <f ca="1">Y84*EXP('Task 5'!V84)+$F85</f>
        <v>84053.078483339123</v>
      </c>
      <c r="Z85" s="4">
        <f ca="1">Z84*EXP('Task 5'!W84)+$F85</f>
        <v>154692.38163336815</v>
      </c>
      <c r="AA85" s="4">
        <f ca="1">AA84*EXP('Task 5'!X84)+$F85</f>
        <v>144322.05140602775</v>
      </c>
      <c r="AB85" s="4">
        <f ca="1">AB84*EXP('Task 5'!Y84)+$F85</f>
        <v>88365.988130818412</v>
      </c>
      <c r="AC85" s="4">
        <f ca="1">AC84*EXP('Task 5'!Z84)+$F85</f>
        <v>78037.316379760727</v>
      </c>
      <c r="AD85" s="4">
        <f ca="1">AD84*EXP('Task 5'!AA84)+$F85</f>
        <v>127304.27041351801</v>
      </c>
      <c r="AE85" s="4">
        <f ca="1">AE84*EXP('Task 5'!AB84)+$F85</f>
        <v>119121.65013702284</v>
      </c>
      <c r="AF85" s="4">
        <f ca="1">AF84*EXP('Task 5'!AC84)+$F85</f>
        <v>61045.170702159005</v>
      </c>
      <c r="AG85" s="4">
        <f ca="1">AG84*EXP('Task 5'!AD84)+$F85</f>
        <v>154615.13779712914</v>
      </c>
      <c r="AH85" s="4">
        <f ca="1">AH84*EXP('Task 5'!AE84)+$F85</f>
        <v>110974.7003989893</v>
      </c>
      <c r="AI85" s="4">
        <f ca="1">AI84*EXP('Task 5'!AF84)+$F85</f>
        <v>88142.576999317665</v>
      </c>
      <c r="AJ85" s="4">
        <f ca="1">AJ84*EXP('Task 5'!AG84)+$F85</f>
        <v>98695.299307099485</v>
      </c>
      <c r="AK85" s="4">
        <f ca="1">AK84*EXP('Task 5'!AH84)+$F85</f>
        <v>105932.04497444145</v>
      </c>
      <c r="AL85" s="4">
        <f ca="1">AL84*EXP('Task 5'!AI84)+$F85</f>
        <v>104539.48501343314</v>
      </c>
      <c r="AM85" s="4">
        <f ca="1">AM84*EXP('Task 5'!AJ84)+$F85</f>
        <v>119891.99717477598</v>
      </c>
      <c r="AN85" s="4">
        <f ca="1">AN84*EXP('Task 5'!AK84)+$F85</f>
        <v>113403.90876322566</v>
      </c>
      <c r="AO85" s="4">
        <f ca="1">AO84*EXP('Task 5'!AL84)+$F85</f>
        <v>75155.777620460649</v>
      </c>
      <c r="AP85" s="4">
        <f ca="1">AP84*EXP('Task 5'!AM84)+$F85</f>
        <v>187256.60464908957</v>
      </c>
      <c r="AQ85" s="4">
        <f ca="1">AQ84*EXP('Task 5'!AN84)+$F85</f>
        <v>116081.01063322689</v>
      </c>
      <c r="AR85" s="4">
        <f ca="1">AR84*EXP('Task 5'!AO84)+$F85</f>
        <v>106730.51391723477</v>
      </c>
      <c r="AS85" s="4">
        <f ca="1">AS84*EXP('Task 5'!AP84)+$F85</f>
        <v>99228.138218934415</v>
      </c>
      <c r="AT85" s="4">
        <f ca="1">AT84*EXP('Task 5'!AQ84)+$F85</f>
        <v>83697.469223609587</v>
      </c>
      <c r="AU85" s="4">
        <f ca="1">AU84*EXP('Task 5'!AR84)+$F85</f>
        <v>133043.92937863834</v>
      </c>
      <c r="AV85" s="4">
        <f ca="1">AV84*EXP('Task 5'!AS84)+$F85</f>
        <v>109610.18391097937</v>
      </c>
      <c r="AW85" s="4">
        <f ca="1">AW84*EXP('Task 5'!AT84)+$F85</f>
        <v>111808.8698794208</v>
      </c>
      <c r="AX85" s="4">
        <f ca="1">AX84*EXP('Task 5'!AU84)+$F85</f>
        <v>120030.73704930209</v>
      </c>
      <c r="AY85" s="4">
        <f ca="1">AY84*EXP('Task 5'!AV84)+$F85</f>
        <v>99294.634084363453</v>
      </c>
      <c r="AZ85" s="4">
        <f ca="1">AZ84*EXP('Task 5'!AW84)+$F85</f>
        <v>131402.67163786956</v>
      </c>
      <c r="BA85" s="4">
        <f ca="1">BA84*EXP('Task 5'!AX84)+$F85</f>
        <v>126881.76989091357</v>
      </c>
      <c r="BB85" s="4">
        <f ca="1">BB84*EXP('Task 5'!AY84)+$F85</f>
        <v>119881.06552724268</v>
      </c>
      <c r="BC85" s="4">
        <f ca="1">BC84*EXP('Task 5'!AZ84)+$F85</f>
        <v>102245.84153582959</v>
      </c>
      <c r="BD85" s="4">
        <f ca="1">BD84*EXP('Task 5'!BA84)+$F85</f>
        <v>91443.491691500109</v>
      </c>
      <c r="BE85" s="4">
        <f ca="1">BE84*EXP('Task 5'!BB84)+$F85</f>
        <v>133358.79598657272</v>
      </c>
      <c r="BF85" s="4">
        <f ca="1">BF84*EXP('Task 5'!BC84)+$F85</f>
        <v>155731.06423395863</v>
      </c>
      <c r="BG85" s="4">
        <f ca="1">BG84*EXP('Task 5'!BD84)+$F85</f>
        <v>224009.13298885303</v>
      </c>
      <c r="BH85" s="4">
        <f ca="1">BH84*EXP('Task 5'!BE84)+$F85</f>
        <v>122706.75920153374</v>
      </c>
      <c r="BI85" s="4">
        <f ca="1">BI84*EXP('Task 5'!BF84)+$F85</f>
        <v>158823.47804472817</v>
      </c>
      <c r="BJ85" s="4">
        <f ca="1">BJ84*EXP('Task 5'!BG84)+$F85</f>
        <v>157090.0647940643</v>
      </c>
      <c r="BK85" s="4">
        <f ca="1">BK84*EXP('Task 5'!BH84)+$F85</f>
        <v>100672.09334698159</v>
      </c>
      <c r="BL85" s="4">
        <f ca="1">BL84*EXP('Task 5'!BI84)+$F85</f>
        <v>125661.47889345343</v>
      </c>
      <c r="BM85" s="4">
        <f ca="1">BM84*EXP('Task 5'!BJ84)+$F85</f>
        <v>114089.86717476904</v>
      </c>
      <c r="BN85" s="4">
        <f ca="1">BN84*EXP('Task 5'!BK84)+$F85</f>
        <v>240338.47857821811</v>
      </c>
      <c r="BO85" s="4">
        <f ca="1">BO84*EXP('Task 5'!BL84)+$F85</f>
        <v>157764.9422627656</v>
      </c>
      <c r="BP85" s="4">
        <f ca="1">BP84*EXP('Task 5'!BM84)+$F85</f>
        <v>95018.10106420402</v>
      </c>
      <c r="BQ85" s="4">
        <f ca="1">BQ84*EXP('Task 5'!BN84)+$F85</f>
        <v>103344.19224586515</v>
      </c>
      <c r="BR85" s="4">
        <f ca="1">BR84*EXP('Task 5'!BO84)+$F85</f>
        <v>111872.50697954095</v>
      </c>
      <c r="BS85" s="4">
        <f ca="1">BS84*EXP('Task 5'!BP84)+$F85</f>
        <v>89978.45868634076</v>
      </c>
      <c r="BT85" s="4">
        <f ca="1">BT84*EXP('Task 5'!BQ84)+$F85</f>
        <v>137363.86732794868</v>
      </c>
      <c r="BU85" s="4">
        <f ca="1">BU84*EXP('Task 5'!BR84)+$F85</f>
        <v>147391.50846339692</v>
      </c>
      <c r="BV85" s="4">
        <f ca="1">BV84*EXP('Task 5'!BS84)+$F85</f>
        <v>104192.58793821161</v>
      </c>
      <c r="BW85" s="4">
        <f ca="1">BW84*EXP('Task 5'!BT84)+$F85</f>
        <v>74907.809835495471</v>
      </c>
      <c r="BX85" s="4">
        <f ca="1">BX84*EXP('Task 5'!BU84)+$F85</f>
        <v>89770.87506314725</v>
      </c>
      <c r="BY85" s="4">
        <f ca="1">BY84*EXP('Task 5'!BV84)+$F85</f>
        <v>143524.13784615829</v>
      </c>
      <c r="BZ85" s="4">
        <f ca="1">BZ84*EXP('Task 5'!BW84)+$F85</f>
        <v>115364.09154480483</v>
      </c>
      <c r="CA85" s="4">
        <f ca="1">CA84*EXP('Task 5'!BX84)+$F85</f>
        <v>163445.01231850588</v>
      </c>
      <c r="CB85" s="4">
        <f ca="1">CB84*EXP('Task 5'!BY84)+$F85</f>
        <v>147160.48009475521</v>
      </c>
      <c r="CC85" s="4">
        <f ca="1">CC84*EXP('Task 5'!BZ84)+$F85</f>
        <v>201776.51200637026</v>
      </c>
      <c r="CD85" s="4">
        <f ca="1">CD84*EXP('Task 5'!CA84)+$F85</f>
        <v>52070.666921110947</v>
      </c>
      <c r="CE85" s="4">
        <f ca="1">CE84*EXP('Task 5'!CB84)+$F85</f>
        <v>141771.63423042212</v>
      </c>
      <c r="CF85" s="4">
        <f ca="1">CF84*EXP('Task 5'!CC84)+$F85</f>
        <v>135272.26609614573</v>
      </c>
      <c r="CG85" s="4">
        <f ca="1">CG84*EXP('Task 5'!CD84)+$F85</f>
        <v>118228.79730654825</v>
      </c>
      <c r="CH85" s="4">
        <f ca="1">CH84*EXP('Task 5'!CE84)+$F85</f>
        <v>98002.732514084855</v>
      </c>
      <c r="CI85" s="4">
        <f ca="1">CI84*EXP('Task 5'!CF84)+$F85</f>
        <v>97919.480241653117</v>
      </c>
      <c r="CJ85" s="4">
        <f ca="1">CJ84*EXP('Task 5'!CG84)+$F85</f>
        <v>119144.04471835033</v>
      </c>
      <c r="CK85" s="4">
        <f ca="1">CK84*EXP('Task 5'!CH84)+$F85</f>
        <v>207770.57139271966</v>
      </c>
      <c r="CL85" s="4">
        <f ca="1">CL84*EXP('Task 5'!CI84)+$F85</f>
        <v>119236.23768101328</v>
      </c>
      <c r="CM85" s="4">
        <f ca="1">CM84*EXP('Task 5'!CJ84)+$F85</f>
        <v>125474.16119173654</v>
      </c>
      <c r="CN85" s="4">
        <f ca="1">CN84*EXP('Task 5'!CK84)+$F85</f>
        <v>101313.60713354785</v>
      </c>
      <c r="CO85" s="4">
        <f ca="1">CO84*EXP('Task 5'!CL84)+$F85</f>
        <v>84633.708114128996</v>
      </c>
      <c r="CP85" s="4">
        <f ca="1">CP84*EXP('Task 5'!CM84)+$F85</f>
        <v>120902.81326944982</v>
      </c>
      <c r="CQ85" s="4">
        <f ca="1">CQ84*EXP('Task 5'!CN84)+$F85</f>
        <v>172117.83441831375</v>
      </c>
      <c r="CR85" s="4">
        <f ca="1">CR84*EXP('Task 5'!CO84)+$F85</f>
        <v>139510.8446451801</v>
      </c>
      <c r="CS85" s="4">
        <f ca="1">CS84*EXP('Task 5'!CP84)+$F85</f>
        <v>134704.83345810522</v>
      </c>
      <c r="CT85" s="4">
        <f ca="1">CT84*EXP('Task 5'!CQ84)+$F85</f>
        <v>106681.9626958967</v>
      </c>
      <c r="CU85" s="4">
        <f ca="1">CU84*EXP('Task 5'!CR84)+$F85</f>
        <v>159419.27609447137</v>
      </c>
      <c r="CV85" s="4">
        <f ca="1">CV84*EXP('Task 5'!CS84)+$F85</f>
        <v>95741.012356499137</v>
      </c>
      <c r="CW85" s="4">
        <f ca="1">CW84*EXP('Task 5'!CT84)+$F85</f>
        <v>124134.35766455051</v>
      </c>
      <c r="CX85" s="4">
        <f ca="1">CX84*EXP('Task 5'!CU84)+$F85</f>
        <v>90831.804709616321</v>
      </c>
      <c r="CY85" s="4">
        <f ca="1">CY84*EXP('Task 5'!CV84)+$F85</f>
        <v>120674.71647185899</v>
      </c>
      <c r="CZ85" s="4">
        <f ca="1">CZ84*EXP('Task 5'!CW84)+$F85</f>
        <v>113504.46626969054</v>
      </c>
      <c r="DA85" s="4">
        <f ca="1">DA84*EXP('Task 5'!CX84)+$F85</f>
        <v>111937.52661700726</v>
      </c>
      <c r="DB85" s="4">
        <f ca="1">DB84*EXP('Task 5'!CY84)+$F85</f>
        <v>100991.31913368772</v>
      </c>
    </row>
    <row r="86" spans="1:106" x14ac:dyDescent="0.25">
      <c r="A86">
        <v>80</v>
      </c>
      <c r="B86" s="1">
        <f>'Task 2'!B83</f>
        <v>47391</v>
      </c>
      <c r="C86" s="4">
        <f>$B$3*'Task 2'!G83</f>
        <v>531.94466709599999</v>
      </c>
      <c r="D86" s="5">
        <f>'Task 3'!F83</f>
        <v>3.6191394922930886E-3</v>
      </c>
      <c r="E86" s="4">
        <f t="shared" si="3"/>
        <v>51355.763580814768</v>
      </c>
      <c r="F86" s="4">
        <f>$C$3*'Task 2'!G83</f>
        <v>1241.2042232240001</v>
      </c>
      <c r="G86" s="4">
        <f ca="1">G85*EXP('Task 5'!D85)+$F86</f>
        <v>120259.94242878948</v>
      </c>
      <c r="H86" s="4">
        <f ca="1">H85*EXP('Task 5'!E85)+$F86</f>
        <v>197181.25291113762</v>
      </c>
      <c r="I86" s="4">
        <f ca="1">I85*EXP('Task 5'!F85)+$F86</f>
        <v>124925.50244741481</v>
      </c>
      <c r="J86" s="4">
        <f ca="1">J85*EXP('Task 5'!G85)+$F86</f>
        <v>168153.80290448846</v>
      </c>
      <c r="K86" s="4">
        <f ca="1">K85*EXP('Task 5'!H85)+$F86</f>
        <v>224090.29205285021</v>
      </c>
      <c r="L86" s="4">
        <f ca="1">L85*EXP('Task 5'!I85)+$F86</f>
        <v>59861.664443794449</v>
      </c>
      <c r="M86" s="4">
        <f ca="1">M85*EXP('Task 5'!J85)+$F86</f>
        <v>103579.74219207279</v>
      </c>
      <c r="N86" s="4">
        <f ca="1">N85*EXP('Task 5'!K85)+$F86</f>
        <v>90504.407200212765</v>
      </c>
      <c r="O86" s="4">
        <f ca="1">O85*EXP('Task 5'!L85)+$F86</f>
        <v>223891.86618042047</v>
      </c>
      <c r="P86" s="4">
        <f ca="1">P85*EXP('Task 5'!M85)+$F86</f>
        <v>109131.35402276361</v>
      </c>
      <c r="Q86" s="4">
        <f ca="1">Q85*EXP('Task 5'!N85)+$F86</f>
        <v>111955.67032057315</v>
      </c>
      <c r="R86" s="4">
        <f ca="1">R85*EXP('Task 5'!O85)+$F86</f>
        <v>131863.17420893599</v>
      </c>
      <c r="S86" s="4">
        <f ca="1">S85*EXP('Task 5'!P85)+$F86</f>
        <v>98193.145560539269</v>
      </c>
      <c r="T86" s="4">
        <f ca="1">T85*EXP('Task 5'!Q85)+$F86</f>
        <v>140774.6035565412</v>
      </c>
      <c r="U86" s="4">
        <f ca="1">U85*EXP('Task 5'!R85)+$F86</f>
        <v>146889.3821110061</v>
      </c>
      <c r="V86" s="4">
        <f ca="1">V85*EXP('Task 5'!S85)+$F86</f>
        <v>135980.57139222539</v>
      </c>
      <c r="W86" s="4">
        <f ca="1">W85*EXP('Task 5'!T85)+$F86</f>
        <v>122279.29320626336</v>
      </c>
      <c r="X86" s="4">
        <f ca="1">X85*EXP('Task 5'!U85)+$F86</f>
        <v>92023.209326780678</v>
      </c>
      <c r="Y86" s="4">
        <f ca="1">Y85*EXP('Task 5'!V85)+$F86</f>
        <v>82735.256054361525</v>
      </c>
      <c r="Z86" s="4">
        <f ca="1">Z85*EXP('Task 5'!W85)+$F86</f>
        <v>153879.28428646986</v>
      </c>
      <c r="AA86" s="4">
        <f ca="1">AA85*EXP('Task 5'!X85)+$F86</f>
        <v>150638.51974181822</v>
      </c>
      <c r="AB86" s="4">
        <f ca="1">AB85*EXP('Task 5'!Y85)+$F86</f>
        <v>85454.209055845204</v>
      </c>
      <c r="AC86" s="4">
        <f ca="1">AC85*EXP('Task 5'!Z85)+$F86</f>
        <v>80359.472197872368</v>
      </c>
      <c r="AD86" s="4">
        <f ca="1">AD85*EXP('Task 5'!AA85)+$F86</f>
        <v>129022.46305366517</v>
      </c>
      <c r="AE86" s="4">
        <f ca="1">AE85*EXP('Task 5'!AB85)+$F86</f>
        <v>123529.6970918474</v>
      </c>
      <c r="AF86" s="4">
        <f ca="1">AF85*EXP('Task 5'!AC85)+$F86</f>
        <v>57685.376313647728</v>
      </c>
      <c r="AG86" s="4">
        <f ca="1">AG85*EXP('Task 5'!AD85)+$F86</f>
        <v>159025.28187155791</v>
      </c>
      <c r="AH86" s="4">
        <f ca="1">AH85*EXP('Task 5'!AE85)+$F86</f>
        <v>120004.56264802581</v>
      </c>
      <c r="AI86" s="4">
        <f ca="1">AI85*EXP('Task 5'!AF85)+$F86</f>
        <v>89965.44130176038</v>
      </c>
      <c r="AJ86" s="4">
        <f ca="1">AJ85*EXP('Task 5'!AG85)+$F86</f>
        <v>100512.94726401698</v>
      </c>
      <c r="AK86" s="4">
        <f ca="1">AK85*EXP('Task 5'!AH85)+$F86</f>
        <v>106648.88606681915</v>
      </c>
      <c r="AL86" s="4">
        <f ca="1">AL85*EXP('Task 5'!AI85)+$F86</f>
        <v>109732.31991851029</v>
      </c>
      <c r="AM86" s="4">
        <f ca="1">AM85*EXP('Task 5'!AJ85)+$F86</f>
        <v>122186.00255182425</v>
      </c>
      <c r="AN86" s="4">
        <f ca="1">AN85*EXP('Task 5'!AK85)+$F86</f>
        <v>118939.67431129182</v>
      </c>
      <c r="AO86" s="4">
        <f ca="1">AO85*EXP('Task 5'!AL85)+$F86</f>
        <v>81020.360412201073</v>
      </c>
      <c r="AP86" s="4">
        <f ca="1">AP85*EXP('Task 5'!AM85)+$F86</f>
        <v>185399.96807321903</v>
      </c>
      <c r="AQ86" s="4">
        <f ca="1">AQ85*EXP('Task 5'!AN85)+$F86</f>
        <v>121513.78939127768</v>
      </c>
      <c r="AR86" s="4">
        <f ca="1">AR85*EXP('Task 5'!AO85)+$F86</f>
        <v>105803.54082001274</v>
      </c>
      <c r="AS86" s="4">
        <f ca="1">AS85*EXP('Task 5'!AP85)+$F86</f>
        <v>98629.661813384286</v>
      </c>
      <c r="AT86" s="4">
        <f ca="1">AT85*EXP('Task 5'!AQ85)+$F86</f>
        <v>86828.338044442702</v>
      </c>
      <c r="AU86" s="4">
        <f ca="1">AU85*EXP('Task 5'!AR85)+$F86</f>
        <v>144049.70974694312</v>
      </c>
      <c r="AV86" s="4">
        <f ca="1">AV85*EXP('Task 5'!AS85)+$F86</f>
        <v>104996.16370249917</v>
      </c>
      <c r="AW86" s="4">
        <f ca="1">AW85*EXP('Task 5'!AT85)+$F86</f>
        <v>108516.43266175066</v>
      </c>
      <c r="AX86" s="4">
        <f ca="1">AX85*EXP('Task 5'!AU85)+$F86</f>
        <v>123361.35221686518</v>
      </c>
      <c r="AY86" s="4">
        <f ca="1">AY85*EXP('Task 5'!AV85)+$F86</f>
        <v>104686.75427678735</v>
      </c>
      <c r="AZ86" s="4">
        <f ca="1">AZ85*EXP('Task 5'!AW85)+$F86</f>
        <v>136057.39032521821</v>
      </c>
      <c r="BA86" s="4">
        <f ca="1">BA85*EXP('Task 5'!AX85)+$F86</f>
        <v>128509.68226936148</v>
      </c>
      <c r="BB86" s="4">
        <f ca="1">BB85*EXP('Task 5'!AY85)+$F86</f>
        <v>123905.46086703701</v>
      </c>
      <c r="BC86" s="4">
        <f ca="1">BC85*EXP('Task 5'!AZ85)+$F86</f>
        <v>99708.392533873935</v>
      </c>
      <c r="BD86" s="4">
        <f ca="1">BD85*EXP('Task 5'!BA85)+$F86</f>
        <v>86777.068716490117</v>
      </c>
      <c r="BE86" s="4">
        <f ca="1">BE85*EXP('Task 5'!BB85)+$F86</f>
        <v>131533.97416480593</v>
      </c>
      <c r="BF86" s="4">
        <f ca="1">BF85*EXP('Task 5'!BC85)+$F86</f>
        <v>164396.59639087811</v>
      </c>
      <c r="BG86" s="4">
        <f ca="1">BG85*EXP('Task 5'!BD85)+$F86</f>
        <v>232843.69485487347</v>
      </c>
      <c r="BH86" s="4">
        <f ca="1">BH85*EXP('Task 5'!BE85)+$F86</f>
        <v>128490.0462493606</v>
      </c>
      <c r="BI86" s="4">
        <f ca="1">BI85*EXP('Task 5'!BF85)+$F86</f>
        <v>156436.89459648062</v>
      </c>
      <c r="BJ86" s="4">
        <f ca="1">BJ85*EXP('Task 5'!BG85)+$F86</f>
        <v>148860.20247941418</v>
      </c>
      <c r="BK86" s="4">
        <f ca="1">BK85*EXP('Task 5'!BH85)+$F86</f>
        <v>96086.554707412477</v>
      </c>
      <c r="BL86" s="4">
        <f ca="1">BL85*EXP('Task 5'!BI85)+$F86</f>
        <v>127544.15795284076</v>
      </c>
      <c r="BM86" s="4">
        <f ca="1">BM85*EXP('Task 5'!BJ85)+$F86</f>
        <v>117710.65921040873</v>
      </c>
      <c r="BN86" s="4">
        <f ca="1">BN85*EXP('Task 5'!BK85)+$F86</f>
        <v>262612.11229331652</v>
      </c>
      <c r="BO86" s="4">
        <f ca="1">BO85*EXP('Task 5'!BL85)+$F86</f>
        <v>162977.8087537176</v>
      </c>
      <c r="BP86" s="4">
        <f ca="1">BP85*EXP('Task 5'!BM85)+$F86</f>
        <v>102335.77242319268</v>
      </c>
      <c r="BQ86" s="4">
        <f ca="1">BQ85*EXP('Task 5'!BN85)+$F86</f>
        <v>107089.16839021427</v>
      </c>
      <c r="BR86" s="4">
        <f ca="1">BR85*EXP('Task 5'!BO85)+$F86</f>
        <v>108663.78225202613</v>
      </c>
      <c r="BS86" s="4">
        <f ca="1">BS85*EXP('Task 5'!BP85)+$F86</f>
        <v>83303.652452949493</v>
      </c>
      <c r="BT86" s="4">
        <f ca="1">BT85*EXP('Task 5'!BQ85)+$F86</f>
        <v>147073.02817988326</v>
      </c>
      <c r="BU86" s="4">
        <f ca="1">BU85*EXP('Task 5'!BR85)+$F86</f>
        <v>143811.96014080598</v>
      </c>
      <c r="BV86" s="4">
        <f ca="1">BV85*EXP('Task 5'!BS85)+$F86</f>
        <v>119988.24579538037</v>
      </c>
      <c r="BW86" s="4">
        <f ca="1">BW85*EXP('Task 5'!BT85)+$F86</f>
        <v>72188.302640171489</v>
      </c>
      <c r="BX86" s="4">
        <f ca="1">BX85*EXP('Task 5'!BU85)+$F86</f>
        <v>85170.616509402113</v>
      </c>
      <c r="BY86" s="4">
        <f ca="1">BY85*EXP('Task 5'!BV85)+$F86</f>
        <v>149326.36226751667</v>
      </c>
      <c r="BZ86" s="4">
        <f ca="1">BZ85*EXP('Task 5'!BW85)+$F86</f>
        <v>111625.71231207748</v>
      </c>
      <c r="CA86" s="4">
        <f ca="1">CA85*EXP('Task 5'!BX85)+$F86</f>
        <v>164705.31384714495</v>
      </c>
      <c r="CB86" s="4">
        <f ca="1">CB85*EXP('Task 5'!BY85)+$F86</f>
        <v>137804.48584646606</v>
      </c>
      <c r="CC86" s="4">
        <f ca="1">CC85*EXP('Task 5'!BZ85)+$F86</f>
        <v>192169.85473900387</v>
      </c>
      <c r="CD86" s="4">
        <f ca="1">CD85*EXP('Task 5'!CA85)+$F86</f>
        <v>51927.52806200058</v>
      </c>
      <c r="CE86" s="4">
        <f ca="1">CE85*EXP('Task 5'!CB85)+$F86</f>
        <v>140971.72036547848</v>
      </c>
      <c r="CF86" s="4">
        <f ca="1">CF85*EXP('Task 5'!CC85)+$F86</f>
        <v>147437.55196768322</v>
      </c>
      <c r="CG86" s="4">
        <f ca="1">CG85*EXP('Task 5'!CD85)+$F86</f>
        <v>140317.94385689221</v>
      </c>
      <c r="CH86" s="4">
        <f ca="1">CH85*EXP('Task 5'!CE85)+$F86</f>
        <v>96180.512674870304</v>
      </c>
      <c r="CI86" s="4">
        <f ca="1">CI85*EXP('Task 5'!CF85)+$F86</f>
        <v>102856.78164154805</v>
      </c>
      <c r="CJ86" s="4">
        <f ca="1">CJ85*EXP('Task 5'!CG85)+$F86</f>
        <v>124975.91858835124</v>
      </c>
      <c r="CK86" s="4">
        <f ca="1">CK85*EXP('Task 5'!CH85)+$F86</f>
        <v>213571.46189282136</v>
      </c>
      <c r="CL86" s="4">
        <f ca="1">CL85*EXP('Task 5'!CI85)+$F86</f>
        <v>113483.41818506351</v>
      </c>
      <c r="CM86" s="4">
        <f ca="1">CM85*EXP('Task 5'!CJ85)+$F86</f>
        <v>115328.95256421124</v>
      </c>
      <c r="CN86" s="4">
        <f ca="1">CN85*EXP('Task 5'!CK85)+$F86</f>
        <v>99828.194646504664</v>
      </c>
      <c r="CO86" s="4">
        <f ca="1">CO85*EXP('Task 5'!CL85)+$F86</f>
        <v>85342.660961303482</v>
      </c>
      <c r="CP86" s="4">
        <f ca="1">CP85*EXP('Task 5'!CM85)+$F86</f>
        <v>115226.29850888299</v>
      </c>
      <c r="CQ86" s="4">
        <f ca="1">CQ85*EXP('Task 5'!CN85)+$F86</f>
        <v>175200.53825214162</v>
      </c>
      <c r="CR86" s="4">
        <f ca="1">CR85*EXP('Task 5'!CO85)+$F86</f>
        <v>136172.34927165587</v>
      </c>
      <c r="CS86" s="4">
        <f ca="1">CS85*EXP('Task 5'!CP85)+$F86</f>
        <v>129480.86641579273</v>
      </c>
      <c r="CT86" s="4">
        <f ca="1">CT85*EXP('Task 5'!CQ85)+$F86</f>
        <v>110842.5732092406</v>
      </c>
      <c r="CU86" s="4">
        <f ca="1">CU85*EXP('Task 5'!CR85)+$F86</f>
        <v>164702.25331039136</v>
      </c>
      <c r="CV86" s="4">
        <f ca="1">CV85*EXP('Task 5'!CS85)+$F86</f>
        <v>97686.553055632437</v>
      </c>
      <c r="CW86" s="4">
        <f ca="1">CW85*EXP('Task 5'!CT85)+$F86</f>
        <v>131620.89941332143</v>
      </c>
      <c r="CX86" s="4">
        <f ca="1">CX85*EXP('Task 5'!CU85)+$F86</f>
        <v>85619.243395440091</v>
      </c>
      <c r="CY86" s="4">
        <f ca="1">CY85*EXP('Task 5'!CV85)+$F86</f>
        <v>113580.99907474678</v>
      </c>
      <c r="CZ86" s="4">
        <f ca="1">CZ85*EXP('Task 5'!CW85)+$F86</f>
        <v>118753.1911292852</v>
      </c>
      <c r="DA86" s="4">
        <f ca="1">DA85*EXP('Task 5'!CX85)+$F86</f>
        <v>109447.08768719884</v>
      </c>
      <c r="DB86" s="4">
        <f ca="1">DB85*EXP('Task 5'!CY85)+$F86</f>
        <v>110088.90813860355</v>
      </c>
    </row>
    <row r="87" spans="1:106" x14ac:dyDescent="0.25">
      <c r="A87">
        <v>81</v>
      </c>
      <c r="B87" s="1">
        <f>'Task 2'!B84</f>
        <v>47422</v>
      </c>
      <c r="C87" s="4">
        <f>$B$3*'Task 2'!G84</f>
        <v>531.94466709599999</v>
      </c>
      <c r="D87" s="5">
        <f>'Task 3'!F84</f>
        <v>3.6129491764225197E-3</v>
      </c>
      <c r="E87" s="4">
        <f t="shared" si="3"/>
        <v>52072.930443266356</v>
      </c>
      <c r="F87" s="4">
        <f>$C$3*'Task 2'!G84</f>
        <v>1241.2042232240001</v>
      </c>
      <c r="G87" s="4">
        <f ca="1">G86*EXP('Task 5'!D86)+$F87</f>
        <v>128460.48285022347</v>
      </c>
      <c r="H87" s="4">
        <f ca="1">H86*EXP('Task 5'!E86)+$F87</f>
        <v>196421.58422381771</v>
      </c>
      <c r="I87" s="4">
        <f ca="1">I86*EXP('Task 5'!F86)+$F87</f>
        <v>125860.10979779161</v>
      </c>
      <c r="J87" s="4">
        <f ca="1">J86*EXP('Task 5'!G86)+$F87</f>
        <v>178700.66018472798</v>
      </c>
      <c r="K87" s="4">
        <f ca="1">K86*EXP('Task 5'!H86)+$F87</f>
        <v>244368.81086014703</v>
      </c>
      <c r="L87" s="4">
        <f ca="1">L86*EXP('Task 5'!I86)+$F87</f>
        <v>64184.899330782158</v>
      </c>
      <c r="M87" s="4">
        <f ca="1">M86*EXP('Task 5'!J86)+$F87</f>
        <v>111706.45418908498</v>
      </c>
      <c r="N87" s="4">
        <f ca="1">N86*EXP('Task 5'!K86)+$F87</f>
        <v>96940.711838388321</v>
      </c>
      <c r="O87" s="4">
        <f ca="1">O86*EXP('Task 5'!L86)+$F87</f>
        <v>238725.39378563489</v>
      </c>
      <c r="P87" s="4">
        <f ca="1">P86*EXP('Task 5'!M86)+$F87</f>
        <v>122120.58337379729</v>
      </c>
      <c r="Q87" s="4">
        <f ca="1">Q86*EXP('Task 5'!N86)+$F87</f>
        <v>108637.3592040845</v>
      </c>
      <c r="R87" s="4">
        <f ca="1">R86*EXP('Task 5'!O86)+$F87</f>
        <v>115126.99393422405</v>
      </c>
      <c r="S87" s="4">
        <f ca="1">S86*EXP('Task 5'!P86)+$F87</f>
        <v>95631.839402256446</v>
      </c>
      <c r="T87" s="4">
        <f ca="1">T86*EXP('Task 5'!Q86)+$F87</f>
        <v>146680.66179983149</v>
      </c>
      <c r="U87" s="4">
        <f ca="1">U86*EXP('Task 5'!R86)+$F87</f>
        <v>159944.18679306691</v>
      </c>
      <c r="V87" s="4">
        <f ca="1">V86*EXP('Task 5'!S86)+$F87</f>
        <v>128855.70110617751</v>
      </c>
      <c r="W87" s="4">
        <f ca="1">W86*EXP('Task 5'!T86)+$F87</f>
        <v>129483.05008124896</v>
      </c>
      <c r="X87" s="4">
        <f ca="1">X86*EXP('Task 5'!U86)+$F87</f>
        <v>88117.676842231609</v>
      </c>
      <c r="Y87" s="4">
        <f ca="1">Y86*EXP('Task 5'!V86)+$F87</f>
        <v>90213.246958185962</v>
      </c>
      <c r="Z87" s="4">
        <f ca="1">Z86*EXP('Task 5'!W86)+$F87</f>
        <v>155895.07033049563</v>
      </c>
      <c r="AA87" s="4">
        <f ca="1">AA86*EXP('Task 5'!X86)+$F87</f>
        <v>161505.23778258159</v>
      </c>
      <c r="AB87" s="4">
        <f ca="1">AB86*EXP('Task 5'!Y86)+$F87</f>
        <v>85501.591285163289</v>
      </c>
      <c r="AC87" s="4">
        <f ca="1">AC86*EXP('Task 5'!Z86)+$F87</f>
        <v>78382.07499170037</v>
      </c>
      <c r="AD87" s="4">
        <f ca="1">AD86*EXP('Task 5'!AA86)+$F87</f>
        <v>140058.24507779191</v>
      </c>
      <c r="AE87" s="4">
        <f ca="1">AE86*EXP('Task 5'!AB86)+$F87</f>
        <v>131897.68813532568</v>
      </c>
      <c r="AF87" s="4">
        <f ca="1">AF86*EXP('Task 5'!AC86)+$F87</f>
        <v>61406.620129274394</v>
      </c>
      <c r="AG87" s="4">
        <f ca="1">AG86*EXP('Task 5'!AD86)+$F87</f>
        <v>149197.95659886114</v>
      </c>
      <c r="AH87" s="4">
        <f ca="1">AH86*EXP('Task 5'!AE86)+$F87</f>
        <v>128867.88515748648</v>
      </c>
      <c r="AI87" s="4">
        <f ca="1">AI86*EXP('Task 5'!AF86)+$F87</f>
        <v>98571.042497063492</v>
      </c>
      <c r="AJ87" s="4">
        <f ca="1">AJ86*EXP('Task 5'!AG86)+$F87</f>
        <v>96095.943517610198</v>
      </c>
      <c r="AK87" s="4">
        <f ca="1">AK86*EXP('Task 5'!AH86)+$F87</f>
        <v>106655.24937180156</v>
      </c>
      <c r="AL87" s="4">
        <f ca="1">AL86*EXP('Task 5'!AI86)+$F87</f>
        <v>108520.15075218145</v>
      </c>
      <c r="AM87" s="4">
        <f ca="1">AM86*EXP('Task 5'!AJ86)+$F87</f>
        <v>123141.05117483082</v>
      </c>
      <c r="AN87" s="4">
        <f ca="1">AN86*EXP('Task 5'!AK86)+$F87</f>
        <v>120296.43540214276</v>
      </c>
      <c r="AO87" s="4">
        <f ca="1">AO86*EXP('Task 5'!AL86)+$F87</f>
        <v>83042.669319768116</v>
      </c>
      <c r="AP87" s="4">
        <f ca="1">AP86*EXP('Task 5'!AM86)+$F87</f>
        <v>185902.41494816303</v>
      </c>
      <c r="AQ87" s="4">
        <f ca="1">AQ86*EXP('Task 5'!AN86)+$F87</f>
        <v>115443.93091614934</v>
      </c>
      <c r="AR87" s="4">
        <f ca="1">AR86*EXP('Task 5'!AO86)+$F87</f>
        <v>100173.87519257958</v>
      </c>
      <c r="AS87" s="4">
        <f ca="1">AS86*EXP('Task 5'!AP86)+$F87</f>
        <v>101670.95582375742</v>
      </c>
      <c r="AT87" s="4">
        <f ca="1">AT86*EXP('Task 5'!AQ86)+$F87</f>
        <v>94328.116061908688</v>
      </c>
      <c r="AU87" s="4">
        <f ca="1">AU86*EXP('Task 5'!AR86)+$F87</f>
        <v>158201.18623565251</v>
      </c>
      <c r="AV87" s="4">
        <f ca="1">AV86*EXP('Task 5'!AS86)+$F87</f>
        <v>102947.81160255663</v>
      </c>
      <c r="AW87" s="4">
        <f ca="1">AW86*EXP('Task 5'!AT86)+$F87</f>
        <v>117687.23087101014</v>
      </c>
      <c r="AX87" s="4">
        <f ca="1">AX86*EXP('Task 5'!AU86)+$F87</f>
        <v>125539.83873918718</v>
      </c>
      <c r="AY87" s="4">
        <f ca="1">AY86*EXP('Task 5'!AV86)+$F87</f>
        <v>112300.3608650099</v>
      </c>
      <c r="AZ87" s="4">
        <f ca="1">AZ86*EXP('Task 5'!AW86)+$F87</f>
        <v>143864.723306481</v>
      </c>
      <c r="BA87" s="4">
        <f ca="1">BA86*EXP('Task 5'!AX86)+$F87</f>
        <v>124534.74599474383</v>
      </c>
      <c r="BB87" s="4">
        <f ca="1">BB86*EXP('Task 5'!AY86)+$F87</f>
        <v>122582.45972708827</v>
      </c>
      <c r="BC87" s="4">
        <f ca="1">BC86*EXP('Task 5'!AZ86)+$F87</f>
        <v>108004.98783225371</v>
      </c>
      <c r="BD87" s="4">
        <f ca="1">BD86*EXP('Task 5'!BA86)+$F87</f>
        <v>83138.999436441518</v>
      </c>
      <c r="BE87" s="4">
        <f ca="1">BE86*EXP('Task 5'!BB86)+$F87</f>
        <v>125711.85031708766</v>
      </c>
      <c r="BF87" s="4">
        <f ca="1">BF86*EXP('Task 5'!BC86)+$F87</f>
        <v>175710.369165387</v>
      </c>
      <c r="BG87" s="4">
        <f ca="1">BG86*EXP('Task 5'!BD86)+$F87</f>
        <v>225998.27632109894</v>
      </c>
      <c r="BH87" s="4">
        <f ca="1">BH86*EXP('Task 5'!BE86)+$F87</f>
        <v>126693.34305154707</v>
      </c>
      <c r="BI87" s="4">
        <f ca="1">BI86*EXP('Task 5'!BF86)+$F87</f>
        <v>164293.91604347786</v>
      </c>
      <c r="BJ87" s="4">
        <f ca="1">BJ86*EXP('Task 5'!BG86)+$F87</f>
        <v>131532.74820142545</v>
      </c>
      <c r="BK87" s="4">
        <f ca="1">BK86*EXP('Task 5'!BH86)+$F87</f>
        <v>92152.653468852091</v>
      </c>
      <c r="BL87" s="4">
        <f ca="1">BL86*EXP('Task 5'!BI86)+$F87</f>
        <v>127321.90845690406</v>
      </c>
      <c r="BM87" s="4">
        <f ca="1">BM86*EXP('Task 5'!BJ86)+$F87</f>
        <v>116826.50196457116</v>
      </c>
      <c r="BN87" s="4">
        <f ca="1">BN86*EXP('Task 5'!BK86)+$F87</f>
        <v>263174.20442967385</v>
      </c>
      <c r="BO87" s="4">
        <f ca="1">BO86*EXP('Task 5'!BL86)+$F87</f>
        <v>157889.59545868696</v>
      </c>
      <c r="BP87" s="4">
        <f ca="1">BP86*EXP('Task 5'!BM86)+$F87</f>
        <v>113345.2863586233</v>
      </c>
      <c r="BQ87" s="4">
        <f ca="1">BQ86*EXP('Task 5'!BN86)+$F87</f>
        <v>109918.78998849726</v>
      </c>
      <c r="BR87" s="4">
        <f ca="1">BR86*EXP('Task 5'!BO86)+$F87</f>
        <v>106953.22723717015</v>
      </c>
      <c r="BS87" s="4">
        <f ca="1">BS86*EXP('Task 5'!BP86)+$F87</f>
        <v>76764.079079332398</v>
      </c>
      <c r="BT87" s="4">
        <f ca="1">BT86*EXP('Task 5'!BQ86)+$F87</f>
        <v>153407.59912965959</v>
      </c>
      <c r="BU87" s="4">
        <f ca="1">BU86*EXP('Task 5'!BR86)+$F87</f>
        <v>143364.90135684289</v>
      </c>
      <c r="BV87" s="4">
        <f ca="1">BV86*EXP('Task 5'!BS86)+$F87</f>
        <v>112727.45541293126</v>
      </c>
      <c r="BW87" s="4">
        <f ca="1">BW86*EXP('Task 5'!BT86)+$F87</f>
        <v>71743.876714458165</v>
      </c>
      <c r="BX87" s="4">
        <f ca="1">BX86*EXP('Task 5'!BU86)+$F87</f>
        <v>94196.88721839794</v>
      </c>
      <c r="BY87" s="4">
        <f ca="1">BY86*EXP('Task 5'!BV86)+$F87</f>
        <v>152866.48399032798</v>
      </c>
      <c r="BZ87" s="4">
        <f ca="1">BZ86*EXP('Task 5'!BW86)+$F87</f>
        <v>115859.31949338054</v>
      </c>
      <c r="CA87" s="4">
        <f ca="1">CA86*EXP('Task 5'!BX86)+$F87</f>
        <v>159086.01236331591</v>
      </c>
      <c r="CB87" s="4">
        <f ca="1">CB86*EXP('Task 5'!BY86)+$F87</f>
        <v>138577.88698837665</v>
      </c>
      <c r="CC87" s="4">
        <f ca="1">CC86*EXP('Task 5'!BZ86)+$F87</f>
        <v>198111.10844360408</v>
      </c>
      <c r="CD87" s="4">
        <f ca="1">CD86*EXP('Task 5'!CA86)+$F87</f>
        <v>54619.201889565826</v>
      </c>
      <c r="CE87" s="4">
        <f ca="1">CE86*EXP('Task 5'!CB86)+$F87</f>
        <v>147365.70828683587</v>
      </c>
      <c r="CF87" s="4">
        <f ca="1">CF86*EXP('Task 5'!CC86)+$F87</f>
        <v>155471.03712598581</v>
      </c>
      <c r="CG87" s="4">
        <f ca="1">CG86*EXP('Task 5'!CD86)+$F87</f>
        <v>144539.01482927718</v>
      </c>
      <c r="CH87" s="4">
        <f ca="1">CH86*EXP('Task 5'!CE86)+$F87</f>
        <v>103758.97416281476</v>
      </c>
      <c r="CI87" s="4">
        <f ca="1">CI86*EXP('Task 5'!CF86)+$F87</f>
        <v>99274.266768444562</v>
      </c>
      <c r="CJ87" s="4">
        <f ca="1">CJ86*EXP('Task 5'!CG86)+$F87</f>
        <v>125795.01057095286</v>
      </c>
      <c r="CK87" s="4">
        <f ca="1">CK86*EXP('Task 5'!CH86)+$F87</f>
        <v>221924.13598556974</v>
      </c>
      <c r="CL87" s="4">
        <f ca="1">CL86*EXP('Task 5'!CI86)+$F87</f>
        <v>118802.04078532566</v>
      </c>
      <c r="CM87" s="4">
        <f ca="1">CM86*EXP('Task 5'!CJ86)+$F87</f>
        <v>114024.50202717264</v>
      </c>
      <c r="CN87" s="4">
        <f ca="1">CN86*EXP('Task 5'!CK86)+$F87</f>
        <v>105666.55808805522</v>
      </c>
      <c r="CO87" s="4">
        <f ca="1">CO86*EXP('Task 5'!CL86)+$F87</f>
        <v>81124.426463982236</v>
      </c>
      <c r="CP87" s="4">
        <f ca="1">CP86*EXP('Task 5'!CM86)+$F87</f>
        <v>120808.49200412155</v>
      </c>
      <c r="CQ87" s="4">
        <f ca="1">CQ86*EXP('Task 5'!CN86)+$F87</f>
        <v>174952.66137226849</v>
      </c>
      <c r="CR87" s="4">
        <f ca="1">CR86*EXP('Task 5'!CO86)+$F87</f>
        <v>149581.73451968416</v>
      </c>
      <c r="CS87" s="4">
        <f ca="1">CS86*EXP('Task 5'!CP86)+$F87</f>
        <v>122439.71401184984</v>
      </c>
      <c r="CT87" s="4">
        <f ca="1">CT86*EXP('Task 5'!CQ86)+$F87</f>
        <v>111231.81404430265</v>
      </c>
      <c r="CU87" s="4">
        <f ca="1">CU86*EXP('Task 5'!CR86)+$F87</f>
        <v>155755.43105995125</v>
      </c>
      <c r="CV87" s="4">
        <f ca="1">CV86*EXP('Task 5'!CS86)+$F87</f>
        <v>99888.947985106162</v>
      </c>
      <c r="CW87" s="4">
        <f ca="1">CW86*EXP('Task 5'!CT86)+$F87</f>
        <v>133213.21660267474</v>
      </c>
      <c r="CX87" s="4">
        <f ca="1">CX86*EXP('Task 5'!CU86)+$F87</f>
        <v>84128.904852299936</v>
      </c>
      <c r="CY87" s="4">
        <f ca="1">CY86*EXP('Task 5'!CV86)+$F87</f>
        <v>128962.56984085916</v>
      </c>
      <c r="CZ87" s="4">
        <f ca="1">CZ86*EXP('Task 5'!CW86)+$F87</f>
        <v>121312.61774879417</v>
      </c>
      <c r="DA87" s="4">
        <f ca="1">DA86*EXP('Task 5'!CX86)+$F87</f>
        <v>108543.99437844352</v>
      </c>
      <c r="DB87" s="4">
        <f ca="1">DB86*EXP('Task 5'!CY86)+$F87</f>
        <v>116464.82763771607</v>
      </c>
    </row>
    <row r="88" spans="1:106" x14ac:dyDescent="0.25">
      <c r="A88">
        <v>82</v>
      </c>
      <c r="B88" s="1">
        <f>'Task 2'!B85</f>
        <v>47452</v>
      </c>
      <c r="C88" s="4">
        <f>$B$3*'Task 2'!G85</f>
        <v>531.94466709599999</v>
      </c>
      <c r="D88" s="5">
        <f>'Task 3'!F85</f>
        <v>3.6066486493597782E-3</v>
      </c>
      <c r="E88" s="4">
        <f t="shared" si="3"/>
        <v>52792.350969889354</v>
      </c>
      <c r="F88" s="4">
        <f>$C$3*'Task 2'!G85</f>
        <v>1241.2042232240001</v>
      </c>
      <c r="G88" s="4">
        <f ca="1">G87*EXP('Task 5'!D87)+$F88</f>
        <v>137393.9618991584</v>
      </c>
      <c r="H88" s="4">
        <f ca="1">H87*EXP('Task 5'!E87)+$F88</f>
        <v>197071.85640314984</v>
      </c>
      <c r="I88" s="4">
        <f ca="1">I87*EXP('Task 5'!F87)+$F88</f>
        <v>131145.94796765913</v>
      </c>
      <c r="J88" s="4">
        <f ca="1">J87*EXP('Task 5'!G87)+$F88</f>
        <v>181092.91993977802</v>
      </c>
      <c r="K88" s="4">
        <f ca="1">K87*EXP('Task 5'!H87)+$F88</f>
        <v>256383.84008551791</v>
      </c>
      <c r="L88" s="4">
        <f ca="1">L87*EXP('Task 5'!I87)+$F88</f>
        <v>65265.199587429874</v>
      </c>
      <c r="M88" s="4">
        <f ca="1">M87*EXP('Task 5'!J87)+$F88</f>
        <v>114942.22861172198</v>
      </c>
      <c r="N88" s="4">
        <f ca="1">N87*EXP('Task 5'!K87)+$F88</f>
        <v>100527.64445785507</v>
      </c>
      <c r="O88" s="4">
        <f ca="1">O87*EXP('Task 5'!L87)+$F88</f>
        <v>249435.97566809453</v>
      </c>
      <c r="P88" s="4">
        <f ca="1">P87*EXP('Task 5'!M87)+$F88</f>
        <v>127545.64737484595</v>
      </c>
      <c r="Q88" s="4">
        <f ca="1">Q87*EXP('Task 5'!N87)+$F88</f>
        <v>112307.20936663513</v>
      </c>
      <c r="R88" s="4">
        <f ca="1">R87*EXP('Task 5'!O87)+$F88</f>
        <v>125503.38594255449</v>
      </c>
      <c r="S88" s="4">
        <f ca="1">S87*EXP('Task 5'!P87)+$F88</f>
        <v>93783.899037833835</v>
      </c>
      <c r="T88" s="4">
        <f ca="1">T87*EXP('Task 5'!Q87)+$F88</f>
        <v>141754.84912368888</v>
      </c>
      <c r="U88" s="4">
        <f ca="1">U87*EXP('Task 5'!R87)+$F88</f>
        <v>162063.05760981201</v>
      </c>
      <c r="V88" s="4">
        <f ca="1">V87*EXP('Task 5'!S87)+$F88</f>
        <v>134015.05809763604</v>
      </c>
      <c r="W88" s="4">
        <f ca="1">W87*EXP('Task 5'!T87)+$F88</f>
        <v>128904.73623952501</v>
      </c>
      <c r="X88" s="4">
        <f ca="1">X87*EXP('Task 5'!U87)+$F88</f>
        <v>92080.522715796149</v>
      </c>
      <c r="Y88" s="4">
        <f ca="1">Y87*EXP('Task 5'!V87)+$F88</f>
        <v>81050.990576905067</v>
      </c>
      <c r="Z88" s="4">
        <f ca="1">Z87*EXP('Task 5'!W87)+$F88</f>
        <v>155209.04128681097</v>
      </c>
      <c r="AA88" s="4">
        <f ca="1">AA87*EXP('Task 5'!X87)+$F88</f>
        <v>159108.49386676683</v>
      </c>
      <c r="AB88" s="4">
        <f ca="1">AB87*EXP('Task 5'!Y87)+$F88</f>
        <v>88724.058425205832</v>
      </c>
      <c r="AC88" s="4">
        <f ca="1">AC87*EXP('Task 5'!Z87)+$F88</f>
        <v>72794.958400290576</v>
      </c>
      <c r="AD88" s="4">
        <f ca="1">AD87*EXP('Task 5'!AA87)+$F88</f>
        <v>145312.37654051729</v>
      </c>
      <c r="AE88" s="4">
        <f ca="1">AE87*EXP('Task 5'!AB87)+$F88</f>
        <v>135185.9517403866</v>
      </c>
      <c r="AF88" s="4">
        <f ca="1">AF87*EXP('Task 5'!AC87)+$F88</f>
        <v>67373.841286029754</v>
      </c>
      <c r="AG88" s="4">
        <f ca="1">AG87*EXP('Task 5'!AD87)+$F88</f>
        <v>153958.15427399112</v>
      </c>
      <c r="AH88" s="4">
        <f ca="1">AH87*EXP('Task 5'!AE87)+$F88</f>
        <v>139220.32965838554</v>
      </c>
      <c r="AI88" s="4">
        <f ca="1">AI87*EXP('Task 5'!AF87)+$F88</f>
        <v>97254.868313020153</v>
      </c>
      <c r="AJ88" s="4">
        <f ca="1">AJ87*EXP('Task 5'!AG87)+$F88</f>
        <v>100500.46944387149</v>
      </c>
      <c r="AK88" s="4">
        <f ca="1">AK87*EXP('Task 5'!AH87)+$F88</f>
        <v>105592.9183090516</v>
      </c>
      <c r="AL88" s="4">
        <f ca="1">AL87*EXP('Task 5'!AI87)+$F88</f>
        <v>113878.89203622978</v>
      </c>
      <c r="AM88" s="4">
        <f ca="1">AM87*EXP('Task 5'!AJ87)+$F88</f>
        <v>117646.69563907593</v>
      </c>
      <c r="AN88" s="4">
        <f ca="1">AN87*EXP('Task 5'!AK87)+$F88</f>
        <v>121366.45307467504</v>
      </c>
      <c r="AO88" s="4">
        <f ca="1">AO87*EXP('Task 5'!AL87)+$F88</f>
        <v>79967.455027985518</v>
      </c>
      <c r="AP88" s="4">
        <f ca="1">AP87*EXP('Task 5'!AM87)+$F88</f>
        <v>187732.87610835239</v>
      </c>
      <c r="AQ88" s="4">
        <f ca="1">AQ87*EXP('Task 5'!AN87)+$F88</f>
        <v>111619.33292615389</v>
      </c>
      <c r="AR88" s="4">
        <f ca="1">AR87*EXP('Task 5'!AO87)+$F88</f>
        <v>102361.4544143044</v>
      </c>
      <c r="AS88" s="4">
        <f ca="1">AS87*EXP('Task 5'!AP87)+$F88</f>
        <v>102829.35143359892</v>
      </c>
      <c r="AT88" s="4">
        <f ca="1">AT87*EXP('Task 5'!AQ87)+$F88</f>
        <v>105614.03657877979</v>
      </c>
      <c r="AU88" s="4">
        <f ca="1">AU87*EXP('Task 5'!AR87)+$F88</f>
        <v>155654.06888200153</v>
      </c>
      <c r="AV88" s="4">
        <f ca="1">AV87*EXP('Task 5'!AS87)+$F88</f>
        <v>108254.60725839534</v>
      </c>
      <c r="AW88" s="4">
        <f ca="1">AW87*EXP('Task 5'!AT87)+$F88</f>
        <v>119965.37676551296</v>
      </c>
      <c r="AX88" s="4">
        <f ca="1">AX87*EXP('Task 5'!AU87)+$F88</f>
        <v>139257.014334293</v>
      </c>
      <c r="AY88" s="4">
        <f ca="1">AY87*EXP('Task 5'!AV87)+$F88</f>
        <v>113525.10553977473</v>
      </c>
      <c r="AZ88" s="4">
        <f ca="1">AZ87*EXP('Task 5'!AW87)+$F88</f>
        <v>156545.91990412393</v>
      </c>
      <c r="BA88" s="4">
        <f ca="1">BA87*EXP('Task 5'!AX87)+$F88</f>
        <v>115398.12023234348</v>
      </c>
      <c r="BB88" s="4">
        <f ca="1">BB87*EXP('Task 5'!AY87)+$F88</f>
        <v>121933.03184367438</v>
      </c>
      <c r="BC88" s="4">
        <f ca="1">BC87*EXP('Task 5'!AZ87)+$F88</f>
        <v>112878.40856936743</v>
      </c>
      <c r="BD88" s="4">
        <f ca="1">BD87*EXP('Task 5'!BA87)+$F88</f>
        <v>78274.718410766436</v>
      </c>
      <c r="BE88" s="4">
        <f ca="1">BE87*EXP('Task 5'!BB87)+$F88</f>
        <v>132600.14840845895</v>
      </c>
      <c r="BF88" s="4">
        <f ca="1">BF87*EXP('Task 5'!BC87)+$F88</f>
        <v>186646.97865142676</v>
      </c>
      <c r="BG88" s="4">
        <f ca="1">BG87*EXP('Task 5'!BD87)+$F88</f>
        <v>236274.34961823295</v>
      </c>
      <c r="BH88" s="4">
        <f ca="1">BH87*EXP('Task 5'!BE87)+$F88</f>
        <v>122425.63061526074</v>
      </c>
      <c r="BI88" s="4">
        <f ca="1">BI87*EXP('Task 5'!BF87)+$F88</f>
        <v>166693.03179077429</v>
      </c>
      <c r="BJ88" s="4">
        <f ca="1">BJ87*EXP('Task 5'!BG87)+$F88</f>
        <v>145785.11708439936</v>
      </c>
      <c r="BK88" s="4">
        <f ca="1">BK87*EXP('Task 5'!BH87)+$F88</f>
        <v>92760.915153556853</v>
      </c>
      <c r="BL88" s="4">
        <f ca="1">BL87*EXP('Task 5'!BI87)+$F88</f>
        <v>131004.04367825964</v>
      </c>
      <c r="BM88" s="4">
        <f ca="1">BM87*EXP('Task 5'!BJ87)+$F88</f>
        <v>126498.63855831994</v>
      </c>
      <c r="BN88" s="4">
        <f ca="1">BN87*EXP('Task 5'!BK87)+$F88</f>
        <v>288088.12483752711</v>
      </c>
      <c r="BO88" s="4">
        <f ca="1">BO87*EXP('Task 5'!BL87)+$F88</f>
        <v>156579.38270057584</v>
      </c>
      <c r="BP88" s="4">
        <f ca="1">BP87*EXP('Task 5'!BM87)+$F88</f>
        <v>107944.11710005703</v>
      </c>
      <c r="BQ88" s="4">
        <f ca="1">BQ87*EXP('Task 5'!BN87)+$F88</f>
        <v>111111.38550823642</v>
      </c>
      <c r="BR88" s="4">
        <f ca="1">BR87*EXP('Task 5'!BO87)+$F88</f>
        <v>105000.19359421228</v>
      </c>
      <c r="BS88" s="4">
        <f ca="1">BS87*EXP('Task 5'!BP87)+$F88</f>
        <v>77409.066927102467</v>
      </c>
      <c r="BT88" s="4">
        <f ca="1">BT87*EXP('Task 5'!BQ87)+$F88</f>
        <v>163106.53611570809</v>
      </c>
      <c r="BU88" s="4">
        <f ca="1">BU87*EXP('Task 5'!BR87)+$F88</f>
        <v>143049.48886794352</v>
      </c>
      <c r="BV88" s="4">
        <f ca="1">BV87*EXP('Task 5'!BS87)+$F88</f>
        <v>118452.9663582916</v>
      </c>
      <c r="BW88" s="4">
        <f ca="1">BW87*EXP('Task 5'!BT87)+$F88</f>
        <v>82335.087742040443</v>
      </c>
      <c r="BX88" s="4">
        <f ca="1">BX87*EXP('Task 5'!BU87)+$F88</f>
        <v>99801.250977556978</v>
      </c>
      <c r="BY88" s="4">
        <f ca="1">BY87*EXP('Task 5'!BV87)+$F88</f>
        <v>139410.7979464824</v>
      </c>
      <c r="BZ88" s="4">
        <f ca="1">BZ87*EXP('Task 5'!BW87)+$F88</f>
        <v>122601.73132669348</v>
      </c>
      <c r="CA88" s="4">
        <f ca="1">CA87*EXP('Task 5'!BX87)+$F88</f>
        <v>162430.21495208784</v>
      </c>
      <c r="CB88" s="4">
        <f ca="1">CB87*EXP('Task 5'!BY87)+$F88</f>
        <v>133575.72031366013</v>
      </c>
      <c r="CC88" s="4">
        <f ca="1">CC87*EXP('Task 5'!BZ87)+$F88</f>
        <v>181918.02143631957</v>
      </c>
      <c r="CD88" s="4">
        <f ca="1">CD87*EXP('Task 5'!CA87)+$F88</f>
        <v>60077.790596275998</v>
      </c>
      <c r="CE88" s="4">
        <f ca="1">CE87*EXP('Task 5'!CB87)+$F88</f>
        <v>160286.40014948801</v>
      </c>
      <c r="CF88" s="4">
        <f ca="1">CF87*EXP('Task 5'!CC87)+$F88</f>
        <v>169207.96592083739</v>
      </c>
      <c r="CG88" s="4">
        <f ca="1">CG87*EXP('Task 5'!CD87)+$F88</f>
        <v>153094.68584880882</v>
      </c>
      <c r="CH88" s="4">
        <f ca="1">CH87*EXP('Task 5'!CE87)+$F88</f>
        <v>102323.53491987154</v>
      </c>
      <c r="CI88" s="4">
        <f ca="1">CI87*EXP('Task 5'!CF87)+$F88</f>
        <v>105759.69356455645</v>
      </c>
      <c r="CJ88" s="4">
        <f ca="1">CJ87*EXP('Task 5'!CG87)+$F88</f>
        <v>124159.02347365825</v>
      </c>
      <c r="CK88" s="4">
        <f ca="1">CK87*EXP('Task 5'!CH87)+$F88</f>
        <v>227621.38649376429</v>
      </c>
      <c r="CL88" s="4">
        <f ca="1">CL87*EXP('Task 5'!CI87)+$F88</f>
        <v>115591.71790222613</v>
      </c>
      <c r="CM88" s="4">
        <f ca="1">CM87*EXP('Task 5'!CJ87)+$F88</f>
        <v>111526.2660764578</v>
      </c>
      <c r="CN88" s="4">
        <f ca="1">CN87*EXP('Task 5'!CK87)+$F88</f>
        <v>103284.58767257944</v>
      </c>
      <c r="CO88" s="4">
        <f ca="1">CO87*EXP('Task 5'!CL87)+$F88</f>
        <v>84587.589367808978</v>
      </c>
      <c r="CP88" s="4">
        <f ca="1">CP87*EXP('Task 5'!CM87)+$F88</f>
        <v>119213.48257857423</v>
      </c>
      <c r="CQ88" s="4">
        <f ca="1">CQ87*EXP('Task 5'!CN87)+$F88</f>
        <v>174660.39922357837</v>
      </c>
      <c r="CR88" s="4">
        <f ca="1">CR87*EXP('Task 5'!CO87)+$F88</f>
        <v>142211.03781133317</v>
      </c>
      <c r="CS88" s="4">
        <f ca="1">CS87*EXP('Task 5'!CP87)+$F88</f>
        <v>121582.60563645053</v>
      </c>
      <c r="CT88" s="4">
        <f ca="1">CT87*EXP('Task 5'!CQ87)+$F88</f>
        <v>109796.67524743901</v>
      </c>
      <c r="CU88" s="4">
        <f ca="1">CU87*EXP('Task 5'!CR87)+$F88</f>
        <v>156510.343545057</v>
      </c>
      <c r="CV88" s="4">
        <f ca="1">CV87*EXP('Task 5'!CS87)+$F88</f>
        <v>102153.32824384235</v>
      </c>
      <c r="CW88" s="4">
        <f ca="1">CW87*EXP('Task 5'!CT87)+$F88</f>
        <v>146220.51050888243</v>
      </c>
      <c r="CX88" s="4">
        <f ca="1">CX87*EXP('Task 5'!CU87)+$F88</f>
        <v>91433.33283996924</v>
      </c>
      <c r="CY88" s="4">
        <f ca="1">CY87*EXP('Task 5'!CV87)+$F88</f>
        <v>134446.22505106311</v>
      </c>
      <c r="CZ88" s="4">
        <f ca="1">CZ87*EXP('Task 5'!CW87)+$F88</f>
        <v>120474.70697219989</v>
      </c>
      <c r="DA88" s="4">
        <f ca="1">DA87*EXP('Task 5'!CX87)+$F88</f>
        <v>114423.84817712726</v>
      </c>
      <c r="DB88" s="4">
        <f ca="1">DB87*EXP('Task 5'!CY87)+$F88</f>
        <v>116144.70845729319</v>
      </c>
    </row>
    <row r="89" spans="1:106" x14ac:dyDescent="0.25">
      <c r="A89">
        <v>83</v>
      </c>
      <c r="B89" s="1">
        <f>'Task 2'!B86</f>
        <v>47483</v>
      </c>
      <c r="C89" s="4">
        <f>$B$3*'Task 2'!G86</f>
        <v>2031.9446670960001</v>
      </c>
      <c r="D89" s="5">
        <f>'Task 3'!F86</f>
        <v>3.6002556017324938E-3</v>
      </c>
      <c r="E89" s="4">
        <f t="shared" si="3"/>
        <v>55014.020084463569</v>
      </c>
      <c r="F89" s="4">
        <f>$C$3*'Task 2'!G86</f>
        <v>4741.2042232240001</v>
      </c>
      <c r="G89" s="4">
        <f ca="1">G88*EXP('Task 5'!D88)+$F89</f>
        <v>139882.80071377003</v>
      </c>
      <c r="H89" s="4">
        <f ca="1">H88*EXP('Task 5'!E88)+$F89</f>
        <v>198887.96595557008</v>
      </c>
      <c r="I89" s="4">
        <f ca="1">I88*EXP('Task 5'!F88)+$F89</f>
        <v>127752.01680670382</v>
      </c>
      <c r="J89" s="4">
        <f ca="1">J88*EXP('Task 5'!G88)+$F89</f>
        <v>194612.77084826626</v>
      </c>
      <c r="K89" s="4">
        <f ca="1">K88*EXP('Task 5'!H88)+$F89</f>
        <v>282470.9687820776</v>
      </c>
      <c r="L89" s="4">
        <f ca="1">L88*EXP('Task 5'!I88)+$F89</f>
        <v>66307.598255828882</v>
      </c>
      <c r="M89" s="4">
        <f ca="1">M88*EXP('Task 5'!J88)+$F89</f>
        <v>118655.9333213926</v>
      </c>
      <c r="N89" s="4">
        <f ca="1">N88*EXP('Task 5'!K88)+$F89</f>
        <v>114139.67441178615</v>
      </c>
      <c r="O89" s="4">
        <f ca="1">O88*EXP('Task 5'!L88)+$F89</f>
        <v>287627.82721490692</v>
      </c>
      <c r="P89" s="4">
        <f ca="1">P88*EXP('Task 5'!M88)+$F89</f>
        <v>129025.76234562046</v>
      </c>
      <c r="Q89" s="4">
        <f ca="1">Q88*EXP('Task 5'!N88)+$F89</f>
        <v>108848.60252589585</v>
      </c>
      <c r="R89" s="4">
        <f ca="1">R88*EXP('Task 5'!O88)+$F89</f>
        <v>130443.90438025765</v>
      </c>
      <c r="S89" s="4">
        <f ca="1">S88*EXP('Task 5'!P88)+$F89</f>
        <v>88746.10639510554</v>
      </c>
      <c r="T89" s="4">
        <f ca="1">T88*EXP('Task 5'!Q88)+$F89</f>
        <v>141629.60753441797</v>
      </c>
      <c r="U89" s="4">
        <f ca="1">U88*EXP('Task 5'!R88)+$F89</f>
        <v>173320.13128579085</v>
      </c>
      <c r="V89" s="4">
        <f ca="1">V88*EXP('Task 5'!S88)+$F89</f>
        <v>152311.50330437784</v>
      </c>
      <c r="W89" s="4">
        <f ca="1">W88*EXP('Task 5'!T88)+$F89</f>
        <v>135173.80821346692</v>
      </c>
      <c r="X89" s="4">
        <f ca="1">X88*EXP('Task 5'!U88)+$F89</f>
        <v>109864.72641853492</v>
      </c>
      <c r="Y89" s="4">
        <f ca="1">Y88*EXP('Task 5'!V88)+$F89</f>
        <v>76265.540464476449</v>
      </c>
      <c r="Z89" s="4">
        <f ca="1">Z88*EXP('Task 5'!W88)+$F89</f>
        <v>157722.38003736784</v>
      </c>
      <c r="AA89" s="4">
        <f ca="1">AA88*EXP('Task 5'!X88)+$F89</f>
        <v>166757.80250704702</v>
      </c>
      <c r="AB89" s="4">
        <f ca="1">AB88*EXP('Task 5'!Y88)+$F89</f>
        <v>97832.800746334251</v>
      </c>
      <c r="AC89" s="4">
        <f ca="1">AC88*EXP('Task 5'!Z88)+$F89</f>
        <v>77701.923878503614</v>
      </c>
      <c r="AD89" s="4">
        <f ca="1">AD88*EXP('Task 5'!AA88)+$F89</f>
        <v>159273.17181960877</v>
      </c>
      <c r="AE89" s="4">
        <f ca="1">AE88*EXP('Task 5'!AB88)+$F89</f>
        <v>136287.9165566203</v>
      </c>
      <c r="AF89" s="4">
        <f ca="1">AF88*EXP('Task 5'!AC88)+$F89</f>
        <v>72386.098406336037</v>
      </c>
      <c r="AG89" s="4">
        <f ca="1">AG88*EXP('Task 5'!AD88)+$F89</f>
        <v>169501.48911270275</v>
      </c>
      <c r="AH89" s="4">
        <f ca="1">AH88*EXP('Task 5'!AE88)+$F89</f>
        <v>146041.53072748217</v>
      </c>
      <c r="AI89" s="4">
        <f ca="1">AI88*EXP('Task 5'!AF88)+$F89</f>
        <v>100817.99047508721</v>
      </c>
      <c r="AJ89" s="4">
        <f ca="1">AJ88*EXP('Task 5'!AG88)+$F89</f>
        <v>99947.795989268809</v>
      </c>
      <c r="AK89" s="4">
        <f ca="1">AK88*EXP('Task 5'!AH88)+$F89</f>
        <v>112398.42898065218</v>
      </c>
      <c r="AL89" s="4">
        <f ca="1">AL88*EXP('Task 5'!AI88)+$F89</f>
        <v>116634.91527293097</v>
      </c>
      <c r="AM89" s="4">
        <f ca="1">AM88*EXP('Task 5'!AJ88)+$F89</f>
        <v>125973.11946651182</v>
      </c>
      <c r="AN89" s="4">
        <f ca="1">AN88*EXP('Task 5'!AK88)+$F89</f>
        <v>126186.89113766438</v>
      </c>
      <c r="AO89" s="4">
        <f ca="1">AO88*EXP('Task 5'!AL88)+$F89</f>
        <v>90081.769897385908</v>
      </c>
      <c r="AP89" s="4">
        <f ca="1">AP88*EXP('Task 5'!AM88)+$F89</f>
        <v>188868.60192144327</v>
      </c>
      <c r="AQ89" s="4">
        <f ca="1">AQ88*EXP('Task 5'!AN88)+$F89</f>
        <v>128073.22050194818</v>
      </c>
      <c r="AR89" s="4">
        <f ca="1">AR88*EXP('Task 5'!AO88)+$F89</f>
        <v>108137.85646433925</v>
      </c>
      <c r="AS89" s="4">
        <f ca="1">AS88*EXP('Task 5'!AP88)+$F89</f>
        <v>111927.5980782062</v>
      </c>
      <c r="AT89" s="4">
        <f ca="1">AT88*EXP('Task 5'!AQ88)+$F89</f>
        <v>114818.57968204431</v>
      </c>
      <c r="AU89" s="4">
        <f ca="1">AU88*EXP('Task 5'!AR88)+$F89</f>
        <v>159179.49772166344</v>
      </c>
      <c r="AV89" s="4">
        <f ca="1">AV88*EXP('Task 5'!AS88)+$F89</f>
        <v>114384.10489184312</v>
      </c>
      <c r="AW89" s="4">
        <f ca="1">AW88*EXP('Task 5'!AT88)+$F89</f>
        <v>125956.82790018032</v>
      </c>
      <c r="AX89" s="4">
        <f ca="1">AX88*EXP('Task 5'!AU88)+$F89</f>
        <v>133783.56599839285</v>
      </c>
      <c r="AY89" s="4">
        <f ca="1">AY88*EXP('Task 5'!AV88)+$F89</f>
        <v>113549.87945167143</v>
      </c>
      <c r="AZ89" s="4">
        <f ca="1">AZ88*EXP('Task 5'!AW88)+$F89</f>
        <v>152644.10388494469</v>
      </c>
      <c r="BA89" s="4">
        <f ca="1">BA88*EXP('Task 5'!AX88)+$F89</f>
        <v>112898.43903973102</v>
      </c>
      <c r="BB89" s="4">
        <f ca="1">BB88*EXP('Task 5'!AY88)+$F89</f>
        <v>126097.10735073942</v>
      </c>
      <c r="BC89" s="4">
        <f ca="1">BC88*EXP('Task 5'!AZ88)+$F89</f>
        <v>115815.30804635402</v>
      </c>
      <c r="BD89" s="4">
        <f ca="1">BD88*EXP('Task 5'!BA88)+$F89</f>
        <v>84460.956533442761</v>
      </c>
      <c r="BE89" s="4">
        <f ca="1">BE88*EXP('Task 5'!BB88)+$F89</f>
        <v>139159.12216369706</v>
      </c>
      <c r="BF89" s="4">
        <f ca="1">BF88*EXP('Task 5'!BC88)+$F89</f>
        <v>200458.77588803312</v>
      </c>
      <c r="BG89" s="4">
        <f ca="1">BG88*EXP('Task 5'!BD88)+$F89</f>
        <v>248604.22924762784</v>
      </c>
      <c r="BH89" s="4">
        <f ca="1">BH88*EXP('Task 5'!BE88)+$F89</f>
        <v>127160.98594950397</v>
      </c>
      <c r="BI89" s="4">
        <f ca="1">BI88*EXP('Task 5'!BF88)+$F89</f>
        <v>179202.24619879757</v>
      </c>
      <c r="BJ89" s="4">
        <f ca="1">BJ88*EXP('Task 5'!BG88)+$F89</f>
        <v>149241.19540349953</v>
      </c>
      <c r="BK89" s="4">
        <f ca="1">BK88*EXP('Task 5'!BH88)+$F89</f>
        <v>94516.952501853477</v>
      </c>
      <c r="BL89" s="4">
        <f ca="1">BL88*EXP('Task 5'!BI88)+$F89</f>
        <v>136091.82563379931</v>
      </c>
      <c r="BM89" s="4">
        <f ca="1">BM88*EXP('Task 5'!BJ88)+$F89</f>
        <v>128934.90251897686</v>
      </c>
      <c r="BN89" s="4">
        <f ca="1">BN88*EXP('Task 5'!BK88)+$F89</f>
        <v>290264.14795849542</v>
      </c>
      <c r="BO89" s="4">
        <f ca="1">BO88*EXP('Task 5'!BL88)+$F89</f>
        <v>168079.45863360644</v>
      </c>
      <c r="BP89" s="4">
        <f ca="1">BP88*EXP('Task 5'!BM88)+$F89</f>
        <v>114375.98795291384</v>
      </c>
      <c r="BQ89" s="4">
        <f ca="1">BQ88*EXP('Task 5'!BN88)+$F89</f>
        <v>112648.84967220199</v>
      </c>
      <c r="BR89" s="4">
        <f ca="1">BR88*EXP('Task 5'!BO88)+$F89</f>
        <v>103150.24960013801</v>
      </c>
      <c r="BS89" s="4">
        <f ca="1">BS88*EXP('Task 5'!BP88)+$F89</f>
        <v>81820.892547088806</v>
      </c>
      <c r="BT89" s="4">
        <f ca="1">BT88*EXP('Task 5'!BQ88)+$F89</f>
        <v>181707.4222749834</v>
      </c>
      <c r="BU89" s="4">
        <f ca="1">BU88*EXP('Task 5'!BR88)+$F89</f>
        <v>144279.19774694342</v>
      </c>
      <c r="BV89" s="4">
        <f ca="1">BV88*EXP('Task 5'!BS88)+$F89</f>
        <v>121511.01559144317</v>
      </c>
      <c r="BW89" s="4">
        <f ca="1">BW88*EXP('Task 5'!BT88)+$F89</f>
        <v>84796.022385374861</v>
      </c>
      <c r="BX89" s="4">
        <f ca="1">BX88*EXP('Task 5'!BU88)+$F89</f>
        <v>98332.021761594704</v>
      </c>
      <c r="BY89" s="4">
        <f ca="1">BY88*EXP('Task 5'!BV88)+$F89</f>
        <v>147172.19911128795</v>
      </c>
      <c r="BZ89" s="4">
        <f ca="1">BZ88*EXP('Task 5'!BW88)+$F89</f>
        <v>121528.16183473571</v>
      </c>
      <c r="CA89" s="4">
        <f ca="1">CA88*EXP('Task 5'!BX88)+$F89</f>
        <v>152786.83299691326</v>
      </c>
      <c r="CB89" s="4">
        <f ca="1">CB88*EXP('Task 5'!BY88)+$F89</f>
        <v>163811.31253625307</v>
      </c>
      <c r="CC89" s="4">
        <f ca="1">CC88*EXP('Task 5'!BZ88)+$F89</f>
        <v>207208.81928415381</v>
      </c>
      <c r="CD89" s="4">
        <f ca="1">CD88*EXP('Task 5'!CA88)+$F89</f>
        <v>67022.153974641857</v>
      </c>
      <c r="CE89" s="4">
        <f ca="1">CE88*EXP('Task 5'!CB88)+$F89</f>
        <v>166111.11745901278</v>
      </c>
      <c r="CF89" s="4">
        <f ca="1">CF88*EXP('Task 5'!CC88)+$F89</f>
        <v>165718.17835451404</v>
      </c>
      <c r="CG89" s="4">
        <f ca="1">CG88*EXP('Task 5'!CD88)+$F89</f>
        <v>145750.61056186457</v>
      </c>
      <c r="CH89" s="4">
        <f ca="1">CH88*EXP('Task 5'!CE88)+$F89</f>
        <v>113881.88548996503</v>
      </c>
      <c r="CI89" s="4">
        <f ca="1">CI88*EXP('Task 5'!CF88)+$F89</f>
        <v>108401.87685193373</v>
      </c>
      <c r="CJ89" s="4">
        <f ca="1">CJ88*EXP('Task 5'!CG88)+$F89</f>
        <v>125715.76552816412</v>
      </c>
      <c r="CK89" s="4">
        <f ca="1">CK88*EXP('Task 5'!CH88)+$F89</f>
        <v>234426.02022589318</v>
      </c>
      <c r="CL89" s="4">
        <f ca="1">CL88*EXP('Task 5'!CI88)+$F89</f>
        <v>121570.00551871177</v>
      </c>
      <c r="CM89" s="4">
        <f ca="1">CM88*EXP('Task 5'!CJ88)+$F89</f>
        <v>118278.48606128158</v>
      </c>
      <c r="CN89" s="4">
        <f ca="1">CN88*EXP('Task 5'!CK88)+$F89</f>
        <v>113157.30797322861</v>
      </c>
      <c r="CO89" s="4">
        <f ca="1">CO88*EXP('Task 5'!CL88)+$F89</f>
        <v>88937.7508839371</v>
      </c>
      <c r="CP89" s="4">
        <f ca="1">CP88*EXP('Task 5'!CM88)+$F89</f>
        <v>121068.78280615559</v>
      </c>
      <c r="CQ89" s="4">
        <f ca="1">CQ88*EXP('Task 5'!CN88)+$F89</f>
        <v>167199.89187576773</v>
      </c>
      <c r="CR89" s="4">
        <f ca="1">CR88*EXP('Task 5'!CO88)+$F89</f>
        <v>132592.41844677675</v>
      </c>
      <c r="CS89" s="4">
        <f ca="1">CS88*EXP('Task 5'!CP88)+$F89</f>
        <v>117766.65023158907</v>
      </c>
      <c r="CT89" s="4">
        <f ca="1">CT88*EXP('Task 5'!CQ88)+$F89</f>
        <v>122997.62668765112</v>
      </c>
      <c r="CU89" s="4">
        <f ca="1">CU88*EXP('Task 5'!CR88)+$F89</f>
        <v>173031.33082260864</v>
      </c>
      <c r="CV89" s="4">
        <f ca="1">CV88*EXP('Task 5'!CS88)+$F89</f>
        <v>114760.72002512279</v>
      </c>
      <c r="CW89" s="4">
        <f ca="1">CW88*EXP('Task 5'!CT88)+$F89</f>
        <v>156972.25407376199</v>
      </c>
      <c r="CX89" s="4">
        <f ca="1">CX88*EXP('Task 5'!CU88)+$F89</f>
        <v>98618.360731716966</v>
      </c>
      <c r="CY89" s="4">
        <f ca="1">CY88*EXP('Task 5'!CV88)+$F89</f>
        <v>150737.45975741226</v>
      </c>
      <c r="CZ89" s="4">
        <f ca="1">CZ88*EXP('Task 5'!CW88)+$F89</f>
        <v>125980.45428040918</v>
      </c>
      <c r="DA89" s="4">
        <f ca="1">DA88*EXP('Task 5'!CX88)+$F89</f>
        <v>125133.29781567059</v>
      </c>
      <c r="DB89" s="4">
        <f ca="1">DB88*EXP('Task 5'!CY88)+$F89</f>
        <v>128502.98670450861</v>
      </c>
    </row>
    <row r="90" spans="1:106" x14ac:dyDescent="0.25">
      <c r="A90">
        <v>84</v>
      </c>
      <c r="B90" s="1">
        <f>'Task 2'!B87</f>
        <v>47514</v>
      </c>
      <c r="C90" s="4">
        <f>$B$3*'Task 2'!G87</f>
        <v>563.8613471217601</v>
      </c>
      <c r="D90" s="5">
        <f>'Task 3'!F87</f>
        <v>3.5937866753921188E-3</v>
      </c>
      <c r="E90" s="4">
        <f t="shared" si="3"/>
        <v>55775.230887860715</v>
      </c>
      <c r="F90" s="4">
        <f>$C$3*'Task 2'!G87</f>
        <v>1315.6764766174401</v>
      </c>
      <c r="G90" s="4">
        <f ca="1">G89*EXP('Task 5'!D89)+$F90</f>
        <v>152622.74993898236</v>
      </c>
      <c r="H90" s="4">
        <f ca="1">H89*EXP('Task 5'!E89)+$F90</f>
        <v>206608.03558618468</v>
      </c>
      <c r="I90" s="4">
        <f ca="1">I89*EXP('Task 5'!F89)+$F90</f>
        <v>131378.93378292478</v>
      </c>
      <c r="J90" s="4">
        <f ca="1">J89*EXP('Task 5'!G89)+$F90</f>
        <v>188415.47211529055</v>
      </c>
      <c r="K90" s="4">
        <f ca="1">K89*EXP('Task 5'!H89)+$F90</f>
        <v>288051.26182690857</v>
      </c>
      <c r="L90" s="4">
        <f ca="1">L89*EXP('Task 5'!I89)+$F90</f>
        <v>66221.152129841881</v>
      </c>
      <c r="M90" s="4">
        <f ca="1">M89*EXP('Task 5'!J89)+$F90</f>
        <v>119795.93073123104</v>
      </c>
      <c r="N90" s="4">
        <f ca="1">N89*EXP('Task 5'!K89)+$F90</f>
        <v>118615.10111605012</v>
      </c>
      <c r="O90" s="4">
        <f ca="1">O89*EXP('Task 5'!L89)+$F90</f>
        <v>323007.42848880799</v>
      </c>
      <c r="P90" s="4">
        <f ca="1">P89*EXP('Task 5'!M89)+$F90</f>
        <v>123412.20282130819</v>
      </c>
      <c r="Q90" s="4">
        <f ca="1">Q89*EXP('Task 5'!N89)+$F90</f>
        <v>113615.67588991538</v>
      </c>
      <c r="R90" s="4">
        <f ca="1">R89*EXP('Task 5'!O89)+$F90</f>
        <v>137979.24368691264</v>
      </c>
      <c r="S90" s="4">
        <f ca="1">S89*EXP('Task 5'!P89)+$F90</f>
        <v>88808.132902838086</v>
      </c>
      <c r="T90" s="4">
        <f ca="1">T89*EXP('Task 5'!Q89)+$F90</f>
        <v>143088.58687641492</v>
      </c>
      <c r="U90" s="4">
        <f ca="1">U89*EXP('Task 5'!R89)+$F90</f>
        <v>169275.19007438532</v>
      </c>
      <c r="V90" s="4">
        <f ca="1">V89*EXP('Task 5'!S89)+$F90</f>
        <v>165848.72906358779</v>
      </c>
      <c r="W90" s="4">
        <f ca="1">W89*EXP('Task 5'!T89)+$F90</f>
        <v>128853.80274976688</v>
      </c>
      <c r="X90" s="4">
        <f ca="1">X89*EXP('Task 5'!U89)+$F90</f>
        <v>111485.05215373801</v>
      </c>
      <c r="Y90" s="4">
        <f ca="1">Y89*EXP('Task 5'!V89)+$F90</f>
        <v>80504.175339480658</v>
      </c>
      <c r="Z90" s="4">
        <f ca="1">Z89*EXP('Task 5'!W89)+$F90</f>
        <v>163744.837974678</v>
      </c>
      <c r="AA90" s="4">
        <f ca="1">AA89*EXP('Task 5'!X89)+$F90</f>
        <v>156118.88853856336</v>
      </c>
      <c r="AB90" s="4">
        <f ca="1">AB89*EXP('Task 5'!Y89)+$F90</f>
        <v>90163.100361851946</v>
      </c>
      <c r="AC90" s="4">
        <f ca="1">AC89*EXP('Task 5'!Z89)+$F90</f>
        <v>80256.20778425438</v>
      </c>
      <c r="AD90" s="4">
        <f ca="1">AD89*EXP('Task 5'!AA89)+$F90</f>
        <v>170269.8306493987</v>
      </c>
      <c r="AE90" s="4">
        <f ca="1">AE89*EXP('Task 5'!AB89)+$F90</f>
        <v>147340.23866694246</v>
      </c>
      <c r="AF90" s="4">
        <f ca="1">AF89*EXP('Task 5'!AC89)+$F90</f>
        <v>74129.362051446093</v>
      </c>
      <c r="AG90" s="4">
        <f ca="1">AG89*EXP('Task 5'!AD89)+$F90</f>
        <v>161027.17029511256</v>
      </c>
      <c r="AH90" s="4">
        <f ca="1">AH89*EXP('Task 5'!AE89)+$F90</f>
        <v>160709.49490295869</v>
      </c>
      <c r="AI90" s="4">
        <f ca="1">AI89*EXP('Task 5'!AF89)+$F90</f>
        <v>100752.4447849429</v>
      </c>
      <c r="AJ90" s="4">
        <f ca="1">AJ89*EXP('Task 5'!AG89)+$F90</f>
        <v>104343.86976551342</v>
      </c>
      <c r="AK90" s="4">
        <f ca="1">AK89*EXP('Task 5'!AH89)+$F90</f>
        <v>122676.88341949809</v>
      </c>
      <c r="AL90" s="4">
        <f ca="1">AL89*EXP('Task 5'!AI89)+$F90</f>
        <v>118652.65317910258</v>
      </c>
      <c r="AM90" s="4">
        <f ca="1">AM89*EXP('Task 5'!AJ89)+$F90</f>
        <v>121769.1424785445</v>
      </c>
      <c r="AN90" s="4">
        <f ca="1">AN89*EXP('Task 5'!AK89)+$F90</f>
        <v>128329.81837930388</v>
      </c>
      <c r="AO90" s="4">
        <f ca="1">AO89*EXP('Task 5'!AL89)+$F90</f>
        <v>92476.87635390638</v>
      </c>
      <c r="AP90" s="4">
        <f ca="1">AP89*EXP('Task 5'!AM89)+$F90</f>
        <v>206125.88584348522</v>
      </c>
      <c r="AQ90" s="4">
        <f ca="1">AQ89*EXP('Task 5'!AN89)+$F90</f>
        <v>125198.7857861505</v>
      </c>
      <c r="AR90" s="4">
        <f ca="1">AR89*EXP('Task 5'!AO89)+$F90</f>
        <v>107204.80205650501</v>
      </c>
      <c r="AS90" s="4">
        <f ca="1">AS89*EXP('Task 5'!AP89)+$F90</f>
        <v>109913.09702876708</v>
      </c>
      <c r="AT90" s="4">
        <f ca="1">AT89*EXP('Task 5'!AQ89)+$F90</f>
        <v>119645.05812634753</v>
      </c>
      <c r="AU90" s="4">
        <f ca="1">AU89*EXP('Task 5'!AR89)+$F90</f>
        <v>162081.06084530902</v>
      </c>
      <c r="AV90" s="4">
        <f ca="1">AV89*EXP('Task 5'!AS89)+$F90</f>
        <v>114164.64494485708</v>
      </c>
      <c r="AW90" s="4">
        <f ca="1">AW89*EXP('Task 5'!AT89)+$F90</f>
        <v>133977.1683581156</v>
      </c>
      <c r="AX90" s="4">
        <f ca="1">AX89*EXP('Task 5'!AU89)+$F90</f>
        <v>142518.73245730143</v>
      </c>
      <c r="AY90" s="4">
        <f ca="1">AY89*EXP('Task 5'!AV89)+$F90</f>
        <v>123523.27215739488</v>
      </c>
      <c r="AZ90" s="4">
        <f ca="1">AZ89*EXP('Task 5'!AW89)+$F90</f>
        <v>147711.39887065487</v>
      </c>
      <c r="BA90" s="4">
        <f ca="1">BA89*EXP('Task 5'!AX89)+$F90</f>
        <v>107555.32079315616</v>
      </c>
      <c r="BB90" s="4">
        <f ca="1">BB89*EXP('Task 5'!AY89)+$F90</f>
        <v>138631.03484905791</v>
      </c>
      <c r="BC90" s="4">
        <f ca="1">BC89*EXP('Task 5'!AZ89)+$F90</f>
        <v>117876.28771287392</v>
      </c>
      <c r="BD90" s="4">
        <f ca="1">BD89*EXP('Task 5'!BA89)+$F90</f>
        <v>84367.392488089507</v>
      </c>
      <c r="BE90" s="4">
        <f ca="1">BE89*EXP('Task 5'!BB89)+$F90</f>
        <v>144120.68129981891</v>
      </c>
      <c r="BF90" s="4">
        <f ca="1">BF89*EXP('Task 5'!BC89)+$F90</f>
        <v>204923.03955788515</v>
      </c>
      <c r="BG90" s="4">
        <f ca="1">BG89*EXP('Task 5'!BD89)+$F90</f>
        <v>277586.90179428697</v>
      </c>
      <c r="BH90" s="4">
        <f ca="1">BH89*EXP('Task 5'!BE89)+$F90</f>
        <v>130292.23472058013</v>
      </c>
      <c r="BI90" s="4">
        <f ca="1">BI89*EXP('Task 5'!BF89)+$F90</f>
        <v>189041.15571382793</v>
      </c>
      <c r="BJ90" s="4">
        <f ca="1">BJ89*EXP('Task 5'!BG89)+$F90</f>
        <v>153151.12598209182</v>
      </c>
      <c r="BK90" s="4">
        <f ca="1">BK89*EXP('Task 5'!BH89)+$F90</f>
        <v>95606.839072162038</v>
      </c>
      <c r="BL90" s="4">
        <f ca="1">BL89*EXP('Task 5'!BI89)+$F90</f>
        <v>148463.14736818775</v>
      </c>
      <c r="BM90" s="4">
        <f ca="1">BM89*EXP('Task 5'!BJ89)+$F90</f>
        <v>132850.86893799569</v>
      </c>
      <c r="BN90" s="4">
        <f ca="1">BN89*EXP('Task 5'!BK89)+$F90</f>
        <v>262059.08010319984</v>
      </c>
      <c r="BO90" s="4">
        <f ca="1">BO89*EXP('Task 5'!BL89)+$F90</f>
        <v>171580.23531228211</v>
      </c>
      <c r="BP90" s="4">
        <f ca="1">BP89*EXP('Task 5'!BM89)+$F90</f>
        <v>108644.16808598681</v>
      </c>
      <c r="BQ90" s="4">
        <f ca="1">BQ89*EXP('Task 5'!BN89)+$F90</f>
        <v>104463.0683325555</v>
      </c>
      <c r="BR90" s="4">
        <f ca="1">BR89*EXP('Task 5'!BO89)+$F90</f>
        <v>112540.81611671479</v>
      </c>
      <c r="BS90" s="4">
        <f ca="1">BS89*EXP('Task 5'!BP89)+$F90</f>
        <v>77772.309129552057</v>
      </c>
      <c r="BT90" s="4">
        <f ca="1">BT89*EXP('Task 5'!BQ89)+$F90</f>
        <v>198342.9886514892</v>
      </c>
      <c r="BU90" s="4">
        <f ca="1">BU89*EXP('Task 5'!BR89)+$F90</f>
        <v>141797.18276217804</v>
      </c>
      <c r="BV90" s="4">
        <f ca="1">BV89*EXP('Task 5'!BS89)+$F90</f>
        <v>121513.73309827436</v>
      </c>
      <c r="BW90" s="4">
        <f ca="1">BW89*EXP('Task 5'!BT89)+$F90</f>
        <v>83660.655940745317</v>
      </c>
      <c r="BX90" s="4">
        <f ca="1">BX89*EXP('Task 5'!BU89)+$F90</f>
        <v>97369.893602325043</v>
      </c>
      <c r="BY90" s="4">
        <f ca="1">BY89*EXP('Task 5'!BV89)+$F90</f>
        <v>163246.53954686294</v>
      </c>
      <c r="BZ90" s="4">
        <f ca="1">BZ89*EXP('Task 5'!BW89)+$F90</f>
        <v>119937.94920997997</v>
      </c>
      <c r="CA90" s="4">
        <f ca="1">CA89*EXP('Task 5'!BX89)+$F90</f>
        <v>156685.9055418653</v>
      </c>
      <c r="CB90" s="4">
        <f ca="1">CB89*EXP('Task 5'!BY89)+$F90</f>
        <v>162185.00839555461</v>
      </c>
      <c r="CC90" s="4">
        <f ca="1">CC89*EXP('Task 5'!BZ89)+$F90</f>
        <v>211615.93541903183</v>
      </c>
      <c r="CD90" s="4">
        <f ca="1">CD89*EXP('Task 5'!CA89)+$F90</f>
        <v>66562.80210783206</v>
      </c>
      <c r="CE90" s="4">
        <f ca="1">CE89*EXP('Task 5'!CB89)+$F90</f>
        <v>160169.95539183557</v>
      </c>
      <c r="CF90" s="4">
        <f ca="1">CF89*EXP('Task 5'!CC89)+$F90</f>
        <v>181558.94960772074</v>
      </c>
      <c r="CG90" s="4">
        <f ca="1">CG89*EXP('Task 5'!CD89)+$F90</f>
        <v>154957.83400300145</v>
      </c>
      <c r="CH90" s="4">
        <f ca="1">CH89*EXP('Task 5'!CE89)+$F90</f>
        <v>120936.81441328891</v>
      </c>
      <c r="CI90" s="4">
        <f ca="1">CI89*EXP('Task 5'!CF89)+$F90</f>
        <v>121535.82014567981</v>
      </c>
      <c r="CJ90" s="4">
        <f ca="1">CJ89*EXP('Task 5'!CG89)+$F90</f>
        <v>121012.43155470298</v>
      </c>
      <c r="CK90" s="4">
        <f ca="1">CK89*EXP('Task 5'!CH89)+$F90</f>
        <v>240881.88072579066</v>
      </c>
      <c r="CL90" s="4">
        <f ca="1">CL89*EXP('Task 5'!CI89)+$F90</f>
        <v>121018.42538643624</v>
      </c>
      <c r="CM90" s="4">
        <f ca="1">CM89*EXP('Task 5'!CJ89)+$F90</f>
        <v>117816.59321749699</v>
      </c>
      <c r="CN90" s="4">
        <f ca="1">CN89*EXP('Task 5'!CK89)+$F90</f>
        <v>107433.08239075856</v>
      </c>
      <c r="CO90" s="4">
        <f ca="1">CO89*EXP('Task 5'!CL89)+$F90</f>
        <v>94099.275368757255</v>
      </c>
      <c r="CP90" s="4">
        <f ca="1">CP89*EXP('Task 5'!CM89)+$F90</f>
        <v>124296.61911360598</v>
      </c>
      <c r="CQ90" s="4">
        <f ca="1">CQ89*EXP('Task 5'!CN89)+$F90</f>
        <v>180650.90237863245</v>
      </c>
      <c r="CR90" s="4">
        <f ca="1">CR89*EXP('Task 5'!CO89)+$F90</f>
        <v>131757.45344066812</v>
      </c>
      <c r="CS90" s="4">
        <f ca="1">CS89*EXP('Task 5'!CP89)+$F90</f>
        <v>121577.91117089544</v>
      </c>
      <c r="CT90" s="4">
        <f ca="1">CT89*EXP('Task 5'!CQ89)+$F90</f>
        <v>122168.4943316955</v>
      </c>
      <c r="CU90" s="4">
        <f ca="1">CU89*EXP('Task 5'!CR89)+$F90</f>
        <v>173708.98412000356</v>
      </c>
      <c r="CV90" s="4">
        <f ca="1">CV89*EXP('Task 5'!CS89)+$F90</f>
        <v>110200.30033841399</v>
      </c>
      <c r="CW90" s="4">
        <f ca="1">CW89*EXP('Task 5'!CT89)+$F90</f>
        <v>152631.50375085065</v>
      </c>
      <c r="CX90" s="4">
        <f ca="1">CX89*EXP('Task 5'!CU89)+$F90</f>
        <v>103546.68068148321</v>
      </c>
      <c r="CY90" s="4">
        <f ca="1">CY89*EXP('Task 5'!CV89)+$F90</f>
        <v>150306.1327149084</v>
      </c>
      <c r="CZ90" s="4">
        <f ca="1">CZ89*EXP('Task 5'!CW89)+$F90</f>
        <v>124471.01828579784</v>
      </c>
      <c r="DA90" s="4">
        <f ca="1">DA89*EXP('Task 5'!CX89)+$F90</f>
        <v>113795.94145857032</v>
      </c>
      <c r="DB90" s="4">
        <f ca="1">DB89*EXP('Task 5'!CY89)+$F90</f>
        <v>132266.51141653099</v>
      </c>
    </row>
    <row r="91" spans="1:106" x14ac:dyDescent="0.25">
      <c r="A91">
        <v>85</v>
      </c>
      <c r="B91" s="1">
        <f>'Task 2'!B88</f>
        <v>47542</v>
      </c>
      <c r="C91" s="4">
        <f>$B$3*'Task 2'!G88</f>
        <v>563.8613471217601</v>
      </c>
      <c r="D91" s="5">
        <f>'Task 3'!F88</f>
        <v>3.5872575022219966E-3</v>
      </c>
      <c r="E91" s="4">
        <f t="shared" si="3"/>
        <v>56538.805641666535</v>
      </c>
      <c r="F91" s="4">
        <f>$C$3*'Task 2'!G88</f>
        <v>1315.6764766174401</v>
      </c>
      <c r="G91" s="4">
        <f ca="1">G90*EXP('Task 5'!D90)+$F91</f>
        <v>158446.65305755794</v>
      </c>
      <c r="H91" s="4">
        <f ca="1">H90*EXP('Task 5'!E90)+$F91</f>
        <v>225197.13056734268</v>
      </c>
      <c r="I91" s="4">
        <f ca="1">I90*EXP('Task 5'!F90)+$F91</f>
        <v>128634.27544004042</v>
      </c>
      <c r="J91" s="4">
        <f ca="1">J90*EXP('Task 5'!G90)+$F91</f>
        <v>175487.72597610013</v>
      </c>
      <c r="K91" s="4">
        <f ca="1">K90*EXP('Task 5'!H90)+$F91</f>
        <v>281681.06683425402</v>
      </c>
      <c r="L91" s="4">
        <f ca="1">L90*EXP('Task 5'!I90)+$F91</f>
        <v>68584.123719158189</v>
      </c>
      <c r="M91" s="4">
        <f ca="1">M90*EXP('Task 5'!J90)+$F91</f>
        <v>122260.13382144319</v>
      </c>
      <c r="N91" s="4">
        <f ca="1">N90*EXP('Task 5'!K90)+$F91</f>
        <v>126465.64390234958</v>
      </c>
      <c r="O91" s="4">
        <f ca="1">O90*EXP('Task 5'!L90)+$F91</f>
        <v>324204.18197434972</v>
      </c>
      <c r="P91" s="4">
        <f ca="1">P90*EXP('Task 5'!M90)+$F91</f>
        <v>130925.1613268879</v>
      </c>
      <c r="Q91" s="4">
        <f ca="1">Q90*EXP('Task 5'!N90)+$F91</f>
        <v>115925.22089861098</v>
      </c>
      <c r="R91" s="4">
        <f ca="1">R90*EXP('Task 5'!O90)+$F91</f>
        <v>144287.55459054926</v>
      </c>
      <c r="S91" s="4">
        <f ca="1">S90*EXP('Task 5'!P90)+$F91</f>
        <v>97022.950187919065</v>
      </c>
      <c r="T91" s="4">
        <f ca="1">T90*EXP('Task 5'!Q90)+$F91</f>
        <v>151041.77440639096</v>
      </c>
      <c r="U91" s="4">
        <f ca="1">U90*EXP('Task 5'!R90)+$F91</f>
        <v>172923.94681185888</v>
      </c>
      <c r="V91" s="4">
        <f ca="1">V90*EXP('Task 5'!S90)+$F91</f>
        <v>158296.0958616579</v>
      </c>
      <c r="W91" s="4">
        <f ca="1">W90*EXP('Task 5'!T90)+$F91</f>
        <v>121584.57139320445</v>
      </c>
      <c r="X91" s="4">
        <f ca="1">X90*EXP('Task 5'!U90)+$F91</f>
        <v>112736.46235412876</v>
      </c>
      <c r="Y91" s="4">
        <f ca="1">Y90*EXP('Task 5'!V90)+$F91</f>
        <v>86157.243349851386</v>
      </c>
      <c r="Z91" s="4">
        <f ca="1">Z90*EXP('Task 5'!W90)+$F91</f>
        <v>172904.64201540351</v>
      </c>
      <c r="AA91" s="4">
        <f ca="1">AA90*EXP('Task 5'!X90)+$F91</f>
        <v>148438.02132146343</v>
      </c>
      <c r="AB91" s="4">
        <f ca="1">AB90*EXP('Task 5'!Y90)+$F91</f>
        <v>90146.260396661848</v>
      </c>
      <c r="AC91" s="4">
        <f ca="1">AC90*EXP('Task 5'!Z90)+$F91</f>
        <v>81596.650463108541</v>
      </c>
      <c r="AD91" s="4">
        <f ca="1">AD90*EXP('Task 5'!AA90)+$F91</f>
        <v>175083.87731479653</v>
      </c>
      <c r="AE91" s="4">
        <f ca="1">AE90*EXP('Task 5'!AB90)+$F91</f>
        <v>147736.54328448334</v>
      </c>
      <c r="AF91" s="4">
        <f ca="1">AF90*EXP('Task 5'!AC90)+$F91</f>
        <v>67211.420037719741</v>
      </c>
      <c r="AG91" s="4">
        <f ca="1">AG90*EXP('Task 5'!AD90)+$F91</f>
        <v>160159.68197319622</v>
      </c>
      <c r="AH91" s="4">
        <f ca="1">AH90*EXP('Task 5'!AE90)+$F91</f>
        <v>166566.4406675896</v>
      </c>
      <c r="AI91" s="4">
        <f ca="1">AI90*EXP('Task 5'!AF90)+$F91</f>
        <v>108465.03927784092</v>
      </c>
      <c r="AJ91" s="4">
        <f ca="1">AJ90*EXP('Task 5'!AG90)+$F91</f>
        <v>105375.34855851698</v>
      </c>
      <c r="AK91" s="4">
        <f ca="1">AK90*EXP('Task 5'!AH90)+$F91</f>
        <v>132689.25916148923</v>
      </c>
      <c r="AL91" s="4">
        <f ca="1">AL90*EXP('Task 5'!AI90)+$F91</f>
        <v>124906.49407391578</v>
      </c>
      <c r="AM91" s="4">
        <f ca="1">AM90*EXP('Task 5'!AJ90)+$F91</f>
        <v>120414.63280924904</v>
      </c>
      <c r="AN91" s="4">
        <f ca="1">AN90*EXP('Task 5'!AK90)+$F91</f>
        <v>114768.76992127694</v>
      </c>
      <c r="AO91" s="4">
        <f ca="1">AO90*EXP('Task 5'!AL90)+$F91</f>
        <v>102590.53498752836</v>
      </c>
      <c r="AP91" s="4">
        <f ca="1">AP90*EXP('Task 5'!AM90)+$F91</f>
        <v>220748.49824111434</v>
      </c>
      <c r="AQ91" s="4">
        <f ca="1">AQ90*EXP('Task 5'!AN90)+$F91</f>
        <v>122084.04897785129</v>
      </c>
      <c r="AR91" s="4">
        <f ca="1">AR90*EXP('Task 5'!AO90)+$F91</f>
        <v>108699.93241529768</v>
      </c>
      <c r="AS91" s="4">
        <f ca="1">AS90*EXP('Task 5'!AP90)+$F91</f>
        <v>107936.95958966907</v>
      </c>
      <c r="AT91" s="4">
        <f ca="1">AT90*EXP('Task 5'!AQ90)+$F91</f>
        <v>120898.18233630582</v>
      </c>
      <c r="AU91" s="4">
        <f ca="1">AU90*EXP('Task 5'!AR90)+$F91</f>
        <v>179018.4095705057</v>
      </c>
      <c r="AV91" s="4">
        <f ca="1">AV90*EXP('Task 5'!AS90)+$F91</f>
        <v>125450.17910970512</v>
      </c>
      <c r="AW91" s="4">
        <f ca="1">AW90*EXP('Task 5'!AT90)+$F91</f>
        <v>128433.16313338953</v>
      </c>
      <c r="AX91" s="4">
        <f ca="1">AX90*EXP('Task 5'!AU90)+$F91</f>
        <v>148959.3876266258</v>
      </c>
      <c r="AY91" s="4">
        <f ca="1">AY90*EXP('Task 5'!AV90)+$F91</f>
        <v>120404.29543941018</v>
      </c>
      <c r="AZ91" s="4">
        <f ca="1">AZ90*EXP('Task 5'!AW90)+$F91</f>
        <v>139774.7159856942</v>
      </c>
      <c r="BA91" s="4">
        <f ca="1">BA90*EXP('Task 5'!AX90)+$F91</f>
        <v>112028.77781611384</v>
      </c>
      <c r="BB91" s="4">
        <f ca="1">BB90*EXP('Task 5'!AY90)+$F91</f>
        <v>141750.40065935283</v>
      </c>
      <c r="BC91" s="4">
        <f ca="1">BC90*EXP('Task 5'!AZ90)+$F91</f>
        <v>120809.22955678753</v>
      </c>
      <c r="BD91" s="4">
        <f ca="1">BD90*EXP('Task 5'!BA90)+$F91</f>
        <v>82361.726847618687</v>
      </c>
      <c r="BE91" s="4">
        <f ca="1">BE90*EXP('Task 5'!BB90)+$F91</f>
        <v>142565.7457045975</v>
      </c>
      <c r="BF91" s="4">
        <f ca="1">BF90*EXP('Task 5'!BC90)+$F91</f>
        <v>217372.22910831304</v>
      </c>
      <c r="BG91" s="4">
        <f ca="1">BG90*EXP('Task 5'!BD90)+$F91</f>
        <v>296392.01552488783</v>
      </c>
      <c r="BH91" s="4">
        <f ca="1">BH90*EXP('Task 5'!BE90)+$F91</f>
        <v>140011.60949190208</v>
      </c>
      <c r="BI91" s="4">
        <f ca="1">BI90*EXP('Task 5'!BF90)+$F91</f>
        <v>203060.46211652984</v>
      </c>
      <c r="BJ91" s="4">
        <f ca="1">BJ90*EXP('Task 5'!BG90)+$F91</f>
        <v>160652.81491551379</v>
      </c>
      <c r="BK91" s="4">
        <f ca="1">BK90*EXP('Task 5'!BH90)+$F91</f>
        <v>89536.340222514118</v>
      </c>
      <c r="BL91" s="4">
        <f ca="1">BL90*EXP('Task 5'!BI90)+$F91</f>
        <v>149420.32897597295</v>
      </c>
      <c r="BM91" s="4">
        <f ca="1">BM90*EXP('Task 5'!BJ90)+$F91</f>
        <v>131983.13580720749</v>
      </c>
      <c r="BN91" s="4">
        <f ca="1">BN90*EXP('Task 5'!BK90)+$F91</f>
        <v>245294.51459777914</v>
      </c>
      <c r="BO91" s="4">
        <f ca="1">BO90*EXP('Task 5'!BL90)+$F91</f>
        <v>181806.63860050417</v>
      </c>
      <c r="BP91" s="4">
        <f ca="1">BP90*EXP('Task 5'!BM90)+$F91</f>
        <v>118434.8384109364</v>
      </c>
      <c r="BQ91" s="4">
        <f ca="1">BQ90*EXP('Task 5'!BN90)+$F91</f>
        <v>117893.42147872548</v>
      </c>
      <c r="BR91" s="4">
        <f ca="1">BR90*EXP('Task 5'!BO90)+$F91</f>
        <v>109372.52955124663</v>
      </c>
      <c r="BS91" s="4">
        <f ca="1">BS90*EXP('Task 5'!BP90)+$F91</f>
        <v>78749.052615899927</v>
      </c>
      <c r="BT91" s="4">
        <f ca="1">BT90*EXP('Task 5'!BQ90)+$F91</f>
        <v>197785.66036159938</v>
      </c>
      <c r="BU91" s="4">
        <f ca="1">BU90*EXP('Task 5'!BR90)+$F91</f>
        <v>130821.56056891929</v>
      </c>
      <c r="BV91" s="4">
        <f ca="1">BV90*EXP('Task 5'!BS90)+$F91</f>
        <v>117997.81510084616</v>
      </c>
      <c r="BW91" s="4">
        <f ca="1">BW90*EXP('Task 5'!BT90)+$F91</f>
        <v>80763.423694950936</v>
      </c>
      <c r="BX91" s="4">
        <f ca="1">BX90*EXP('Task 5'!BU90)+$F91</f>
        <v>95602.318783350493</v>
      </c>
      <c r="BY91" s="4">
        <f ca="1">BY90*EXP('Task 5'!BV90)+$F91</f>
        <v>162734.35730576405</v>
      </c>
      <c r="BZ91" s="4">
        <f ca="1">BZ90*EXP('Task 5'!BW90)+$F91</f>
        <v>117964.16673172794</v>
      </c>
      <c r="CA91" s="4">
        <f ca="1">CA90*EXP('Task 5'!BX90)+$F91</f>
        <v>161482.24109486383</v>
      </c>
      <c r="CB91" s="4">
        <f ca="1">CB90*EXP('Task 5'!BY90)+$F91</f>
        <v>165692.42466061143</v>
      </c>
      <c r="CC91" s="4">
        <f ca="1">CC90*EXP('Task 5'!BZ90)+$F91</f>
        <v>212294.03663820654</v>
      </c>
      <c r="CD91" s="4">
        <f ca="1">CD90*EXP('Task 5'!CA90)+$F91</f>
        <v>68757.570407083433</v>
      </c>
      <c r="CE91" s="4">
        <f ca="1">CE90*EXP('Task 5'!CB90)+$F91</f>
        <v>166251.69713743418</v>
      </c>
      <c r="CF91" s="4">
        <f ca="1">CF90*EXP('Task 5'!CC90)+$F91</f>
        <v>172480.42953086438</v>
      </c>
      <c r="CG91" s="4">
        <f ca="1">CG90*EXP('Task 5'!CD90)+$F91</f>
        <v>154224.74390746065</v>
      </c>
      <c r="CH91" s="4">
        <f ca="1">CH90*EXP('Task 5'!CE90)+$F91</f>
        <v>115241.48935169048</v>
      </c>
      <c r="CI91" s="4">
        <f ca="1">CI90*EXP('Task 5'!CF90)+$F91</f>
        <v>118302.47056453863</v>
      </c>
      <c r="CJ91" s="4">
        <f ca="1">CJ90*EXP('Task 5'!CG90)+$F91</f>
        <v>128793.57862796006</v>
      </c>
      <c r="CK91" s="4">
        <f ca="1">CK90*EXP('Task 5'!CH90)+$F91</f>
        <v>237635.74076779146</v>
      </c>
      <c r="CL91" s="4">
        <f ca="1">CL90*EXP('Task 5'!CI90)+$F91</f>
        <v>128510.11827372016</v>
      </c>
      <c r="CM91" s="4">
        <f ca="1">CM90*EXP('Task 5'!CJ90)+$F91</f>
        <v>112801.01826340135</v>
      </c>
      <c r="CN91" s="4">
        <f ca="1">CN90*EXP('Task 5'!CK90)+$F91</f>
        <v>115994.80206995488</v>
      </c>
      <c r="CO91" s="4">
        <f ca="1">CO90*EXP('Task 5'!CL90)+$F91</f>
        <v>96865.950375580083</v>
      </c>
      <c r="CP91" s="4">
        <f ca="1">CP90*EXP('Task 5'!CM90)+$F91</f>
        <v>120943.1791675322</v>
      </c>
      <c r="CQ91" s="4">
        <f ca="1">CQ90*EXP('Task 5'!CN90)+$F91</f>
        <v>180361.14254553756</v>
      </c>
      <c r="CR91" s="4">
        <f ca="1">CR90*EXP('Task 5'!CO90)+$F91</f>
        <v>149744.46240835829</v>
      </c>
      <c r="CS91" s="4">
        <f ca="1">CS90*EXP('Task 5'!CP90)+$F91</f>
        <v>134495.42425866131</v>
      </c>
      <c r="CT91" s="4">
        <f ca="1">CT90*EXP('Task 5'!CQ90)+$F91</f>
        <v>129130.34919068363</v>
      </c>
      <c r="CU91" s="4">
        <f ca="1">CU90*EXP('Task 5'!CR90)+$F91</f>
        <v>167056.59646651812</v>
      </c>
      <c r="CV91" s="4">
        <f ca="1">CV90*EXP('Task 5'!CS90)+$F91</f>
        <v>110982.61460069832</v>
      </c>
      <c r="CW91" s="4">
        <f ca="1">CW90*EXP('Task 5'!CT90)+$F91</f>
        <v>140091.4931597434</v>
      </c>
      <c r="CX91" s="4">
        <f ca="1">CX90*EXP('Task 5'!CU90)+$F91</f>
        <v>100693.39413113368</v>
      </c>
      <c r="CY91" s="4">
        <f ca="1">CY90*EXP('Task 5'!CV90)+$F91</f>
        <v>156229.86944239153</v>
      </c>
      <c r="CZ91" s="4">
        <f ca="1">CZ90*EXP('Task 5'!CW90)+$F91</f>
        <v>116571.68406911055</v>
      </c>
      <c r="DA91" s="4">
        <f ca="1">DA90*EXP('Task 5'!CX90)+$F91</f>
        <v>122277.08147137117</v>
      </c>
      <c r="DB91" s="4">
        <f ca="1">DB90*EXP('Task 5'!CY90)+$F91</f>
        <v>129124.51656753657</v>
      </c>
    </row>
    <row r="92" spans="1:106" x14ac:dyDescent="0.25">
      <c r="A92">
        <v>86</v>
      </c>
      <c r="B92" s="1">
        <f>'Task 2'!B89</f>
        <v>47573</v>
      </c>
      <c r="C92" s="4">
        <f>$B$3*'Task 2'!G89</f>
        <v>563.8613471217601</v>
      </c>
      <c r="D92" s="5">
        <f>'Task 3'!F89</f>
        <v>3.5806827422300014E-3</v>
      </c>
      <c r="E92" s="4">
        <f t="shared" si="3"/>
        <v>57304.740983987002</v>
      </c>
      <c r="F92" s="4">
        <f>$C$3*'Task 2'!G89</f>
        <v>1315.6764766174401</v>
      </c>
      <c r="G92" s="4">
        <f ca="1">G91*EXP('Task 5'!D91)+$F92</f>
        <v>169017.43415772414</v>
      </c>
      <c r="H92" s="4">
        <f ca="1">H91*EXP('Task 5'!E91)+$F92</f>
        <v>222051.70619603692</v>
      </c>
      <c r="I92" s="4">
        <f ca="1">I91*EXP('Task 5'!F91)+$F92</f>
        <v>132762.43100740618</v>
      </c>
      <c r="J92" s="4">
        <f ca="1">J91*EXP('Task 5'!G91)+$F92</f>
        <v>175858.08635924963</v>
      </c>
      <c r="K92" s="4">
        <f ca="1">K91*EXP('Task 5'!H91)+$F92</f>
        <v>276872.91359883558</v>
      </c>
      <c r="L92" s="4">
        <f ca="1">L91*EXP('Task 5'!I91)+$F92</f>
        <v>67448.819092133403</v>
      </c>
      <c r="M92" s="4">
        <f ca="1">M91*EXP('Task 5'!J91)+$F92</f>
        <v>119813.61166469383</v>
      </c>
      <c r="N92" s="4">
        <f ca="1">N91*EXP('Task 5'!K91)+$F92</f>
        <v>125762.13428656421</v>
      </c>
      <c r="O92" s="4">
        <f ca="1">O91*EXP('Task 5'!L91)+$F92</f>
        <v>308070.58077798819</v>
      </c>
      <c r="P92" s="4">
        <f ca="1">P91*EXP('Task 5'!M91)+$F92</f>
        <v>140151.32501005629</v>
      </c>
      <c r="Q92" s="4">
        <f ca="1">Q91*EXP('Task 5'!N91)+$F92</f>
        <v>109365.80249942634</v>
      </c>
      <c r="R92" s="4">
        <f ca="1">R91*EXP('Task 5'!O91)+$F92</f>
        <v>150451.94842681626</v>
      </c>
      <c r="S92" s="4">
        <f ca="1">S91*EXP('Task 5'!P91)+$F92</f>
        <v>98928.685362606382</v>
      </c>
      <c r="T92" s="4">
        <f ca="1">T91*EXP('Task 5'!Q91)+$F92</f>
        <v>162327.55585126046</v>
      </c>
      <c r="U92" s="4">
        <f ca="1">U91*EXP('Task 5'!R91)+$F92</f>
        <v>181702.43314452106</v>
      </c>
      <c r="V92" s="4">
        <f ca="1">V91*EXP('Task 5'!S91)+$F92</f>
        <v>151660.28385439402</v>
      </c>
      <c r="W92" s="4">
        <f ca="1">W91*EXP('Task 5'!T91)+$F92</f>
        <v>128237.26651020796</v>
      </c>
      <c r="X92" s="4">
        <f ca="1">X91*EXP('Task 5'!U91)+$F92</f>
        <v>110765.18569605004</v>
      </c>
      <c r="Y92" s="4">
        <f ca="1">Y91*EXP('Task 5'!V91)+$F92</f>
        <v>87230.935332805384</v>
      </c>
      <c r="Z92" s="4">
        <f ca="1">Z91*EXP('Task 5'!W91)+$F92</f>
        <v>175530.54716938306</v>
      </c>
      <c r="AA92" s="4">
        <f ca="1">AA91*EXP('Task 5'!X91)+$F92</f>
        <v>142816.378613932</v>
      </c>
      <c r="AB92" s="4">
        <f ca="1">AB91*EXP('Task 5'!Y91)+$F92</f>
        <v>90566.352324798339</v>
      </c>
      <c r="AC92" s="4">
        <f ca="1">AC91*EXP('Task 5'!Z91)+$F92</f>
        <v>77366.241279156195</v>
      </c>
      <c r="AD92" s="4">
        <f ca="1">AD91*EXP('Task 5'!AA91)+$F92</f>
        <v>173565.81072596833</v>
      </c>
      <c r="AE92" s="4">
        <f ca="1">AE91*EXP('Task 5'!AB91)+$F92</f>
        <v>146545.77777450753</v>
      </c>
      <c r="AF92" s="4">
        <f ca="1">AF91*EXP('Task 5'!AC91)+$F92</f>
        <v>62075.776998038491</v>
      </c>
      <c r="AG92" s="4">
        <f ca="1">AG91*EXP('Task 5'!AD91)+$F92</f>
        <v>167637.89765055903</v>
      </c>
      <c r="AH92" s="4">
        <f ca="1">AH91*EXP('Task 5'!AE91)+$F92</f>
        <v>174090.46486238154</v>
      </c>
      <c r="AI92" s="4">
        <f ca="1">AI91*EXP('Task 5'!AF91)+$F92</f>
        <v>116617.48030286435</v>
      </c>
      <c r="AJ92" s="4">
        <f ca="1">AJ91*EXP('Task 5'!AG91)+$F92</f>
        <v>103867.55273753421</v>
      </c>
      <c r="AK92" s="4">
        <f ca="1">AK91*EXP('Task 5'!AH91)+$F92</f>
        <v>127673.82712824267</v>
      </c>
      <c r="AL92" s="4">
        <f ca="1">AL91*EXP('Task 5'!AI91)+$F92</f>
        <v>127888.65451780819</v>
      </c>
      <c r="AM92" s="4">
        <f ca="1">AM91*EXP('Task 5'!AJ91)+$F92</f>
        <v>133870.41236190408</v>
      </c>
      <c r="AN92" s="4">
        <f ca="1">AN91*EXP('Task 5'!AK91)+$F92</f>
        <v>114178.54891950617</v>
      </c>
      <c r="AO92" s="4">
        <f ca="1">AO91*EXP('Task 5'!AL91)+$F92</f>
        <v>95114.632277455545</v>
      </c>
      <c r="AP92" s="4">
        <f ca="1">AP91*EXP('Task 5'!AM91)+$F92</f>
        <v>233522.24526974099</v>
      </c>
      <c r="AQ92" s="4">
        <f ca="1">AQ91*EXP('Task 5'!AN91)+$F92</f>
        <v>126984.26302035004</v>
      </c>
      <c r="AR92" s="4">
        <f ca="1">AR91*EXP('Task 5'!AO91)+$F92</f>
        <v>113670.0090137794</v>
      </c>
      <c r="AS92" s="4">
        <f ca="1">AS91*EXP('Task 5'!AP91)+$F92</f>
        <v>102108.00803223158</v>
      </c>
      <c r="AT92" s="4">
        <f ca="1">AT91*EXP('Task 5'!AQ91)+$F92</f>
        <v>113479.21462506913</v>
      </c>
      <c r="AU92" s="4">
        <f ca="1">AU91*EXP('Task 5'!AR91)+$F92</f>
        <v>175100.89208581974</v>
      </c>
      <c r="AV92" s="4">
        <f ca="1">AV91*EXP('Task 5'!AS91)+$F92</f>
        <v>124007.8155820345</v>
      </c>
      <c r="AW92" s="4">
        <f ca="1">AW91*EXP('Task 5'!AT91)+$F92</f>
        <v>122840.74797859894</v>
      </c>
      <c r="AX92" s="4">
        <f ca="1">AX91*EXP('Task 5'!AU91)+$F92</f>
        <v>134253.896736914</v>
      </c>
      <c r="AY92" s="4">
        <f ca="1">AY91*EXP('Task 5'!AV91)+$F92</f>
        <v>137203.1295851148</v>
      </c>
      <c r="AZ92" s="4">
        <f ca="1">AZ91*EXP('Task 5'!AW91)+$F92</f>
        <v>150291.30280850019</v>
      </c>
      <c r="BA92" s="4">
        <f ca="1">BA91*EXP('Task 5'!AX91)+$F92</f>
        <v>117152.34310592324</v>
      </c>
      <c r="BB92" s="4">
        <f ca="1">BB91*EXP('Task 5'!AY91)+$F92</f>
        <v>141531.20935681465</v>
      </c>
      <c r="BC92" s="4">
        <f ca="1">BC91*EXP('Task 5'!AZ91)+$F92</f>
        <v>126649.7924152434</v>
      </c>
      <c r="BD92" s="4">
        <f ca="1">BD91*EXP('Task 5'!BA91)+$F92</f>
        <v>87338.724898458837</v>
      </c>
      <c r="BE92" s="4">
        <f ca="1">BE91*EXP('Task 5'!BB91)+$F92</f>
        <v>143697.7725820874</v>
      </c>
      <c r="BF92" s="4">
        <f ca="1">BF91*EXP('Task 5'!BC91)+$F92</f>
        <v>200757.28451008955</v>
      </c>
      <c r="BG92" s="4">
        <f ca="1">BG91*EXP('Task 5'!BD91)+$F92</f>
        <v>298802.67494515824</v>
      </c>
      <c r="BH92" s="4">
        <f ca="1">BH91*EXP('Task 5'!BE91)+$F92</f>
        <v>134300.630866847</v>
      </c>
      <c r="BI92" s="4">
        <f ca="1">BI91*EXP('Task 5'!BF91)+$F92</f>
        <v>218699.19906919115</v>
      </c>
      <c r="BJ92" s="4">
        <f ca="1">BJ91*EXP('Task 5'!BG91)+$F92</f>
        <v>164411.48535763478</v>
      </c>
      <c r="BK92" s="4">
        <f ca="1">BK91*EXP('Task 5'!BH91)+$F92</f>
        <v>81435.441432953201</v>
      </c>
      <c r="BL92" s="4">
        <f ca="1">BL91*EXP('Task 5'!BI91)+$F92</f>
        <v>154339.06383396045</v>
      </c>
      <c r="BM92" s="4">
        <f ca="1">BM91*EXP('Task 5'!BJ91)+$F92</f>
        <v>131698.30439909126</v>
      </c>
      <c r="BN92" s="4">
        <f ca="1">BN91*EXP('Task 5'!BK91)+$F92</f>
        <v>209962.32295015219</v>
      </c>
      <c r="BO92" s="4">
        <f ca="1">BO91*EXP('Task 5'!BL91)+$F92</f>
        <v>178711.88558224423</v>
      </c>
      <c r="BP92" s="4">
        <f ca="1">BP91*EXP('Task 5'!BM91)+$F92</f>
        <v>118893.61660145779</v>
      </c>
      <c r="BQ92" s="4">
        <f ca="1">BQ91*EXP('Task 5'!BN91)+$F92</f>
        <v>122992.51777640473</v>
      </c>
      <c r="BR92" s="4">
        <f ca="1">BR91*EXP('Task 5'!BO91)+$F92</f>
        <v>115746.88081789293</v>
      </c>
      <c r="BS92" s="4">
        <f ca="1">BS91*EXP('Task 5'!BP91)+$F92</f>
        <v>72512.443229984667</v>
      </c>
      <c r="BT92" s="4">
        <f ca="1">BT91*EXP('Task 5'!BQ91)+$F92</f>
        <v>180943.41219562432</v>
      </c>
      <c r="BU92" s="4">
        <f ca="1">BU91*EXP('Task 5'!BR91)+$F92</f>
        <v>128957.03618975406</v>
      </c>
      <c r="BV92" s="4">
        <f ca="1">BV91*EXP('Task 5'!BS91)+$F92</f>
        <v>136944.24167727149</v>
      </c>
      <c r="BW92" s="4">
        <f ca="1">BW91*EXP('Task 5'!BT91)+$F92</f>
        <v>85443.496517470427</v>
      </c>
      <c r="BX92" s="4">
        <f ca="1">BX91*EXP('Task 5'!BU91)+$F92</f>
        <v>92903.622913241197</v>
      </c>
      <c r="BY92" s="4">
        <f ca="1">BY91*EXP('Task 5'!BV91)+$F92</f>
        <v>161520.33294045585</v>
      </c>
      <c r="BZ92" s="4">
        <f ca="1">BZ91*EXP('Task 5'!BW91)+$F92</f>
        <v>118369.45581800427</v>
      </c>
      <c r="CA92" s="4">
        <f ca="1">CA91*EXP('Task 5'!BX91)+$F92</f>
        <v>162147.68662616936</v>
      </c>
      <c r="CB92" s="4">
        <f ca="1">CB91*EXP('Task 5'!BY91)+$F92</f>
        <v>164029.38942356023</v>
      </c>
      <c r="CC92" s="4">
        <f ca="1">CC91*EXP('Task 5'!BZ91)+$F92</f>
        <v>205672.18374077399</v>
      </c>
      <c r="CD92" s="4">
        <f ca="1">CD91*EXP('Task 5'!CA91)+$F92</f>
        <v>74047.957477357297</v>
      </c>
      <c r="CE92" s="4">
        <f ca="1">CE91*EXP('Task 5'!CB91)+$F92</f>
        <v>158430.8510191325</v>
      </c>
      <c r="CF92" s="4">
        <f ca="1">CF91*EXP('Task 5'!CC91)+$F92</f>
        <v>168830.21554375914</v>
      </c>
      <c r="CG92" s="4">
        <f ca="1">CG91*EXP('Task 5'!CD91)+$F92</f>
        <v>140905.49211750616</v>
      </c>
      <c r="CH92" s="4">
        <f ca="1">CH91*EXP('Task 5'!CE91)+$F92</f>
        <v>105201.69987568429</v>
      </c>
      <c r="CI92" s="4">
        <f ca="1">CI91*EXP('Task 5'!CF91)+$F92</f>
        <v>116308.29962975439</v>
      </c>
      <c r="CJ92" s="4">
        <f ca="1">CJ91*EXP('Task 5'!CG91)+$F92</f>
        <v>128002.18038890562</v>
      </c>
      <c r="CK92" s="4">
        <f ca="1">CK91*EXP('Task 5'!CH91)+$F92</f>
        <v>217380.55480624293</v>
      </c>
      <c r="CL92" s="4">
        <f ca="1">CL91*EXP('Task 5'!CI91)+$F92</f>
        <v>137695.06243432869</v>
      </c>
      <c r="CM92" s="4">
        <f ca="1">CM91*EXP('Task 5'!CJ91)+$F92</f>
        <v>119732.58061022889</v>
      </c>
      <c r="CN92" s="4">
        <f ca="1">CN91*EXP('Task 5'!CK91)+$F92</f>
        <v>111561.48304509306</v>
      </c>
      <c r="CO92" s="4">
        <f ca="1">CO91*EXP('Task 5'!CL91)+$F92</f>
        <v>90280.053910559116</v>
      </c>
      <c r="CP92" s="4">
        <f ca="1">CP91*EXP('Task 5'!CM91)+$F92</f>
        <v>134784.59391684621</v>
      </c>
      <c r="CQ92" s="4">
        <f ca="1">CQ91*EXP('Task 5'!CN91)+$F92</f>
        <v>188623.82006099098</v>
      </c>
      <c r="CR92" s="4">
        <f ca="1">CR91*EXP('Task 5'!CO91)+$F92</f>
        <v>158141.87083339016</v>
      </c>
      <c r="CS92" s="4">
        <f ca="1">CS91*EXP('Task 5'!CP91)+$F92</f>
        <v>138541.84808852701</v>
      </c>
      <c r="CT92" s="4">
        <f ca="1">CT91*EXP('Task 5'!CQ91)+$F92</f>
        <v>125145.8264549177</v>
      </c>
      <c r="CU92" s="4">
        <f ca="1">CU91*EXP('Task 5'!CR91)+$F92</f>
        <v>185015.30893255994</v>
      </c>
      <c r="CV92" s="4">
        <f ca="1">CV91*EXP('Task 5'!CS91)+$F92</f>
        <v>111957.85489209344</v>
      </c>
      <c r="CW92" s="4">
        <f ca="1">CW91*EXP('Task 5'!CT91)+$F92</f>
        <v>138585.27505782212</v>
      </c>
      <c r="CX92" s="4">
        <f ca="1">CX91*EXP('Task 5'!CU91)+$F92</f>
        <v>95792.902003126379</v>
      </c>
      <c r="CY92" s="4">
        <f ca="1">CY91*EXP('Task 5'!CV91)+$F92</f>
        <v>162979.95608867996</v>
      </c>
      <c r="CZ92" s="4">
        <f ca="1">CZ91*EXP('Task 5'!CW91)+$F92</f>
        <v>119206.79659833504</v>
      </c>
      <c r="DA92" s="4">
        <f ca="1">DA91*EXP('Task 5'!CX91)+$F92</f>
        <v>123326.45540533555</v>
      </c>
      <c r="DB92" s="4">
        <f ca="1">DB91*EXP('Task 5'!CY91)+$F92</f>
        <v>122025.2607778036</v>
      </c>
    </row>
    <row r="93" spans="1:106" x14ac:dyDescent="0.25">
      <c r="A93">
        <v>87</v>
      </c>
      <c r="B93" s="1">
        <f>'Task 2'!B90</f>
        <v>47603</v>
      </c>
      <c r="C93" s="4">
        <f>$B$3*'Task 2'!G90</f>
        <v>563.8613471217601</v>
      </c>
      <c r="D93" s="5">
        <f>'Task 3'!F90</f>
        <v>3.5740761217952777E-3</v>
      </c>
      <c r="E93" s="4">
        <f t="shared" si="3"/>
        <v>58073.034156332273</v>
      </c>
      <c r="F93" s="4">
        <f>$C$3*'Task 2'!G90</f>
        <v>1315.6764766174401</v>
      </c>
      <c r="G93" s="4">
        <f ca="1">G92*EXP('Task 5'!D92)+$F93</f>
        <v>173740.19939960365</v>
      </c>
      <c r="H93" s="4">
        <f ca="1">H92*EXP('Task 5'!E92)+$F93</f>
        <v>199987.60149201166</v>
      </c>
      <c r="I93" s="4">
        <f ca="1">I92*EXP('Task 5'!F92)+$F93</f>
        <v>141654.97391783237</v>
      </c>
      <c r="J93" s="4">
        <f ca="1">J92*EXP('Task 5'!G92)+$F93</f>
        <v>176753.1562054024</v>
      </c>
      <c r="K93" s="4">
        <f ca="1">K92*EXP('Task 5'!H92)+$F93</f>
        <v>279546.57236381812</v>
      </c>
      <c r="L93" s="4">
        <f ca="1">L92*EXP('Task 5'!I92)+$F93</f>
        <v>70564.227698069604</v>
      </c>
      <c r="M93" s="4">
        <f ca="1">M92*EXP('Task 5'!J92)+$F93</f>
        <v>136426.73832697372</v>
      </c>
      <c r="N93" s="4">
        <f ca="1">N92*EXP('Task 5'!K92)+$F93</f>
        <v>122492.47487869412</v>
      </c>
      <c r="O93" s="4">
        <f ca="1">O92*EXP('Task 5'!L92)+$F93</f>
        <v>340008.95033209218</v>
      </c>
      <c r="P93" s="4">
        <f ca="1">P92*EXP('Task 5'!M92)+$F93</f>
        <v>129981.654807332</v>
      </c>
      <c r="Q93" s="4">
        <f ca="1">Q92*EXP('Task 5'!N92)+$F93</f>
        <v>117343.70231667483</v>
      </c>
      <c r="R93" s="4">
        <f ca="1">R92*EXP('Task 5'!O92)+$F93</f>
        <v>155934.38649641952</v>
      </c>
      <c r="S93" s="4">
        <f ca="1">S92*EXP('Task 5'!P92)+$F93</f>
        <v>109161.13572658889</v>
      </c>
      <c r="T93" s="4">
        <f ca="1">T92*EXP('Task 5'!Q92)+$F93</f>
        <v>163646.17463301634</v>
      </c>
      <c r="U93" s="4">
        <f ca="1">U92*EXP('Task 5'!R92)+$F93</f>
        <v>179692.81339421959</v>
      </c>
      <c r="V93" s="4">
        <f ca="1">V92*EXP('Task 5'!S92)+$F93</f>
        <v>155137.48736759537</v>
      </c>
      <c r="W93" s="4">
        <f ca="1">W92*EXP('Task 5'!T92)+$F93</f>
        <v>116485.09540221599</v>
      </c>
      <c r="X93" s="4">
        <f ca="1">X92*EXP('Task 5'!U92)+$F93</f>
        <v>115381.47828603665</v>
      </c>
      <c r="Y93" s="4">
        <f ca="1">Y92*EXP('Task 5'!V92)+$F93</f>
        <v>79396.965034040841</v>
      </c>
      <c r="Z93" s="4">
        <f ca="1">Z92*EXP('Task 5'!W92)+$F93</f>
        <v>184314.67173003237</v>
      </c>
      <c r="AA93" s="4">
        <f ca="1">AA92*EXP('Task 5'!X92)+$F93</f>
        <v>149907.89985551886</v>
      </c>
      <c r="AB93" s="4">
        <f ca="1">AB92*EXP('Task 5'!Y92)+$F93</f>
        <v>103566.50275673602</v>
      </c>
      <c r="AC93" s="4">
        <f ca="1">AC92*EXP('Task 5'!Z92)+$F93</f>
        <v>85822.873307714137</v>
      </c>
      <c r="AD93" s="4">
        <f ca="1">AD92*EXP('Task 5'!AA92)+$F93</f>
        <v>181843.38214753321</v>
      </c>
      <c r="AE93" s="4">
        <f ca="1">AE92*EXP('Task 5'!AB92)+$F93</f>
        <v>143072.66488289685</v>
      </c>
      <c r="AF93" s="4">
        <f ca="1">AF92*EXP('Task 5'!AC92)+$F93</f>
        <v>62912.142589142677</v>
      </c>
      <c r="AG93" s="4">
        <f ca="1">AG92*EXP('Task 5'!AD92)+$F93</f>
        <v>169266.9691225017</v>
      </c>
      <c r="AH93" s="4">
        <f ca="1">AH92*EXP('Task 5'!AE92)+$F93</f>
        <v>177464.19813644377</v>
      </c>
      <c r="AI93" s="4">
        <f ca="1">AI92*EXP('Task 5'!AF92)+$F93</f>
        <v>119091.45972559047</v>
      </c>
      <c r="AJ93" s="4">
        <f ca="1">AJ92*EXP('Task 5'!AG92)+$F93</f>
        <v>111076.53596055422</v>
      </c>
      <c r="AK93" s="4">
        <f ca="1">AK92*EXP('Task 5'!AH92)+$F93</f>
        <v>144350.35496229125</v>
      </c>
      <c r="AL93" s="4">
        <f ca="1">AL92*EXP('Task 5'!AI92)+$F93</f>
        <v>118439.15499268021</v>
      </c>
      <c r="AM93" s="4">
        <f ca="1">AM92*EXP('Task 5'!AJ92)+$F93</f>
        <v>145203.19603014391</v>
      </c>
      <c r="AN93" s="4">
        <f ca="1">AN92*EXP('Task 5'!AK92)+$F93</f>
        <v>107005.24297630001</v>
      </c>
      <c r="AO93" s="4">
        <f ca="1">AO92*EXP('Task 5'!AL92)+$F93</f>
        <v>94459.468336151724</v>
      </c>
      <c r="AP93" s="4">
        <f ca="1">AP92*EXP('Task 5'!AM92)+$F93</f>
        <v>265429.89896286541</v>
      </c>
      <c r="AQ93" s="4">
        <f ca="1">AQ92*EXP('Task 5'!AN92)+$F93</f>
        <v>150104.40317310422</v>
      </c>
      <c r="AR93" s="4">
        <f ca="1">AR92*EXP('Task 5'!AO92)+$F93</f>
        <v>111880.73787443926</v>
      </c>
      <c r="AS93" s="4">
        <f ca="1">AS92*EXP('Task 5'!AP92)+$F93</f>
        <v>100696.54446257533</v>
      </c>
      <c r="AT93" s="4">
        <f ca="1">AT92*EXP('Task 5'!AQ92)+$F93</f>
        <v>112625.24524053467</v>
      </c>
      <c r="AU93" s="4">
        <f ca="1">AU92*EXP('Task 5'!AR92)+$F93</f>
        <v>173974.97457661771</v>
      </c>
      <c r="AV93" s="4">
        <f ca="1">AV92*EXP('Task 5'!AS92)+$F93</f>
        <v>119830.01122373149</v>
      </c>
      <c r="AW93" s="4">
        <f ca="1">AW92*EXP('Task 5'!AT92)+$F93</f>
        <v>124994.4186557678</v>
      </c>
      <c r="AX93" s="4">
        <f ca="1">AX92*EXP('Task 5'!AU92)+$F93</f>
        <v>151165.09626783009</v>
      </c>
      <c r="AY93" s="4">
        <f ca="1">AY92*EXP('Task 5'!AV92)+$F93</f>
        <v>143819.76941011558</v>
      </c>
      <c r="AZ93" s="4">
        <f ca="1">AZ92*EXP('Task 5'!AW92)+$F93</f>
        <v>149952.91626051828</v>
      </c>
      <c r="BA93" s="4">
        <f ca="1">BA92*EXP('Task 5'!AX92)+$F93</f>
        <v>122240.04735630109</v>
      </c>
      <c r="BB93" s="4">
        <f ca="1">BB92*EXP('Task 5'!AY92)+$F93</f>
        <v>150762.98459885363</v>
      </c>
      <c r="BC93" s="4">
        <f ca="1">BC92*EXP('Task 5'!AZ92)+$F93</f>
        <v>139104.17854615385</v>
      </c>
      <c r="BD93" s="4">
        <f ca="1">BD92*EXP('Task 5'!BA92)+$F93</f>
        <v>77545.906687810333</v>
      </c>
      <c r="BE93" s="4">
        <f ca="1">BE92*EXP('Task 5'!BB92)+$F93</f>
        <v>155329.58132523354</v>
      </c>
      <c r="BF93" s="4">
        <f ca="1">BF92*EXP('Task 5'!BC92)+$F93</f>
        <v>208098.53979204744</v>
      </c>
      <c r="BG93" s="4">
        <f ca="1">BG92*EXP('Task 5'!BD92)+$F93</f>
        <v>307314.75885453785</v>
      </c>
      <c r="BH93" s="4">
        <f ca="1">BH92*EXP('Task 5'!BE92)+$F93</f>
        <v>132642.37616669381</v>
      </c>
      <c r="BI93" s="4">
        <f ca="1">BI92*EXP('Task 5'!BF92)+$F93</f>
        <v>204096.77464570207</v>
      </c>
      <c r="BJ93" s="4">
        <f ca="1">BJ92*EXP('Task 5'!BG92)+$F93</f>
        <v>150843.32157716021</v>
      </c>
      <c r="BK93" s="4">
        <f ca="1">BK92*EXP('Task 5'!BH92)+$F93</f>
        <v>82439.967543380015</v>
      </c>
      <c r="BL93" s="4">
        <f ca="1">BL92*EXP('Task 5'!BI92)+$F93</f>
        <v>155412.47984781073</v>
      </c>
      <c r="BM93" s="4">
        <f ca="1">BM92*EXP('Task 5'!BJ92)+$F93</f>
        <v>142700.70359600961</v>
      </c>
      <c r="BN93" s="4">
        <f ca="1">BN92*EXP('Task 5'!BK92)+$F93</f>
        <v>194248.93120176549</v>
      </c>
      <c r="BO93" s="4">
        <f ca="1">BO92*EXP('Task 5'!BL92)+$F93</f>
        <v>186098.47897771551</v>
      </c>
      <c r="BP93" s="4">
        <f ca="1">BP92*EXP('Task 5'!BM92)+$F93</f>
        <v>114352.79242876748</v>
      </c>
      <c r="BQ93" s="4">
        <f ca="1">BQ92*EXP('Task 5'!BN92)+$F93</f>
        <v>141786.29135156496</v>
      </c>
      <c r="BR93" s="4">
        <f ca="1">BR92*EXP('Task 5'!BO92)+$F93</f>
        <v>117973.29415451769</v>
      </c>
      <c r="BS93" s="4">
        <f ca="1">BS92*EXP('Task 5'!BP92)+$F93</f>
        <v>72367.95603633768</v>
      </c>
      <c r="BT93" s="4">
        <f ca="1">BT92*EXP('Task 5'!BQ92)+$F93</f>
        <v>176841.11400376158</v>
      </c>
      <c r="BU93" s="4">
        <f ca="1">BU92*EXP('Task 5'!BR92)+$F93</f>
        <v>128046.84323669634</v>
      </c>
      <c r="BV93" s="4">
        <f ca="1">BV92*EXP('Task 5'!BS92)+$F93</f>
        <v>129091.94236359511</v>
      </c>
      <c r="BW93" s="4">
        <f ca="1">BW92*EXP('Task 5'!BT92)+$F93</f>
        <v>94632.777162189566</v>
      </c>
      <c r="BX93" s="4">
        <f ca="1">BX92*EXP('Task 5'!BU92)+$F93</f>
        <v>95875.362907660136</v>
      </c>
      <c r="BY93" s="4">
        <f ca="1">BY92*EXP('Task 5'!BV92)+$F93</f>
        <v>174251.41399906072</v>
      </c>
      <c r="BZ93" s="4">
        <f ca="1">BZ92*EXP('Task 5'!BW92)+$F93</f>
        <v>124322.47491619972</v>
      </c>
      <c r="CA93" s="4">
        <f ca="1">CA92*EXP('Task 5'!BX92)+$F93</f>
        <v>169729.85362059291</v>
      </c>
      <c r="CB93" s="4">
        <f ca="1">CB92*EXP('Task 5'!BY92)+$F93</f>
        <v>165108.58142374616</v>
      </c>
      <c r="CC93" s="4">
        <f ca="1">CC92*EXP('Task 5'!BZ92)+$F93</f>
        <v>206299.15712319175</v>
      </c>
      <c r="CD93" s="4">
        <f ca="1">CD92*EXP('Task 5'!CA92)+$F93</f>
        <v>74056.177902597643</v>
      </c>
      <c r="CE93" s="4">
        <f ca="1">CE92*EXP('Task 5'!CB92)+$F93</f>
        <v>154695.60985766974</v>
      </c>
      <c r="CF93" s="4">
        <f ca="1">CF92*EXP('Task 5'!CC92)+$F93</f>
        <v>192103.62854196117</v>
      </c>
      <c r="CG93" s="4">
        <f ca="1">CG92*EXP('Task 5'!CD92)+$F93</f>
        <v>144708.93825143366</v>
      </c>
      <c r="CH93" s="4">
        <f ca="1">CH92*EXP('Task 5'!CE92)+$F93</f>
        <v>101129.01889808661</v>
      </c>
      <c r="CI93" s="4">
        <f ca="1">CI92*EXP('Task 5'!CF92)+$F93</f>
        <v>123465.70644083315</v>
      </c>
      <c r="CJ93" s="4">
        <f ca="1">CJ92*EXP('Task 5'!CG92)+$F93</f>
        <v>127211.5666873865</v>
      </c>
      <c r="CK93" s="4">
        <f ca="1">CK92*EXP('Task 5'!CH92)+$F93</f>
        <v>225612.74451233464</v>
      </c>
      <c r="CL93" s="4">
        <f ca="1">CL92*EXP('Task 5'!CI92)+$F93</f>
        <v>126310.64127618629</v>
      </c>
      <c r="CM93" s="4">
        <f ca="1">CM92*EXP('Task 5'!CJ92)+$F93</f>
        <v>119584.5892186226</v>
      </c>
      <c r="CN93" s="4">
        <f ca="1">CN92*EXP('Task 5'!CK92)+$F93</f>
        <v>113446.2923664463</v>
      </c>
      <c r="CO93" s="4">
        <f ca="1">CO92*EXP('Task 5'!CL92)+$F93</f>
        <v>104989.50715048418</v>
      </c>
      <c r="CP93" s="4">
        <f ca="1">CP92*EXP('Task 5'!CM92)+$F93</f>
        <v>136187.07044812702</v>
      </c>
      <c r="CQ93" s="4">
        <f ca="1">CQ92*EXP('Task 5'!CN92)+$F93</f>
        <v>174018.30049201357</v>
      </c>
      <c r="CR93" s="4">
        <f ca="1">CR92*EXP('Task 5'!CO92)+$F93</f>
        <v>141063.53789444812</v>
      </c>
      <c r="CS93" s="4">
        <f ca="1">CS92*EXP('Task 5'!CP92)+$F93</f>
        <v>149696.66919637279</v>
      </c>
      <c r="CT93" s="4">
        <f ca="1">CT92*EXP('Task 5'!CQ92)+$F93</f>
        <v>113552.33650329115</v>
      </c>
      <c r="CU93" s="4">
        <f ca="1">CU92*EXP('Task 5'!CR92)+$F93</f>
        <v>199268.17960734732</v>
      </c>
      <c r="CV93" s="4">
        <f ca="1">CV92*EXP('Task 5'!CS92)+$F93</f>
        <v>110434.81542252415</v>
      </c>
      <c r="CW93" s="4">
        <f ca="1">CW92*EXP('Task 5'!CT92)+$F93</f>
        <v>157142.54560544537</v>
      </c>
      <c r="CX93" s="4">
        <f ca="1">CX92*EXP('Task 5'!CU92)+$F93</f>
        <v>95672.236532696159</v>
      </c>
      <c r="CY93" s="4">
        <f ca="1">CY92*EXP('Task 5'!CV92)+$F93</f>
        <v>163236.44833597622</v>
      </c>
      <c r="CZ93" s="4">
        <f ca="1">CZ92*EXP('Task 5'!CW92)+$F93</f>
        <v>114481.58757865707</v>
      </c>
      <c r="DA93" s="4">
        <f ca="1">DA92*EXP('Task 5'!CX92)+$F93</f>
        <v>128666.65828247899</v>
      </c>
      <c r="DB93" s="4">
        <f ca="1">DB92*EXP('Task 5'!CY92)+$F93</f>
        <v>136151.31814886301</v>
      </c>
    </row>
    <row r="94" spans="1:106" x14ac:dyDescent="0.25">
      <c r="A94">
        <v>88</v>
      </c>
      <c r="B94" s="1">
        <f>'Task 2'!B91</f>
        <v>47634</v>
      </c>
      <c r="C94" s="4">
        <f>$B$3*'Task 2'!G91</f>
        <v>563.8613471217601</v>
      </c>
      <c r="D94" s="5">
        <f>'Task 3'!F91</f>
        <v>3.5674504711684651E-3</v>
      </c>
      <c r="E94" s="4">
        <f t="shared" si="3"/>
        <v>58843.682994960385</v>
      </c>
      <c r="F94" s="4">
        <f>$C$3*'Task 2'!G91</f>
        <v>1315.6764766174401</v>
      </c>
      <c r="G94" s="4">
        <f ca="1">G93*EXP('Task 5'!D93)+$F94</f>
        <v>167515.17669449921</v>
      </c>
      <c r="H94" s="4">
        <f ca="1">H93*EXP('Task 5'!E93)+$F94</f>
        <v>229348.67676522408</v>
      </c>
      <c r="I94" s="4">
        <f ca="1">I93*EXP('Task 5'!F93)+$F94</f>
        <v>143755.49885689758</v>
      </c>
      <c r="J94" s="4">
        <f ca="1">J93*EXP('Task 5'!G93)+$F94</f>
        <v>161117.9584394469</v>
      </c>
      <c r="K94" s="4">
        <f ca="1">K93*EXP('Task 5'!H93)+$F94</f>
        <v>300845.62077192741</v>
      </c>
      <c r="L94" s="4">
        <f ca="1">L93*EXP('Task 5'!I93)+$F94</f>
        <v>73550.171648526259</v>
      </c>
      <c r="M94" s="4">
        <f ca="1">M93*EXP('Task 5'!J93)+$F94</f>
        <v>132721.81648132627</v>
      </c>
      <c r="N94" s="4">
        <f ca="1">N93*EXP('Task 5'!K93)+$F94</f>
        <v>128468.87010828295</v>
      </c>
      <c r="O94" s="4">
        <f ca="1">O93*EXP('Task 5'!L93)+$F94</f>
        <v>341745.9509358927</v>
      </c>
      <c r="P94" s="4">
        <f ca="1">P93*EXP('Task 5'!M93)+$F94</f>
        <v>127240.76075671482</v>
      </c>
      <c r="Q94" s="4">
        <f ca="1">Q93*EXP('Task 5'!N93)+$F94</f>
        <v>113141.75211389022</v>
      </c>
      <c r="R94" s="4">
        <f ca="1">R93*EXP('Task 5'!O93)+$F94</f>
        <v>144192.69298305942</v>
      </c>
      <c r="S94" s="4">
        <f ca="1">S93*EXP('Task 5'!P93)+$F94</f>
        <v>119184.64535322013</v>
      </c>
      <c r="T94" s="4">
        <f ca="1">T93*EXP('Task 5'!Q93)+$F94</f>
        <v>174794.36724132049</v>
      </c>
      <c r="U94" s="4">
        <f ca="1">U93*EXP('Task 5'!R93)+$F94</f>
        <v>189981.07427817915</v>
      </c>
      <c r="V94" s="4">
        <f ca="1">V93*EXP('Task 5'!S93)+$F94</f>
        <v>162217.3489169995</v>
      </c>
      <c r="W94" s="4">
        <f ca="1">W93*EXP('Task 5'!T93)+$F94</f>
        <v>107577.62786383425</v>
      </c>
      <c r="X94" s="4">
        <f ca="1">X93*EXP('Task 5'!U93)+$F94</f>
        <v>122216.03759347949</v>
      </c>
      <c r="Y94" s="4">
        <f ca="1">Y93*EXP('Task 5'!V93)+$F94</f>
        <v>77330.569598508824</v>
      </c>
      <c r="Z94" s="4">
        <f ca="1">Z93*EXP('Task 5'!W93)+$F94</f>
        <v>191648.72323316286</v>
      </c>
      <c r="AA94" s="4">
        <f ca="1">AA93*EXP('Task 5'!X93)+$F94</f>
        <v>154654.03056672344</v>
      </c>
      <c r="AB94" s="4">
        <f ca="1">AB93*EXP('Task 5'!Y93)+$F94</f>
        <v>101600.68471135634</v>
      </c>
      <c r="AC94" s="4">
        <f ca="1">AC93*EXP('Task 5'!Z93)+$F94</f>
        <v>83792.723315226729</v>
      </c>
      <c r="AD94" s="4">
        <f ca="1">AD93*EXP('Task 5'!AA93)+$F94</f>
        <v>160924.59465165497</v>
      </c>
      <c r="AE94" s="4">
        <f ca="1">AE93*EXP('Task 5'!AB93)+$F94</f>
        <v>136385.00785305229</v>
      </c>
      <c r="AF94" s="4">
        <f ca="1">AF93*EXP('Task 5'!AC93)+$F94</f>
        <v>64412.418752354635</v>
      </c>
      <c r="AG94" s="4">
        <f ca="1">AG93*EXP('Task 5'!AD93)+$F94</f>
        <v>176396.46772615754</v>
      </c>
      <c r="AH94" s="4">
        <f ca="1">AH93*EXP('Task 5'!AE93)+$F94</f>
        <v>186943.05568793058</v>
      </c>
      <c r="AI94" s="4">
        <f ca="1">AI93*EXP('Task 5'!AF93)+$F94</f>
        <v>126662.47653799104</v>
      </c>
      <c r="AJ94" s="4">
        <f ca="1">AJ93*EXP('Task 5'!AG93)+$F94</f>
        <v>111885.60517952201</v>
      </c>
      <c r="AK94" s="4">
        <f ca="1">AK93*EXP('Task 5'!AH93)+$F94</f>
        <v>158403.26276292527</v>
      </c>
      <c r="AL94" s="4">
        <f ca="1">AL93*EXP('Task 5'!AI93)+$F94</f>
        <v>112431.23000436039</v>
      </c>
      <c r="AM94" s="4">
        <f ca="1">AM93*EXP('Task 5'!AJ93)+$F94</f>
        <v>151284.03457140768</v>
      </c>
      <c r="AN94" s="4">
        <f ca="1">AN93*EXP('Task 5'!AK93)+$F94</f>
        <v>109068.4643605014</v>
      </c>
      <c r="AO94" s="4">
        <f ca="1">AO93*EXP('Task 5'!AL93)+$F94</f>
        <v>88629.032814904334</v>
      </c>
      <c r="AP94" s="4">
        <f ca="1">AP93*EXP('Task 5'!AM93)+$F94</f>
        <v>257347.3108109977</v>
      </c>
      <c r="AQ94" s="4">
        <f ca="1">AQ93*EXP('Task 5'!AN93)+$F94</f>
        <v>156293.3942610868</v>
      </c>
      <c r="AR94" s="4">
        <f ca="1">AR93*EXP('Task 5'!AO93)+$F94</f>
        <v>118538.05333294474</v>
      </c>
      <c r="AS94" s="4">
        <f ca="1">AS93*EXP('Task 5'!AP93)+$F94</f>
        <v>104186.39595887039</v>
      </c>
      <c r="AT94" s="4">
        <f ca="1">AT93*EXP('Task 5'!AQ93)+$F94</f>
        <v>120044.18566089787</v>
      </c>
      <c r="AU94" s="4">
        <f ca="1">AU93*EXP('Task 5'!AR93)+$F94</f>
        <v>181257.35714619019</v>
      </c>
      <c r="AV94" s="4">
        <f ca="1">AV93*EXP('Task 5'!AS93)+$F94</f>
        <v>124331.1146783798</v>
      </c>
      <c r="AW94" s="4">
        <f ca="1">AW93*EXP('Task 5'!AT93)+$F94</f>
        <v>121028.48854375553</v>
      </c>
      <c r="AX94" s="4">
        <f ca="1">AX93*EXP('Task 5'!AU93)+$F94</f>
        <v>143291.79545010635</v>
      </c>
      <c r="AY94" s="4">
        <f ca="1">AY93*EXP('Task 5'!AV93)+$F94</f>
        <v>158330.30413945147</v>
      </c>
      <c r="AZ94" s="4">
        <f ca="1">AZ93*EXP('Task 5'!AW93)+$F94</f>
        <v>131790.95525370291</v>
      </c>
      <c r="BA94" s="4">
        <f ca="1">BA93*EXP('Task 5'!AX93)+$F94</f>
        <v>121473.62609348957</v>
      </c>
      <c r="BB94" s="4">
        <f ca="1">BB93*EXP('Task 5'!AY93)+$F94</f>
        <v>162573.27825732212</v>
      </c>
      <c r="BC94" s="4">
        <f ca="1">BC93*EXP('Task 5'!AZ93)+$F94</f>
        <v>143308.53663576514</v>
      </c>
      <c r="BD94" s="4">
        <f ca="1">BD93*EXP('Task 5'!BA93)+$F94</f>
        <v>73682.473314923598</v>
      </c>
      <c r="BE94" s="4">
        <f ca="1">BE93*EXP('Task 5'!BB93)+$F94</f>
        <v>173054.58413499579</v>
      </c>
      <c r="BF94" s="4">
        <f ca="1">BF93*EXP('Task 5'!BC93)+$F94</f>
        <v>186788.44460540183</v>
      </c>
      <c r="BG94" s="4">
        <f ca="1">BG93*EXP('Task 5'!BD93)+$F94</f>
        <v>306132.70082443237</v>
      </c>
      <c r="BH94" s="4">
        <f ca="1">BH93*EXP('Task 5'!BE93)+$F94</f>
        <v>140756.02161323847</v>
      </c>
      <c r="BI94" s="4">
        <f ca="1">BI93*EXP('Task 5'!BF93)+$F94</f>
        <v>201093.93750285977</v>
      </c>
      <c r="BJ94" s="4">
        <f ca="1">BJ93*EXP('Task 5'!BG93)+$F94</f>
        <v>159786.92909571828</v>
      </c>
      <c r="BK94" s="4">
        <f ca="1">BK93*EXP('Task 5'!BH93)+$F94</f>
        <v>82159.699205324316</v>
      </c>
      <c r="BL94" s="4">
        <f ca="1">BL93*EXP('Task 5'!BI93)+$F94</f>
        <v>153069.50805574597</v>
      </c>
      <c r="BM94" s="4">
        <f ca="1">BM93*EXP('Task 5'!BJ93)+$F94</f>
        <v>158073.01646162343</v>
      </c>
      <c r="BN94" s="4">
        <f ca="1">BN93*EXP('Task 5'!BK93)+$F94</f>
        <v>184190.19629419025</v>
      </c>
      <c r="BO94" s="4">
        <f ca="1">BO93*EXP('Task 5'!BL93)+$F94</f>
        <v>184028.03388355733</v>
      </c>
      <c r="BP94" s="4">
        <f ca="1">BP93*EXP('Task 5'!BM93)+$F94</f>
        <v>116679.53068680337</v>
      </c>
      <c r="BQ94" s="4">
        <f ca="1">BQ93*EXP('Task 5'!BN93)+$F94</f>
        <v>152510.71618453856</v>
      </c>
      <c r="BR94" s="4">
        <f ca="1">BR93*EXP('Task 5'!BO93)+$F94</f>
        <v>126932.57259901578</v>
      </c>
      <c r="BS94" s="4">
        <f ca="1">BS93*EXP('Task 5'!BP93)+$F94</f>
        <v>68764.276564245214</v>
      </c>
      <c r="BT94" s="4">
        <f ca="1">BT93*EXP('Task 5'!BQ93)+$F94</f>
        <v>195186.42947693088</v>
      </c>
      <c r="BU94" s="4">
        <f ca="1">BU93*EXP('Task 5'!BR93)+$F94</f>
        <v>128344.80544189873</v>
      </c>
      <c r="BV94" s="4">
        <f ca="1">BV93*EXP('Task 5'!BS93)+$F94</f>
        <v>139301.8756265103</v>
      </c>
      <c r="BW94" s="4">
        <f ca="1">BW93*EXP('Task 5'!BT93)+$F94</f>
        <v>93629.466514497981</v>
      </c>
      <c r="BX94" s="4">
        <f ca="1">BX93*EXP('Task 5'!BU93)+$F94</f>
        <v>93646.96757843894</v>
      </c>
      <c r="BY94" s="4">
        <f ca="1">BY93*EXP('Task 5'!BV93)+$F94</f>
        <v>179114.54505073867</v>
      </c>
      <c r="BZ94" s="4">
        <f ca="1">BZ93*EXP('Task 5'!BW93)+$F94</f>
        <v>120495.52081236721</v>
      </c>
      <c r="CA94" s="4">
        <f ca="1">CA93*EXP('Task 5'!BX93)+$F94</f>
        <v>184419.44996562108</v>
      </c>
      <c r="CB94" s="4">
        <f ca="1">CB93*EXP('Task 5'!BY93)+$F94</f>
        <v>164211.48811072364</v>
      </c>
      <c r="CC94" s="4">
        <f ca="1">CC93*EXP('Task 5'!BZ93)+$F94</f>
        <v>207160.70773894177</v>
      </c>
      <c r="CD94" s="4">
        <f ca="1">CD93*EXP('Task 5'!CA93)+$F94</f>
        <v>76169.391109564502</v>
      </c>
      <c r="CE94" s="4">
        <f ca="1">CE93*EXP('Task 5'!CB93)+$F94</f>
        <v>165740.40697129109</v>
      </c>
      <c r="CF94" s="4">
        <f ca="1">CF93*EXP('Task 5'!CC93)+$F94</f>
        <v>205947.61435333223</v>
      </c>
      <c r="CG94" s="4">
        <f ca="1">CG93*EXP('Task 5'!CD93)+$F94</f>
        <v>140731.69125867652</v>
      </c>
      <c r="CH94" s="4">
        <f ca="1">CH93*EXP('Task 5'!CE93)+$F94</f>
        <v>104800.35672808277</v>
      </c>
      <c r="CI94" s="4">
        <f ca="1">CI93*EXP('Task 5'!CF93)+$F94</f>
        <v>122162.32678377806</v>
      </c>
      <c r="CJ94" s="4">
        <f ca="1">CJ93*EXP('Task 5'!CG93)+$F94</f>
        <v>130943.56262005764</v>
      </c>
      <c r="CK94" s="4">
        <f ca="1">CK93*EXP('Task 5'!CH93)+$F94</f>
        <v>259559.85923583992</v>
      </c>
      <c r="CL94" s="4">
        <f ca="1">CL93*EXP('Task 5'!CI93)+$F94</f>
        <v>129117.45387236407</v>
      </c>
      <c r="CM94" s="4">
        <f ca="1">CM93*EXP('Task 5'!CJ93)+$F94</f>
        <v>118677.07472841325</v>
      </c>
      <c r="CN94" s="4">
        <f ca="1">CN93*EXP('Task 5'!CK93)+$F94</f>
        <v>108144.84502489559</v>
      </c>
      <c r="CO94" s="4">
        <f ca="1">CO93*EXP('Task 5'!CL93)+$F94</f>
        <v>101744.83897977877</v>
      </c>
      <c r="CP94" s="4">
        <f ca="1">CP93*EXP('Task 5'!CM93)+$F94</f>
        <v>131849.03284852329</v>
      </c>
      <c r="CQ94" s="4">
        <f ca="1">CQ93*EXP('Task 5'!CN93)+$F94</f>
        <v>192637.82203191496</v>
      </c>
      <c r="CR94" s="4">
        <f ca="1">CR93*EXP('Task 5'!CO93)+$F94</f>
        <v>143002.72721813494</v>
      </c>
      <c r="CS94" s="4">
        <f ca="1">CS93*EXP('Task 5'!CP93)+$F94</f>
        <v>149761.93320539145</v>
      </c>
      <c r="CT94" s="4">
        <f ca="1">CT93*EXP('Task 5'!CQ93)+$F94</f>
        <v>127208.07222676503</v>
      </c>
      <c r="CU94" s="4">
        <f ca="1">CU93*EXP('Task 5'!CR93)+$F94</f>
        <v>213415.66948287273</v>
      </c>
      <c r="CV94" s="4">
        <f ca="1">CV93*EXP('Task 5'!CS93)+$F94</f>
        <v>107228.08119034348</v>
      </c>
      <c r="CW94" s="4">
        <f ca="1">CW93*EXP('Task 5'!CT93)+$F94</f>
        <v>157973.05114136278</v>
      </c>
      <c r="CX94" s="4">
        <f ca="1">CX93*EXP('Task 5'!CU93)+$F94</f>
        <v>100664.4438501308</v>
      </c>
      <c r="CY94" s="4">
        <f ca="1">CY93*EXP('Task 5'!CV93)+$F94</f>
        <v>175983.97410201404</v>
      </c>
      <c r="CZ94" s="4">
        <f ca="1">CZ93*EXP('Task 5'!CW93)+$F94</f>
        <v>129592.48757148016</v>
      </c>
      <c r="DA94" s="4">
        <f ca="1">DA93*EXP('Task 5'!CX93)+$F94</f>
        <v>137251.57592154972</v>
      </c>
      <c r="DB94" s="4">
        <f ca="1">DB93*EXP('Task 5'!CY93)+$F94</f>
        <v>139379.56942547989</v>
      </c>
    </row>
    <row r="95" spans="1:106" x14ac:dyDescent="0.25">
      <c r="A95">
        <v>89</v>
      </c>
      <c r="B95" s="1">
        <f>'Task 2'!B92</f>
        <v>47664</v>
      </c>
      <c r="C95" s="4">
        <f>$B$3*'Task 2'!G92</f>
        <v>563.8613471217601</v>
      </c>
      <c r="D95" s="5">
        <f>'Task 3'!F92</f>
        <v>3.5608177618149384E-3</v>
      </c>
      <c r="E95" s="4">
        <f t="shared" si="3"/>
        <v>59616.685921305521</v>
      </c>
      <c r="F95" s="4">
        <f>$C$3*'Task 2'!G92</f>
        <v>1315.6764766174401</v>
      </c>
      <c r="G95" s="4">
        <f ca="1">G94*EXP('Task 5'!D94)+$F95</f>
        <v>151322.91717688594</v>
      </c>
      <c r="H95" s="4">
        <f ca="1">H94*EXP('Task 5'!E94)+$F95</f>
        <v>208614.55331678552</v>
      </c>
      <c r="I95" s="4">
        <f ca="1">I94*EXP('Task 5'!F94)+$F95</f>
        <v>150018.46359433336</v>
      </c>
      <c r="J95" s="4">
        <f ca="1">J94*EXP('Task 5'!G94)+$F95</f>
        <v>166989.61953253174</v>
      </c>
      <c r="K95" s="4">
        <f ca="1">K94*EXP('Task 5'!H94)+$F95</f>
        <v>314477.42386515392</v>
      </c>
      <c r="L95" s="4">
        <f ca="1">L94*EXP('Task 5'!I94)+$F95</f>
        <v>74916.35551435464</v>
      </c>
      <c r="M95" s="4">
        <f ca="1">M94*EXP('Task 5'!J94)+$F95</f>
        <v>137756.3253344931</v>
      </c>
      <c r="N95" s="4">
        <f ca="1">N94*EXP('Task 5'!K94)+$F95</f>
        <v>132339.40557546631</v>
      </c>
      <c r="O95" s="4">
        <f ca="1">O94*EXP('Task 5'!L94)+$F95</f>
        <v>337063.47283878317</v>
      </c>
      <c r="P95" s="4">
        <f ca="1">P94*EXP('Task 5'!M94)+$F95</f>
        <v>124668.86941881344</v>
      </c>
      <c r="Q95" s="4">
        <f ca="1">Q94*EXP('Task 5'!N94)+$F95</f>
        <v>103752.85511744123</v>
      </c>
      <c r="R95" s="4">
        <f ca="1">R94*EXP('Task 5'!O94)+$F95</f>
        <v>156142.82224401479</v>
      </c>
      <c r="S95" s="4">
        <f ca="1">S94*EXP('Task 5'!P94)+$F95</f>
        <v>122046.29840580138</v>
      </c>
      <c r="T95" s="4">
        <f ca="1">T94*EXP('Task 5'!Q94)+$F95</f>
        <v>176154.39592156408</v>
      </c>
      <c r="U95" s="4">
        <f ca="1">U94*EXP('Task 5'!R94)+$F95</f>
        <v>172165.76771428459</v>
      </c>
      <c r="V95" s="4">
        <f ca="1">V94*EXP('Task 5'!S94)+$F95</f>
        <v>157782.01210823798</v>
      </c>
      <c r="W95" s="4">
        <f ca="1">W94*EXP('Task 5'!T94)+$F95</f>
        <v>107188.12992200138</v>
      </c>
      <c r="X95" s="4">
        <f ca="1">X94*EXP('Task 5'!U94)+$F95</f>
        <v>122658.97648201897</v>
      </c>
      <c r="Y95" s="4">
        <f ca="1">Y94*EXP('Task 5'!V94)+$F95</f>
        <v>80164.772193720069</v>
      </c>
      <c r="Z95" s="4">
        <f ca="1">Z94*EXP('Task 5'!W94)+$F95</f>
        <v>207741.39811185797</v>
      </c>
      <c r="AA95" s="4">
        <f ca="1">AA94*EXP('Task 5'!X94)+$F95</f>
        <v>165208.41859663941</v>
      </c>
      <c r="AB95" s="4">
        <f ca="1">AB94*EXP('Task 5'!Y94)+$F95</f>
        <v>105540.78121866917</v>
      </c>
      <c r="AC95" s="4">
        <f ca="1">AC94*EXP('Task 5'!Z94)+$F95</f>
        <v>95358.024749550939</v>
      </c>
      <c r="AD95" s="4">
        <f ca="1">AD94*EXP('Task 5'!AA94)+$F95</f>
        <v>160923.02447644333</v>
      </c>
      <c r="AE95" s="4">
        <f ca="1">AE94*EXP('Task 5'!AB94)+$F95</f>
        <v>144213.96531571622</v>
      </c>
      <c r="AF95" s="4">
        <f ca="1">AF94*EXP('Task 5'!AC94)+$F95</f>
        <v>65038.153404277968</v>
      </c>
      <c r="AG95" s="4">
        <f ca="1">AG94*EXP('Task 5'!AD94)+$F95</f>
        <v>189271.62171970418</v>
      </c>
      <c r="AH95" s="4">
        <f ca="1">AH94*EXP('Task 5'!AE94)+$F95</f>
        <v>189919.0365558682</v>
      </c>
      <c r="AI95" s="4">
        <f ca="1">AI94*EXP('Task 5'!AF94)+$F95</f>
        <v>129243.90269496859</v>
      </c>
      <c r="AJ95" s="4">
        <f ca="1">AJ94*EXP('Task 5'!AG94)+$F95</f>
        <v>102908.7360527486</v>
      </c>
      <c r="AK95" s="4">
        <f ca="1">AK94*EXP('Task 5'!AH94)+$F95</f>
        <v>177052.05377871447</v>
      </c>
      <c r="AL95" s="4">
        <f ca="1">AL94*EXP('Task 5'!AI94)+$F95</f>
        <v>113640.02301496701</v>
      </c>
      <c r="AM95" s="4">
        <f ca="1">AM94*EXP('Task 5'!AJ94)+$F95</f>
        <v>157444.72160507049</v>
      </c>
      <c r="AN95" s="4">
        <f ca="1">AN94*EXP('Task 5'!AK94)+$F95</f>
        <v>114611.57133420662</v>
      </c>
      <c r="AO95" s="4">
        <f ca="1">AO94*EXP('Task 5'!AL94)+$F95</f>
        <v>92147.516320426148</v>
      </c>
      <c r="AP95" s="4">
        <f ca="1">AP94*EXP('Task 5'!AM94)+$F95</f>
        <v>258804.96117567495</v>
      </c>
      <c r="AQ95" s="4">
        <f ca="1">AQ94*EXP('Task 5'!AN94)+$F95</f>
        <v>163552.04890986602</v>
      </c>
      <c r="AR95" s="4">
        <f ca="1">AR94*EXP('Task 5'!AO94)+$F95</f>
        <v>121109.47625526636</v>
      </c>
      <c r="AS95" s="4">
        <f ca="1">AS94*EXP('Task 5'!AP94)+$F95</f>
        <v>99556.726409348383</v>
      </c>
      <c r="AT95" s="4">
        <f ca="1">AT94*EXP('Task 5'!AQ94)+$F95</f>
        <v>119635.41228813361</v>
      </c>
      <c r="AU95" s="4">
        <f ca="1">AU94*EXP('Task 5'!AR94)+$F95</f>
        <v>169593.78411861946</v>
      </c>
      <c r="AV95" s="4">
        <f ca="1">AV94*EXP('Task 5'!AS94)+$F95</f>
        <v>123736.45271324774</v>
      </c>
      <c r="AW95" s="4">
        <f ca="1">AW94*EXP('Task 5'!AT94)+$F95</f>
        <v>118773.74755561801</v>
      </c>
      <c r="AX95" s="4">
        <f ca="1">AX94*EXP('Task 5'!AU94)+$F95</f>
        <v>151226.74178502362</v>
      </c>
      <c r="AY95" s="4">
        <f ca="1">AY94*EXP('Task 5'!AV94)+$F95</f>
        <v>157663.0708516704</v>
      </c>
      <c r="AZ95" s="4">
        <f ca="1">AZ94*EXP('Task 5'!AW94)+$F95</f>
        <v>142483.63197264849</v>
      </c>
      <c r="BA95" s="4">
        <f ca="1">BA94*EXP('Task 5'!AX94)+$F95</f>
        <v>118162.92644351916</v>
      </c>
      <c r="BB95" s="4">
        <f ca="1">BB94*EXP('Task 5'!AY94)+$F95</f>
        <v>163375.35397421577</v>
      </c>
      <c r="BC95" s="4">
        <f ca="1">BC94*EXP('Task 5'!AZ94)+$F95</f>
        <v>158676.81666899577</v>
      </c>
      <c r="BD95" s="4">
        <f ca="1">BD94*EXP('Task 5'!BA94)+$F95</f>
        <v>75001.65205818</v>
      </c>
      <c r="BE95" s="4">
        <f ca="1">BE94*EXP('Task 5'!BB94)+$F95</f>
        <v>175336.61958764127</v>
      </c>
      <c r="BF95" s="4">
        <f ca="1">BF94*EXP('Task 5'!BC94)+$F95</f>
        <v>196401.7227236013</v>
      </c>
      <c r="BG95" s="4">
        <f ca="1">BG94*EXP('Task 5'!BD94)+$F95</f>
        <v>329552.68543973111</v>
      </c>
      <c r="BH95" s="4">
        <f ca="1">BH94*EXP('Task 5'!BE94)+$F95</f>
        <v>156271.03143721796</v>
      </c>
      <c r="BI95" s="4">
        <f ca="1">BI94*EXP('Task 5'!BF94)+$F95</f>
        <v>210641.79721084444</v>
      </c>
      <c r="BJ95" s="4">
        <f ca="1">BJ94*EXP('Task 5'!BG94)+$F95</f>
        <v>157027.63454865417</v>
      </c>
      <c r="BK95" s="4">
        <f ca="1">BK94*EXP('Task 5'!BH94)+$F95</f>
        <v>78119.493570638369</v>
      </c>
      <c r="BL95" s="4">
        <f ca="1">BL94*EXP('Task 5'!BI94)+$F95</f>
        <v>157944.98034422897</v>
      </c>
      <c r="BM95" s="4">
        <f ca="1">BM94*EXP('Task 5'!BJ94)+$F95</f>
        <v>161495.23273737961</v>
      </c>
      <c r="BN95" s="4">
        <f ca="1">BN94*EXP('Task 5'!BK94)+$F95</f>
        <v>196202.15743007488</v>
      </c>
      <c r="BO95" s="4">
        <f ca="1">BO94*EXP('Task 5'!BL94)+$F95</f>
        <v>186650.79156636435</v>
      </c>
      <c r="BP95" s="4">
        <f ca="1">BP94*EXP('Task 5'!BM94)+$F95</f>
        <v>112598.59033783224</v>
      </c>
      <c r="BQ95" s="4">
        <f ca="1">BQ94*EXP('Task 5'!BN94)+$F95</f>
        <v>155808.25337250612</v>
      </c>
      <c r="BR95" s="4">
        <f ca="1">BR94*EXP('Task 5'!BO94)+$F95</f>
        <v>127672.29039553758</v>
      </c>
      <c r="BS95" s="4">
        <f ca="1">BS94*EXP('Task 5'!BP94)+$F95</f>
        <v>75899.368536853974</v>
      </c>
      <c r="BT95" s="4">
        <f ca="1">BT94*EXP('Task 5'!BQ94)+$F95</f>
        <v>200981.48797762048</v>
      </c>
      <c r="BU95" s="4">
        <f ca="1">BU94*EXP('Task 5'!BR94)+$F95</f>
        <v>129599.30629969701</v>
      </c>
      <c r="BV95" s="4">
        <f ca="1">BV94*EXP('Task 5'!BS94)+$F95</f>
        <v>142941.08554637589</v>
      </c>
      <c r="BW95" s="4">
        <f ca="1">BW94*EXP('Task 5'!BT94)+$F95</f>
        <v>93891.251393353174</v>
      </c>
      <c r="BX95" s="4">
        <f ca="1">BX94*EXP('Task 5'!BU94)+$F95</f>
        <v>90555.513683782498</v>
      </c>
      <c r="BY95" s="4">
        <f ca="1">BY94*EXP('Task 5'!BV94)+$F95</f>
        <v>192817.86848987255</v>
      </c>
      <c r="BZ95" s="4">
        <f ca="1">BZ94*EXP('Task 5'!BW94)+$F95</f>
        <v>120276.80225004595</v>
      </c>
      <c r="CA95" s="4">
        <f ca="1">CA94*EXP('Task 5'!BX94)+$F95</f>
        <v>197139.44975299723</v>
      </c>
      <c r="CB95" s="4">
        <f ca="1">CB94*EXP('Task 5'!BY94)+$F95</f>
        <v>152994.72675593797</v>
      </c>
      <c r="CC95" s="4">
        <f ca="1">CC94*EXP('Task 5'!BZ94)+$F95</f>
        <v>216871.91067911708</v>
      </c>
      <c r="CD95" s="4">
        <f ca="1">CD94*EXP('Task 5'!CA94)+$F95</f>
        <v>77132.187634466551</v>
      </c>
      <c r="CE95" s="4">
        <f ca="1">CE94*EXP('Task 5'!CB94)+$F95</f>
        <v>174642.92155698745</v>
      </c>
      <c r="CF95" s="4">
        <f ca="1">CF94*EXP('Task 5'!CC94)+$F95</f>
        <v>215524.62764972329</v>
      </c>
      <c r="CG95" s="4">
        <f ca="1">CG94*EXP('Task 5'!CD94)+$F95</f>
        <v>136889.05281620499</v>
      </c>
      <c r="CH95" s="4">
        <f ca="1">CH94*EXP('Task 5'!CE94)+$F95</f>
        <v>111110.91407646716</v>
      </c>
      <c r="CI95" s="4">
        <f ca="1">CI94*EXP('Task 5'!CF94)+$F95</f>
        <v>123387.96029011207</v>
      </c>
      <c r="CJ95" s="4">
        <f ca="1">CJ94*EXP('Task 5'!CG94)+$F95</f>
        <v>133320.67360081582</v>
      </c>
      <c r="CK95" s="4">
        <f ca="1">CK94*EXP('Task 5'!CH94)+$F95</f>
        <v>270888.74620915932</v>
      </c>
      <c r="CL95" s="4">
        <f ca="1">CL94*EXP('Task 5'!CI94)+$F95</f>
        <v>121555.96824668116</v>
      </c>
      <c r="CM95" s="4">
        <f ca="1">CM94*EXP('Task 5'!CJ94)+$F95</f>
        <v>137693.51989463932</v>
      </c>
      <c r="CN95" s="4">
        <f ca="1">CN94*EXP('Task 5'!CK94)+$F95</f>
        <v>110921.19690282944</v>
      </c>
      <c r="CO95" s="4">
        <f ca="1">CO94*EXP('Task 5'!CL94)+$F95</f>
        <v>108658.02442383349</v>
      </c>
      <c r="CP95" s="4">
        <f ca="1">CP94*EXP('Task 5'!CM94)+$F95</f>
        <v>133519.57640446635</v>
      </c>
      <c r="CQ95" s="4">
        <f ca="1">CQ94*EXP('Task 5'!CN94)+$F95</f>
        <v>190686.006700795</v>
      </c>
      <c r="CR95" s="4">
        <f ca="1">CR94*EXP('Task 5'!CO94)+$F95</f>
        <v>161980.23541246087</v>
      </c>
      <c r="CS95" s="4">
        <f ca="1">CS94*EXP('Task 5'!CP94)+$F95</f>
        <v>153890.09088394733</v>
      </c>
      <c r="CT95" s="4">
        <f ca="1">CT94*EXP('Task 5'!CQ94)+$F95</f>
        <v>118363.92389227978</v>
      </c>
      <c r="CU95" s="4">
        <f ca="1">CU94*EXP('Task 5'!CR94)+$F95</f>
        <v>223421.46667728937</v>
      </c>
      <c r="CV95" s="4">
        <f ca="1">CV94*EXP('Task 5'!CS94)+$F95</f>
        <v>112783.44744818679</v>
      </c>
      <c r="CW95" s="4">
        <f ca="1">CW94*EXP('Task 5'!CT94)+$F95</f>
        <v>154562.4752165828</v>
      </c>
      <c r="CX95" s="4">
        <f ca="1">CX94*EXP('Task 5'!CU94)+$F95</f>
        <v>108109.02534663133</v>
      </c>
      <c r="CY95" s="4">
        <f ca="1">CY94*EXP('Task 5'!CV94)+$F95</f>
        <v>202475.63046891845</v>
      </c>
      <c r="CZ95" s="4">
        <f ca="1">CZ94*EXP('Task 5'!CW94)+$F95</f>
        <v>131542.59017905052</v>
      </c>
      <c r="DA95" s="4">
        <f ca="1">DA94*EXP('Task 5'!CX94)+$F95</f>
        <v>128984.36124375614</v>
      </c>
      <c r="DB95" s="4">
        <f ca="1">DB94*EXP('Task 5'!CY94)+$F95</f>
        <v>141737.25521380614</v>
      </c>
    </row>
    <row r="96" spans="1:106" x14ac:dyDescent="0.25">
      <c r="A96">
        <v>90</v>
      </c>
      <c r="B96" s="1">
        <f>'Task 2'!B93</f>
        <v>47695</v>
      </c>
      <c r="C96" s="4">
        <f>$B$3*'Task 2'!G93</f>
        <v>563.8613471217601</v>
      </c>
      <c r="D96" s="5">
        <f>'Task 3'!F93</f>
        <v>3.554189142805475E-3</v>
      </c>
      <c r="E96" s="4">
        <f t="shared" si="3"/>
        <v>60392.041931602493</v>
      </c>
      <c r="F96" s="4">
        <f>$C$3*'Task 2'!G93</f>
        <v>1315.6764766174401</v>
      </c>
      <c r="G96" s="4">
        <f ca="1">G95*EXP('Task 5'!D95)+$F96</f>
        <v>150516.43989949816</v>
      </c>
      <c r="H96" s="4">
        <f ca="1">H95*EXP('Task 5'!E95)+$F96</f>
        <v>196941.67696507167</v>
      </c>
      <c r="I96" s="4">
        <f ca="1">I95*EXP('Task 5'!F95)+$F96</f>
        <v>149526.23482280382</v>
      </c>
      <c r="J96" s="4">
        <f ca="1">J95*EXP('Task 5'!G95)+$F96</f>
        <v>169451.41229718458</v>
      </c>
      <c r="K96" s="4">
        <f ca="1">K95*EXP('Task 5'!H95)+$F96</f>
        <v>318611.34585498692</v>
      </c>
      <c r="L96" s="4">
        <f ca="1">L95*EXP('Task 5'!I95)+$F96</f>
        <v>72304.838860515578</v>
      </c>
      <c r="M96" s="4">
        <f ca="1">M95*EXP('Task 5'!J95)+$F96</f>
        <v>136572.65192700896</v>
      </c>
      <c r="N96" s="4">
        <f ca="1">N95*EXP('Task 5'!K95)+$F96</f>
        <v>148383.05832480331</v>
      </c>
      <c r="O96" s="4">
        <f ca="1">O95*EXP('Task 5'!L95)+$F96</f>
        <v>342424.80609921541</v>
      </c>
      <c r="P96" s="4">
        <f ca="1">P95*EXP('Task 5'!M95)+$F96</f>
        <v>120662.4641943115</v>
      </c>
      <c r="Q96" s="4">
        <f ca="1">Q95*EXP('Task 5'!N95)+$F96</f>
        <v>108692.04491078611</v>
      </c>
      <c r="R96" s="4">
        <f ca="1">R95*EXP('Task 5'!O95)+$F96</f>
        <v>162513.04547383887</v>
      </c>
      <c r="S96" s="4">
        <f ca="1">S95*EXP('Task 5'!P95)+$F96</f>
        <v>122893.96869741271</v>
      </c>
      <c r="T96" s="4">
        <f ca="1">T95*EXP('Task 5'!Q95)+$F96</f>
        <v>179720.14636535119</v>
      </c>
      <c r="U96" s="4">
        <f ca="1">U95*EXP('Task 5'!R95)+$F96</f>
        <v>178188.10652014631</v>
      </c>
      <c r="V96" s="4">
        <f ca="1">V95*EXP('Task 5'!S95)+$F96</f>
        <v>159886.76696916079</v>
      </c>
      <c r="W96" s="4">
        <f ca="1">W95*EXP('Task 5'!T95)+$F96</f>
        <v>107989.8831904486</v>
      </c>
      <c r="X96" s="4">
        <f ca="1">X95*EXP('Task 5'!U95)+$F96</f>
        <v>125004.28771853694</v>
      </c>
      <c r="Y96" s="4">
        <f ca="1">Y95*EXP('Task 5'!V95)+$F96</f>
        <v>74182.708278300852</v>
      </c>
      <c r="Z96" s="4">
        <f ca="1">Z95*EXP('Task 5'!W95)+$F96</f>
        <v>237155.32686198587</v>
      </c>
      <c r="AA96" s="4">
        <f ca="1">AA95*EXP('Task 5'!X95)+$F96</f>
        <v>174520.23116518327</v>
      </c>
      <c r="AB96" s="4">
        <f ca="1">AB95*EXP('Task 5'!Y95)+$F96</f>
        <v>92576.300919298432</v>
      </c>
      <c r="AC96" s="4">
        <f ca="1">AC95*EXP('Task 5'!Z95)+$F96</f>
        <v>99280.805722001736</v>
      </c>
      <c r="AD96" s="4">
        <f ca="1">AD95*EXP('Task 5'!AA95)+$F96</f>
        <v>167458.48833191476</v>
      </c>
      <c r="AE96" s="4">
        <f ca="1">AE95*EXP('Task 5'!AB95)+$F96</f>
        <v>137243.0474655201</v>
      </c>
      <c r="AF96" s="4">
        <f ca="1">AF95*EXP('Task 5'!AC95)+$F96</f>
        <v>68397.839796852495</v>
      </c>
      <c r="AG96" s="4">
        <f ca="1">AG95*EXP('Task 5'!AD95)+$F96</f>
        <v>185213.96327662657</v>
      </c>
      <c r="AH96" s="4">
        <f ca="1">AH95*EXP('Task 5'!AE95)+$F96</f>
        <v>196352.44123324004</v>
      </c>
      <c r="AI96" s="4">
        <f ca="1">AI95*EXP('Task 5'!AF95)+$F96</f>
        <v>130861.03393333274</v>
      </c>
      <c r="AJ96" s="4">
        <f ca="1">AJ95*EXP('Task 5'!AG95)+$F96</f>
        <v>93901.517236624364</v>
      </c>
      <c r="AK96" s="4">
        <f ca="1">AK95*EXP('Task 5'!AH95)+$F96</f>
        <v>182844.49889678686</v>
      </c>
      <c r="AL96" s="4">
        <f ca="1">AL95*EXP('Task 5'!AI95)+$F96</f>
        <v>101694.33474430497</v>
      </c>
      <c r="AM96" s="4">
        <f ca="1">AM95*EXP('Task 5'!AJ95)+$F96</f>
        <v>152696.48942919081</v>
      </c>
      <c r="AN96" s="4">
        <f ca="1">AN95*EXP('Task 5'!AK95)+$F96</f>
        <v>108882.40266773413</v>
      </c>
      <c r="AO96" s="4">
        <f ca="1">AO95*EXP('Task 5'!AL95)+$F96</f>
        <v>98294.204978223352</v>
      </c>
      <c r="AP96" s="4">
        <f ca="1">AP95*EXP('Task 5'!AM95)+$F96</f>
        <v>233475.97447414586</v>
      </c>
      <c r="AQ96" s="4">
        <f ca="1">AQ95*EXP('Task 5'!AN95)+$F96</f>
        <v>171692.11245908146</v>
      </c>
      <c r="AR96" s="4">
        <f ca="1">AR95*EXP('Task 5'!AO95)+$F96</f>
        <v>117159.43910219903</v>
      </c>
      <c r="AS96" s="4">
        <f ca="1">AS95*EXP('Task 5'!AP95)+$F96</f>
        <v>96955.454187731768</v>
      </c>
      <c r="AT96" s="4">
        <f ca="1">AT95*EXP('Task 5'!AQ95)+$F96</f>
        <v>131117.40213173252</v>
      </c>
      <c r="AU96" s="4">
        <f ca="1">AU95*EXP('Task 5'!AR95)+$F96</f>
        <v>168571.03803725337</v>
      </c>
      <c r="AV96" s="4">
        <f ca="1">AV95*EXP('Task 5'!AS95)+$F96</f>
        <v>119012.55223839628</v>
      </c>
      <c r="AW96" s="4">
        <f ca="1">AW95*EXP('Task 5'!AT95)+$F96</f>
        <v>119643.23040146953</v>
      </c>
      <c r="AX96" s="4">
        <f ca="1">AX95*EXP('Task 5'!AU95)+$F96</f>
        <v>148848.22734858526</v>
      </c>
      <c r="AY96" s="4">
        <f ca="1">AY95*EXP('Task 5'!AV95)+$F96</f>
        <v>162481.58132087259</v>
      </c>
      <c r="AZ96" s="4">
        <f ca="1">AZ95*EXP('Task 5'!AW95)+$F96</f>
        <v>145306.12708360981</v>
      </c>
      <c r="BA96" s="4">
        <f ca="1">BA95*EXP('Task 5'!AX95)+$F96</f>
        <v>135617.95784966319</v>
      </c>
      <c r="BB96" s="4">
        <f ca="1">BB95*EXP('Task 5'!AY95)+$F96</f>
        <v>160919.60972603221</v>
      </c>
      <c r="BC96" s="4">
        <f ca="1">BC95*EXP('Task 5'!AZ95)+$F96</f>
        <v>160437.02812626032</v>
      </c>
      <c r="BD96" s="4">
        <f ca="1">BD95*EXP('Task 5'!BA95)+$F96</f>
        <v>81326.957770395107</v>
      </c>
      <c r="BE96" s="4">
        <f ca="1">BE95*EXP('Task 5'!BB95)+$F96</f>
        <v>178759.46136796736</v>
      </c>
      <c r="BF96" s="4">
        <f ca="1">BF95*EXP('Task 5'!BC95)+$F96</f>
        <v>207857.81303652603</v>
      </c>
      <c r="BG96" s="4">
        <f ca="1">BG95*EXP('Task 5'!BD95)+$F96</f>
        <v>378383.56668902794</v>
      </c>
      <c r="BH96" s="4">
        <f ca="1">BH95*EXP('Task 5'!BE95)+$F96</f>
        <v>171687.65770184921</v>
      </c>
      <c r="BI96" s="4">
        <f ca="1">BI95*EXP('Task 5'!BF95)+$F96</f>
        <v>221634.11627553945</v>
      </c>
      <c r="BJ96" s="4">
        <f ca="1">BJ95*EXP('Task 5'!BG95)+$F96</f>
        <v>179903.55295458826</v>
      </c>
      <c r="BK96" s="4">
        <f ca="1">BK95*EXP('Task 5'!BH95)+$F96</f>
        <v>79613.004695957439</v>
      </c>
      <c r="BL96" s="4">
        <f ca="1">BL95*EXP('Task 5'!BI95)+$F96</f>
        <v>156900.49056941117</v>
      </c>
      <c r="BM96" s="4">
        <f ca="1">BM95*EXP('Task 5'!BJ95)+$F96</f>
        <v>159330.0603484897</v>
      </c>
      <c r="BN96" s="4">
        <f ca="1">BN95*EXP('Task 5'!BK95)+$F96</f>
        <v>192690.73270124526</v>
      </c>
      <c r="BO96" s="4">
        <f ca="1">BO95*EXP('Task 5'!BL95)+$F96</f>
        <v>179985.33087010373</v>
      </c>
      <c r="BP96" s="4">
        <f ca="1">BP95*EXP('Task 5'!BM95)+$F96</f>
        <v>120950.07009804028</v>
      </c>
      <c r="BQ96" s="4">
        <f ca="1">BQ95*EXP('Task 5'!BN95)+$F96</f>
        <v>157214.05396861315</v>
      </c>
      <c r="BR96" s="4">
        <f ca="1">BR95*EXP('Task 5'!BO95)+$F96</f>
        <v>120514.83658815135</v>
      </c>
      <c r="BS96" s="4">
        <f ca="1">BS95*EXP('Task 5'!BP95)+$F96</f>
        <v>80158.996439273295</v>
      </c>
      <c r="BT96" s="4">
        <f ca="1">BT95*EXP('Task 5'!BQ95)+$F96</f>
        <v>189745.7783616911</v>
      </c>
      <c r="BU96" s="4">
        <f ca="1">BU95*EXP('Task 5'!BR95)+$F96</f>
        <v>123574.76595482262</v>
      </c>
      <c r="BV96" s="4">
        <f ca="1">BV95*EXP('Task 5'!BS95)+$F96</f>
        <v>149672.13725847157</v>
      </c>
      <c r="BW96" s="4">
        <f ca="1">BW95*EXP('Task 5'!BT95)+$F96</f>
        <v>92451.32215533148</v>
      </c>
      <c r="BX96" s="4">
        <f ca="1">BX95*EXP('Task 5'!BU95)+$F96</f>
        <v>97137.481788787845</v>
      </c>
      <c r="BY96" s="4">
        <f ca="1">BY95*EXP('Task 5'!BV95)+$F96</f>
        <v>194495.37151323174</v>
      </c>
      <c r="BZ96" s="4">
        <f ca="1">BZ95*EXP('Task 5'!BW95)+$F96</f>
        <v>122764.98513531612</v>
      </c>
      <c r="CA96" s="4">
        <f ca="1">CA95*EXP('Task 5'!BX95)+$F96</f>
        <v>200865.14314136244</v>
      </c>
      <c r="CB96" s="4">
        <f ca="1">CB95*EXP('Task 5'!BY95)+$F96</f>
        <v>164402.46445184856</v>
      </c>
      <c r="CC96" s="4">
        <f ca="1">CC95*EXP('Task 5'!BZ95)+$F96</f>
        <v>212422.63713824301</v>
      </c>
      <c r="CD96" s="4">
        <f ca="1">CD95*EXP('Task 5'!CA95)+$F96</f>
        <v>79916.115267054149</v>
      </c>
      <c r="CE96" s="4">
        <f ca="1">CE95*EXP('Task 5'!CB95)+$F96</f>
        <v>183221.75409406016</v>
      </c>
      <c r="CF96" s="4">
        <f ca="1">CF95*EXP('Task 5'!CC95)+$F96</f>
        <v>219038.17403508825</v>
      </c>
      <c r="CG96" s="4">
        <f ca="1">CG95*EXP('Task 5'!CD95)+$F96</f>
        <v>158372.63897774337</v>
      </c>
      <c r="CH96" s="4">
        <f ca="1">CH95*EXP('Task 5'!CE95)+$F96</f>
        <v>108463.02617394288</v>
      </c>
      <c r="CI96" s="4">
        <f ca="1">CI95*EXP('Task 5'!CF95)+$F96</f>
        <v>126463.13289307726</v>
      </c>
      <c r="CJ96" s="4">
        <f ca="1">CJ95*EXP('Task 5'!CG95)+$F96</f>
        <v>127405.86048226204</v>
      </c>
      <c r="CK96" s="4">
        <f ca="1">CK95*EXP('Task 5'!CH95)+$F96</f>
        <v>295737.42284098396</v>
      </c>
      <c r="CL96" s="4">
        <f ca="1">CL95*EXP('Task 5'!CI95)+$F96</f>
        <v>124666.63615513378</v>
      </c>
      <c r="CM96" s="4">
        <f ca="1">CM95*EXP('Task 5'!CJ95)+$F96</f>
        <v>146822.17531582186</v>
      </c>
      <c r="CN96" s="4">
        <f ca="1">CN95*EXP('Task 5'!CK95)+$F96</f>
        <v>112014.12078378677</v>
      </c>
      <c r="CO96" s="4">
        <f ca="1">CO95*EXP('Task 5'!CL95)+$F96</f>
        <v>103658.6210788388</v>
      </c>
      <c r="CP96" s="4">
        <f ca="1">CP95*EXP('Task 5'!CM95)+$F96</f>
        <v>139704.95832938372</v>
      </c>
      <c r="CQ96" s="4">
        <f ca="1">CQ95*EXP('Task 5'!CN95)+$F96</f>
        <v>181696.69478976223</v>
      </c>
      <c r="CR96" s="4">
        <f ca="1">CR95*EXP('Task 5'!CO95)+$F96</f>
        <v>154882.07985354131</v>
      </c>
      <c r="CS96" s="4">
        <f ca="1">CS95*EXP('Task 5'!CP95)+$F96</f>
        <v>150871.24782444994</v>
      </c>
      <c r="CT96" s="4">
        <f ca="1">CT95*EXP('Task 5'!CQ95)+$F96</f>
        <v>122186.36439283453</v>
      </c>
      <c r="CU96" s="4">
        <f ca="1">CU95*EXP('Task 5'!CR95)+$F96</f>
        <v>219300.06455799716</v>
      </c>
      <c r="CV96" s="4">
        <f ca="1">CV95*EXP('Task 5'!CS95)+$F96</f>
        <v>111675.81711573551</v>
      </c>
      <c r="CW96" s="4">
        <f ca="1">CW95*EXP('Task 5'!CT95)+$F96</f>
        <v>144707.72837480466</v>
      </c>
      <c r="CX96" s="4">
        <f ca="1">CX95*EXP('Task 5'!CU95)+$F96</f>
        <v>101017.57685601333</v>
      </c>
      <c r="CY96" s="4">
        <f ca="1">CY95*EXP('Task 5'!CV95)+$F96</f>
        <v>193995.06414831991</v>
      </c>
      <c r="CZ96" s="4">
        <f ca="1">CZ95*EXP('Task 5'!CW95)+$F96</f>
        <v>139460.17487487494</v>
      </c>
      <c r="DA96" s="4">
        <f ca="1">DA95*EXP('Task 5'!CX95)+$F96</f>
        <v>128675.66541446281</v>
      </c>
      <c r="DB96" s="4">
        <f ca="1">DB95*EXP('Task 5'!CY95)+$F96</f>
        <v>142302.20711166965</v>
      </c>
    </row>
    <row r="97" spans="1:106" x14ac:dyDescent="0.25">
      <c r="A97">
        <v>91</v>
      </c>
      <c r="B97" s="1">
        <f>'Task 2'!B94</f>
        <v>47726</v>
      </c>
      <c r="C97" s="4">
        <f>$B$3*'Task 2'!G94</f>
        <v>563.8613471217601</v>
      </c>
      <c r="D97" s="5">
        <f>'Task 3'!F94</f>
        <v>3.547574976817458E-3</v>
      </c>
      <c r="E97" s="4">
        <f t="shared" si="3"/>
        <v>61169.750585790869</v>
      </c>
      <c r="F97" s="4">
        <f>$C$3*'Task 2'!G94</f>
        <v>1315.6764766174401</v>
      </c>
      <c r="G97" s="4">
        <f ca="1">G96*EXP('Task 5'!D96)+$F97</f>
        <v>156505.9680570373</v>
      </c>
      <c r="H97" s="4">
        <f ca="1">H96*EXP('Task 5'!E96)+$F97</f>
        <v>216356.00815583891</v>
      </c>
      <c r="I97" s="4">
        <f ca="1">I96*EXP('Task 5'!F96)+$F97</f>
        <v>145425.18192202129</v>
      </c>
      <c r="J97" s="4">
        <f ca="1">J96*EXP('Task 5'!G96)+$F97</f>
        <v>165184.46878709749</v>
      </c>
      <c r="K97" s="4">
        <f ca="1">K96*EXP('Task 5'!H96)+$F97</f>
        <v>361349.67745876277</v>
      </c>
      <c r="L97" s="4">
        <f ca="1">L96*EXP('Task 5'!I96)+$F97</f>
        <v>72390.059685045984</v>
      </c>
      <c r="M97" s="4">
        <f ca="1">M96*EXP('Task 5'!J96)+$F97</f>
        <v>141067.8378484053</v>
      </c>
      <c r="N97" s="4">
        <f ca="1">N96*EXP('Task 5'!K96)+$F97</f>
        <v>137564.6570620999</v>
      </c>
      <c r="O97" s="4">
        <f ca="1">O96*EXP('Task 5'!L96)+$F97</f>
        <v>348832.39306891273</v>
      </c>
      <c r="P97" s="4">
        <f ca="1">P96*EXP('Task 5'!M96)+$F97</f>
        <v>122050.45245760668</v>
      </c>
      <c r="Q97" s="4">
        <f ca="1">Q96*EXP('Task 5'!N96)+$F97</f>
        <v>112199.34319469228</v>
      </c>
      <c r="R97" s="4">
        <f ca="1">R96*EXP('Task 5'!O96)+$F97</f>
        <v>170615.55763494031</v>
      </c>
      <c r="S97" s="4">
        <f ca="1">S96*EXP('Task 5'!P96)+$F97</f>
        <v>122690.08199849221</v>
      </c>
      <c r="T97" s="4">
        <f ca="1">T96*EXP('Task 5'!Q96)+$F97</f>
        <v>183719.73142134436</v>
      </c>
      <c r="U97" s="4">
        <f ca="1">U96*EXP('Task 5'!R96)+$F97</f>
        <v>183718.50887247731</v>
      </c>
      <c r="V97" s="4">
        <f ca="1">V96*EXP('Task 5'!S96)+$F97</f>
        <v>163888.96956824273</v>
      </c>
      <c r="W97" s="4">
        <f ca="1">W96*EXP('Task 5'!T96)+$F97</f>
        <v>114753.59165696823</v>
      </c>
      <c r="X97" s="4">
        <f ca="1">X96*EXP('Task 5'!U96)+$F97</f>
        <v>134810.23135361716</v>
      </c>
      <c r="Y97" s="4">
        <f ca="1">Y96*EXP('Task 5'!V96)+$F97</f>
        <v>70418.302407661584</v>
      </c>
      <c r="Z97" s="4">
        <f ca="1">Z96*EXP('Task 5'!W96)+$F97</f>
        <v>244227.37011262574</v>
      </c>
      <c r="AA97" s="4">
        <f ca="1">AA96*EXP('Task 5'!X96)+$F97</f>
        <v>187539.39183771465</v>
      </c>
      <c r="AB97" s="4">
        <f ca="1">AB96*EXP('Task 5'!Y96)+$F97</f>
        <v>91795.052540323086</v>
      </c>
      <c r="AC97" s="4">
        <f ca="1">AC96*EXP('Task 5'!Z96)+$F97</f>
        <v>100598.44263509926</v>
      </c>
      <c r="AD97" s="4">
        <f ca="1">AD96*EXP('Task 5'!AA96)+$F97</f>
        <v>154296.15403439116</v>
      </c>
      <c r="AE97" s="4">
        <f ca="1">AE96*EXP('Task 5'!AB96)+$F97</f>
        <v>140039.51959905383</v>
      </c>
      <c r="AF97" s="4">
        <f ca="1">AF96*EXP('Task 5'!AC96)+$F97</f>
        <v>68015.40272561989</v>
      </c>
      <c r="AG97" s="4">
        <f ca="1">AG96*EXP('Task 5'!AD96)+$F97</f>
        <v>194560.87189968041</v>
      </c>
      <c r="AH97" s="4">
        <f ca="1">AH96*EXP('Task 5'!AE96)+$F97</f>
        <v>182609.73197191514</v>
      </c>
      <c r="AI97" s="4">
        <f ca="1">AI96*EXP('Task 5'!AF96)+$F97</f>
        <v>123583.2573921673</v>
      </c>
      <c r="AJ97" s="4">
        <f ca="1">AJ96*EXP('Task 5'!AG96)+$F97</f>
        <v>86416.601806793493</v>
      </c>
      <c r="AK97" s="4">
        <f ca="1">AK96*EXP('Task 5'!AH96)+$F97</f>
        <v>181874.11793145788</v>
      </c>
      <c r="AL97" s="4">
        <f ca="1">AL96*EXP('Task 5'!AI96)+$F97</f>
        <v>100179.19318214929</v>
      </c>
      <c r="AM97" s="4">
        <f ca="1">AM96*EXP('Task 5'!AJ96)+$F97</f>
        <v>164013.60581738173</v>
      </c>
      <c r="AN97" s="4">
        <f ca="1">AN96*EXP('Task 5'!AK96)+$F97</f>
        <v>112338.83322046026</v>
      </c>
      <c r="AO97" s="4">
        <f ca="1">AO96*EXP('Task 5'!AL96)+$F97</f>
        <v>98296.62000707032</v>
      </c>
      <c r="AP97" s="4">
        <f ca="1">AP96*EXP('Task 5'!AM96)+$F97</f>
        <v>220919.80569845575</v>
      </c>
      <c r="AQ97" s="4">
        <f ca="1">AQ96*EXP('Task 5'!AN96)+$F97</f>
        <v>189228.11149357323</v>
      </c>
      <c r="AR97" s="4">
        <f ca="1">AR96*EXP('Task 5'!AO96)+$F97</f>
        <v>119028.75290625701</v>
      </c>
      <c r="AS97" s="4">
        <f ca="1">AS96*EXP('Task 5'!AP96)+$F97</f>
        <v>97262.754387775378</v>
      </c>
      <c r="AT97" s="4">
        <f ca="1">AT96*EXP('Task 5'!AQ96)+$F97</f>
        <v>141973.04011895726</v>
      </c>
      <c r="AU97" s="4">
        <f ca="1">AU96*EXP('Task 5'!AR96)+$F97</f>
        <v>158746.31688433047</v>
      </c>
      <c r="AV97" s="4">
        <f ca="1">AV96*EXP('Task 5'!AS96)+$F97</f>
        <v>112463.77645768665</v>
      </c>
      <c r="AW97" s="4">
        <f ca="1">AW96*EXP('Task 5'!AT96)+$F97</f>
        <v>135131.35320878265</v>
      </c>
      <c r="AX97" s="4">
        <f ca="1">AX96*EXP('Task 5'!AU96)+$F97</f>
        <v>157602.29622262207</v>
      </c>
      <c r="AY97" s="4">
        <f ca="1">AY96*EXP('Task 5'!AV96)+$F97</f>
        <v>159221.04344412577</v>
      </c>
      <c r="AZ97" s="4">
        <f ca="1">AZ96*EXP('Task 5'!AW96)+$F97</f>
        <v>139805.816015057</v>
      </c>
      <c r="BA97" s="4">
        <f ca="1">BA96*EXP('Task 5'!AX96)+$F97</f>
        <v>142078.74760385574</v>
      </c>
      <c r="BB97" s="4">
        <f ca="1">BB96*EXP('Task 5'!AY96)+$F97</f>
        <v>147158.88906501723</v>
      </c>
      <c r="BC97" s="4">
        <f ca="1">BC96*EXP('Task 5'!AZ96)+$F97</f>
        <v>149033.66149258291</v>
      </c>
      <c r="BD97" s="4">
        <f ca="1">BD96*EXP('Task 5'!BA96)+$F97</f>
        <v>83498.409921649436</v>
      </c>
      <c r="BE97" s="4">
        <f ca="1">BE96*EXP('Task 5'!BB96)+$F97</f>
        <v>197820.42026805392</v>
      </c>
      <c r="BF97" s="4">
        <f ca="1">BF96*EXP('Task 5'!BC96)+$F97</f>
        <v>219493.29827923243</v>
      </c>
      <c r="BG97" s="4">
        <f ca="1">BG96*EXP('Task 5'!BD96)+$F97</f>
        <v>371082.7611818703</v>
      </c>
      <c r="BH97" s="4">
        <f ca="1">BH96*EXP('Task 5'!BE96)+$F97</f>
        <v>164829.85700238135</v>
      </c>
      <c r="BI97" s="4">
        <f ca="1">BI96*EXP('Task 5'!BF96)+$F97</f>
        <v>212249.90963701296</v>
      </c>
      <c r="BJ97" s="4">
        <f ca="1">BJ96*EXP('Task 5'!BG96)+$F97</f>
        <v>171679.05255468073</v>
      </c>
      <c r="BK97" s="4">
        <f ca="1">BK96*EXP('Task 5'!BH96)+$F97</f>
        <v>78067.602877156824</v>
      </c>
      <c r="BL97" s="4">
        <f ca="1">BL96*EXP('Task 5'!BI96)+$F97</f>
        <v>158819.54008376822</v>
      </c>
      <c r="BM97" s="4">
        <f ca="1">BM96*EXP('Task 5'!BJ96)+$F97</f>
        <v>161563.8458442433</v>
      </c>
      <c r="BN97" s="4">
        <f ca="1">BN96*EXP('Task 5'!BK96)+$F97</f>
        <v>196150.93227993837</v>
      </c>
      <c r="BO97" s="4">
        <f ca="1">BO96*EXP('Task 5'!BL96)+$F97</f>
        <v>180661.31186144307</v>
      </c>
      <c r="BP97" s="4">
        <f ca="1">BP96*EXP('Task 5'!BM96)+$F97</f>
        <v>118841.68648382857</v>
      </c>
      <c r="BQ97" s="4">
        <f ca="1">BQ96*EXP('Task 5'!BN96)+$F97</f>
        <v>159312.46206818786</v>
      </c>
      <c r="BR97" s="4">
        <f ca="1">BR96*EXP('Task 5'!BO96)+$F97</f>
        <v>126337.54651300736</v>
      </c>
      <c r="BS97" s="4">
        <f ca="1">BS96*EXP('Task 5'!BP96)+$F97</f>
        <v>90040.465188487797</v>
      </c>
      <c r="BT97" s="4">
        <f ca="1">BT96*EXP('Task 5'!BQ96)+$F97</f>
        <v>197542.17765785186</v>
      </c>
      <c r="BU97" s="4">
        <f ca="1">BU96*EXP('Task 5'!BR96)+$F97</f>
        <v>122430.2138482525</v>
      </c>
      <c r="BV97" s="4">
        <f ca="1">BV96*EXP('Task 5'!BS96)+$F97</f>
        <v>145800.82941697715</v>
      </c>
      <c r="BW97" s="4">
        <f ca="1">BW96*EXP('Task 5'!BT96)+$F97</f>
        <v>97747.538541318616</v>
      </c>
      <c r="BX97" s="4">
        <f ca="1">BX96*EXP('Task 5'!BU96)+$F97</f>
        <v>103169.67974480976</v>
      </c>
      <c r="BY97" s="4">
        <f ca="1">BY96*EXP('Task 5'!BV96)+$F97</f>
        <v>196635.9336892713</v>
      </c>
      <c r="BZ97" s="4">
        <f ca="1">BZ96*EXP('Task 5'!BW96)+$F97</f>
        <v>128604.30640667371</v>
      </c>
      <c r="CA97" s="4">
        <f ca="1">CA96*EXP('Task 5'!BX96)+$F97</f>
        <v>227701.34185534751</v>
      </c>
      <c r="CB97" s="4">
        <f ca="1">CB96*EXP('Task 5'!BY96)+$F97</f>
        <v>173516.64371884367</v>
      </c>
      <c r="CC97" s="4">
        <f ca="1">CC96*EXP('Task 5'!BZ96)+$F97</f>
        <v>204953.00726061736</v>
      </c>
      <c r="CD97" s="4">
        <f ca="1">CD96*EXP('Task 5'!CA96)+$F97</f>
        <v>79557.09569446386</v>
      </c>
      <c r="CE97" s="4">
        <f ca="1">CE96*EXP('Task 5'!CB96)+$F97</f>
        <v>186381.06825498998</v>
      </c>
      <c r="CF97" s="4">
        <f ca="1">CF96*EXP('Task 5'!CC96)+$F97</f>
        <v>227342.76611913755</v>
      </c>
      <c r="CG97" s="4">
        <f ca="1">CG96*EXP('Task 5'!CD96)+$F97</f>
        <v>168606.28066570975</v>
      </c>
      <c r="CH97" s="4">
        <f ca="1">CH96*EXP('Task 5'!CE96)+$F97</f>
        <v>116447.26763999564</v>
      </c>
      <c r="CI97" s="4">
        <f ca="1">CI96*EXP('Task 5'!CF96)+$F97</f>
        <v>126985.96534472822</v>
      </c>
      <c r="CJ97" s="4">
        <f ca="1">CJ96*EXP('Task 5'!CG96)+$F97</f>
        <v>129604.55260801337</v>
      </c>
      <c r="CK97" s="4">
        <f ca="1">CK96*EXP('Task 5'!CH96)+$F97</f>
        <v>285857.50205564679</v>
      </c>
      <c r="CL97" s="4">
        <f ca="1">CL96*EXP('Task 5'!CI96)+$F97</f>
        <v>127070.70295371335</v>
      </c>
      <c r="CM97" s="4">
        <f ca="1">CM96*EXP('Task 5'!CJ96)+$F97</f>
        <v>147135.93526137303</v>
      </c>
      <c r="CN97" s="4">
        <f ca="1">CN96*EXP('Task 5'!CK96)+$F97</f>
        <v>119330.92971585141</v>
      </c>
      <c r="CO97" s="4">
        <f ca="1">CO96*EXP('Task 5'!CL96)+$F97</f>
        <v>100470.98871690637</v>
      </c>
      <c r="CP97" s="4">
        <f ca="1">CP96*EXP('Task 5'!CM96)+$F97</f>
        <v>149735.25592236183</v>
      </c>
      <c r="CQ97" s="4">
        <f ca="1">CQ96*EXP('Task 5'!CN96)+$F97</f>
        <v>199454.21772081128</v>
      </c>
      <c r="CR97" s="4">
        <f ca="1">CR96*EXP('Task 5'!CO96)+$F97</f>
        <v>148326.52423501067</v>
      </c>
      <c r="CS97" s="4">
        <f ca="1">CS96*EXP('Task 5'!CP96)+$F97</f>
        <v>155335.15729810769</v>
      </c>
      <c r="CT97" s="4">
        <f ca="1">CT96*EXP('Task 5'!CQ96)+$F97</f>
        <v>136515.59473452586</v>
      </c>
      <c r="CU97" s="4">
        <f ca="1">CU96*EXP('Task 5'!CR96)+$F97</f>
        <v>193549.57167536844</v>
      </c>
      <c r="CV97" s="4">
        <f ca="1">CV96*EXP('Task 5'!CS96)+$F97</f>
        <v>115089.17363642903</v>
      </c>
      <c r="CW97" s="4">
        <f ca="1">CW96*EXP('Task 5'!CT96)+$F97</f>
        <v>141330.22330046957</v>
      </c>
      <c r="CX97" s="4">
        <f ca="1">CX96*EXP('Task 5'!CU96)+$F97</f>
        <v>105483.96556750096</v>
      </c>
      <c r="CY97" s="4">
        <f ca="1">CY96*EXP('Task 5'!CV96)+$F97</f>
        <v>201166.21690107524</v>
      </c>
      <c r="CZ97" s="4">
        <f ca="1">CZ96*EXP('Task 5'!CW96)+$F97</f>
        <v>145770.9170368214</v>
      </c>
      <c r="DA97" s="4">
        <f ca="1">DA96*EXP('Task 5'!CX96)+$F97</f>
        <v>144307.40984211187</v>
      </c>
      <c r="DB97" s="4">
        <f ca="1">DB96*EXP('Task 5'!CY96)+$F97</f>
        <v>132442.07847192982</v>
      </c>
    </row>
    <row r="98" spans="1:106" x14ac:dyDescent="0.25">
      <c r="A98">
        <v>92</v>
      </c>
      <c r="B98" s="1">
        <f>'Task 2'!B95</f>
        <v>47756</v>
      </c>
      <c r="C98" s="4">
        <f>$B$3*'Task 2'!G95</f>
        <v>563.8613471217601</v>
      </c>
      <c r="D98" s="5">
        <f>'Task 3'!F95</f>
        <v>3.5409848752723239E-3</v>
      </c>
      <c r="E98" s="4">
        <f t="shared" si="3"/>
        <v>61949.811995787677</v>
      </c>
      <c r="F98" s="4">
        <f>$C$3*'Task 2'!G95</f>
        <v>1315.6764766174401</v>
      </c>
      <c r="G98" s="4">
        <f ca="1">G97*EXP('Task 5'!D97)+$F98</f>
        <v>165384.56043423925</v>
      </c>
      <c r="H98" s="4">
        <f ca="1">H97*EXP('Task 5'!E97)+$F98</f>
        <v>213728.18421596024</v>
      </c>
      <c r="I98" s="4">
        <f ca="1">I97*EXP('Task 5'!F97)+$F98</f>
        <v>153852.2705685636</v>
      </c>
      <c r="J98" s="4">
        <f ca="1">J97*EXP('Task 5'!G97)+$F98</f>
        <v>175608.72020852802</v>
      </c>
      <c r="K98" s="4">
        <f ca="1">K97*EXP('Task 5'!H97)+$F98</f>
        <v>366287.39619977941</v>
      </c>
      <c r="L98" s="4">
        <f ca="1">L97*EXP('Task 5'!I97)+$F98</f>
        <v>76664.761223274792</v>
      </c>
      <c r="M98" s="4">
        <f ca="1">M97*EXP('Task 5'!J97)+$F98</f>
        <v>144600.53028301004</v>
      </c>
      <c r="N98" s="4">
        <f ca="1">N97*EXP('Task 5'!K97)+$F98</f>
        <v>140476.9261398901</v>
      </c>
      <c r="O98" s="4">
        <f ca="1">O97*EXP('Task 5'!L97)+$F98</f>
        <v>326513.48758548178</v>
      </c>
      <c r="P98" s="4">
        <f ca="1">P97*EXP('Task 5'!M97)+$F98</f>
        <v>127982.2012150896</v>
      </c>
      <c r="Q98" s="4">
        <f ca="1">Q97*EXP('Task 5'!N97)+$F98</f>
        <v>113000.61309689893</v>
      </c>
      <c r="R98" s="4">
        <f ca="1">R97*EXP('Task 5'!O97)+$F98</f>
        <v>168005.12338651571</v>
      </c>
      <c r="S98" s="4">
        <f ca="1">S97*EXP('Task 5'!P97)+$F98</f>
        <v>120809.8071988218</v>
      </c>
      <c r="T98" s="4">
        <f ca="1">T97*EXP('Task 5'!Q97)+$F98</f>
        <v>187348.8667417921</v>
      </c>
      <c r="U98" s="4">
        <f ca="1">U97*EXP('Task 5'!R97)+$F98</f>
        <v>182012.12736975678</v>
      </c>
      <c r="V98" s="4">
        <f ca="1">V97*EXP('Task 5'!S97)+$F98</f>
        <v>164666.68808483816</v>
      </c>
      <c r="W98" s="4">
        <f ca="1">W97*EXP('Task 5'!T97)+$F98</f>
        <v>111072.48420228621</v>
      </c>
      <c r="X98" s="4">
        <f ca="1">X97*EXP('Task 5'!U97)+$F98</f>
        <v>142575.85971024176</v>
      </c>
      <c r="Y98" s="4">
        <f ca="1">Y97*EXP('Task 5'!V97)+$F98</f>
        <v>73040.474479514785</v>
      </c>
      <c r="Z98" s="4">
        <f ca="1">Z97*EXP('Task 5'!W97)+$F98</f>
        <v>244951.15434814003</v>
      </c>
      <c r="AA98" s="4">
        <f ca="1">AA97*EXP('Task 5'!X97)+$F98</f>
        <v>192108.46042742577</v>
      </c>
      <c r="AB98" s="4">
        <f ca="1">AB97*EXP('Task 5'!Y97)+$F98</f>
        <v>96283.723651473701</v>
      </c>
      <c r="AC98" s="4">
        <f ca="1">AC97*EXP('Task 5'!Z97)+$F98</f>
        <v>107406.88388388307</v>
      </c>
      <c r="AD98" s="4">
        <f ca="1">AD97*EXP('Task 5'!AA97)+$F98</f>
        <v>153153.27726821962</v>
      </c>
      <c r="AE98" s="4">
        <f ca="1">AE97*EXP('Task 5'!AB97)+$F98</f>
        <v>145659.10348920891</v>
      </c>
      <c r="AF98" s="4">
        <f ca="1">AF97*EXP('Task 5'!AC97)+$F98</f>
        <v>67498.195154982546</v>
      </c>
      <c r="AG98" s="4">
        <f ca="1">AG97*EXP('Task 5'!AD97)+$F98</f>
        <v>200347.38876963552</v>
      </c>
      <c r="AH98" s="4">
        <f ca="1">AH97*EXP('Task 5'!AE97)+$F98</f>
        <v>191022.91462745267</v>
      </c>
      <c r="AI98" s="4">
        <f ca="1">AI97*EXP('Task 5'!AF97)+$F98</f>
        <v>134206.25337953088</v>
      </c>
      <c r="AJ98" s="4">
        <f ca="1">AJ97*EXP('Task 5'!AG97)+$F98</f>
        <v>89440.235703168044</v>
      </c>
      <c r="AK98" s="4">
        <f ca="1">AK97*EXP('Task 5'!AH97)+$F98</f>
        <v>192025.61472253676</v>
      </c>
      <c r="AL98" s="4">
        <f ca="1">AL97*EXP('Task 5'!AI97)+$F98</f>
        <v>103239.48429949801</v>
      </c>
      <c r="AM98" s="4">
        <f ca="1">AM97*EXP('Task 5'!AJ97)+$F98</f>
        <v>177095.07245893526</v>
      </c>
      <c r="AN98" s="4">
        <f ca="1">AN97*EXP('Task 5'!AK97)+$F98</f>
        <v>117350.44632046005</v>
      </c>
      <c r="AO98" s="4">
        <f ca="1">AO97*EXP('Task 5'!AL97)+$F98</f>
        <v>95951.067876761488</v>
      </c>
      <c r="AP98" s="4">
        <f ca="1">AP97*EXP('Task 5'!AM97)+$F98</f>
        <v>224627.95815872174</v>
      </c>
      <c r="AQ98" s="4">
        <f ca="1">AQ97*EXP('Task 5'!AN97)+$F98</f>
        <v>187340.28898760414</v>
      </c>
      <c r="AR98" s="4">
        <f ca="1">AR97*EXP('Task 5'!AO97)+$F98</f>
        <v>117280.22368503149</v>
      </c>
      <c r="AS98" s="4">
        <f ca="1">AS97*EXP('Task 5'!AP97)+$F98</f>
        <v>96109.274698975292</v>
      </c>
      <c r="AT98" s="4">
        <f ca="1">AT97*EXP('Task 5'!AQ97)+$F98</f>
        <v>131169.41423754813</v>
      </c>
      <c r="AU98" s="4">
        <f ca="1">AU97*EXP('Task 5'!AR97)+$F98</f>
        <v>168841.39815963357</v>
      </c>
      <c r="AV98" s="4">
        <f ca="1">AV97*EXP('Task 5'!AS97)+$F98</f>
        <v>118906.39859227603</v>
      </c>
      <c r="AW98" s="4">
        <f ca="1">AW97*EXP('Task 5'!AT97)+$F98</f>
        <v>128927.93975709523</v>
      </c>
      <c r="AX98" s="4">
        <f ca="1">AX97*EXP('Task 5'!AU97)+$F98</f>
        <v>163827.12921437982</v>
      </c>
      <c r="AY98" s="4">
        <f ca="1">AY97*EXP('Task 5'!AV97)+$F98</f>
        <v>160980.63787837035</v>
      </c>
      <c r="AZ98" s="4">
        <f ca="1">AZ97*EXP('Task 5'!AW97)+$F98</f>
        <v>144383.87422719842</v>
      </c>
      <c r="BA98" s="4">
        <f ca="1">BA97*EXP('Task 5'!AX97)+$F98</f>
        <v>146492.91087002563</v>
      </c>
      <c r="BB98" s="4">
        <f ca="1">BB97*EXP('Task 5'!AY97)+$F98</f>
        <v>135571.85230955374</v>
      </c>
      <c r="BC98" s="4">
        <f ca="1">BC97*EXP('Task 5'!AZ97)+$F98</f>
        <v>151533.13581547735</v>
      </c>
      <c r="BD98" s="4">
        <f ca="1">BD97*EXP('Task 5'!BA97)+$F98</f>
        <v>90574.022672566061</v>
      </c>
      <c r="BE98" s="4">
        <f ca="1">BE97*EXP('Task 5'!BB97)+$F98</f>
        <v>183194.44633608282</v>
      </c>
      <c r="BF98" s="4">
        <f ca="1">BF97*EXP('Task 5'!BC97)+$F98</f>
        <v>207999.31719248969</v>
      </c>
      <c r="BG98" s="4">
        <f ca="1">BG97*EXP('Task 5'!BD97)+$F98</f>
        <v>394544.4339556066</v>
      </c>
      <c r="BH98" s="4">
        <f ca="1">BH97*EXP('Task 5'!BE97)+$F98</f>
        <v>154447.65407384065</v>
      </c>
      <c r="BI98" s="4">
        <f ca="1">BI97*EXP('Task 5'!BF97)+$F98</f>
        <v>207694.74447511262</v>
      </c>
      <c r="BJ98" s="4">
        <f ca="1">BJ97*EXP('Task 5'!BG97)+$F98</f>
        <v>193890.20377274617</v>
      </c>
      <c r="BK98" s="4">
        <f ca="1">BK97*EXP('Task 5'!BH97)+$F98</f>
        <v>85795.390743052209</v>
      </c>
      <c r="BL98" s="4">
        <f ca="1">BL97*EXP('Task 5'!BI97)+$F98</f>
        <v>165207.89794693742</v>
      </c>
      <c r="BM98" s="4">
        <f ca="1">BM97*EXP('Task 5'!BJ97)+$F98</f>
        <v>154020.55913579481</v>
      </c>
      <c r="BN98" s="4">
        <f ca="1">BN97*EXP('Task 5'!BK97)+$F98</f>
        <v>188512.56383845533</v>
      </c>
      <c r="BO98" s="4">
        <f ca="1">BO97*EXP('Task 5'!BL97)+$F98</f>
        <v>205910.22229129501</v>
      </c>
      <c r="BP98" s="4">
        <f ca="1">BP97*EXP('Task 5'!BM97)+$F98</f>
        <v>119521.72305765586</v>
      </c>
      <c r="BQ98" s="4">
        <f ca="1">BQ97*EXP('Task 5'!BN97)+$F98</f>
        <v>149795.85852478084</v>
      </c>
      <c r="BR98" s="4">
        <f ca="1">BR97*EXP('Task 5'!BO97)+$F98</f>
        <v>122984.04987180118</v>
      </c>
      <c r="BS98" s="4">
        <f ca="1">BS97*EXP('Task 5'!BP97)+$F98</f>
        <v>87525.270523802028</v>
      </c>
      <c r="BT98" s="4">
        <f ca="1">BT97*EXP('Task 5'!BQ97)+$F98</f>
        <v>177471.23153945222</v>
      </c>
      <c r="BU98" s="4">
        <f ca="1">BU97*EXP('Task 5'!BR97)+$F98</f>
        <v>116418.91361020294</v>
      </c>
      <c r="BV98" s="4">
        <f ca="1">BV97*EXP('Task 5'!BS97)+$F98</f>
        <v>146386.32237023057</v>
      </c>
      <c r="BW98" s="4">
        <f ca="1">BW97*EXP('Task 5'!BT97)+$F98</f>
        <v>108785.53573189712</v>
      </c>
      <c r="BX98" s="4">
        <f ca="1">BX97*EXP('Task 5'!BU97)+$F98</f>
        <v>113835.28451738002</v>
      </c>
      <c r="BY98" s="4">
        <f ca="1">BY97*EXP('Task 5'!BV97)+$F98</f>
        <v>187088.46157298645</v>
      </c>
      <c r="BZ98" s="4">
        <f ca="1">BZ97*EXP('Task 5'!BW97)+$F98</f>
        <v>126170.37052963975</v>
      </c>
      <c r="CA98" s="4">
        <f ca="1">CA97*EXP('Task 5'!BX97)+$F98</f>
        <v>228936.3003404488</v>
      </c>
      <c r="CB98" s="4">
        <f ca="1">CB97*EXP('Task 5'!BY97)+$F98</f>
        <v>187059.4991369957</v>
      </c>
      <c r="CC98" s="4">
        <f ca="1">CC97*EXP('Task 5'!BZ97)+$F98</f>
        <v>212369.00971871809</v>
      </c>
      <c r="CD98" s="4">
        <f ca="1">CD97*EXP('Task 5'!CA97)+$F98</f>
        <v>87967.299217817257</v>
      </c>
      <c r="CE98" s="4">
        <f ca="1">CE97*EXP('Task 5'!CB97)+$F98</f>
        <v>193657.71266763733</v>
      </c>
      <c r="CF98" s="4">
        <f ca="1">CF97*EXP('Task 5'!CC97)+$F98</f>
        <v>224699.32885396547</v>
      </c>
      <c r="CG98" s="4">
        <f ca="1">CG97*EXP('Task 5'!CD97)+$F98</f>
        <v>185628.25755031573</v>
      </c>
      <c r="CH98" s="4">
        <f ca="1">CH97*EXP('Task 5'!CE97)+$F98</f>
        <v>114632.55182514114</v>
      </c>
      <c r="CI98" s="4">
        <f ca="1">CI97*EXP('Task 5'!CF97)+$F98</f>
        <v>130281.58962436486</v>
      </c>
      <c r="CJ98" s="4">
        <f ca="1">CJ97*EXP('Task 5'!CG97)+$F98</f>
        <v>130152.27648134537</v>
      </c>
      <c r="CK98" s="4">
        <f ca="1">CK97*EXP('Task 5'!CH97)+$F98</f>
        <v>280512.07596249389</v>
      </c>
      <c r="CL98" s="4">
        <f ca="1">CL97*EXP('Task 5'!CI97)+$F98</f>
        <v>130482.27331874979</v>
      </c>
      <c r="CM98" s="4">
        <f ca="1">CM97*EXP('Task 5'!CJ97)+$F98</f>
        <v>138955.00663144529</v>
      </c>
      <c r="CN98" s="4">
        <f ca="1">CN97*EXP('Task 5'!CK97)+$F98</f>
        <v>117858.05727352889</v>
      </c>
      <c r="CO98" s="4">
        <f ca="1">CO97*EXP('Task 5'!CL97)+$F98</f>
        <v>95747.291443034977</v>
      </c>
      <c r="CP98" s="4">
        <f ca="1">CP97*EXP('Task 5'!CM97)+$F98</f>
        <v>162385.40836349511</v>
      </c>
      <c r="CQ98" s="4">
        <f ca="1">CQ97*EXP('Task 5'!CN97)+$F98</f>
        <v>195310.03304311101</v>
      </c>
      <c r="CR98" s="4">
        <f ca="1">CR97*EXP('Task 5'!CO97)+$F98</f>
        <v>148101.98374081141</v>
      </c>
      <c r="CS98" s="4">
        <f ca="1">CS97*EXP('Task 5'!CP97)+$F98</f>
        <v>152945.13194591823</v>
      </c>
      <c r="CT98" s="4">
        <f ca="1">CT97*EXP('Task 5'!CQ97)+$F98</f>
        <v>146414.65613703168</v>
      </c>
      <c r="CU98" s="4">
        <f ca="1">CU97*EXP('Task 5'!CR97)+$F98</f>
        <v>212160.46390824785</v>
      </c>
      <c r="CV98" s="4">
        <f ca="1">CV97*EXP('Task 5'!CS97)+$F98</f>
        <v>121553.8960365175</v>
      </c>
      <c r="CW98" s="4">
        <f ca="1">CW97*EXP('Task 5'!CT97)+$F98</f>
        <v>143762.61852724999</v>
      </c>
      <c r="CX98" s="4">
        <f ca="1">CX97*EXP('Task 5'!CU97)+$F98</f>
        <v>109754.58334582527</v>
      </c>
      <c r="CY98" s="4">
        <f ca="1">CY97*EXP('Task 5'!CV97)+$F98</f>
        <v>210203.17108037544</v>
      </c>
      <c r="CZ98" s="4">
        <f ca="1">CZ97*EXP('Task 5'!CW97)+$F98</f>
        <v>140223.99984107504</v>
      </c>
      <c r="DA98" s="4">
        <f ca="1">DA97*EXP('Task 5'!CX97)+$F98</f>
        <v>137184.09694250004</v>
      </c>
      <c r="DB98" s="4">
        <f ca="1">DB97*EXP('Task 5'!CY97)+$F98</f>
        <v>149839.46365757735</v>
      </c>
    </row>
    <row r="99" spans="1:106" x14ac:dyDescent="0.25">
      <c r="A99">
        <v>93</v>
      </c>
      <c r="B99" s="1">
        <f>'Task 2'!B96</f>
        <v>47787</v>
      </c>
      <c r="C99" s="4">
        <f>$B$3*'Task 2'!G96</f>
        <v>563.8613471217601</v>
      </c>
      <c r="D99" s="5">
        <f>'Task 3'!F96</f>
        <v>3.5344277327373774E-3</v>
      </c>
      <c r="E99" s="4">
        <f t="shared" si="3"/>
        <v>62732.226813207104</v>
      </c>
      <c r="F99" s="4">
        <f>$C$3*'Task 2'!G96</f>
        <v>1315.6764766174401</v>
      </c>
      <c r="G99" s="4">
        <f ca="1">G98*EXP('Task 5'!D98)+$F99</f>
        <v>172468.30777664212</v>
      </c>
      <c r="H99" s="4">
        <f ca="1">H98*EXP('Task 5'!E98)+$F99</f>
        <v>224654.55809415632</v>
      </c>
      <c r="I99" s="4">
        <f ca="1">I98*EXP('Task 5'!F98)+$F99</f>
        <v>154689.95182486414</v>
      </c>
      <c r="J99" s="4">
        <f ca="1">J98*EXP('Task 5'!G98)+$F99</f>
        <v>182618.06497047647</v>
      </c>
      <c r="K99" s="4">
        <f ca="1">K98*EXP('Task 5'!H98)+$F99</f>
        <v>368064.97280029004</v>
      </c>
      <c r="L99" s="4">
        <f ca="1">L98*EXP('Task 5'!I98)+$F99</f>
        <v>80543.142451206979</v>
      </c>
      <c r="M99" s="4">
        <f ca="1">M98*EXP('Task 5'!J98)+$F99</f>
        <v>153015.31173722874</v>
      </c>
      <c r="N99" s="4">
        <f ca="1">N98*EXP('Task 5'!K98)+$F99</f>
        <v>140699.71210598919</v>
      </c>
      <c r="O99" s="4">
        <f ca="1">O98*EXP('Task 5'!L98)+$F99</f>
        <v>277993.22977788688</v>
      </c>
      <c r="P99" s="4">
        <f ca="1">P98*EXP('Task 5'!M98)+$F99</f>
        <v>122338.10461032747</v>
      </c>
      <c r="Q99" s="4">
        <f ca="1">Q98*EXP('Task 5'!N98)+$F99</f>
        <v>123440.61489433596</v>
      </c>
      <c r="R99" s="4">
        <f ca="1">R98*EXP('Task 5'!O98)+$F99</f>
        <v>165711.34711347279</v>
      </c>
      <c r="S99" s="4">
        <f ca="1">S98*EXP('Task 5'!P98)+$F99</f>
        <v>111252.10873302103</v>
      </c>
      <c r="T99" s="4">
        <f ca="1">T98*EXP('Task 5'!Q98)+$F99</f>
        <v>183122.85163508679</v>
      </c>
      <c r="U99" s="4">
        <f ca="1">U98*EXP('Task 5'!R98)+$F99</f>
        <v>180474.16933923049</v>
      </c>
      <c r="V99" s="4">
        <f ca="1">V98*EXP('Task 5'!S98)+$F99</f>
        <v>146622.42751409556</v>
      </c>
      <c r="W99" s="4">
        <f ca="1">W98*EXP('Task 5'!T98)+$F99</f>
        <v>107577.58625335651</v>
      </c>
      <c r="X99" s="4">
        <f ca="1">X98*EXP('Task 5'!U98)+$F99</f>
        <v>149388.55668121306</v>
      </c>
      <c r="Y99" s="4">
        <f ca="1">Y98*EXP('Task 5'!V98)+$F99</f>
        <v>72671.18912653462</v>
      </c>
      <c r="Z99" s="4">
        <f ca="1">Z98*EXP('Task 5'!W98)+$F99</f>
        <v>249829.83934013321</v>
      </c>
      <c r="AA99" s="4">
        <f ca="1">AA98*EXP('Task 5'!X98)+$F99</f>
        <v>191446.46408227738</v>
      </c>
      <c r="AB99" s="4">
        <f ca="1">AB98*EXP('Task 5'!Y98)+$F99</f>
        <v>95289.344952206055</v>
      </c>
      <c r="AC99" s="4">
        <f ca="1">AC98*EXP('Task 5'!Z98)+$F99</f>
        <v>113939.09340648177</v>
      </c>
      <c r="AD99" s="4">
        <f ca="1">AD98*EXP('Task 5'!AA98)+$F99</f>
        <v>151929.16687627207</v>
      </c>
      <c r="AE99" s="4">
        <f ca="1">AE98*EXP('Task 5'!AB98)+$F99</f>
        <v>148961.5101329899</v>
      </c>
      <c r="AF99" s="4">
        <f ca="1">AF98*EXP('Task 5'!AC98)+$F99</f>
        <v>74084.016109673757</v>
      </c>
      <c r="AG99" s="4">
        <f ca="1">AG98*EXP('Task 5'!AD98)+$F99</f>
        <v>187034.5533232867</v>
      </c>
      <c r="AH99" s="4">
        <f ca="1">AH98*EXP('Task 5'!AE98)+$F99</f>
        <v>179077.48458557052</v>
      </c>
      <c r="AI99" s="4">
        <f ca="1">AI98*EXP('Task 5'!AF98)+$F99</f>
        <v>144339.77347982302</v>
      </c>
      <c r="AJ99" s="4">
        <f ca="1">AJ98*EXP('Task 5'!AG98)+$F99</f>
        <v>93440.096404959724</v>
      </c>
      <c r="AK99" s="4">
        <f ca="1">AK98*EXP('Task 5'!AH98)+$F99</f>
        <v>208084.08122487349</v>
      </c>
      <c r="AL99" s="4">
        <f ca="1">AL98*EXP('Task 5'!AI98)+$F99</f>
        <v>111910.67155802112</v>
      </c>
      <c r="AM99" s="4">
        <f ca="1">AM98*EXP('Task 5'!AJ98)+$F99</f>
        <v>175982.24759275108</v>
      </c>
      <c r="AN99" s="4">
        <f ca="1">AN98*EXP('Task 5'!AK98)+$F99</f>
        <v>111643.065333793</v>
      </c>
      <c r="AO99" s="4">
        <f ca="1">AO98*EXP('Task 5'!AL98)+$F99</f>
        <v>89194.691854359364</v>
      </c>
      <c r="AP99" s="4">
        <f ca="1">AP98*EXP('Task 5'!AM98)+$F99</f>
        <v>232729.47332133475</v>
      </c>
      <c r="AQ99" s="4">
        <f ca="1">AQ98*EXP('Task 5'!AN98)+$F99</f>
        <v>188602.51571099684</v>
      </c>
      <c r="AR99" s="4">
        <f ca="1">AR98*EXP('Task 5'!AO98)+$F99</f>
        <v>116868.5023664528</v>
      </c>
      <c r="AS99" s="4">
        <f ca="1">AS98*EXP('Task 5'!AP98)+$F99</f>
        <v>102216.74374396638</v>
      </c>
      <c r="AT99" s="4">
        <f ca="1">AT98*EXP('Task 5'!AQ98)+$F99</f>
        <v>140834.99508868827</v>
      </c>
      <c r="AU99" s="4">
        <f ca="1">AU98*EXP('Task 5'!AR98)+$F99</f>
        <v>183571.56249282631</v>
      </c>
      <c r="AV99" s="4">
        <f ca="1">AV98*EXP('Task 5'!AS98)+$F99</f>
        <v>121477.81178939882</v>
      </c>
      <c r="AW99" s="4">
        <f ca="1">AW98*EXP('Task 5'!AT98)+$F99</f>
        <v>137647.83633257321</v>
      </c>
      <c r="AX99" s="4">
        <f ca="1">AX98*EXP('Task 5'!AU98)+$F99</f>
        <v>168448.90751804807</v>
      </c>
      <c r="AY99" s="4">
        <f ca="1">AY98*EXP('Task 5'!AV98)+$F99</f>
        <v>168587.72128883644</v>
      </c>
      <c r="AZ99" s="4">
        <f ca="1">AZ98*EXP('Task 5'!AW98)+$F99</f>
        <v>151990.5864886991</v>
      </c>
      <c r="BA99" s="4">
        <f ca="1">BA98*EXP('Task 5'!AX98)+$F99</f>
        <v>146088.95930806821</v>
      </c>
      <c r="BB99" s="4">
        <f ca="1">BB98*EXP('Task 5'!AY98)+$F99</f>
        <v>120743.82865401475</v>
      </c>
      <c r="BC99" s="4">
        <f ca="1">BC98*EXP('Task 5'!AZ98)+$F99</f>
        <v>150399.83286105588</v>
      </c>
      <c r="BD99" s="4">
        <f ca="1">BD98*EXP('Task 5'!BA98)+$F99</f>
        <v>85589.870454184202</v>
      </c>
      <c r="BE99" s="4">
        <f ca="1">BE98*EXP('Task 5'!BB98)+$F99</f>
        <v>184578.56789169414</v>
      </c>
      <c r="BF99" s="4">
        <f ca="1">BF98*EXP('Task 5'!BC98)+$F99</f>
        <v>203882.42004114171</v>
      </c>
      <c r="BG99" s="4">
        <f ca="1">BG98*EXP('Task 5'!BD98)+$F99</f>
        <v>397367.21895162924</v>
      </c>
      <c r="BH99" s="4">
        <f ca="1">BH98*EXP('Task 5'!BE98)+$F99</f>
        <v>155846.00030162412</v>
      </c>
      <c r="BI99" s="4">
        <f ca="1">BI98*EXP('Task 5'!BF98)+$F99</f>
        <v>199237.33126852283</v>
      </c>
      <c r="BJ99" s="4">
        <f ca="1">BJ98*EXP('Task 5'!BG98)+$F99</f>
        <v>197954.43180858908</v>
      </c>
      <c r="BK99" s="4">
        <f ca="1">BK98*EXP('Task 5'!BH98)+$F99</f>
        <v>85861.128147783689</v>
      </c>
      <c r="BL99" s="4">
        <f ca="1">BL98*EXP('Task 5'!BI98)+$F99</f>
        <v>167802.81486709046</v>
      </c>
      <c r="BM99" s="4">
        <f ca="1">BM98*EXP('Task 5'!BJ98)+$F99</f>
        <v>157010.42426411391</v>
      </c>
      <c r="BN99" s="4">
        <f ca="1">BN98*EXP('Task 5'!BK98)+$F99</f>
        <v>206530.46355040331</v>
      </c>
      <c r="BO99" s="4">
        <f ca="1">BO98*EXP('Task 5'!BL98)+$F99</f>
        <v>207318.23651271433</v>
      </c>
      <c r="BP99" s="4">
        <f ca="1">BP98*EXP('Task 5'!BM98)+$F99</f>
        <v>117434.14278332065</v>
      </c>
      <c r="BQ99" s="4">
        <f ca="1">BQ98*EXP('Task 5'!BN98)+$F99</f>
        <v>156307.00352238538</v>
      </c>
      <c r="BR99" s="4">
        <f ca="1">BR98*EXP('Task 5'!BO98)+$F99</f>
        <v>115525.69919593149</v>
      </c>
      <c r="BS99" s="4">
        <f ca="1">BS98*EXP('Task 5'!BP98)+$F99</f>
        <v>85545.163185003199</v>
      </c>
      <c r="BT99" s="4">
        <f ca="1">BT98*EXP('Task 5'!BQ98)+$F99</f>
        <v>173341.97309210026</v>
      </c>
      <c r="BU99" s="4">
        <f ca="1">BU98*EXP('Task 5'!BR98)+$F99</f>
        <v>121065.94321273798</v>
      </c>
      <c r="BV99" s="4">
        <f ca="1">BV98*EXP('Task 5'!BS98)+$F99</f>
        <v>152418.47825364798</v>
      </c>
      <c r="BW99" s="4">
        <f ca="1">BW98*EXP('Task 5'!BT98)+$F99</f>
        <v>103836.63450722041</v>
      </c>
      <c r="BX99" s="4">
        <f ca="1">BX98*EXP('Task 5'!BU98)+$F99</f>
        <v>111935.47250016729</v>
      </c>
      <c r="BY99" s="4">
        <f ca="1">BY98*EXP('Task 5'!BV98)+$F99</f>
        <v>182464.58653395093</v>
      </c>
      <c r="BZ99" s="4">
        <f ca="1">BZ98*EXP('Task 5'!BW98)+$F99</f>
        <v>127103.21603634082</v>
      </c>
      <c r="CA99" s="4">
        <f ca="1">CA98*EXP('Task 5'!BX98)+$F99</f>
        <v>204302.43167517305</v>
      </c>
      <c r="CB99" s="4">
        <f ca="1">CB98*EXP('Task 5'!BY98)+$F99</f>
        <v>186175.8122660247</v>
      </c>
      <c r="CC99" s="4">
        <f ca="1">CC98*EXP('Task 5'!BZ98)+$F99</f>
        <v>196803.35141035859</v>
      </c>
      <c r="CD99" s="4">
        <f ca="1">CD98*EXP('Task 5'!CA98)+$F99</f>
        <v>99494.659889108181</v>
      </c>
      <c r="CE99" s="4">
        <f ca="1">CE98*EXP('Task 5'!CB98)+$F99</f>
        <v>178143.69869393404</v>
      </c>
      <c r="CF99" s="4">
        <f ca="1">CF98*EXP('Task 5'!CC98)+$F99</f>
        <v>233979.41140346299</v>
      </c>
      <c r="CG99" s="4">
        <f ca="1">CG98*EXP('Task 5'!CD98)+$F99</f>
        <v>189337.82333444827</v>
      </c>
      <c r="CH99" s="4">
        <f ca="1">CH98*EXP('Task 5'!CE98)+$F99</f>
        <v>114722.11011281909</v>
      </c>
      <c r="CI99" s="4">
        <f ca="1">CI98*EXP('Task 5'!CF98)+$F99</f>
        <v>139964.59485213907</v>
      </c>
      <c r="CJ99" s="4">
        <f ca="1">CJ98*EXP('Task 5'!CG98)+$F99</f>
        <v>139904.40710866125</v>
      </c>
      <c r="CK99" s="4">
        <f ca="1">CK98*EXP('Task 5'!CH98)+$F99</f>
        <v>290040.55851143698</v>
      </c>
      <c r="CL99" s="4">
        <f ca="1">CL98*EXP('Task 5'!CI98)+$F99</f>
        <v>122983.30364002718</v>
      </c>
      <c r="CM99" s="4">
        <f ca="1">CM98*EXP('Task 5'!CJ98)+$F99</f>
        <v>145504.42921064465</v>
      </c>
      <c r="CN99" s="4">
        <f ca="1">CN98*EXP('Task 5'!CK98)+$F99</f>
        <v>122473.65261951521</v>
      </c>
      <c r="CO99" s="4">
        <f ca="1">CO98*EXP('Task 5'!CL98)+$F99</f>
        <v>100874.86349562462</v>
      </c>
      <c r="CP99" s="4">
        <f ca="1">CP98*EXP('Task 5'!CM98)+$F99</f>
        <v>155410.91198705876</v>
      </c>
      <c r="CQ99" s="4">
        <f ca="1">CQ98*EXP('Task 5'!CN98)+$F99</f>
        <v>196497.8348240281</v>
      </c>
      <c r="CR99" s="4">
        <f ca="1">CR98*EXP('Task 5'!CO98)+$F99</f>
        <v>147563.12827029466</v>
      </c>
      <c r="CS99" s="4">
        <f ca="1">CS98*EXP('Task 5'!CP98)+$F99</f>
        <v>150753.98444019866</v>
      </c>
      <c r="CT99" s="4">
        <f ca="1">CT98*EXP('Task 5'!CQ98)+$F99</f>
        <v>153113.39948515402</v>
      </c>
      <c r="CU99" s="4">
        <f ca="1">CU98*EXP('Task 5'!CR98)+$F99</f>
        <v>221089.25260279371</v>
      </c>
      <c r="CV99" s="4">
        <f ca="1">CV98*EXP('Task 5'!CS98)+$F99</f>
        <v>109566.37111450643</v>
      </c>
      <c r="CW99" s="4">
        <f ca="1">CW98*EXP('Task 5'!CT98)+$F99</f>
        <v>145334.86039237434</v>
      </c>
      <c r="CX99" s="4">
        <f ca="1">CX98*EXP('Task 5'!CU98)+$F99</f>
        <v>115466.56961620784</v>
      </c>
      <c r="CY99" s="4">
        <f ca="1">CY98*EXP('Task 5'!CV98)+$F99</f>
        <v>216556.31835815497</v>
      </c>
      <c r="CZ99" s="4">
        <f ca="1">CZ98*EXP('Task 5'!CW98)+$F99</f>
        <v>147494.58688326765</v>
      </c>
      <c r="DA99" s="4">
        <f ca="1">DA98*EXP('Task 5'!CX98)+$F99</f>
        <v>122544.13556556564</v>
      </c>
      <c r="DB99" s="4">
        <f ca="1">DB98*EXP('Task 5'!CY98)+$F99</f>
        <v>160388.2255169354</v>
      </c>
    </row>
    <row r="100" spans="1:106" x14ac:dyDescent="0.25">
      <c r="A100">
        <v>94</v>
      </c>
      <c r="B100" s="1">
        <f>'Task 2'!B97</f>
        <v>47817</v>
      </c>
      <c r="C100" s="4">
        <f>$B$3*'Task 2'!G97</f>
        <v>563.8613471217601</v>
      </c>
      <c r="D100" s="5">
        <f>'Task 3'!F97</f>
        <v>3.5279117604509747E-3</v>
      </c>
      <c r="E100" s="4">
        <f t="shared" si="3"/>
        <v>63516.996216609507</v>
      </c>
      <c r="F100" s="4">
        <f>$C$3*'Task 2'!G97</f>
        <v>1315.6764766174401</v>
      </c>
      <c r="G100" s="4">
        <f ca="1">G99*EXP('Task 5'!D99)+$F100</f>
        <v>165864.25120342217</v>
      </c>
      <c r="H100" s="4">
        <f ca="1">H99*EXP('Task 5'!E99)+$F100</f>
        <v>239718.34967775655</v>
      </c>
      <c r="I100" s="4">
        <f ca="1">I99*EXP('Task 5'!F99)+$F100</f>
        <v>162158.58080445344</v>
      </c>
      <c r="J100" s="4">
        <f ca="1">J99*EXP('Task 5'!G99)+$F100</f>
        <v>183372.74197535138</v>
      </c>
      <c r="K100" s="4">
        <f ca="1">K99*EXP('Task 5'!H99)+$F100</f>
        <v>367502.94529195409</v>
      </c>
      <c r="L100" s="4">
        <f ca="1">L99*EXP('Task 5'!I99)+$F100</f>
        <v>82522.200884011909</v>
      </c>
      <c r="M100" s="4">
        <f ca="1">M99*EXP('Task 5'!J99)+$F100</f>
        <v>147881.68938329862</v>
      </c>
      <c r="N100" s="4">
        <f ca="1">N99*EXP('Task 5'!K99)+$F100</f>
        <v>132619.52230357786</v>
      </c>
      <c r="O100" s="4">
        <f ca="1">O99*EXP('Task 5'!L99)+$F100</f>
        <v>268903.47586361057</v>
      </c>
      <c r="P100" s="4">
        <f ca="1">P99*EXP('Task 5'!M99)+$F100</f>
        <v>124286.32537390612</v>
      </c>
      <c r="Q100" s="4">
        <f ca="1">Q99*EXP('Task 5'!N99)+$F100</f>
        <v>124794.14237885571</v>
      </c>
      <c r="R100" s="4">
        <f ca="1">R99*EXP('Task 5'!O99)+$F100</f>
        <v>180071.91641009171</v>
      </c>
      <c r="S100" s="4">
        <f ca="1">S99*EXP('Task 5'!P99)+$F100</f>
        <v>113330.24567392438</v>
      </c>
      <c r="T100" s="4">
        <f ca="1">T99*EXP('Task 5'!Q99)+$F100</f>
        <v>187099.17534035991</v>
      </c>
      <c r="U100" s="4">
        <f ca="1">U99*EXP('Task 5'!R99)+$F100</f>
        <v>182751.02584139328</v>
      </c>
      <c r="V100" s="4">
        <f ca="1">V99*EXP('Task 5'!S99)+$F100</f>
        <v>150975.71798680988</v>
      </c>
      <c r="W100" s="4">
        <f ca="1">W99*EXP('Task 5'!T99)+$F100</f>
        <v>113004.068717528</v>
      </c>
      <c r="X100" s="4">
        <f ca="1">X99*EXP('Task 5'!U99)+$F100</f>
        <v>151177.35981878795</v>
      </c>
      <c r="Y100" s="4">
        <f ca="1">Y99*EXP('Task 5'!V99)+$F100</f>
        <v>78142.299508121752</v>
      </c>
      <c r="Z100" s="4">
        <f ca="1">Z99*EXP('Task 5'!W99)+$F100</f>
        <v>252323.02431456148</v>
      </c>
      <c r="AA100" s="4">
        <f ca="1">AA99*EXP('Task 5'!X99)+$F100</f>
        <v>199914.36636148422</v>
      </c>
      <c r="AB100" s="4">
        <f ca="1">AB99*EXP('Task 5'!Y99)+$F100</f>
        <v>93377.739675281788</v>
      </c>
      <c r="AC100" s="4">
        <f ca="1">AC99*EXP('Task 5'!Z99)+$F100</f>
        <v>118094.73141316486</v>
      </c>
      <c r="AD100" s="4">
        <f ca="1">AD99*EXP('Task 5'!AA99)+$F100</f>
        <v>148699.58558176539</v>
      </c>
      <c r="AE100" s="4">
        <f ca="1">AE99*EXP('Task 5'!AB99)+$F100</f>
        <v>148043.8102965008</v>
      </c>
      <c r="AF100" s="4">
        <f ca="1">AF99*EXP('Task 5'!AC99)+$F100</f>
        <v>78477.81625591639</v>
      </c>
      <c r="AG100" s="4">
        <f ca="1">AG99*EXP('Task 5'!AD99)+$F100</f>
        <v>202818.79729929313</v>
      </c>
      <c r="AH100" s="4">
        <f ca="1">AH99*EXP('Task 5'!AE99)+$F100</f>
        <v>176660.23478499427</v>
      </c>
      <c r="AI100" s="4">
        <f ca="1">AI99*EXP('Task 5'!AF99)+$F100</f>
        <v>153283.34576022468</v>
      </c>
      <c r="AJ100" s="4">
        <f ca="1">AJ99*EXP('Task 5'!AG99)+$F100</f>
        <v>100562.92695968901</v>
      </c>
      <c r="AK100" s="4">
        <f ca="1">AK99*EXP('Task 5'!AH99)+$F100</f>
        <v>211408.40414256995</v>
      </c>
      <c r="AL100" s="4">
        <f ca="1">AL99*EXP('Task 5'!AI99)+$F100</f>
        <v>109887.70012966085</v>
      </c>
      <c r="AM100" s="4">
        <f ca="1">AM99*EXP('Task 5'!AJ99)+$F100</f>
        <v>171626.65909051057</v>
      </c>
      <c r="AN100" s="4">
        <f ca="1">AN99*EXP('Task 5'!AK99)+$F100</f>
        <v>111689.89081427648</v>
      </c>
      <c r="AO100" s="4">
        <f ca="1">AO99*EXP('Task 5'!AL99)+$F100</f>
        <v>95070.533711273441</v>
      </c>
      <c r="AP100" s="4">
        <f ca="1">AP99*EXP('Task 5'!AM99)+$F100</f>
        <v>240324.86211061393</v>
      </c>
      <c r="AQ100" s="4">
        <f ca="1">AQ99*EXP('Task 5'!AN99)+$F100</f>
        <v>208210.93417221247</v>
      </c>
      <c r="AR100" s="4">
        <f ca="1">AR99*EXP('Task 5'!AO99)+$F100</f>
        <v>120914.91915574259</v>
      </c>
      <c r="AS100" s="4">
        <f ca="1">AS99*EXP('Task 5'!AP99)+$F100</f>
        <v>98328.180700065088</v>
      </c>
      <c r="AT100" s="4">
        <f ca="1">AT99*EXP('Task 5'!AQ99)+$F100</f>
        <v>151882.46503109444</v>
      </c>
      <c r="AU100" s="4">
        <f ca="1">AU99*EXP('Task 5'!AR99)+$F100</f>
        <v>202380.61451487822</v>
      </c>
      <c r="AV100" s="4">
        <f ca="1">AV99*EXP('Task 5'!AS99)+$F100</f>
        <v>134079.48512711929</v>
      </c>
      <c r="AW100" s="4">
        <f ca="1">AW99*EXP('Task 5'!AT99)+$F100</f>
        <v>137957.04057582538</v>
      </c>
      <c r="AX100" s="4">
        <f ca="1">AX99*EXP('Task 5'!AU99)+$F100</f>
        <v>167640.62509094781</v>
      </c>
      <c r="AY100" s="4">
        <f ca="1">AY99*EXP('Task 5'!AV99)+$F100</f>
        <v>176481.33309158424</v>
      </c>
      <c r="AZ100" s="4">
        <f ca="1">AZ99*EXP('Task 5'!AW99)+$F100</f>
        <v>152537.87601395819</v>
      </c>
      <c r="BA100" s="4">
        <f ca="1">BA99*EXP('Task 5'!AX99)+$F100</f>
        <v>156948.21698286672</v>
      </c>
      <c r="BB100" s="4">
        <f ca="1">BB99*EXP('Task 5'!AY99)+$F100</f>
        <v>115654.42066824273</v>
      </c>
      <c r="BC100" s="4">
        <f ca="1">BC99*EXP('Task 5'!AZ99)+$F100</f>
        <v>143712.58760615857</v>
      </c>
      <c r="BD100" s="4">
        <f ca="1">BD99*EXP('Task 5'!BA99)+$F100</f>
        <v>83307.577612397363</v>
      </c>
      <c r="BE100" s="4">
        <f ca="1">BE99*EXP('Task 5'!BB99)+$F100</f>
        <v>191676.48485499725</v>
      </c>
      <c r="BF100" s="4">
        <f ca="1">BF99*EXP('Task 5'!BC99)+$F100</f>
        <v>187514.36785774701</v>
      </c>
      <c r="BG100" s="4">
        <f ca="1">BG99*EXP('Task 5'!BD99)+$F100</f>
        <v>378724.97469970357</v>
      </c>
      <c r="BH100" s="4">
        <f ca="1">BH99*EXP('Task 5'!BE99)+$F100</f>
        <v>145720.3877635778</v>
      </c>
      <c r="BI100" s="4">
        <f ca="1">BI99*EXP('Task 5'!BF99)+$F100</f>
        <v>188296.34184430676</v>
      </c>
      <c r="BJ100" s="4">
        <f ca="1">BJ99*EXP('Task 5'!BG99)+$F100</f>
        <v>201409.85587011307</v>
      </c>
      <c r="BK100" s="4">
        <f ca="1">BK99*EXP('Task 5'!BH99)+$F100</f>
        <v>86220.205114686629</v>
      </c>
      <c r="BL100" s="4">
        <f ca="1">BL99*EXP('Task 5'!BI99)+$F100</f>
        <v>162298.16275646575</v>
      </c>
      <c r="BM100" s="4">
        <f ca="1">BM99*EXP('Task 5'!BJ99)+$F100</f>
        <v>159427.06779110141</v>
      </c>
      <c r="BN100" s="4">
        <f ca="1">BN99*EXP('Task 5'!BK99)+$F100</f>
        <v>208946.30393311556</v>
      </c>
      <c r="BO100" s="4">
        <f ca="1">BO99*EXP('Task 5'!BL99)+$F100</f>
        <v>213213.24045611854</v>
      </c>
      <c r="BP100" s="4">
        <f ca="1">BP99*EXP('Task 5'!BM99)+$F100</f>
        <v>129871.57275269335</v>
      </c>
      <c r="BQ100" s="4">
        <f ca="1">BQ99*EXP('Task 5'!BN99)+$F100</f>
        <v>158449.33184571986</v>
      </c>
      <c r="BR100" s="4">
        <f ca="1">BR99*EXP('Task 5'!BO99)+$F100</f>
        <v>115746.47667927446</v>
      </c>
      <c r="BS100" s="4">
        <f ca="1">BS99*EXP('Task 5'!BP99)+$F100</f>
        <v>85402.198710513214</v>
      </c>
      <c r="BT100" s="4">
        <f ca="1">BT99*EXP('Task 5'!BQ99)+$F100</f>
        <v>162702.41800356776</v>
      </c>
      <c r="BU100" s="4">
        <f ca="1">BU99*EXP('Task 5'!BR99)+$F100</f>
        <v>131863.88685673068</v>
      </c>
      <c r="BV100" s="4">
        <f ca="1">BV99*EXP('Task 5'!BS99)+$F100</f>
        <v>148309.62483286046</v>
      </c>
      <c r="BW100" s="4">
        <f ca="1">BW99*EXP('Task 5'!BT99)+$F100</f>
        <v>101236.21523621921</v>
      </c>
      <c r="BX100" s="4">
        <f ca="1">BX99*EXP('Task 5'!BU99)+$F100</f>
        <v>117930.28314085719</v>
      </c>
      <c r="BY100" s="4">
        <f ca="1">BY99*EXP('Task 5'!BV99)+$F100</f>
        <v>175412.52816677128</v>
      </c>
      <c r="BZ100" s="4">
        <f ca="1">BZ99*EXP('Task 5'!BW99)+$F100</f>
        <v>125174.44605897654</v>
      </c>
      <c r="CA100" s="4">
        <f ca="1">CA99*EXP('Task 5'!BX99)+$F100</f>
        <v>219044.36908768094</v>
      </c>
      <c r="CB100" s="4">
        <f ca="1">CB99*EXP('Task 5'!BY99)+$F100</f>
        <v>169493.40984337908</v>
      </c>
      <c r="CC100" s="4">
        <f ca="1">CC99*EXP('Task 5'!BZ99)+$F100</f>
        <v>203076.79190961705</v>
      </c>
      <c r="CD100" s="4">
        <f ca="1">CD99*EXP('Task 5'!CA99)+$F100</f>
        <v>102087.1832835583</v>
      </c>
      <c r="CE100" s="4">
        <f ca="1">CE99*EXP('Task 5'!CB99)+$F100</f>
        <v>169375.61133654043</v>
      </c>
      <c r="CF100" s="4">
        <f ca="1">CF99*EXP('Task 5'!CC99)+$F100</f>
        <v>215230.37710995009</v>
      </c>
      <c r="CG100" s="4">
        <f ca="1">CG99*EXP('Task 5'!CD99)+$F100</f>
        <v>200087.39579677876</v>
      </c>
      <c r="CH100" s="4">
        <f ca="1">CH99*EXP('Task 5'!CE99)+$F100</f>
        <v>114296.64791796732</v>
      </c>
      <c r="CI100" s="4">
        <f ca="1">CI99*EXP('Task 5'!CF99)+$F100</f>
        <v>142288.5577521518</v>
      </c>
      <c r="CJ100" s="4">
        <f ca="1">CJ99*EXP('Task 5'!CG99)+$F100</f>
        <v>135040.25077796108</v>
      </c>
      <c r="CK100" s="4">
        <f ca="1">CK99*EXP('Task 5'!CH99)+$F100</f>
        <v>274914.43890014029</v>
      </c>
      <c r="CL100" s="4">
        <f ca="1">CL99*EXP('Task 5'!CI99)+$F100</f>
        <v>114141.05540569886</v>
      </c>
      <c r="CM100" s="4">
        <f ca="1">CM99*EXP('Task 5'!CJ99)+$F100</f>
        <v>136266.92076388944</v>
      </c>
      <c r="CN100" s="4">
        <f ca="1">CN99*EXP('Task 5'!CK99)+$F100</f>
        <v>124050.37296750477</v>
      </c>
      <c r="CO100" s="4">
        <f ca="1">CO99*EXP('Task 5'!CL99)+$F100</f>
        <v>106953.22352517</v>
      </c>
      <c r="CP100" s="4">
        <f ca="1">CP99*EXP('Task 5'!CM99)+$F100</f>
        <v>152520.44821849809</v>
      </c>
      <c r="CQ100" s="4">
        <f ca="1">CQ99*EXP('Task 5'!CN99)+$F100</f>
        <v>185551.95477717946</v>
      </c>
      <c r="CR100" s="4">
        <f ca="1">CR99*EXP('Task 5'!CO99)+$F100</f>
        <v>161829.58990216342</v>
      </c>
      <c r="CS100" s="4">
        <f ca="1">CS99*EXP('Task 5'!CP99)+$F100</f>
        <v>159631.67275246896</v>
      </c>
      <c r="CT100" s="4">
        <f ca="1">CT99*EXP('Task 5'!CQ99)+$F100</f>
        <v>160781.65259443712</v>
      </c>
      <c r="CU100" s="4">
        <f ca="1">CU99*EXP('Task 5'!CR99)+$F100</f>
        <v>225823.91849694343</v>
      </c>
      <c r="CV100" s="4">
        <f ca="1">CV99*EXP('Task 5'!CS99)+$F100</f>
        <v>106421.85094787827</v>
      </c>
      <c r="CW100" s="4">
        <f ca="1">CW99*EXP('Task 5'!CT99)+$F100</f>
        <v>148980.01454197092</v>
      </c>
      <c r="CX100" s="4">
        <f ca="1">CX99*EXP('Task 5'!CU99)+$F100</f>
        <v>117700.15734593355</v>
      </c>
      <c r="CY100" s="4">
        <f ca="1">CY99*EXP('Task 5'!CV99)+$F100</f>
        <v>213027.24985571569</v>
      </c>
      <c r="CZ100" s="4">
        <f ca="1">CZ99*EXP('Task 5'!CW99)+$F100</f>
        <v>146737.27387869055</v>
      </c>
      <c r="DA100" s="4">
        <f ca="1">DA99*EXP('Task 5'!CX99)+$F100</f>
        <v>120461.35371932329</v>
      </c>
      <c r="DB100" s="4">
        <f ca="1">DB99*EXP('Task 5'!CY99)+$F100</f>
        <v>164023.29455993668</v>
      </c>
    </row>
    <row r="101" spans="1:106" x14ac:dyDescent="0.25">
      <c r="A101">
        <v>95</v>
      </c>
      <c r="B101" s="1">
        <f>'Task 2'!B98</f>
        <v>47848</v>
      </c>
      <c r="C101" s="4">
        <f>$B$3*'Task 2'!G98</f>
        <v>2063.86134712176</v>
      </c>
      <c r="D101" s="5">
        <f>'Task 3'!F98</f>
        <v>3.5214445190734356E-3</v>
      </c>
      <c r="E101" s="4">
        <f t="shared" si="3"/>
        <v>65804.121898342812</v>
      </c>
      <c r="F101" s="4">
        <f>$C$3*'Task 2'!G98</f>
        <v>4815.6764766174401</v>
      </c>
      <c r="G101" s="4">
        <f ca="1">G100*EXP('Task 5'!D100)+$F101</f>
        <v>174040.80397383921</v>
      </c>
      <c r="H101" s="4">
        <f ca="1">H100*EXP('Task 5'!E100)+$F101</f>
        <v>241574.4079214193</v>
      </c>
      <c r="I101" s="4">
        <f ca="1">I100*EXP('Task 5'!F100)+$F101</f>
        <v>163766.27860887462</v>
      </c>
      <c r="J101" s="4">
        <f ca="1">J100*EXP('Task 5'!G100)+$F101</f>
        <v>177528.70555424888</v>
      </c>
      <c r="K101" s="4">
        <f ca="1">K100*EXP('Task 5'!H100)+$F101</f>
        <v>371523.50036091416</v>
      </c>
      <c r="L101" s="4">
        <f ca="1">L100*EXP('Task 5'!I100)+$F101</f>
        <v>91709.577683872092</v>
      </c>
      <c r="M101" s="4">
        <f ca="1">M100*EXP('Task 5'!J100)+$F101</f>
        <v>153212.33147582915</v>
      </c>
      <c r="N101" s="4">
        <f ca="1">N100*EXP('Task 5'!K100)+$F101</f>
        <v>140940.47905191692</v>
      </c>
      <c r="O101" s="4">
        <f ca="1">O100*EXP('Task 5'!L100)+$F101</f>
        <v>284592.98421008087</v>
      </c>
      <c r="P101" s="4">
        <f ca="1">P100*EXP('Task 5'!M100)+$F101</f>
        <v>123373.95760021399</v>
      </c>
      <c r="Q101" s="4">
        <f ca="1">Q100*EXP('Task 5'!N100)+$F101</f>
        <v>132669.07875855273</v>
      </c>
      <c r="R101" s="4">
        <f ca="1">R100*EXP('Task 5'!O100)+$F101</f>
        <v>183453.4366499999</v>
      </c>
      <c r="S101" s="4">
        <f ca="1">S100*EXP('Task 5'!P100)+$F101</f>
        <v>121240.51393151548</v>
      </c>
      <c r="T101" s="4">
        <f ca="1">T100*EXP('Task 5'!Q100)+$F101</f>
        <v>188668.44215970684</v>
      </c>
      <c r="U101" s="4">
        <f ca="1">U100*EXP('Task 5'!R100)+$F101</f>
        <v>182943.75642064479</v>
      </c>
      <c r="V101" s="4">
        <f ca="1">V100*EXP('Task 5'!S100)+$F101</f>
        <v>154810.00425953523</v>
      </c>
      <c r="W101" s="4">
        <f ca="1">W100*EXP('Task 5'!T100)+$F101</f>
        <v>114564.68636619298</v>
      </c>
      <c r="X101" s="4">
        <f ca="1">X100*EXP('Task 5'!U100)+$F101</f>
        <v>148616.11601307165</v>
      </c>
      <c r="Y101" s="4">
        <f ca="1">Y100*EXP('Task 5'!V100)+$F101</f>
        <v>81735.944005946571</v>
      </c>
      <c r="Z101" s="4">
        <f ca="1">Z100*EXP('Task 5'!W100)+$F101</f>
        <v>230199.68065563001</v>
      </c>
      <c r="AA101" s="4">
        <f ca="1">AA100*EXP('Task 5'!X100)+$F101</f>
        <v>215391.85752855206</v>
      </c>
      <c r="AB101" s="4">
        <f ca="1">AB100*EXP('Task 5'!Y100)+$F101</f>
        <v>98467.911969965528</v>
      </c>
      <c r="AC101" s="4">
        <f ca="1">AC100*EXP('Task 5'!Z100)+$F101</f>
        <v>115019.7621650506</v>
      </c>
      <c r="AD101" s="4">
        <f ca="1">AD100*EXP('Task 5'!AA100)+$F101</f>
        <v>160981.03560599417</v>
      </c>
      <c r="AE101" s="4">
        <f ca="1">AE100*EXP('Task 5'!AB100)+$F101</f>
        <v>139775.23756865444</v>
      </c>
      <c r="AF101" s="4">
        <f ca="1">AF100*EXP('Task 5'!AC100)+$F101</f>
        <v>81451.947312726814</v>
      </c>
      <c r="AG101" s="4">
        <f ca="1">AG100*EXP('Task 5'!AD100)+$F101</f>
        <v>201284.28981462697</v>
      </c>
      <c r="AH101" s="4">
        <f ca="1">AH100*EXP('Task 5'!AE100)+$F101</f>
        <v>170270.34503799773</v>
      </c>
      <c r="AI101" s="4">
        <f ca="1">AI100*EXP('Task 5'!AF100)+$F101</f>
        <v>155655.98954286063</v>
      </c>
      <c r="AJ101" s="4">
        <f ca="1">AJ100*EXP('Task 5'!AG100)+$F101</f>
        <v>117397.22064793204</v>
      </c>
      <c r="AK101" s="4">
        <f ca="1">AK100*EXP('Task 5'!AH100)+$F101</f>
        <v>211267.7939126945</v>
      </c>
      <c r="AL101" s="4">
        <f ca="1">AL100*EXP('Task 5'!AI100)+$F101</f>
        <v>107429.53660156393</v>
      </c>
      <c r="AM101" s="4">
        <f ca="1">AM100*EXP('Task 5'!AJ100)+$F101</f>
        <v>190828.57097409043</v>
      </c>
      <c r="AN101" s="4">
        <f ca="1">AN100*EXP('Task 5'!AK100)+$F101</f>
        <v>129432.87801880062</v>
      </c>
      <c r="AO101" s="4">
        <f ca="1">AO100*EXP('Task 5'!AL100)+$F101</f>
        <v>95623.079703416122</v>
      </c>
      <c r="AP101" s="4">
        <f ca="1">AP100*EXP('Task 5'!AM100)+$F101</f>
        <v>227505.42532062347</v>
      </c>
      <c r="AQ101" s="4">
        <f ca="1">AQ100*EXP('Task 5'!AN100)+$F101</f>
        <v>216076.83850307725</v>
      </c>
      <c r="AR101" s="4">
        <f ca="1">AR100*EXP('Task 5'!AO100)+$F101</f>
        <v>124142.67386145199</v>
      </c>
      <c r="AS101" s="4">
        <f ca="1">AS100*EXP('Task 5'!AP100)+$F101</f>
        <v>96307.685339079864</v>
      </c>
      <c r="AT101" s="4">
        <f ca="1">AT100*EXP('Task 5'!AQ100)+$F101</f>
        <v>157109.28293953431</v>
      </c>
      <c r="AU101" s="4">
        <f ca="1">AU100*EXP('Task 5'!AR100)+$F101</f>
        <v>221752.00137612646</v>
      </c>
      <c r="AV101" s="4">
        <f ca="1">AV100*EXP('Task 5'!AS100)+$F101</f>
        <v>135277.67653381417</v>
      </c>
      <c r="AW101" s="4">
        <f ca="1">AW100*EXP('Task 5'!AT100)+$F101</f>
        <v>152753.11242594584</v>
      </c>
      <c r="AX101" s="4">
        <f ca="1">AX100*EXP('Task 5'!AU100)+$F101</f>
        <v>179418.43802378821</v>
      </c>
      <c r="AY101" s="4">
        <f ca="1">AY100*EXP('Task 5'!AV100)+$F101</f>
        <v>173058.36821458882</v>
      </c>
      <c r="AZ101" s="4">
        <f ca="1">AZ100*EXP('Task 5'!AW100)+$F101</f>
        <v>161964.28244418491</v>
      </c>
      <c r="BA101" s="4">
        <f ca="1">BA100*EXP('Task 5'!AX100)+$F101</f>
        <v>161309.77294464866</v>
      </c>
      <c r="BB101" s="4">
        <f ca="1">BB100*EXP('Task 5'!AY100)+$F101</f>
        <v>117360.75376941604</v>
      </c>
      <c r="BC101" s="4">
        <f ca="1">BC100*EXP('Task 5'!AZ100)+$F101</f>
        <v>133108.96359027567</v>
      </c>
      <c r="BD101" s="4">
        <f ca="1">BD100*EXP('Task 5'!BA100)+$F101</f>
        <v>87121.145556163887</v>
      </c>
      <c r="BE101" s="4">
        <f ca="1">BE100*EXP('Task 5'!BB100)+$F101</f>
        <v>201902.85260672815</v>
      </c>
      <c r="BF101" s="4">
        <f ca="1">BF100*EXP('Task 5'!BC100)+$F101</f>
        <v>199880.98269761755</v>
      </c>
      <c r="BG101" s="4">
        <f ca="1">BG100*EXP('Task 5'!BD100)+$F101</f>
        <v>388067.37935779814</v>
      </c>
      <c r="BH101" s="4">
        <f ca="1">BH100*EXP('Task 5'!BE100)+$F101</f>
        <v>149412.31095159482</v>
      </c>
      <c r="BI101" s="4">
        <f ca="1">BI100*EXP('Task 5'!BF100)+$F101</f>
        <v>206934.40391278407</v>
      </c>
      <c r="BJ101" s="4">
        <f ca="1">BJ100*EXP('Task 5'!BG100)+$F101</f>
        <v>203666.50515210401</v>
      </c>
      <c r="BK101" s="4">
        <f ca="1">BK100*EXP('Task 5'!BH100)+$F101</f>
        <v>96785.673238774441</v>
      </c>
      <c r="BL101" s="4">
        <f ca="1">BL100*EXP('Task 5'!BI100)+$F101</f>
        <v>151413.26708741859</v>
      </c>
      <c r="BM101" s="4">
        <f ca="1">BM100*EXP('Task 5'!BJ100)+$F101</f>
        <v>175864.17391519487</v>
      </c>
      <c r="BN101" s="4">
        <f ca="1">BN100*EXP('Task 5'!BK100)+$F101</f>
        <v>215845.90473602983</v>
      </c>
      <c r="BO101" s="4">
        <f ca="1">BO100*EXP('Task 5'!BL100)+$F101</f>
        <v>200556.31434634893</v>
      </c>
      <c r="BP101" s="4">
        <f ca="1">BP100*EXP('Task 5'!BM100)+$F101</f>
        <v>132152.53106107321</v>
      </c>
      <c r="BQ101" s="4">
        <f ca="1">BQ100*EXP('Task 5'!BN100)+$F101</f>
        <v>172031.71590124219</v>
      </c>
      <c r="BR101" s="4">
        <f ca="1">BR100*EXP('Task 5'!BO100)+$F101</f>
        <v>119348.06365096191</v>
      </c>
      <c r="BS101" s="4">
        <f ca="1">BS100*EXP('Task 5'!BP100)+$F101</f>
        <v>92178.890332471725</v>
      </c>
      <c r="BT101" s="4">
        <f ca="1">BT100*EXP('Task 5'!BQ100)+$F101</f>
        <v>173920.4227012551</v>
      </c>
      <c r="BU101" s="4">
        <f ca="1">BU100*EXP('Task 5'!BR100)+$F101</f>
        <v>135212.5137574109</v>
      </c>
      <c r="BV101" s="4">
        <f ca="1">BV100*EXP('Task 5'!BS100)+$F101</f>
        <v>157474.69607781779</v>
      </c>
      <c r="BW101" s="4">
        <f ca="1">BW100*EXP('Task 5'!BT100)+$F101</f>
        <v>103955.84357589566</v>
      </c>
      <c r="BX101" s="4">
        <f ca="1">BX100*EXP('Task 5'!BU100)+$F101</f>
        <v>128172.60634645251</v>
      </c>
      <c r="BY101" s="4">
        <f ca="1">BY100*EXP('Task 5'!BV100)+$F101</f>
        <v>189746.45786658645</v>
      </c>
      <c r="BZ101" s="4">
        <f ca="1">BZ100*EXP('Task 5'!BW100)+$F101</f>
        <v>126147.50550556714</v>
      </c>
      <c r="CA101" s="4">
        <f ca="1">CA100*EXP('Task 5'!BX100)+$F101</f>
        <v>220445.38988643527</v>
      </c>
      <c r="CB101" s="4">
        <f ca="1">CB100*EXP('Task 5'!BY100)+$F101</f>
        <v>176771.88058059351</v>
      </c>
      <c r="CC101" s="4">
        <f ca="1">CC100*EXP('Task 5'!BZ100)+$F101</f>
        <v>200024.97141627828</v>
      </c>
      <c r="CD101" s="4">
        <f ca="1">CD100*EXP('Task 5'!CA100)+$F101</f>
        <v>103383.64714614917</v>
      </c>
      <c r="CE101" s="4">
        <f ca="1">CE100*EXP('Task 5'!CB100)+$F101</f>
        <v>174543.64213351431</v>
      </c>
      <c r="CF101" s="4">
        <f ca="1">CF100*EXP('Task 5'!CC100)+$F101</f>
        <v>211846.72653913617</v>
      </c>
      <c r="CG101" s="4">
        <f ca="1">CG100*EXP('Task 5'!CD100)+$F101</f>
        <v>210240.48653796487</v>
      </c>
      <c r="CH101" s="4">
        <f ca="1">CH100*EXP('Task 5'!CE100)+$F101</f>
        <v>119432.85034041481</v>
      </c>
      <c r="CI101" s="4">
        <f ca="1">CI100*EXP('Task 5'!CF100)+$F101</f>
        <v>151644.45442720898</v>
      </c>
      <c r="CJ101" s="4">
        <f ca="1">CJ100*EXP('Task 5'!CG100)+$F101</f>
        <v>142078.58032832734</v>
      </c>
      <c r="CK101" s="4">
        <f ca="1">CK100*EXP('Task 5'!CH100)+$F101</f>
        <v>272133.59399130661</v>
      </c>
      <c r="CL101" s="4">
        <f ca="1">CL100*EXP('Task 5'!CI100)+$F101</f>
        <v>135414.71673980902</v>
      </c>
      <c r="CM101" s="4">
        <f ca="1">CM100*EXP('Task 5'!CJ100)+$F101</f>
        <v>135275.79111034281</v>
      </c>
      <c r="CN101" s="4">
        <f ca="1">CN100*EXP('Task 5'!CK100)+$F101</f>
        <v>124298.99246712975</v>
      </c>
      <c r="CO101" s="4">
        <f ca="1">CO100*EXP('Task 5'!CL100)+$F101</f>
        <v>108838.06398622296</v>
      </c>
      <c r="CP101" s="4">
        <f ca="1">CP100*EXP('Task 5'!CM100)+$F101</f>
        <v>152132.60567207355</v>
      </c>
      <c r="CQ101" s="4">
        <f ca="1">CQ100*EXP('Task 5'!CN100)+$F101</f>
        <v>189600.18434171411</v>
      </c>
      <c r="CR101" s="4">
        <f ca="1">CR100*EXP('Task 5'!CO100)+$F101</f>
        <v>168981.66930446331</v>
      </c>
      <c r="CS101" s="4">
        <f ca="1">CS100*EXP('Task 5'!CP100)+$F101</f>
        <v>156960.79156617814</v>
      </c>
      <c r="CT101" s="4">
        <f ca="1">CT100*EXP('Task 5'!CQ100)+$F101</f>
        <v>170375.21617000154</v>
      </c>
      <c r="CU101" s="4">
        <f ca="1">CU100*EXP('Task 5'!CR100)+$F101</f>
        <v>221051.55252086336</v>
      </c>
      <c r="CV101" s="4">
        <f ca="1">CV100*EXP('Task 5'!CS100)+$F101</f>
        <v>118842.64751704277</v>
      </c>
      <c r="CW101" s="4">
        <f ca="1">CW100*EXP('Task 5'!CT100)+$F101</f>
        <v>160622.47758457155</v>
      </c>
      <c r="CX101" s="4">
        <f ca="1">CX100*EXP('Task 5'!CU100)+$F101</f>
        <v>122652.72658284449</v>
      </c>
      <c r="CY101" s="4">
        <f ca="1">CY100*EXP('Task 5'!CV100)+$F101</f>
        <v>233580.11097943509</v>
      </c>
      <c r="CZ101" s="4">
        <f ca="1">CZ100*EXP('Task 5'!CW100)+$F101</f>
        <v>157041.10500776797</v>
      </c>
      <c r="DA101" s="4">
        <f ca="1">DA100*EXP('Task 5'!CX100)+$F101</f>
        <v>131251.75147179575</v>
      </c>
      <c r="DB101" s="4">
        <f ca="1">DB100*EXP('Task 5'!CY100)+$F101</f>
        <v>172623.69791613103</v>
      </c>
    </row>
    <row r="102" spans="1:106" x14ac:dyDescent="0.25">
      <c r="A102">
        <v>96</v>
      </c>
      <c r="B102" s="1">
        <f>'Task 2'!B99</f>
        <v>47879</v>
      </c>
      <c r="C102" s="4">
        <f>$B$3*'Task 2'!G99</f>
        <v>597.69302794906571</v>
      </c>
      <c r="D102" s="5">
        <f>'Task 3'!F99</f>
        <v>3.5150329503959021E-3</v>
      </c>
      <c r="E102" s="4">
        <f t="shared" si="3"/>
        <v>66632.700756989361</v>
      </c>
      <c r="F102" s="4">
        <f>$C$3*'Task 2'!G99</f>
        <v>1394.6170652144867</v>
      </c>
      <c r="G102" s="4">
        <f ca="1">G101*EXP('Task 5'!D101)+$F102</f>
        <v>198091.63022302874</v>
      </c>
      <c r="H102" s="4">
        <f ca="1">H101*EXP('Task 5'!E101)+$F102</f>
        <v>247540.49056358868</v>
      </c>
      <c r="I102" s="4">
        <f ca="1">I101*EXP('Task 5'!F101)+$F102</f>
        <v>176577.92439288594</v>
      </c>
      <c r="J102" s="4">
        <f ca="1">J101*EXP('Task 5'!G101)+$F102</f>
        <v>167679.64666779904</v>
      </c>
      <c r="K102" s="4">
        <f ca="1">K101*EXP('Task 5'!H101)+$F102</f>
        <v>395925.96521918761</v>
      </c>
      <c r="L102" s="4">
        <f ca="1">L101*EXP('Task 5'!I101)+$F102</f>
        <v>90695.867882209073</v>
      </c>
      <c r="M102" s="4">
        <f ca="1">M101*EXP('Task 5'!J101)+$F102</f>
        <v>169592.39968755216</v>
      </c>
      <c r="N102" s="4">
        <f ca="1">N101*EXP('Task 5'!K101)+$F102</f>
        <v>141037.21126746357</v>
      </c>
      <c r="O102" s="4">
        <f ca="1">O101*EXP('Task 5'!L101)+$F102</f>
        <v>269746.7041798759</v>
      </c>
      <c r="P102" s="4">
        <f ca="1">P101*EXP('Task 5'!M101)+$F102</f>
        <v>124784.14394093295</v>
      </c>
      <c r="Q102" s="4">
        <f ca="1">Q101*EXP('Task 5'!N101)+$F102</f>
        <v>133265.90633783201</v>
      </c>
      <c r="R102" s="4">
        <f ca="1">R101*EXP('Task 5'!O101)+$F102</f>
        <v>178085.46759429955</v>
      </c>
      <c r="S102" s="4">
        <f ca="1">S101*EXP('Task 5'!P101)+$F102</f>
        <v>120980.27545976454</v>
      </c>
      <c r="T102" s="4">
        <f ca="1">T101*EXP('Task 5'!Q101)+$F102</f>
        <v>195160.79934684053</v>
      </c>
      <c r="U102" s="4">
        <f ca="1">U101*EXP('Task 5'!R101)+$F102</f>
        <v>193080.06019663956</v>
      </c>
      <c r="V102" s="4">
        <f ca="1">V101*EXP('Task 5'!S101)+$F102</f>
        <v>157364.75986911793</v>
      </c>
      <c r="W102" s="4">
        <f ca="1">W101*EXP('Task 5'!T101)+$F102</f>
        <v>118129.03604546686</v>
      </c>
      <c r="X102" s="4">
        <f ca="1">X101*EXP('Task 5'!U101)+$F102</f>
        <v>161010.84575036308</v>
      </c>
      <c r="Y102" s="4">
        <f ca="1">Y101*EXP('Task 5'!V101)+$F102</f>
        <v>79332.221166977441</v>
      </c>
      <c r="Z102" s="4">
        <f ca="1">Z101*EXP('Task 5'!W101)+$F102</f>
        <v>237039.45944385536</v>
      </c>
      <c r="AA102" s="4">
        <f ca="1">AA101*EXP('Task 5'!X101)+$F102</f>
        <v>210423.01725657427</v>
      </c>
      <c r="AB102" s="4">
        <f ca="1">AB101*EXP('Task 5'!Y101)+$F102</f>
        <v>100239.18990709962</v>
      </c>
      <c r="AC102" s="4">
        <f ca="1">AC101*EXP('Task 5'!Z101)+$F102</f>
        <v>126026.69951448066</v>
      </c>
      <c r="AD102" s="4">
        <f ca="1">AD101*EXP('Task 5'!AA101)+$F102</f>
        <v>166839.64930949698</v>
      </c>
      <c r="AE102" s="4">
        <f ca="1">AE101*EXP('Task 5'!AB101)+$F102</f>
        <v>144332.87386642132</v>
      </c>
      <c r="AF102" s="4">
        <f ca="1">AF101*EXP('Task 5'!AC101)+$F102</f>
        <v>81745.887335622363</v>
      </c>
      <c r="AG102" s="4">
        <f ca="1">AG101*EXP('Task 5'!AD101)+$F102</f>
        <v>197120.30643752881</v>
      </c>
      <c r="AH102" s="4">
        <f ca="1">AH101*EXP('Task 5'!AE101)+$F102</f>
        <v>170365.43026244832</v>
      </c>
      <c r="AI102" s="4">
        <f ca="1">AI101*EXP('Task 5'!AF101)+$F102</f>
        <v>150558.52406884727</v>
      </c>
      <c r="AJ102" s="4">
        <f ca="1">AJ101*EXP('Task 5'!AG101)+$F102</f>
        <v>123183.76138628396</v>
      </c>
      <c r="AK102" s="4">
        <f ca="1">AK101*EXP('Task 5'!AH101)+$F102</f>
        <v>230822.62133916619</v>
      </c>
      <c r="AL102" s="4">
        <f ca="1">AL101*EXP('Task 5'!AI101)+$F102</f>
        <v>111619.1592681373</v>
      </c>
      <c r="AM102" s="4">
        <f ca="1">AM101*EXP('Task 5'!AJ101)+$F102</f>
        <v>197502.03928626172</v>
      </c>
      <c r="AN102" s="4">
        <f ca="1">AN101*EXP('Task 5'!AK101)+$F102</f>
        <v>131291.56080245523</v>
      </c>
      <c r="AO102" s="4">
        <f ca="1">AO101*EXP('Task 5'!AL101)+$F102</f>
        <v>101015.46317557897</v>
      </c>
      <c r="AP102" s="4">
        <f ca="1">AP101*EXP('Task 5'!AM101)+$F102</f>
        <v>227323.67250026719</v>
      </c>
      <c r="AQ102" s="4">
        <f ca="1">AQ101*EXP('Task 5'!AN101)+$F102</f>
        <v>215457.37223479032</v>
      </c>
      <c r="AR102" s="4">
        <f ca="1">AR101*EXP('Task 5'!AO101)+$F102</f>
        <v>130886.25196836446</v>
      </c>
      <c r="AS102" s="4">
        <f ca="1">AS101*EXP('Task 5'!AP101)+$F102</f>
        <v>94763.796842142256</v>
      </c>
      <c r="AT102" s="4">
        <f ca="1">AT101*EXP('Task 5'!AQ101)+$F102</f>
        <v>156720.46605684067</v>
      </c>
      <c r="AU102" s="4">
        <f ca="1">AU101*EXP('Task 5'!AR101)+$F102</f>
        <v>219361.76409444434</v>
      </c>
      <c r="AV102" s="4">
        <f ca="1">AV101*EXP('Task 5'!AS101)+$F102</f>
        <v>128473.59860227269</v>
      </c>
      <c r="AW102" s="4">
        <f ca="1">AW101*EXP('Task 5'!AT101)+$F102</f>
        <v>158162.17391826384</v>
      </c>
      <c r="AX102" s="4">
        <f ca="1">AX101*EXP('Task 5'!AU101)+$F102</f>
        <v>188910.47019328177</v>
      </c>
      <c r="AY102" s="4">
        <f ca="1">AY101*EXP('Task 5'!AV101)+$F102</f>
        <v>171320.85905367407</v>
      </c>
      <c r="AZ102" s="4">
        <f ca="1">AZ101*EXP('Task 5'!AW101)+$F102</f>
        <v>179625.25729311074</v>
      </c>
      <c r="BA102" s="4">
        <f ca="1">BA101*EXP('Task 5'!AX101)+$F102</f>
        <v>156717.83888002796</v>
      </c>
      <c r="BB102" s="4">
        <f ca="1">BB101*EXP('Task 5'!AY101)+$F102</f>
        <v>116773.77081226632</v>
      </c>
      <c r="BC102" s="4">
        <f ca="1">BC101*EXP('Task 5'!AZ101)+$F102</f>
        <v>137024.19396121512</v>
      </c>
      <c r="BD102" s="4">
        <f ca="1">BD101*EXP('Task 5'!BA101)+$F102</f>
        <v>93263.716697211465</v>
      </c>
      <c r="BE102" s="4">
        <f ca="1">BE101*EXP('Task 5'!BB101)+$F102</f>
        <v>201435.86508638063</v>
      </c>
      <c r="BF102" s="4">
        <f ca="1">BF101*EXP('Task 5'!BC101)+$F102</f>
        <v>219369.62905167605</v>
      </c>
      <c r="BG102" s="4">
        <f ca="1">BG101*EXP('Task 5'!BD101)+$F102</f>
        <v>416771.75165192905</v>
      </c>
      <c r="BH102" s="4">
        <f ca="1">BH101*EXP('Task 5'!BE101)+$F102</f>
        <v>150585.29687376789</v>
      </c>
      <c r="BI102" s="4">
        <f ca="1">BI101*EXP('Task 5'!BF101)+$F102</f>
        <v>200641.69883488241</v>
      </c>
      <c r="BJ102" s="4">
        <f ca="1">BJ101*EXP('Task 5'!BG101)+$F102</f>
        <v>221424.41948687693</v>
      </c>
      <c r="BK102" s="4">
        <f ca="1">BK101*EXP('Task 5'!BH101)+$F102</f>
        <v>102392.08647796084</v>
      </c>
      <c r="BL102" s="4">
        <f ca="1">BL101*EXP('Task 5'!BI101)+$F102</f>
        <v>142657.90598903358</v>
      </c>
      <c r="BM102" s="4">
        <f ca="1">BM101*EXP('Task 5'!BJ101)+$F102</f>
        <v>179389.89488807486</v>
      </c>
      <c r="BN102" s="4">
        <f ca="1">BN101*EXP('Task 5'!BK101)+$F102</f>
        <v>198472.54640080317</v>
      </c>
      <c r="BO102" s="4">
        <f ca="1">BO101*EXP('Task 5'!BL101)+$F102</f>
        <v>206283.46274868905</v>
      </c>
      <c r="BP102" s="4">
        <f ca="1">BP101*EXP('Task 5'!BM101)+$F102</f>
        <v>140292.15005817439</v>
      </c>
      <c r="BQ102" s="4">
        <f ca="1">BQ101*EXP('Task 5'!BN101)+$F102</f>
        <v>165808.82415677211</v>
      </c>
      <c r="BR102" s="4">
        <f ca="1">BR101*EXP('Task 5'!BO101)+$F102</f>
        <v>116826.89059446374</v>
      </c>
      <c r="BS102" s="4">
        <f ca="1">BS101*EXP('Task 5'!BP101)+$F102</f>
        <v>96397.980845373604</v>
      </c>
      <c r="BT102" s="4">
        <f ca="1">BT101*EXP('Task 5'!BQ101)+$F102</f>
        <v>177019.94995408549</v>
      </c>
      <c r="BU102" s="4">
        <f ca="1">BU101*EXP('Task 5'!BR101)+$F102</f>
        <v>140795.70231834764</v>
      </c>
      <c r="BV102" s="4">
        <f ca="1">BV101*EXP('Task 5'!BS101)+$F102</f>
        <v>153745.3745820311</v>
      </c>
      <c r="BW102" s="4">
        <f ca="1">BW101*EXP('Task 5'!BT101)+$F102</f>
        <v>96945.364518319097</v>
      </c>
      <c r="BX102" s="4">
        <f ca="1">BX101*EXP('Task 5'!BU101)+$F102</f>
        <v>130359.96017223627</v>
      </c>
      <c r="BY102" s="4">
        <f ca="1">BY101*EXP('Task 5'!BV101)+$F102</f>
        <v>198697.63142785101</v>
      </c>
      <c r="BZ102" s="4">
        <f ca="1">BZ101*EXP('Task 5'!BW101)+$F102</f>
        <v>119366.94778704106</v>
      </c>
      <c r="CA102" s="4">
        <f ca="1">CA101*EXP('Task 5'!BX101)+$F102</f>
        <v>223268.79187349399</v>
      </c>
      <c r="CB102" s="4">
        <f ca="1">CB101*EXP('Task 5'!BY101)+$F102</f>
        <v>183923.9775175628</v>
      </c>
      <c r="CC102" s="4">
        <f ca="1">CC101*EXP('Task 5'!BZ101)+$F102</f>
        <v>207462.00704993188</v>
      </c>
      <c r="CD102" s="4">
        <f ca="1">CD101*EXP('Task 5'!CA101)+$F102</f>
        <v>104810.82603465919</v>
      </c>
      <c r="CE102" s="4">
        <f ca="1">CE101*EXP('Task 5'!CB101)+$F102</f>
        <v>178948.25814442095</v>
      </c>
      <c r="CF102" s="4">
        <f ca="1">CF101*EXP('Task 5'!CC101)+$F102</f>
        <v>211176.37243547026</v>
      </c>
      <c r="CG102" s="4">
        <f ca="1">CG101*EXP('Task 5'!CD101)+$F102</f>
        <v>209464.3942637929</v>
      </c>
      <c r="CH102" s="4">
        <f ca="1">CH101*EXP('Task 5'!CE101)+$F102</f>
        <v>112787.27240988654</v>
      </c>
      <c r="CI102" s="4">
        <f ca="1">CI101*EXP('Task 5'!CF101)+$F102</f>
        <v>156318.09657922987</v>
      </c>
      <c r="CJ102" s="4">
        <f ca="1">CJ101*EXP('Task 5'!CG101)+$F102</f>
        <v>148694.17942013979</v>
      </c>
      <c r="CK102" s="4">
        <f ca="1">CK101*EXP('Task 5'!CH101)+$F102</f>
        <v>288705.36531304015</v>
      </c>
      <c r="CL102" s="4">
        <f ca="1">CL101*EXP('Task 5'!CI101)+$F102</f>
        <v>125898.68228482115</v>
      </c>
      <c r="CM102" s="4">
        <f ca="1">CM101*EXP('Task 5'!CJ101)+$F102</f>
        <v>128667.69784723183</v>
      </c>
      <c r="CN102" s="4">
        <f ca="1">CN101*EXP('Task 5'!CK101)+$F102</f>
        <v>136988.24046574652</v>
      </c>
      <c r="CO102" s="4">
        <f ca="1">CO101*EXP('Task 5'!CL101)+$F102</f>
        <v>115233.43806417944</v>
      </c>
      <c r="CP102" s="4">
        <f ca="1">CP101*EXP('Task 5'!CM101)+$F102</f>
        <v>150658.10106733663</v>
      </c>
      <c r="CQ102" s="4">
        <f ca="1">CQ101*EXP('Task 5'!CN101)+$F102</f>
        <v>181440.15211059063</v>
      </c>
      <c r="CR102" s="4">
        <f ca="1">CR101*EXP('Task 5'!CO101)+$F102</f>
        <v>188611.70572919416</v>
      </c>
      <c r="CS102" s="4">
        <f ca="1">CS101*EXP('Task 5'!CP101)+$F102</f>
        <v>171858.44943679177</v>
      </c>
      <c r="CT102" s="4">
        <f ca="1">CT101*EXP('Task 5'!CQ101)+$F102</f>
        <v>180206.63358025279</v>
      </c>
      <c r="CU102" s="4">
        <f ca="1">CU101*EXP('Task 5'!CR101)+$F102</f>
        <v>218496.62346513278</v>
      </c>
      <c r="CV102" s="4">
        <f ca="1">CV101*EXP('Task 5'!CS101)+$F102</f>
        <v>118187.22761927744</v>
      </c>
      <c r="CW102" s="4">
        <f ca="1">CW101*EXP('Task 5'!CT101)+$F102</f>
        <v>165053.87366162776</v>
      </c>
      <c r="CX102" s="4">
        <f ca="1">CX101*EXP('Task 5'!CU101)+$F102</f>
        <v>120556.84417403067</v>
      </c>
      <c r="CY102" s="4">
        <f ca="1">CY101*EXP('Task 5'!CV101)+$F102</f>
        <v>228432.11987114098</v>
      </c>
      <c r="CZ102" s="4">
        <f ca="1">CZ101*EXP('Task 5'!CW101)+$F102</f>
        <v>160761.67422213027</v>
      </c>
      <c r="DA102" s="4">
        <f ca="1">DA101*EXP('Task 5'!CX101)+$F102</f>
        <v>127208.87145468958</v>
      </c>
      <c r="DB102" s="4">
        <f ca="1">DB101*EXP('Task 5'!CY101)+$F102</f>
        <v>179224.42491380099</v>
      </c>
    </row>
    <row r="103" spans="1:106" x14ac:dyDescent="0.25">
      <c r="A103">
        <v>97</v>
      </c>
      <c r="B103" s="1">
        <f>'Task 2'!B100</f>
        <v>47907</v>
      </c>
      <c r="C103" s="4">
        <f>$B$3*'Task 2'!G100</f>
        <v>597.69302794906571</v>
      </c>
      <c r="D103" s="5">
        <f>'Task 3'!F100</f>
        <v>3.5086834082243001E-3</v>
      </c>
      <c r="E103" s="4">
        <f t="shared" si="3"/>
        <v>67463.768268576227</v>
      </c>
      <c r="F103" s="4">
        <f>$C$3*'Task 2'!G100</f>
        <v>1394.6170652144867</v>
      </c>
      <c r="G103" s="4">
        <f ca="1">G102*EXP('Task 5'!D102)+$F103</f>
        <v>206022.56186492828</v>
      </c>
      <c r="H103" s="4">
        <f ca="1">H102*EXP('Task 5'!E102)+$F103</f>
        <v>232021.41825687396</v>
      </c>
      <c r="I103" s="4">
        <f ca="1">I102*EXP('Task 5'!F102)+$F103</f>
        <v>171810.8044744595</v>
      </c>
      <c r="J103" s="4">
        <f ca="1">J102*EXP('Task 5'!G102)+$F103</f>
        <v>173622.58044211974</v>
      </c>
      <c r="K103" s="4">
        <f ca="1">K102*EXP('Task 5'!H102)+$F103</f>
        <v>381741.25920408696</v>
      </c>
      <c r="L103" s="4">
        <f ca="1">L102*EXP('Task 5'!I102)+$F103</f>
        <v>90443.932874449194</v>
      </c>
      <c r="M103" s="4">
        <f ca="1">M102*EXP('Task 5'!J102)+$F103</f>
        <v>159387.02809627453</v>
      </c>
      <c r="N103" s="4">
        <f ca="1">N102*EXP('Task 5'!K102)+$F103</f>
        <v>155346.96864338385</v>
      </c>
      <c r="O103" s="4">
        <f ca="1">O102*EXP('Task 5'!L102)+$F103</f>
        <v>253155.26091455796</v>
      </c>
      <c r="P103" s="4">
        <f ca="1">P102*EXP('Task 5'!M102)+$F103</f>
        <v>123502.9462180916</v>
      </c>
      <c r="Q103" s="4">
        <f ca="1">Q102*EXP('Task 5'!N102)+$F103</f>
        <v>133295.74167446839</v>
      </c>
      <c r="R103" s="4">
        <f ca="1">R102*EXP('Task 5'!O102)+$F103</f>
        <v>184443.48193057335</v>
      </c>
      <c r="S103" s="4">
        <f ca="1">S102*EXP('Task 5'!P102)+$F103</f>
        <v>121908.94563595958</v>
      </c>
      <c r="T103" s="4">
        <f ca="1">T102*EXP('Task 5'!Q102)+$F103</f>
        <v>206951.59025462321</v>
      </c>
      <c r="U103" s="4">
        <f ca="1">U102*EXP('Task 5'!R102)+$F103</f>
        <v>205856.24776920569</v>
      </c>
      <c r="V103" s="4">
        <f ca="1">V102*EXP('Task 5'!S102)+$F103</f>
        <v>147673.3665528594</v>
      </c>
      <c r="W103" s="4">
        <f ca="1">W102*EXP('Task 5'!T102)+$F103</f>
        <v>120267.40064455981</v>
      </c>
      <c r="X103" s="4">
        <f ca="1">X102*EXP('Task 5'!U102)+$F103</f>
        <v>144419.51310278868</v>
      </c>
      <c r="Y103" s="4">
        <f ca="1">Y102*EXP('Task 5'!V102)+$F103</f>
        <v>78647.395254260089</v>
      </c>
      <c r="Z103" s="4">
        <f ca="1">Z102*EXP('Task 5'!W102)+$F103</f>
        <v>235358.14093782922</v>
      </c>
      <c r="AA103" s="4">
        <f ca="1">AA102*EXP('Task 5'!X102)+$F103</f>
        <v>231482.0718934726</v>
      </c>
      <c r="AB103" s="4">
        <f ca="1">AB102*EXP('Task 5'!Y102)+$F103</f>
        <v>105715.7290531753</v>
      </c>
      <c r="AC103" s="4">
        <f ca="1">AC102*EXP('Task 5'!Z102)+$F103</f>
        <v>126206.05391201199</v>
      </c>
      <c r="AD103" s="4">
        <f ca="1">AD102*EXP('Task 5'!AA102)+$F103</f>
        <v>157655.3263797673</v>
      </c>
      <c r="AE103" s="4">
        <f ca="1">AE102*EXP('Task 5'!AB102)+$F103</f>
        <v>143114.19622434521</v>
      </c>
      <c r="AF103" s="4">
        <f ca="1">AF102*EXP('Task 5'!AC102)+$F103</f>
        <v>87764.919094149795</v>
      </c>
      <c r="AG103" s="4">
        <f ca="1">AG102*EXP('Task 5'!AD102)+$F103</f>
        <v>195438.71965154106</v>
      </c>
      <c r="AH103" s="4">
        <f ca="1">AH102*EXP('Task 5'!AE102)+$F103</f>
        <v>168873.13729809484</v>
      </c>
      <c r="AI103" s="4">
        <f ca="1">AI102*EXP('Task 5'!AF102)+$F103</f>
        <v>158232.91393772501</v>
      </c>
      <c r="AJ103" s="4">
        <f ca="1">AJ102*EXP('Task 5'!AG102)+$F103</f>
        <v>124734.63486374267</v>
      </c>
      <c r="AK103" s="4">
        <f ca="1">AK102*EXP('Task 5'!AH102)+$F103</f>
        <v>249398.13303276189</v>
      </c>
      <c r="AL103" s="4">
        <f ca="1">AL102*EXP('Task 5'!AI102)+$F103</f>
        <v>115471.71146756472</v>
      </c>
      <c r="AM103" s="4">
        <f ca="1">AM102*EXP('Task 5'!AJ102)+$F103</f>
        <v>218914.9517652659</v>
      </c>
      <c r="AN103" s="4">
        <f ca="1">AN102*EXP('Task 5'!AK102)+$F103</f>
        <v>129199.45113968963</v>
      </c>
      <c r="AO103" s="4">
        <f ca="1">AO102*EXP('Task 5'!AL102)+$F103</f>
        <v>101306.71079269546</v>
      </c>
      <c r="AP103" s="4">
        <f ca="1">AP102*EXP('Task 5'!AM102)+$F103</f>
        <v>234129.68086279021</v>
      </c>
      <c r="AQ103" s="4">
        <f ca="1">AQ102*EXP('Task 5'!AN102)+$F103</f>
        <v>223179.5264586705</v>
      </c>
      <c r="AR103" s="4">
        <f ca="1">AR102*EXP('Task 5'!AO102)+$F103</f>
        <v>129009.8638447722</v>
      </c>
      <c r="AS103" s="4">
        <f ca="1">AS102*EXP('Task 5'!AP102)+$F103</f>
        <v>99329.194301385927</v>
      </c>
      <c r="AT103" s="4">
        <f ca="1">AT102*EXP('Task 5'!AQ102)+$F103</f>
        <v>159326.32715762337</v>
      </c>
      <c r="AU103" s="4">
        <f ca="1">AU102*EXP('Task 5'!AR102)+$F103</f>
        <v>227349.47876248116</v>
      </c>
      <c r="AV103" s="4">
        <f ca="1">AV102*EXP('Task 5'!AS102)+$F103</f>
        <v>135682.29670250852</v>
      </c>
      <c r="AW103" s="4">
        <f ca="1">AW102*EXP('Task 5'!AT102)+$F103</f>
        <v>157776.85535522192</v>
      </c>
      <c r="AX103" s="4">
        <f ca="1">AX102*EXP('Task 5'!AU102)+$F103</f>
        <v>197539.4519083054</v>
      </c>
      <c r="AY103" s="4">
        <f ca="1">AY102*EXP('Task 5'!AV102)+$F103</f>
        <v>178148.97035256715</v>
      </c>
      <c r="AZ103" s="4">
        <f ca="1">AZ102*EXP('Task 5'!AW102)+$F103</f>
        <v>182185.62380728382</v>
      </c>
      <c r="BA103" s="4">
        <f ca="1">BA102*EXP('Task 5'!AX102)+$F103</f>
        <v>154710.20862709748</v>
      </c>
      <c r="BB103" s="4">
        <f ca="1">BB102*EXP('Task 5'!AY102)+$F103</f>
        <v>124071.64420237098</v>
      </c>
      <c r="BC103" s="4">
        <f ca="1">BC102*EXP('Task 5'!AZ102)+$F103</f>
        <v>125263.28152436095</v>
      </c>
      <c r="BD103" s="4">
        <f ca="1">BD102*EXP('Task 5'!BA102)+$F103</f>
        <v>106102.3709449405</v>
      </c>
      <c r="BE103" s="4">
        <f ca="1">BE102*EXP('Task 5'!BB102)+$F103</f>
        <v>186550.0621295234</v>
      </c>
      <c r="BF103" s="4">
        <f ca="1">BF102*EXP('Task 5'!BC102)+$F103</f>
        <v>219633.47355528254</v>
      </c>
      <c r="BG103" s="4">
        <f ca="1">BG102*EXP('Task 5'!BD102)+$F103</f>
        <v>415731.25755528471</v>
      </c>
      <c r="BH103" s="4">
        <f ca="1">BH102*EXP('Task 5'!BE102)+$F103</f>
        <v>154774.39921856375</v>
      </c>
      <c r="BI103" s="4">
        <f ca="1">BI102*EXP('Task 5'!BF102)+$F103</f>
        <v>197453.30952353845</v>
      </c>
      <c r="BJ103" s="4">
        <f ca="1">BJ102*EXP('Task 5'!BG102)+$F103</f>
        <v>227810.77557451243</v>
      </c>
      <c r="BK103" s="4">
        <f ca="1">BK102*EXP('Task 5'!BH102)+$F103</f>
        <v>103546.38727171908</v>
      </c>
      <c r="BL103" s="4">
        <f ca="1">BL102*EXP('Task 5'!BI102)+$F103</f>
        <v>143892.89636471635</v>
      </c>
      <c r="BM103" s="4">
        <f ca="1">BM102*EXP('Task 5'!BJ102)+$F103</f>
        <v>169688.86919854587</v>
      </c>
      <c r="BN103" s="4">
        <f ca="1">BN102*EXP('Task 5'!BK102)+$F103</f>
        <v>178603.52944826588</v>
      </c>
      <c r="BO103" s="4">
        <f ca="1">BO102*EXP('Task 5'!BL102)+$F103</f>
        <v>209752.51687332647</v>
      </c>
      <c r="BP103" s="4">
        <f ca="1">BP102*EXP('Task 5'!BM102)+$F103</f>
        <v>135835.82096744073</v>
      </c>
      <c r="BQ103" s="4">
        <f ca="1">BQ102*EXP('Task 5'!BN102)+$F103</f>
        <v>155424.79072661235</v>
      </c>
      <c r="BR103" s="4">
        <f ca="1">BR102*EXP('Task 5'!BO102)+$F103</f>
        <v>138415.69300197731</v>
      </c>
      <c r="BS103" s="4">
        <f ca="1">BS102*EXP('Task 5'!BP102)+$F103</f>
        <v>106354.82192546691</v>
      </c>
      <c r="BT103" s="4">
        <f ca="1">BT102*EXP('Task 5'!BQ102)+$F103</f>
        <v>171709.73149144949</v>
      </c>
      <c r="BU103" s="4">
        <f ca="1">BU102*EXP('Task 5'!BR102)+$F103</f>
        <v>152083.22790296815</v>
      </c>
      <c r="BV103" s="4">
        <f ca="1">BV102*EXP('Task 5'!BS102)+$F103</f>
        <v>157884.01795921012</v>
      </c>
      <c r="BW103" s="4">
        <f ca="1">BW102*EXP('Task 5'!BT102)+$F103</f>
        <v>103949.88104523865</v>
      </c>
      <c r="BX103" s="4">
        <f ca="1">BX102*EXP('Task 5'!BU102)+$F103</f>
        <v>130870.75389596602</v>
      </c>
      <c r="BY103" s="4">
        <f ca="1">BY102*EXP('Task 5'!BV102)+$F103</f>
        <v>183296.93102317545</v>
      </c>
      <c r="BZ103" s="4">
        <f ca="1">BZ102*EXP('Task 5'!BW102)+$F103</f>
        <v>121863.01625086952</v>
      </c>
      <c r="CA103" s="4">
        <f ca="1">CA102*EXP('Task 5'!BX102)+$F103</f>
        <v>263858.74907920341</v>
      </c>
      <c r="CB103" s="4">
        <f ca="1">CB102*EXP('Task 5'!BY102)+$F103</f>
        <v>182464.63047503578</v>
      </c>
      <c r="CC103" s="4">
        <f ca="1">CC102*EXP('Task 5'!BZ102)+$F103</f>
        <v>223066.96969140106</v>
      </c>
      <c r="CD103" s="4">
        <f ca="1">CD102*EXP('Task 5'!CA102)+$F103</f>
        <v>108110.63334564739</v>
      </c>
      <c r="CE103" s="4">
        <f ca="1">CE102*EXP('Task 5'!CB102)+$F103</f>
        <v>183427.68663797204</v>
      </c>
      <c r="CF103" s="4">
        <f ca="1">CF102*EXP('Task 5'!CC102)+$F103</f>
        <v>211148.4445197882</v>
      </c>
      <c r="CG103" s="4">
        <f ca="1">CG102*EXP('Task 5'!CD102)+$F103</f>
        <v>218955.75435247747</v>
      </c>
      <c r="CH103" s="4">
        <f ca="1">CH102*EXP('Task 5'!CE102)+$F103</f>
        <v>129506.32461654783</v>
      </c>
      <c r="CI103" s="4">
        <f ca="1">CI102*EXP('Task 5'!CF102)+$F103</f>
        <v>174407.31146998401</v>
      </c>
      <c r="CJ103" s="4">
        <f ca="1">CJ102*EXP('Task 5'!CG102)+$F103</f>
        <v>139014.12230592579</v>
      </c>
      <c r="CK103" s="4">
        <f ca="1">CK102*EXP('Task 5'!CH102)+$F103</f>
        <v>300087.98692437983</v>
      </c>
      <c r="CL103" s="4">
        <f ca="1">CL102*EXP('Task 5'!CI102)+$F103</f>
        <v>113113.96852771356</v>
      </c>
      <c r="CM103" s="4">
        <f ca="1">CM102*EXP('Task 5'!CJ102)+$F103</f>
        <v>132892.51554001862</v>
      </c>
      <c r="CN103" s="4">
        <f ca="1">CN102*EXP('Task 5'!CK102)+$F103</f>
        <v>152605.15051083697</v>
      </c>
      <c r="CO103" s="4">
        <f ca="1">CO102*EXP('Task 5'!CL102)+$F103</f>
        <v>113298.82588530655</v>
      </c>
      <c r="CP103" s="4">
        <f ca="1">CP102*EXP('Task 5'!CM102)+$F103</f>
        <v>165804.22030068218</v>
      </c>
      <c r="CQ103" s="4">
        <f ca="1">CQ102*EXP('Task 5'!CN102)+$F103</f>
        <v>177798.02643006708</v>
      </c>
      <c r="CR103" s="4">
        <f ca="1">CR102*EXP('Task 5'!CO102)+$F103</f>
        <v>177658.1878845398</v>
      </c>
      <c r="CS103" s="4">
        <f ca="1">CS102*EXP('Task 5'!CP102)+$F103</f>
        <v>168840.18129653015</v>
      </c>
      <c r="CT103" s="4">
        <f ca="1">CT102*EXP('Task 5'!CQ102)+$F103</f>
        <v>172287.05870034583</v>
      </c>
      <c r="CU103" s="4">
        <f ca="1">CU102*EXP('Task 5'!CR102)+$F103</f>
        <v>224079.20940727968</v>
      </c>
      <c r="CV103" s="4">
        <f ca="1">CV102*EXP('Task 5'!CS102)+$F103</f>
        <v>134753.08485590774</v>
      </c>
      <c r="CW103" s="4">
        <f ca="1">CW102*EXP('Task 5'!CT102)+$F103</f>
        <v>169272.3486872369</v>
      </c>
      <c r="CX103" s="4">
        <f ca="1">CX102*EXP('Task 5'!CU102)+$F103</f>
        <v>126136.22893639166</v>
      </c>
      <c r="CY103" s="4">
        <f ca="1">CY102*EXP('Task 5'!CV102)+$F103</f>
        <v>217109.23937210397</v>
      </c>
      <c r="CZ103" s="4">
        <f ca="1">CZ102*EXP('Task 5'!CW102)+$F103</f>
        <v>158245.12256056815</v>
      </c>
      <c r="DA103" s="4">
        <f ca="1">DA102*EXP('Task 5'!CX102)+$F103</f>
        <v>132370.84214125617</v>
      </c>
      <c r="DB103" s="4">
        <f ca="1">DB102*EXP('Task 5'!CY102)+$F103</f>
        <v>190553.34859488145</v>
      </c>
    </row>
    <row r="104" spans="1:106" x14ac:dyDescent="0.25">
      <c r="A104">
        <v>98</v>
      </c>
      <c r="B104" s="1">
        <f>'Task 2'!B101</f>
        <v>47938</v>
      </c>
      <c r="C104" s="4">
        <f>$B$3*'Task 2'!G101</f>
        <v>597.69302794906571</v>
      </c>
      <c r="D104" s="5">
        <f>'Task 3'!F101</f>
        <v>3.5024016884581677E-3</v>
      </c>
      <c r="E104" s="4">
        <f t="shared" si="3"/>
        <v>68297.327654797497</v>
      </c>
      <c r="F104" s="4">
        <f>$C$3*'Task 2'!G101</f>
        <v>1394.6170652144867</v>
      </c>
      <c r="G104" s="4">
        <f ca="1">G103*EXP('Task 5'!D103)+$F104</f>
        <v>216274.84627652538</v>
      </c>
      <c r="H104" s="4">
        <f ca="1">H103*EXP('Task 5'!E103)+$F104</f>
        <v>249867.62136227809</v>
      </c>
      <c r="I104" s="4">
        <f ca="1">I103*EXP('Task 5'!F103)+$F104</f>
        <v>164454.70824786014</v>
      </c>
      <c r="J104" s="4">
        <f ca="1">J103*EXP('Task 5'!G103)+$F104</f>
        <v>181438.86237103411</v>
      </c>
      <c r="K104" s="4">
        <f ca="1">K103*EXP('Task 5'!H103)+$F104</f>
        <v>408455.86512518866</v>
      </c>
      <c r="L104" s="4">
        <f ca="1">L103*EXP('Task 5'!I103)+$F104</f>
        <v>98596.695057540797</v>
      </c>
      <c r="M104" s="4">
        <f ca="1">M103*EXP('Task 5'!J103)+$F104</f>
        <v>158659.23119256721</v>
      </c>
      <c r="N104" s="4">
        <f ca="1">N103*EXP('Task 5'!K103)+$F104</f>
        <v>156788.72836225014</v>
      </c>
      <c r="O104" s="4">
        <f ca="1">O103*EXP('Task 5'!L103)+$F104</f>
        <v>264578.81409820105</v>
      </c>
      <c r="P104" s="4">
        <f ca="1">P103*EXP('Task 5'!M103)+$F104</f>
        <v>116711.31444792554</v>
      </c>
      <c r="Q104" s="4">
        <f ca="1">Q103*EXP('Task 5'!N103)+$F104</f>
        <v>132730.84802874134</v>
      </c>
      <c r="R104" s="4">
        <f ca="1">R103*EXP('Task 5'!O103)+$F104</f>
        <v>168582.98733915674</v>
      </c>
      <c r="S104" s="4">
        <f ca="1">S103*EXP('Task 5'!P103)+$F104</f>
        <v>130313.34712540751</v>
      </c>
      <c r="T104" s="4">
        <f ca="1">T103*EXP('Task 5'!Q103)+$F104</f>
        <v>215576.77646258639</v>
      </c>
      <c r="U104" s="4">
        <f ca="1">U103*EXP('Task 5'!R103)+$F104</f>
        <v>199958.7511666551</v>
      </c>
      <c r="V104" s="4">
        <f ca="1">V103*EXP('Task 5'!S103)+$F104</f>
        <v>150327.43951051333</v>
      </c>
      <c r="W104" s="4">
        <f ca="1">W103*EXP('Task 5'!T103)+$F104</f>
        <v>120795.18535063887</v>
      </c>
      <c r="X104" s="4">
        <f ca="1">X103*EXP('Task 5'!U103)+$F104</f>
        <v>141701.03950431829</v>
      </c>
      <c r="Y104" s="4">
        <f ca="1">Y103*EXP('Task 5'!V103)+$F104</f>
        <v>78548.427520351586</v>
      </c>
      <c r="Z104" s="4">
        <f ca="1">Z103*EXP('Task 5'!W103)+$F104</f>
        <v>244829.77931210489</v>
      </c>
      <c r="AA104" s="4">
        <f ca="1">AA103*EXP('Task 5'!X103)+$F104</f>
        <v>237341.19875445749</v>
      </c>
      <c r="AB104" s="4">
        <f ca="1">AB103*EXP('Task 5'!Y103)+$F104</f>
        <v>106977.28661523992</v>
      </c>
      <c r="AC104" s="4">
        <f ca="1">AC103*EXP('Task 5'!Z103)+$F104</f>
        <v>125156.80661051648</v>
      </c>
      <c r="AD104" s="4">
        <f ca="1">AD103*EXP('Task 5'!AA103)+$F104</f>
        <v>167168.31176784507</v>
      </c>
      <c r="AE104" s="4">
        <f ca="1">AE103*EXP('Task 5'!AB103)+$F104</f>
        <v>145738.25312699869</v>
      </c>
      <c r="AF104" s="4">
        <f ca="1">AF103*EXP('Task 5'!AC103)+$F104</f>
        <v>90527.627560198453</v>
      </c>
      <c r="AG104" s="4">
        <f ca="1">AG103*EXP('Task 5'!AD103)+$F104</f>
        <v>189663.19977923034</v>
      </c>
      <c r="AH104" s="4">
        <f ca="1">AH103*EXP('Task 5'!AE103)+$F104</f>
        <v>166857.9722211333</v>
      </c>
      <c r="AI104" s="4">
        <f ca="1">AI103*EXP('Task 5'!AF103)+$F104</f>
        <v>161770.10337125292</v>
      </c>
      <c r="AJ104" s="4">
        <f ca="1">AJ103*EXP('Task 5'!AG103)+$F104</f>
        <v>129788.0026327591</v>
      </c>
      <c r="AK104" s="4">
        <f ca="1">AK103*EXP('Task 5'!AH103)+$F104</f>
        <v>281100.78752370423</v>
      </c>
      <c r="AL104" s="4">
        <f ca="1">AL103*EXP('Task 5'!AI103)+$F104</f>
        <v>117992.36949402276</v>
      </c>
      <c r="AM104" s="4">
        <f ca="1">AM103*EXP('Task 5'!AJ103)+$F104</f>
        <v>224649.46028704557</v>
      </c>
      <c r="AN104" s="4">
        <f ca="1">AN103*EXP('Task 5'!AK103)+$F104</f>
        <v>126783.85816701257</v>
      </c>
      <c r="AO104" s="4">
        <f ca="1">AO103*EXP('Task 5'!AL103)+$F104</f>
        <v>106172.22247516173</v>
      </c>
      <c r="AP104" s="4">
        <f ca="1">AP103*EXP('Task 5'!AM103)+$F104</f>
        <v>226610.2793712948</v>
      </c>
      <c r="AQ104" s="4">
        <f ca="1">AQ103*EXP('Task 5'!AN103)+$F104</f>
        <v>239578.82483753798</v>
      </c>
      <c r="AR104" s="4">
        <f ca="1">AR103*EXP('Task 5'!AO103)+$F104</f>
        <v>120796.43013526838</v>
      </c>
      <c r="AS104" s="4">
        <f ca="1">AS103*EXP('Task 5'!AP103)+$F104</f>
        <v>106556.18963194918</v>
      </c>
      <c r="AT104" s="4">
        <f ca="1">AT103*EXP('Task 5'!AQ103)+$F104</f>
        <v>173273.07291339495</v>
      </c>
      <c r="AU104" s="4">
        <f ca="1">AU103*EXP('Task 5'!AR103)+$F104</f>
        <v>212163.06304499769</v>
      </c>
      <c r="AV104" s="4">
        <f ca="1">AV103*EXP('Task 5'!AS103)+$F104</f>
        <v>131036.95334946788</v>
      </c>
      <c r="AW104" s="4">
        <f ca="1">AW103*EXP('Task 5'!AT103)+$F104</f>
        <v>158251.87342090943</v>
      </c>
      <c r="AX104" s="4">
        <f ca="1">AX103*EXP('Task 5'!AU103)+$F104</f>
        <v>180361.20418952062</v>
      </c>
      <c r="AY104" s="4">
        <f ca="1">AY103*EXP('Task 5'!AV103)+$F104</f>
        <v>192750.24007858508</v>
      </c>
      <c r="AZ104" s="4">
        <f ca="1">AZ103*EXP('Task 5'!AW103)+$F104</f>
        <v>186792.34018069322</v>
      </c>
      <c r="BA104" s="4">
        <f ca="1">BA103*EXP('Task 5'!AX103)+$F104</f>
        <v>161689.23731948921</v>
      </c>
      <c r="BB104" s="4">
        <f ca="1">BB103*EXP('Task 5'!AY103)+$F104</f>
        <v>136352.33655123477</v>
      </c>
      <c r="BC104" s="4">
        <f ca="1">BC103*EXP('Task 5'!AZ103)+$F104</f>
        <v>121591.43291840836</v>
      </c>
      <c r="BD104" s="4">
        <f ca="1">BD103*EXP('Task 5'!BA103)+$F104</f>
        <v>106419.79947106655</v>
      </c>
      <c r="BE104" s="4">
        <f ca="1">BE103*EXP('Task 5'!BB103)+$F104</f>
        <v>189140.8785914671</v>
      </c>
      <c r="BF104" s="4">
        <f ca="1">BF103*EXP('Task 5'!BC103)+$F104</f>
        <v>220029.46782324783</v>
      </c>
      <c r="BG104" s="4">
        <f ca="1">BG103*EXP('Task 5'!BD103)+$F104</f>
        <v>431306.9352926712</v>
      </c>
      <c r="BH104" s="4">
        <f ca="1">BH103*EXP('Task 5'!BE103)+$F104</f>
        <v>169360.33161331184</v>
      </c>
      <c r="BI104" s="4">
        <f ca="1">BI103*EXP('Task 5'!BF103)+$F104</f>
        <v>196995.31605320057</v>
      </c>
      <c r="BJ104" s="4">
        <f ca="1">BJ103*EXP('Task 5'!BG103)+$F104</f>
        <v>213805.91200054021</v>
      </c>
      <c r="BK104" s="4">
        <f ca="1">BK103*EXP('Task 5'!BH103)+$F104</f>
        <v>99003.374886918813</v>
      </c>
      <c r="BL104" s="4">
        <f ca="1">BL103*EXP('Task 5'!BI103)+$F104</f>
        <v>152388.92273578703</v>
      </c>
      <c r="BM104" s="4">
        <f ca="1">BM103*EXP('Task 5'!BJ103)+$F104</f>
        <v>158460.89701209703</v>
      </c>
      <c r="BN104" s="4">
        <f ca="1">BN103*EXP('Task 5'!BK103)+$F104</f>
        <v>182166.68134557706</v>
      </c>
      <c r="BO104" s="4">
        <f ca="1">BO103*EXP('Task 5'!BL103)+$F104</f>
        <v>209427.33574913655</v>
      </c>
      <c r="BP104" s="4">
        <f ca="1">BP103*EXP('Task 5'!BM103)+$F104</f>
        <v>129946.11860878396</v>
      </c>
      <c r="BQ104" s="4">
        <f ca="1">BQ103*EXP('Task 5'!BN103)+$F104</f>
        <v>166135.62947426483</v>
      </c>
      <c r="BR104" s="4">
        <f ca="1">BR103*EXP('Task 5'!BO103)+$F104</f>
        <v>147240.84244243329</v>
      </c>
      <c r="BS104" s="4">
        <f ca="1">BS103*EXP('Task 5'!BP103)+$F104</f>
        <v>101915.84234291405</v>
      </c>
      <c r="BT104" s="4">
        <f ca="1">BT103*EXP('Task 5'!BQ103)+$F104</f>
        <v>170351.22192866559</v>
      </c>
      <c r="BU104" s="4">
        <f ca="1">BU103*EXP('Task 5'!BR103)+$F104</f>
        <v>149897.71299844049</v>
      </c>
      <c r="BV104" s="4">
        <f ca="1">BV103*EXP('Task 5'!BS103)+$F104</f>
        <v>166213.13352420891</v>
      </c>
      <c r="BW104" s="4">
        <f ca="1">BW103*EXP('Task 5'!BT103)+$F104</f>
        <v>106519.04904854365</v>
      </c>
      <c r="BX104" s="4">
        <f ca="1">BX103*EXP('Task 5'!BU103)+$F104</f>
        <v>129699.30505034624</v>
      </c>
      <c r="BY104" s="4">
        <f ca="1">BY103*EXP('Task 5'!BV103)+$F104</f>
        <v>168512.46891242827</v>
      </c>
      <c r="BZ104" s="4">
        <f ca="1">BZ103*EXP('Task 5'!BW103)+$F104</f>
        <v>125810.66939678088</v>
      </c>
      <c r="CA104" s="4">
        <f ca="1">CA103*EXP('Task 5'!BX103)+$F104</f>
        <v>253130.06663620728</v>
      </c>
      <c r="CB104" s="4">
        <f ca="1">CB103*EXP('Task 5'!BY103)+$F104</f>
        <v>183186.16256575627</v>
      </c>
      <c r="CC104" s="4">
        <f ca="1">CC103*EXP('Task 5'!BZ103)+$F104</f>
        <v>229812.26183295049</v>
      </c>
      <c r="CD104" s="4">
        <f ca="1">CD103*EXP('Task 5'!CA103)+$F104</f>
        <v>123382.85465482778</v>
      </c>
      <c r="CE104" s="4">
        <f ca="1">CE103*EXP('Task 5'!CB103)+$F104</f>
        <v>196068.38922292841</v>
      </c>
      <c r="CF104" s="4">
        <f ca="1">CF103*EXP('Task 5'!CC103)+$F104</f>
        <v>207793.93370848158</v>
      </c>
      <c r="CG104" s="4">
        <f ca="1">CG103*EXP('Task 5'!CD103)+$F104</f>
        <v>206851.62210346482</v>
      </c>
      <c r="CH104" s="4">
        <f ca="1">CH103*EXP('Task 5'!CE103)+$F104</f>
        <v>128795.64816117103</v>
      </c>
      <c r="CI104" s="4">
        <f ca="1">CI103*EXP('Task 5'!CF103)+$F104</f>
        <v>163121.23834262861</v>
      </c>
      <c r="CJ104" s="4">
        <f ca="1">CJ103*EXP('Task 5'!CG103)+$F104</f>
        <v>138591.22735327156</v>
      </c>
      <c r="CK104" s="4">
        <f ca="1">CK103*EXP('Task 5'!CH103)+$F104</f>
        <v>288158.24798665027</v>
      </c>
      <c r="CL104" s="4">
        <f ca="1">CL103*EXP('Task 5'!CI103)+$F104</f>
        <v>117826.97082780286</v>
      </c>
      <c r="CM104" s="4">
        <f ca="1">CM103*EXP('Task 5'!CJ103)+$F104</f>
        <v>131793.64420891448</v>
      </c>
      <c r="CN104" s="4">
        <f ca="1">CN103*EXP('Task 5'!CK103)+$F104</f>
        <v>143448.44495693716</v>
      </c>
      <c r="CO104" s="4">
        <f ca="1">CO103*EXP('Task 5'!CL103)+$F104</f>
        <v>116403.616370294</v>
      </c>
      <c r="CP104" s="4">
        <f ca="1">CP103*EXP('Task 5'!CM103)+$F104</f>
        <v>166556.66993179006</v>
      </c>
      <c r="CQ104" s="4">
        <f ca="1">CQ103*EXP('Task 5'!CN103)+$F104</f>
        <v>190746.59650155975</v>
      </c>
      <c r="CR104" s="4">
        <f ca="1">CR103*EXP('Task 5'!CO103)+$F104</f>
        <v>171751.59776426535</v>
      </c>
      <c r="CS104" s="4">
        <f ca="1">CS103*EXP('Task 5'!CP103)+$F104</f>
        <v>185228.62523956102</v>
      </c>
      <c r="CT104" s="4">
        <f ca="1">CT103*EXP('Task 5'!CQ103)+$F104</f>
        <v>183616.54107473471</v>
      </c>
      <c r="CU104" s="4">
        <f ca="1">CU103*EXP('Task 5'!CR103)+$F104</f>
        <v>221381.92935693351</v>
      </c>
      <c r="CV104" s="4">
        <f ca="1">CV103*EXP('Task 5'!CS103)+$F104</f>
        <v>132456.97028196033</v>
      </c>
      <c r="CW104" s="4">
        <f ca="1">CW103*EXP('Task 5'!CT103)+$F104</f>
        <v>170865.00109467763</v>
      </c>
      <c r="CX104" s="4">
        <f ca="1">CX103*EXP('Task 5'!CU103)+$F104</f>
        <v>129918.00033035455</v>
      </c>
      <c r="CY104" s="4">
        <f ca="1">CY103*EXP('Task 5'!CV103)+$F104</f>
        <v>212541.23298557196</v>
      </c>
      <c r="CZ104" s="4">
        <f ca="1">CZ103*EXP('Task 5'!CW103)+$F104</f>
        <v>152548.92761271598</v>
      </c>
      <c r="DA104" s="4">
        <f ca="1">DA103*EXP('Task 5'!CX103)+$F104</f>
        <v>122702.10901237329</v>
      </c>
      <c r="DB104" s="4">
        <f ca="1">DB103*EXP('Task 5'!CY103)+$F104</f>
        <v>185932.44322432851</v>
      </c>
    </row>
    <row r="105" spans="1:106" x14ac:dyDescent="0.25">
      <c r="A105">
        <v>99</v>
      </c>
      <c r="B105" s="1">
        <f>'Task 2'!B102</f>
        <v>47968</v>
      </c>
      <c r="C105" s="4">
        <f>$B$3*'Task 2'!G102</f>
        <v>597.69302794906571</v>
      </c>
      <c r="D105" s="5">
        <f>'Task 3'!F102</f>
        <v>3.4961930577790401E-3</v>
      </c>
      <c r="E105" s="4">
        <f t="shared" si="3"/>
        <v>69133.382609952037</v>
      </c>
      <c r="F105" s="4">
        <f>$C$3*'Task 2'!G102</f>
        <v>1394.6170652144867</v>
      </c>
      <c r="G105" s="4">
        <f ca="1">G104*EXP('Task 5'!D104)+$F105</f>
        <v>209542.33976020757</v>
      </c>
      <c r="H105" s="4">
        <f ca="1">H104*EXP('Task 5'!E104)+$F105</f>
        <v>259687.67581051061</v>
      </c>
      <c r="I105" s="4">
        <f ca="1">I104*EXP('Task 5'!F104)+$F105</f>
        <v>171664.19194988903</v>
      </c>
      <c r="J105" s="4">
        <f ca="1">J104*EXP('Task 5'!G104)+$F105</f>
        <v>186732.24283125577</v>
      </c>
      <c r="K105" s="4">
        <f ca="1">K104*EXP('Task 5'!H104)+$F105</f>
        <v>424425.54725406971</v>
      </c>
      <c r="L105" s="4">
        <f ca="1">L104*EXP('Task 5'!I104)+$F105</f>
        <v>100673.53493137943</v>
      </c>
      <c r="M105" s="4">
        <f ca="1">M104*EXP('Task 5'!J104)+$F105</f>
        <v>163043.16419761887</v>
      </c>
      <c r="N105" s="4">
        <f ca="1">N104*EXP('Task 5'!K104)+$F105</f>
        <v>155784.01510348712</v>
      </c>
      <c r="O105" s="4">
        <f ca="1">O104*EXP('Task 5'!L104)+$F105</f>
        <v>246426.04052447755</v>
      </c>
      <c r="P105" s="4">
        <f ca="1">P104*EXP('Task 5'!M104)+$F105</f>
        <v>122456.48771392119</v>
      </c>
      <c r="Q105" s="4">
        <f ca="1">Q104*EXP('Task 5'!N104)+$F105</f>
        <v>133460.6605193298</v>
      </c>
      <c r="R105" s="4">
        <f ca="1">R104*EXP('Task 5'!O104)+$F105</f>
        <v>185111.11628317152</v>
      </c>
      <c r="S105" s="4">
        <f ca="1">S104*EXP('Task 5'!P104)+$F105</f>
        <v>137154.85946392146</v>
      </c>
      <c r="T105" s="4">
        <f ca="1">T104*EXP('Task 5'!Q104)+$F105</f>
        <v>207737.80634178565</v>
      </c>
      <c r="U105" s="4">
        <f ca="1">U104*EXP('Task 5'!R104)+$F105</f>
        <v>200559.16783819388</v>
      </c>
      <c r="V105" s="4">
        <f ca="1">V104*EXP('Task 5'!S104)+$F105</f>
        <v>139709.04936387917</v>
      </c>
      <c r="W105" s="4">
        <f ca="1">W104*EXP('Task 5'!T104)+$F105</f>
        <v>124310.50782834447</v>
      </c>
      <c r="X105" s="4">
        <f ca="1">X104*EXP('Task 5'!U104)+$F105</f>
        <v>134968.20280251582</v>
      </c>
      <c r="Y105" s="4">
        <f ca="1">Y104*EXP('Task 5'!V104)+$F105</f>
        <v>85260.005457259598</v>
      </c>
      <c r="Z105" s="4">
        <f ca="1">Z104*EXP('Task 5'!W104)+$F105</f>
        <v>240979.00542040518</v>
      </c>
      <c r="AA105" s="4">
        <f ca="1">AA104*EXP('Task 5'!X104)+$F105</f>
        <v>231507.26822710314</v>
      </c>
      <c r="AB105" s="4">
        <f ca="1">AB104*EXP('Task 5'!Y104)+$F105</f>
        <v>100861.86917829695</v>
      </c>
      <c r="AC105" s="4">
        <f ca="1">AC104*EXP('Task 5'!Z104)+$F105</f>
        <v>135362.60115774715</v>
      </c>
      <c r="AD105" s="4">
        <f ca="1">AD104*EXP('Task 5'!AA104)+$F105</f>
        <v>165003.68407141112</v>
      </c>
      <c r="AE105" s="4">
        <f ca="1">AE104*EXP('Task 5'!AB104)+$F105</f>
        <v>147997.26165319447</v>
      </c>
      <c r="AF105" s="4">
        <f ca="1">AF104*EXP('Task 5'!AC104)+$F105</f>
        <v>91864.442191347276</v>
      </c>
      <c r="AG105" s="4">
        <f ca="1">AG104*EXP('Task 5'!AD104)+$F105</f>
        <v>200847.18831467029</v>
      </c>
      <c r="AH105" s="4">
        <f ca="1">AH104*EXP('Task 5'!AE104)+$F105</f>
        <v>175462.74957374448</v>
      </c>
      <c r="AI105" s="4">
        <f ca="1">AI104*EXP('Task 5'!AF104)+$F105</f>
        <v>164355.28693770085</v>
      </c>
      <c r="AJ105" s="4">
        <f ca="1">AJ104*EXP('Task 5'!AG104)+$F105</f>
        <v>126174.76619616355</v>
      </c>
      <c r="AK105" s="4">
        <f ca="1">AK104*EXP('Task 5'!AH104)+$F105</f>
        <v>282518.69849889522</v>
      </c>
      <c r="AL105" s="4">
        <f ca="1">AL104*EXP('Task 5'!AI104)+$F105</f>
        <v>121523.39817756752</v>
      </c>
      <c r="AM105" s="4">
        <f ca="1">AM104*EXP('Task 5'!AJ104)+$F105</f>
        <v>236390.64305501358</v>
      </c>
      <c r="AN105" s="4">
        <f ca="1">AN104*EXP('Task 5'!AK104)+$F105</f>
        <v>127130.2869472993</v>
      </c>
      <c r="AO105" s="4">
        <f ca="1">AO104*EXP('Task 5'!AL104)+$F105</f>
        <v>105396.87901465979</v>
      </c>
      <c r="AP105" s="4">
        <f ca="1">AP104*EXP('Task 5'!AM104)+$F105</f>
        <v>214810.97695065642</v>
      </c>
      <c r="AQ105" s="4">
        <f ca="1">AQ104*EXP('Task 5'!AN104)+$F105</f>
        <v>247678.30697081101</v>
      </c>
      <c r="AR105" s="4">
        <f ca="1">AR104*EXP('Task 5'!AO104)+$F105</f>
        <v>120882.41825235075</v>
      </c>
      <c r="AS105" s="4">
        <f ca="1">AS104*EXP('Task 5'!AP104)+$F105</f>
        <v>108868.12524434652</v>
      </c>
      <c r="AT105" s="4">
        <f ca="1">AT104*EXP('Task 5'!AQ104)+$F105</f>
        <v>191610.56583927016</v>
      </c>
      <c r="AU105" s="4">
        <f ca="1">AU104*EXP('Task 5'!AR104)+$F105</f>
        <v>211768.06980548435</v>
      </c>
      <c r="AV105" s="4">
        <f ca="1">AV104*EXP('Task 5'!AS104)+$F105</f>
        <v>137811.07543167606</v>
      </c>
      <c r="AW105" s="4">
        <f ca="1">AW104*EXP('Task 5'!AT104)+$F105</f>
        <v>169308.14301812914</v>
      </c>
      <c r="AX105" s="4">
        <f ca="1">AX104*EXP('Task 5'!AU104)+$F105</f>
        <v>192913.39118545968</v>
      </c>
      <c r="AY105" s="4">
        <f ca="1">AY104*EXP('Task 5'!AV104)+$F105</f>
        <v>200974.103496528</v>
      </c>
      <c r="AZ105" s="4">
        <f ca="1">AZ104*EXP('Task 5'!AW104)+$F105</f>
        <v>188026.62748477567</v>
      </c>
      <c r="BA105" s="4">
        <f ca="1">BA104*EXP('Task 5'!AX104)+$F105</f>
        <v>168095.81500982461</v>
      </c>
      <c r="BB105" s="4">
        <f ca="1">BB104*EXP('Task 5'!AY104)+$F105</f>
        <v>132014.84096105269</v>
      </c>
      <c r="BC105" s="4">
        <f ca="1">BC104*EXP('Task 5'!AZ104)+$F105</f>
        <v>120924.40286724965</v>
      </c>
      <c r="BD105" s="4">
        <f ca="1">BD104*EXP('Task 5'!BA104)+$F105</f>
        <v>105796.15912172632</v>
      </c>
      <c r="BE105" s="4">
        <f ca="1">BE104*EXP('Task 5'!BB104)+$F105</f>
        <v>188977.73444199219</v>
      </c>
      <c r="BF105" s="4">
        <f ca="1">BF104*EXP('Task 5'!BC104)+$F105</f>
        <v>212623.05867459529</v>
      </c>
      <c r="BG105" s="4">
        <f ca="1">BG104*EXP('Task 5'!BD104)+$F105</f>
        <v>452718.21820229251</v>
      </c>
      <c r="BH105" s="4">
        <f ca="1">BH104*EXP('Task 5'!BE104)+$F105</f>
        <v>180324.09638851948</v>
      </c>
      <c r="BI105" s="4">
        <f ca="1">BI104*EXP('Task 5'!BF104)+$F105</f>
        <v>184026.16333945509</v>
      </c>
      <c r="BJ105" s="4">
        <f ca="1">BJ104*EXP('Task 5'!BG104)+$F105</f>
        <v>215634.25580525238</v>
      </c>
      <c r="BK105" s="4">
        <f ca="1">BK104*EXP('Task 5'!BH104)+$F105</f>
        <v>96850.939741083625</v>
      </c>
      <c r="BL105" s="4">
        <f ca="1">BL104*EXP('Task 5'!BI104)+$F105</f>
        <v>151498.34439406294</v>
      </c>
      <c r="BM105" s="4">
        <f ca="1">BM104*EXP('Task 5'!BJ104)+$F105</f>
        <v>168076.06421366896</v>
      </c>
      <c r="BN105" s="4">
        <f ca="1">BN104*EXP('Task 5'!BK104)+$F105</f>
        <v>175092.02989758016</v>
      </c>
      <c r="BO105" s="4">
        <f ca="1">BO104*EXP('Task 5'!BL104)+$F105</f>
        <v>223442.40058846335</v>
      </c>
      <c r="BP105" s="4">
        <f ca="1">BP104*EXP('Task 5'!BM104)+$F105</f>
        <v>135907.85175093685</v>
      </c>
      <c r="BQ105" s="4">
        <f ca="1">BQ104*EXP('Task 5'!BN104)+$F105</f>
        <v>159799.45381013167</v>
      </c>
      <c r="BR105" s="4">
        <f ca="1">BR104*EXP('Task 5'!BO104)+$F105</f>
        <v>162861.15158244205</v>
      </c>
      <c r="BS105" s="4">
        <f ca="1">BS104*EXP('Task 5'!BP104)+$F105</f>
        <v>113951.9707560525</v>
      </c>
      <c r="BT105" s="4">
        <f ca="1">BT104*EXP('Task 5'!BQ104)+$F105</f>
        <v>165458.80581581659</v>
      </c>
      <c r="BU105" s="4">
        <f ca="1">BU104*EXP('Task 5'!BR104)+$F105</f>
        <v>166673.45298266452</v>
      </c>
      <c r="BV105" s="4">
        <f ca="1">BV104*EXP('Task 5'!BS104)+$F105</f>
        <v>168786.46576773806</v>
      </c>
      <c r="BW105" s="4">
        <f ca="1">BW104*EXP('Task 5'!BT104)+$F105</f>
        <v>111975.48715958172</v>
      </c>
      <c r="BX105" s="4">
        <f ca="1">BX104*EXP('Task 5'!BU104)+$F105</f>
        <v>121656.5879626657</v>
      </c>
      <c r="BY105" s="4">
        <f ca="1">BY104*EXP('Task 5'!BV104)+$F105</f>
        <v>159833.90044352188</v>
      </c>
      <c r="BZ105" s="4">
        <f ca="1">BZ104*EXP('Task 5'!BW104)+$F105</f>
        <v>126283.72788860563</v>
      </c>
      <c r="CA105" s="4">
        <f ca="1">CA104*EXP('Task 5'!BX104)+$F105</f>
        <v>263782.02499006328</v>
      </c>
      <c r="CB105" s="4">
        <f ca="1">CB104*EXP('Task 5'!BY104)+$F105</f>
        <v>183361.77907815322</v>
      </c>
      <c r="CC105" s="4">
        <f ca="1">CC104*EXP('Task 5'!BZ104)+$F105</f>
        <v>218459.10657813179</v>
      </c>
      <c r="CD105" s="4">
        <f ca="1">CD104*EXP('Task 5'!CA104)+$F105</f>
        <v>108494.65880821676</v>
      </c>
      <c r="CE105" s="4">
        <f ca="1">CE104*EXP('Task 5'!CB104)+$F105</f>
        <v>200083.59405093081</v>
      </c>
      <c r="CF105" s="4">
        <f ca="1">CF104*EXP('Task 5'!CC104)+$F105</f>
        <v>218522.98482397676</v>
      </c>
      <c r="CG105" s="4">
        <f ca="1">CG104*EXP('Task 5'!CD104)+$F105</f>
        <v>208761.24345920468</v>
      </c>
      <c r="CH105" s="4">
        <f ca="1">CH104*EXP('Task 5'!CE104)+$F105</f>
        <v>124231.94549858167</v>
      </c>
      <c r="CI105" s="4">
        <f ca="1">CI104*EXP('Task 5'!CF104)+$F105</f>
        <v>168669.25091205473</v>
      </c>
      <c r="CJ105" s="4">
        <f ca="1">CJ104*EXP('Task 5'!CG104)+$F105</f>
        <v>148142.85049322233</v>
      </c>
      <c r="CK105" s="4">
        <f ca="1">CK104*EXP('Task 5'!CH104)+$F105</f>
        <v>286081.46256357327</v>
      </c>
      <c r="CL105" s="4">
        <f ca="1">CL104*EXP('Task 5'!CI104)+$F105</f>
        <v>109272.14696476469</v>
      </c>
      <c r="CM105" s="4">
        <f ca="1">CM104*EXP('Task 5'!CJ104)+$F105</f>
        <v>137935.20006079294</v>
      </c>
      <c r="CN105" s="4">
        <f ca="1">CN104*EXP('Task 5'!CK104)+$F105</f>
        <v>136633.20928817871</v>
      </c>
      <c r="CO105" s="4">
        <f ca="1">CO104*EXP('Task 5'!CL104)+$F105</f>
        <v>119697.59320868594</v>
      </c>
      <c r="CP105" s="4">
        <f ca="1">CP104*EXP('Task 5'!CM104)+$F105</f>
        <v>170684.60384357517</v>
      </c>
      <c r="CQ105" s="4">
        <f ca="1">CQ104*EXP('Task 5'!CN104)+$F105</f>
        <v>183270.63258070292</v>
      </c>
      <c r="CR105" s="4">
        <f ca="1">CR104*EXP('Task 5'!CO104)+$F105</f>
        <v>173709.71028778594</v>
      </c>
      <c r="CS105" s="4">
        <f ca="1">CS104*EXP('Task 5'!CP104)+$F105</f>
        <v>192008.13925097266</v>
      </c>
      <c r="CT105" s="4">
        <f ca="1">CT104*EXP('Task 5'!CQ104)+$F105</f>
        <v>179434.75935502697</v>
      </c>
      <c r="CU105" s="4">
        <f ca="1">CU104*EXP('Task 5'!CR104)+$F105</f>
        <v>235141.38456281155</v>
      </c>
      <c r="CV105" s="4">
        <f ca="1">CV104*EXP('Task 5'!CS104)+$F105</f>
        <v>154326.18882851989</v>
      </c>
      <c r="CW105" s="4">
        <f ca="1">CW104*EXP('Task 5'!CT104)+$F105</f>
        <v>175036.43848218996</v>
      </c>
      <c r="CX105" s="4">
        <f ca="1">CX104*EXP('Task 5'!CU104)+$F105</f>
        <v>128840.46393220655</v>
      </c>
      <c r="CY105" s="4">
        <f ca="1">CY104*EXP('Task 5'!CV104)+$F105</f>
        <v>205404.2865784782</v>
      </c>
      <c r="CZ105" s="4">
        <f ca="1">CZ104*EXP('Task 5'!CW104)+$F105</f>
        <v>145282.32473859531</v>
      </c>
      <c r="DA105" s="4">
        <f ca="1">DA104*EXP('Task 5'!CX104)+$F105</f>
        <v>126828.79639067271</v>
      </c>
      <c r="DB105" s="4">
        <f ca="1">DB104*EXP('Task 5'!CY104)+$F105</f>
        <v>200931.72527387037</v>
      </c>
    </row>
    <row r="106" spans="1:106" x14ac:dyDescent="0.25">
      <c r="A106">
        <v>100</v>
      </c>
      <c r="B106" s="1">
        <f>'Task 2'!B103</f>
        <v>47999</v>
      </c>
      <c r="C106" s="4">
        <f>$B$3*'Task 2'!G103</f>
        <v>597.69302794906571</v>
      </c>
      <c r="D106" s="5">
        <f>'Task 3'!F103</f>
        <v>3.4900622819424854E-3</v>
      </c>
      <c r="E106" s="4">
        <f t="shared" si="3"/>
        <v>69971.937286772518</v>
      </c>
      <c r="F106" s="4">
        <f>$C$3*'Task 2'!G103</f>
        <v>1394.6170652144867</v>
      </c>
      <c r="G106" s="4">
        <f ca="1">G105*EXP('Task 5'!D105)+$F106</f>
        <v>226977.16770673229</v>
      </c>
      <c r="H106" s="4">
        <f ca="1">H105*EXP('Task 5'!E105)+$F106</f>
        <v>265290.95507982222</v>
      </c>
      <c r="I106" s="4">
        <f ca="1">I105*EXP('Task 5'!F105)+$F106</f>
        <v>162660.98528113714</v>
      </c>
      <c r="J106" s="4">
        <f ca="1">J105*EXP('Task 5'!G105)+$F106</f>
        <v>184580.7202016474</v>
      </c>
      <c r="K106" s="4">
        <f ca="1">K105*EXP('Task 5'!H105)+$F106</f>
        <v>455080.12912665267</v>
      </c>
      <c r="L106" s="4">
        <f ca="1">L105*EXP('Task 5'!I105)+$F106</f>
        <v>92875.884534633224</v>
      </c>
      <c r="M106" s="4">
        <f ca="1">M105*EXP('Task 5'!J105)+$F106</f>
        <v>162955.09304231525</v>
      </c>
      <c r="N106" s="4">
        <f ca="1">N105*EXP('Task 5'!K105)+$F106</f>
        <v>162001.93792359432</v>
      </c>
      <c r="O106" s="4">
        <f ca="1">O105*EXP('Task 5'!L105)+$F106</f>
        <v>228753.35675085004</v>
      </c>
      <c r="P106" s="4">
        <f ca="1">P105*EXP('Task 5'!M105)+$F106</f>
        <v>116727.46441866597</v>
      </c>
      <c r="Q106" s="4">
        <f ca="1">Q105*EXP('Task 5'!N105)+$F106</f>
        <v>133114.58540239328</v>
      </c>
      <c r="R106" s="4">
        <f ca="1">R105*EXP('Task 5'!O105)+$F106</f>
        <v>191233.94710609995</v>
      </c>
      <c r="S106" s="4">
        <f ca="1">S105*EXP('Task 5'!P105)+$F106</f>
        <v>140824.35570832569</v>
      </c>
      <c r="T106" s="4">
        <f ca="1">T105*EXP('Task 5'!Q105)+$F106</f>
        <v>203646.78710668764</v>
      </c>
      <c r="U106" s="4">
        <f ca="1">U105*EXP('Task 5'!R105)+$F106</f>
        <v>207199.45486689909</v>
      </c>
      <c r="V106" s="4">
        <f ca="1">V105*EXP('Task 5'!S105)+$F106</f>
        <v>138600.23257620612</v>
      </c>
      <c r="W106" s="4">
        <f ca="1">W105*EXP('Task 5'!T105)+$F106</f>
        <v>135072.97448981443</v>
      </c>
      <c r="X106" s="4">
        <f ca="1">X105*EXP('Task 5'!U105)+$F106</f>
        <v>150848.35107823406</v>
      </c>
      <c r="Y106" s="4">
        <f ca="1">Y105*EXP('Task 5'!V105)+$F106</f>
        <v>85376.850935743976</v>
      </c>
      <c r="Z106" s="4">
        <f ca="1">Z105*EXP('Task 5'!W105)+$F106</f>
        <v>225277.54999655636</v>
      </c>
      <c r="AA106" s="4">
        <f ca="1">AA105*EXP('Task 5'!X105)+$F106</f>
        <v>213338.43705354803</v>
      </c>
      <c r="AB106" s="4">
        <f ca="1">AB105*EXP('Task 5'!Y105)+$F106</f>
        <v>103626.90124488708</v>
      </c>
      <c r="AC106" s="4">
        <f ca="1">AC105*EXP('Task 5'!Z105)+$F106</f>
        <v>138175.17702417923</v>
      </c>
      <c r="AD106" s="4">
        <f ca="1">AD105*EXP('Task 5'!AA105)+$F106</f>
        <v>169039.4705884392</v>
      </c>
      <c r="AE106" s="4">
        <f ca="1">AE105*EXP('Task 5'!AB105)+$F106</f>
        <v>158413.51284638437</v>
      </c>
      <c r="AF106" s="4">
        <f ca="1">AF105*EXP('Task 5'!AC105)+$F106</f>
        <v>90687.52807842844</v>
      </c>
      <c r="AG106" s="4">
        <f ca="1">AG105*EXP('Task 5'!AD105)+$F106</f>
        <v>203729.49730501938</v>
      </c>
      <c r="AH106" s="4">
        <f ca="1">AH105*EXP('Task 5'!AE105)+$F106</f>
        <v>188120.79712593547</v>
      </c>
      <c r="AI106" s="4">
        <f ca="1">AI105*EXP('Task 5'!AF105)+$F106</f>
        <v>162873.08664960918</v>
      </c>
      <c r="AJ106" s="4">
        <f ca="1">AJ105*EXP('Task 5'!AG105)+$F106</f>
        <v>132213.57122284186</v>
      </c>
      <c r="AK106" s="4">
        <f ca="1">AK105*EXP('Task 5'!AH105)+$F106</f>
        <v>288905.56817479007</v>
      </c>
      <c r="AL106" s="4">
        <f ca="1">AL105*EXP('Task 5'!AI105)+$F106</f>
        <v>111861.78606141939</v>
      </c>
      <c r="AM106" s="4">
        <f ca="1">AM105*EXP('Task 5'!AJ105)+$F106</f>
        <v>223872.50823762603</v>
      </c>
      <c r="AN106" s="4">
        <f ca="1">AN105*EXP('Task 5'!AK105)+$F106</f>
        <v>137840.93449721218</v>
      </c>
      <c r="AO106" s="4">
        <f ca="1">AO105*EXP('Task 5'!AL105)+$F106</f>
        <v>100503.66504779724</v>
      </c>
      <c r="AP106" s="4">
        <f ca="1">AP105*EXP('Task 5'!AM105)+$F106</f>
        <v>222708.58076319919</v>
      </c>
      <c r="AQ106" s="4">
        <f ca="1">AQ105*EXP('Task 5'!AN105)+$F106</f>
        <v>260724.62000058198</v>
      </c>
      <c r="AR106" s="4">
        <f ca="1">AR105*EXP('Task 5'!AO105)+$F106</f>
        <v>125486.40746278483</v>
      </c>
      <c r="AS106" s="4">
        <f ca="1">AS105*EXP('Task 5'!AP105)+$F106</f>
        <v>108628.28660176876</v>
      </c>
      <c r="AT106" s="4">
        <f ca="1">AT105*EXP('Task 5'!AQ105)+$F106</f>
        <v>196424.22859294742</v>
      </c>
      <c r="AU106" s="4">
        <f ca="1">AU105*EXP('Task 5'!AR105)+$F106</f>
        <v>191270.4189301916</v>
      </c>
      <c r="AV106" s="4">
        <f ca="1">AV105*EXP('Task 5'!AS105)+$F106</f>
        <v>147109.81329099616</v>
      </c>
      <c r="AW106" s="4">
        <f ca="1">AW105*EXP('Task 5'!AT105)+$F106</f>
        <v>164685.38799669259</v>
      </c>
      <c r="AX106" s="4">
        <f ca="1">AX105*EXP('Task 5'!AU105)+$F106</f>
        <v>192684.26429132235</v>
      </c>
      <c r="AY106" s="4">
        <f ca="1">AY105*EXP('Task 5'!AV105)+$F106</f>
        <v>198201.3045452364</v>
      </c>
      <c r="AZ106" s="4">
        <f ca="1">AZ105*EXP('Task 5'!AW105)+$F106</f>
        <v>186765.57893683112</v>
      </c>
      <c r="BA106" s="4">
        <f ca="1">BA105*EXP('Task 5'!AX105)+$F106</f>
        <v>166117.76748020807</v>
      </c>
      <c r="BB106" s="4">
        <f ca="1">BB105*EXP('Task 5'!AY105)+$F106</f>
        <v>149003.93947296109</v>
      </c>
      <c r="BC106" s="4">
        <f ca="1">BC105*EXP('Task 5'!AZ105)+$F106</f>
        <v>118881.26976522959</v>
      </c>
      <c r="BD106" s="4">
        <f ca="1">BD105*EXP('Task 5'!BA105)+$F106</f>
        <v>112046.00639290313</v>
      </c>
      <c r="BE106" s="4">
        <f ca="1">BE105*EXP('Task 5'!BB105)+$F106</f>
        <v>200198.33437070707</v>
      </c>
      <c r="BF106" s="4">
        <f ca="1">BF105*EXP('Task 5'!BC105)+$F106</f>
        <v>216177.56926762607</v>
      </c>
      <c r="BG106" s="4">
        <f ca="1">BG105*EXP('Task 5'!BD105)+$F106</f>
        <v>432962.38856506278</v>
      </c>
      <c r="BH106" s="4">
        <f ca="1">BH105*EXP('Task 5'!BE105)+$F106</f>
        <v>169777.39220346726</v>
      </c>
      <c r="BI106" s="4">
        <f ca="1">BI105*EXP('Task 5'!BF105)+$F106</f>
        <v>209528.80800351428</v>
      </c>
      <c r="BJ106" s="4">
        <f ca="1">BJ105*EXP('Task 5'!BG105)+$F106</f>
        <v>216252.17607108405</v>
      </c>
      <c r="BK106" s="4">
        <f ca="1">BK105*EXP('Task 5'!BH105)+$F106</f>
        <v>107505.0568577724</v>
      </c>
      <c r="BL106" s="4">
        <f ca="1">BL105*EXP('Task 5'!BI105)+$F106</f>
        <v>158340.99906978715</v>
      </c>
      <c r="BM106" s="4">
        <f ca="1">BM105*EXP('Task 5'!BJ105)+$F106</f>
        <v>179489.4693827556</v>
      </c>
      <c r="BN106" s="4">
        <f ca="1">BN105*EXP('Task 5'!BK105)+$F106</f>
        <v>179520.20798721496</v>
      </c>
      <c r="BO106" s="4">
        <f ca="1">BO105*EXP('Task 5'!BL105)+$F106</f>
        <v>220998.77638387374</v>
      </c>
      <c r="BP106" s="4">
        <f ca="1">BP105*EXP('Task 5'!BM105)+$F106</f>
        <v>141956.45127456108</v>
      </c>
      <c r="BQ106" s="4">
        <f ca="1">BQ105*EXP('Task 5'!BN105)+$F106</f>
        <v>162419.60236038521</v>
      </c>
      <c r="BR106" s="4">
        <f ca="1">BR105*EXP('Task 5'!BO105)+$F106</f>
        <v>164020.23636912179</v>
      </c>
      <c r="BS106" s="4">
        <f ca="1">BS105*EXP('Task 5'!BP105)+$F106</f>
        <v>115336.11034744754</v>
      </c>
      <c r="BT106" s="4">
        <f ca="1">BT105*EXP('Task 5'!BQ105)+$F106</f>
        <v>154147.59522880812</v>
      </c>
      <c r="BU106" s="4">
        <f ca="1">BU105*EXP('Task 5'!BR105)+$F106</f>
        <v>164078.25038984115</v>
      </c>
      <c r="BV106" s="4">
        <f ca="1">BV105*EXP('Task 5'!BS105)+$F106</f>
        <v>175104.3884298942</v>
      </c>
      <c r="BW106" s="4">
        <f ca="1">BW105*EXP('Task 5'!BT105)+$F106</f>
        <v>133108.5641708014</v>
      </c>
      <c r="BX106" s="4">
        <f ca="1">BX105*EXP('Task 5'!BU105)+$F106</f>
        <v>122960.85632525857</v>
      </c>
      <c r="BY106" s="4">
        <f ca="1">BY105*EXP('Task 5'!BV105)+$F106</f>
        <v>159300.97166719916</v>
      </c>
      <c r="BZ106" s="4">
        <f ca="1">BZ105*EXP('Task 5'!BW105)+$F106</f>
        <v>134822.91333128954</v>
      </c>
      <c r="CA106" s="4">
        <f ca="1">CA105*EXP('Task 5'!BX105)+$F106</f>
        <v>265701.26338504651</v>
      </c>
      <c r="CB106" s="4">
        <f ca="1">CB105*EXP('Task 5'!BY105)+$F106</f>
        <v>168575.28412726053</v>
      </c>
      <c r="CC106" s="4">
        <f ca="1">CC105*EXP('Task 5'!BZ105)+$F106</f>
        <v>238451.66892242499</v>
      </c>
      <c r="CD106" s="4">
        <f ca="1">CD105*EXP('Task 5'!CA105)+$F106</f>
        <v>119970.96395968604</v>
      </c>
      <c r="CE106" s="4">
        <f ca="1">CE105*EXP('Task 5'!CB105)+$F106</f>
        <v>212302.13319480524</v>
      </c>
      <c r="CF106" s="4">
        <f ca="1">CF105*EXP('Task 5'!CC105)+$F106</f>
        <v>218637.32039640783</v>
      </c>
      <c r="CG106" s="4">
        <f ca="1">CG105*EXP('Task 5'!CD105)+$F106</f>
        <v>213813.63761176047</v>
      </c>
      <c r="CH106" s="4">
        <f ca="1">CH105*EXP('Task 5'!CE105)+$F106</f>
        <v>125468.00509218771</v>
      </c>
      <c r="CI106" s="4">
        <f ca="1">CI105*EXP('Task 5'!CF105)+$F106</f>
        <v>174485.24194386994</v>
      </c>
      <c r="CJ106" s="4">
        <f ca="1">CJ105*EXP('Task 5'!CG105)+$F106</f>
        <v>148289.03350900416</v>
      </c>
      <c r="CK106" s="4">
        <f ca="1">CK105*EXP('Task 5'!CH105)+$F106</f>
        <v>268622.04431580711</v>
      </c>
      <c r="CL106" s="4">
        <f ca="1">CL105*EXP('Task 5'!CI105)+$F106</f>
        <v>103878.60774340125</v>
      </c>
      <c r="CM106" s="4">
        <f ca="1">CM105*EXP('Task 5'!CJ105)+$F106</f>
        <v>126665.52540439476</v>
      </c>
      <c r="CN106" s="4">
        <f ca="1">CN105*EXP('Task 5'!CK105)+$F106</f>
        <v>134977.97142213859</v>
      </c>
      <c r="CO106" s="4">
        <f ca="1">CO105*EXP('Task 5'!CL105)+$F106</f>
        <v>115745.12401050648</v>
      </c>
      <c r="CP106" s="4">
        <f ca="1">CP105*EXP('Task 5'!CM105)+$F106</f>
        <v>166234.90803278951</v>
      </c>
      <c r="CQ106" s="4">
        <f ca="1">CQ105*EXP('Task 5'!CN105)+$F106</f>
        <v>188161.12056986761</v>
      </c>
      <c r="CR106" s="4">
        <f ca="1">CR105*EXP('Task 5'!CO105)+$F106</f>
        <v>192213.75810585648</v>
      </c>
      <c r="CS106" s="4">
        <f ca="1">CS105*EXP('Task 5'!CP105)+$F106</f>
        <v>192237.34741358072</v>
      </c>
      <c r="CT106" s="4">
        <f ca="1">CT105*EXP('Task 5'!CQ105)+$F106</f>
        <v>172718.95432537008</v>
      </c>
      <c r="CU106" s="4">
        <f ca="1">CU105*EXP('Task 5'!CR105)+$F106</f>
        <v>243198.58892801459</v>
      </c>
      <c r="CV106" s="4">
        <f ca="1">CV105*EXP('Task 5'!CS105)+$F106</f>
        <v>170255.3528839348</v>
      </c>
      <c r="CW106" s="4">
        <f ca="1">CW105*EXP('Task 5'!CT105)+$F106</f>
        <v>171439.72913464822</v>
      </c>
      <c r="CX106" s="4">
        <f ca="1">CX105*EXP('Task 5'!CU105)+$F106</f>
        <v>129378.74131907491</v>
      </c>
      <c r="CY106" s="4">
        <f ca="1">CY105*EXP('Task 5'!CV105)+$F106</f>
        <v>227996.13163907055</v>
      </c>
      <c r="CZ106" s="4">
        <f ca="1">CZ105*EXP('Task 5'!CW105)+$F106</f>
        <v>151323.98819101072</v>
      </c>
      <c r="DA106" s="4">
        <f ca="1">DA105*EXP('Task 5'!CX105)+$F106</f>
        <v>122822.58779221402</v>
      </c>
      <c r="DB106" s="4">
        <f ca="1">DB105*EXP('Task 5'!CY105)+$F106</f>
        <v>198774.36714663319</v>
      </c>
    </row>
    <row r="107" spans="1:106" x14ac:dyDescent="0.25">
      <c r="A107">
        <v>101</v>
      </c>
      <c r="B107" s="1">
        <f>'Task 2'!B104</f>
        <v>48029</v>
      </c>
      <c r="C107" s="4">
        <f>$B$3*'Task 2'!G104</f>
        <v>597.69302794906571</v>
      </c>
      <c r="D107" s="5">
        <f>'Task 3'!F104</f>
        <v>3.4840136527145571E-3</v>
      </c>
      <c r="E107" s="4">
        <f t="shared" si="3"/>
        <v>70812.996282146822</v>
      </c>
      <c r="F107" s="4">
        <f>$C$3*'Task 2'!G104</f>
        <v>1394.6170652144867</v>
      </c>
      <c r="G107" s="4">
        <f ca="1">G106*EXP('Task 5'!D106)+$F107</f>
        <v>204892.0316901824</v>
      </c>
      <c r="H107" s="4">
        <f ca="1">H106*EXP('Task 5'!E106)+$F107</f>
        <v>259233.53346832073</v>
      </c>
      <c r="I107" s="4">
        <f ca="1">I106*EXP('Task 5'!F106)+$F107</f>
        <v>173504.71715000714</v>
      </c>
      <c r="J107" s="4">
        <f ca="1">J106*EXP('Task 5'!G106)+$F107</f>
        <v>164303.52397044489</v>
      </c>
      <c r="K107" s="4">
        <f ca="1">K106*EXP('Task 5'!H106)+$F107</f>
        <v>433564.78371609794</v>
      </c>
      <c r="L107" s="4">
        <f ca="1">L106*EXP('Task 5'!I106)+$F107</f>
        <v>91955.239018370034</v>
      </c>
      <c r="M107" s="4">
        <f ca="1">M106*EXP('Task 5'!J106)+$F107</f>
        <v>169751.84725829071</v>
      </c>
      <c r="N107" s="4">
        <f ca="1">N106*EXP('Task 5'!K106)+$F107</f>
        <v>173897.52333728451</v>
      </c>
      <c r="O107" s="4">
        <f ca="1">O106*EXP('Task 5'!L106)+$F107</f>
        <v>224996.49142650998</v>
      </c>
      <c r="P107" s="4">
        <f ca="1">P106*EXP('Task 5'!M106)+$F107</f>
        <v>103581.483459182</v>
      </c>
      <c r="Q107" s="4">
        <f ca="1">Q106*EXP('Task 5'!N106)+$F107</f>
        <v>147623.4175477094</v>
      </c>
      <c r="R107" s="4">
        <f ca="1">R106*EXP('Task 5'!O106)+$F107</f>
        <v>183544.22325926746</v>
      </c>
      <c r="S107" s="4">
        <f ca="1">S106*EXP('Task 5'!P106)+$F107</f>
        <v>135969.78756853743</v>
      </c>
      <c r="T107" s="4">
        <f ca="1">T106*EXP('Task 5'!Q106)+$F107</f>
        <v>196324.14640320791</v>
      </c>
      <c r="U107" s="4">
        <f ca="1">U106*EXP('Task 5'!R106)+$F107</f>
        <v>206787.26609209424</v>
      </c>
      <c r="V107" s="4">
        <f ca="1">V106*EXP('Task 5'!S106)+$F107</f>
        <v>139103.08565269405</v>
      </c>
      <c r="W107" s="4">
        <f ca="1">W106*EXP('Task 5'!T106)+$F107</f>
        <v>139392.21110447388</v>
      </c>
      <c r="X107" s="4">
        <f ca="1">X106*EXP('Task 5'!U106)+$F107</f>
        <v>160124.42297507561</v>
      </c>
      <c r="Y107" s="4">
        <f ca="1">Y106*EXP('Task 5'!V106)+$F107</f>
        <v>82255.152168709479</v>
      </c>
      <c r="Z107" s="4">
        <f ca="1">Z106*EXP('Task 5'!W106)+$F107</f>
        <v>241660.28687465456</v>
      </c>
      <c r="AA107" s="4">
        <f ca="1">AA106*EXP('Task 5'!X106)+$F107</f>
        <v>202870.27835064396</v>
      </c>
      <c r="AB107" s="4">
        <f ca="1">AB106*EXP('Task 5'!Y106)+$F107</f>
        <v>101372.37655229325</v>
      </c>
      <c r="AC107" s="4">
        <f ca="1">AC106*EXP('Task 5'!Z106)+$F107</f>
        <v>145054.02589968112</v>
      </c>
      <c r="AD107" s="4">
        <f ca="1">AD106*EXP('Task 5'!AA106)+$F107</f>
        <v>157449.23013087828</v>
      </c>
      <c r="AE107" s="4">
        <f ca="1">AE106*EXP('Task 5'!AB106)+$F107</f>
        <v>152523.06099461531</v>
      </c>
      <c r="AF107" s="4">
        <f ca="1">AF106*EXP('Task 5'!AC106)+$F107</f>
        <v>84409.860810423459</v>
      </c>
      <c r="AG107" s="4">
        <f ca="1">AG106*EXP('Task 5'!AD106)+$F107</f>
        <v>208668.92505363579</v>
      </c>
      <c r="AH107" s="4">
        <f ca="1">AH106*EXP('Task 5'!AE106)+$F107</f>
        <v>190365.64220757698</v>
      </c>
      <c r="AI107" s="4">
        <f ca="1">AI106*EXP('Task 5'!AF106)+$F107</f>
        <v>163264.78072902816</v>
      </c>
      <c r="AJ107" s="4">
        <f ca="1">AJ106*EXP('Task 5'!AG106)+$F107</f>
        <v>128030.85079556359</v>
      </c>
      <c r="AK107" s="4">
        <f ca="1">AK106*EXP('Task 5'!AH106)+$F107</f>
        <v>325725.05592404533</v>
      </c>
      <c r="AL107" s="4">
        <f ca="1">AL106*EXP('Task 5'!AI106)+$F107</f>
        <v>111712.21197396317</v>
      </c>
      <c r="AM107" s="4">
        <f ca="1">AM106*EXP('Task 5'!AJ106)+$F107</f>
        <v>215951.54731587536</v>
      </c>
      <c r="AN107" s="4">
        <f ca="1">AN106*EXP('Task 5'!AK106)+$F107</f>
        <v>137779.97223729891</v>
      </c>
      <c r="AO107" s="4">
        <f ca="1">AO106*EXP('Task 5'!AL106)+$F107</f>
        <v>107065.01697838651</v>
      </c>
      <c r="AP107" s="4">
        <f ca="1">AP106*EXP('Task 5'!AM106)+$F107</f>
        <v>225104.47793398227</v>
      </c>
      <c r="AQ107" s="4">
        <f ca="1">AQ106*EXP('Task 5'!AN106)+$F107</f>
        <v>258161.15241475601</v>
      </c>
      <c r="AR107" s="4">
        <f ca="1">AR106*EXP('Task 5'!AO106)+$F107</f>
        <v>119170.94040340697</v>
      </c>
      <c r="AS107" s="4">
        <f ca="1">AS106*EXP('Task 5'!AP106)+$F107</f>
        <v>114567.85718859114</v>
      </c>
      <c r="AT107" s="4">
        <f ca="1">AT106*EXP('Task 5'!AQ106)+$F107</f>
        <v>206420.99961058542</v>
      </c>
      <c r="AU107" s="4">
        <f ca="1">AU106*EXP('Task 5'!AR106)+$F107</f>
        <v>200376.38711119012</v>
      </c>
      <c r="AV107" s="4">
        <f ca="1">AV106*EXP('Task 5'!AS106)+$F107</f>
        <v>136799.30212454972</v>
      </c>
      <c r="AW107" s="4">
        <f ca="1">AW106*EXP('Task 5'!AT106)+$F107</f>
        <v>166604.57416232041</v>
      </c>
      <c r="AX107" s="4">
        <f ca="1">AX106*EXP('Task 5'!AU106)+$F107</f>
        <v>202537.67698416326</v>
      </c>
      <c r="AY107" s="4">
        <f ca="1">AY106*EXP('Task 5'!AV106)+$F107</f>
        <v>199686.1097085143</v>
      </c>
      <c r="AZ107" s="4">
        <f ca="1">AZ106*EXP('Task 5'!AW106)+$F107</f>
        <v>171045.44663757956</v>
      </c>
      <c r="BA107" s="4">
        <f ca="1">BA106*EXP('Task 5'!AX106)+$F107</f>
        <v>169233.61292419405</v>
      </c>
      <c r="BB107" s="4">
        <f ca="1">BB106*EXP('Task 5'!AY106)+$F107</f>
        <v>159403.59957311288</v>
      </c>
      <c r="BC107" s="4">
        <f ca="1">BC106*EXP('Task 5'!AZ106)+$F107</f>
        <v>120740.18255317993</v>
      </c>
      <c r="BD107" s="4">
        <f ca="1">BD106*EXP('Task 5'!BA106)+$F107</f>
        <v>105509.76324876709</v>
      </c>
      <c r="BE107" s="4">
        <f ca="1">BE106*EXP('Task 5'!BB106)+$F107</f>
        <v>230236.17617490338</v>
      </c>
      <c r="BF107" s="4">
        <f ca="1">BF106*EXP('Task 5'!BC106)+$F107</f>
        <v>239474.17939302436</v>
      </c>
      <c r="BG107" s="4">
        <f ca="1">BG106*EXP('Task 5'!BD106)+$F107</f>
        <v>483882.78400473268</v>
      </c>
      <c r="BH107" s="4">
        <f ca="1">BH106*EXP('Task 5'!BE106)+$F107</f>
        <v>180338.8836130742</v>
      </c>
      <c r="BI107" s="4">
        <f ca="1">BI106*EXP('Task 5'!BF106)+$F107</f>
        <v>207214.7139137091</v>
      </c>
      <c r="BJ107" s="4">
        <f ca="1">BJ106*EXP('Task 5'!BG106)+$F107</f>
        <v>218371.4362600751</v>
      </c>
      <c r="BK107" s="4">
        <f ca="1">BK106*EXP('Task 5'!BH106)+$F107</f>
        <v>108236.66758770001</v>
      </c>
      <c r="BL107" s="4">
        <f ca="1">BL106*EXP('Task 5'!BI106)+$F107</f>
        <v>171284.47411761165</v>
      </c>
      <c r="BM107" s="4">
        <f ca="1">BM106*EXP('Task 5'!BJ106)+$F107</f>
        <v>181680.21836247502</v>
      </c>
      <c r="BN107" s="4">
        <f ca="1">BN106*EXP('Task 5'!BK106)+$F107</f>
        <v>182524.62191431405</v>
      </c>
      <c r="BO107" s="4">
        <f ca="1">BO106*EXP('Task 5'!BL106)+$F107</f>
        <v>229284.25838571752</v>
      </c>
      <c r="BP107" s="4">
        <f ca="1">BP106*EXP('Task 5'!BM106)+$F107</f>
        <v>146194.18970841734</v>
      </c>
      <c r="BQ107" s="4">
        <f ca="1">BQ106*EXP('Task 5'!BN106)+$F107</f>
        <v>154326.02526977164</v>
      </c>
      <c r="BR107" s="4">
        <f ca="1">BR106*EXP('Task 5'!BO106)+$F107</f>
        <v>142583.31120818085</v>
      </c>
      <c r="BS107" s="4">
        <f ca="1">BS106*EXP('Task 5'!BP106)+$F107</f>
        <v>122116.81594628218</v>
      </c>
      <c r="BT107" s="4">
        <f ca="1">BT106*EXP('Task 5'!BQ106)+$F107</f>
        <v>154820.94372736814</v>
      </c>
      <c r="BU107" s="4">
        <f ca="1">BU106*EXP('Task 5'!BR106)+$F107</f>
        <v>158087.86639745798</v>
      </c>
      <c r="BV107" s="4">
        <f ca="1">BV106*EXP('Task 5'!BS106)+$F107</f>
        <v>177491.77664909355</v>
      </c>
      <c r="BW107" s="4">
        <f ca="1">BW106*EXP('Task 5'!BT106)+$F107</f>
        <v>138278.43474331335</v>
      </c>
      <c r="BX107" s="4">
        <f ca="1">BX106*EXP('Task 5'!BU106)+$F107</f>
        <v>134883.02333825102</v>
      </c>
      <c r="BY107" s="4">
        <f ca="1">BY106*EXP('Task 5'!BV106)+$F107</f>
        <v>181172.22482498529</v>
      </c>
      <c r="BZ107" s="4">
        <f ca="1">BZ106*EXP('Task 5'!BW106)+$F107</f>
        <v>143666.40372083828</v>
      </c>
      <c r="CA107" s="4">
        <f ca="1">CA106*EXP('Task 5'!BX106)+$F107</f>
        <v>276662.5108046853</v>
      </c>
      <c r="CB107" s="4">
        <f ca="1">CB106*EXP('Task 5'!BY106)+$F107</f>
        <v>184119.0499020339</v>
      </c>
      <c r="CC107" s="4">
        <f ca="1">CC106*EXP('Task 5'!BZ106)+$F107</f>
        <v>233734.53619055572</v>
      </c>
      <c r="CD107" s="4">
        <f ca="1">CD106*EXP('Task 5'!CA106)+$F107</f>
        <v>116784.70403755564</v>
      </c>
      <c r="CE107" s="4">
        <f ca="1">CE106*EXP('Task 5'!CB106)+$F107</f>
        <v>222856.91062242619</v>
      </c>
      <c r="CF107" s="4">
        <f ca="1">CF106*EXP('Task 5'!CC106)+$F107</f>
        <v>215625.14029670774</v>
      </c>
      <c r="CG107" s="4">
        <f ca="1">CG106*EXP('Task 5'!CD106)+$F107</f>
        <v>223511.06095055188</v>
      </c>
      <c r="CH107" s="4">
        <f ca="1">CH106*EXP('Task 5'!CE106)+$F107</f>
        <v>122622.32159404631</v>
      </c>
      <c r="CI107" s="4">
        <f ca="1">CI106*EXP('Task 5'!CF106)+$F107</f>
        <v>184504.7411624782</v>
      </c>
      <c r="CJ107" s="4">
        <f ca="1">CJ106*EXP('Task 5'!CG106)+$F107</f>
        <v>146504.86873250891</v>
      </c>
      <c r="CK107" s="4">
        <f ca="1">CK106*EXP('Task 5'!CH106)+$F107</f>
        <v>254465.86154098064</v>
      </c>
      <c r="CL107" s="4">
        <f ca="1">CL106*EXP('Task 5'!CI106)+$F107</f>
        <v>102885.24486375251</v>
      </c>
      <c r="CM107" s="4">
        <f ca="1">CM106*EXP('Task 5'!CJ106)+$F107</f>
        <v>131776.49584970207</v>
      </c>
      <c r="CN107" s="4">
        <f ca="1">CN106*EXP('Task 5'!CK106)+$F107</f>
        <v>136546.05885279743</v>
      </c>
      <c r="CO107" s="4">
        <f ca="1">CO106*EXP('Task 5'!CL106)+$F107</f>
        <v>107008.99672083952</v>
      </c>
      <c r="CP107" s="4">
        <f ca="1">CP106*EXP('Task 5'!CM106)+$F107</f>
        <v>171849.81887597858</v>
      </c>
      <c r="CQ107" s="4">
        <f ca="1">CQ106*EXP('Task 5'!CN106)+$F107</f>
        <v>172854.86508454906</v>
      </c>
      <c r="CR107" s="4">
        <f ca="1">CR106*EXP('Task 5'!CO106)+$F107</f>
        <v>200174.2649031941</v>
      </c>
      <c r="CS107" s="4">
        <f ca="1">CS106*EXP('Task 5'!CP106)+$F107</f>
        <v>196315.12252985992</v>
      </c>
      <c r="CT107" s="4">
        <f ca="1">CT106*EXP('Task 5'!CQ106)+$F107</f>
        <v>180686.01737056675</v>
      </c>
      <c r="CU107" s="4">
        <f ca="1">CU106*EXP('Task 5'!CR106)+$F107</f>
        <v>222358.82516092688</v>
      </c>
      <c r="CV107" s="4">
        <f ca="1">CV106*EXP('Task 5'!CS106)+$F107</f>
        <v>182450.39627142882</v>
      </c>
      <c r="CW107" s="4">
        <f ca="1">CW106*EXP('Task 5'!CT106)+$F107</f>
        <v>166943.78780226267</v>
      </c>
      <c r="CX107" s="4">
        <f ca="1">CX106*EXP('Task 5'!CU106)+$F107</f>
        <v>132559.70873806588</v>
      </c>
      <c r="CY107" s="4">
        <f ca="1">CY106*EXP('Task 5'!CV106)+$F107</f>
        <v>240516.82822187783</v>
      </c>
      <c r="CZ107" s="4">
        <f ca="1">CZ106*EXP('Task 5'!CW106)+$F107</f>
        <v>143508.49936029426</v>
      </c>
      <c r="DA107" s="4">
        <f ca="1">DA106*EXP('Task 5'!CX106)+$F107</f>
        <v>135272.22205328842</v>
      </c>
      <c r="DB107" s="4">
        <f ca="1">DB106*EXP('Task 5'!CY106)+$F107</f>
        <v>192413.67629421983</v>
      </c>
    </row>
    <row r="108" spans="1:106" x14ac:dyDescent="0.25">
      <c r="A108">
        <v>102</v>
      </c>
      <c r="B108" s="1">
        <f>'Task 2'!B105</f>
        <v>48060</v>
      </c>
      <c r="C108" s="4">
        <f>$B$3*'Task 2'!G105</f>
        <v>597.69302794906571</v>
      </c>
      <c r="D108" s="5">
        <f>'Task 3'!F105</f>
        <v>3.4780510139063026E-3</v>
      </c>
      <c r="E108" s="4">
        <f t="shared" si="3"/>
        <v>71656.564622796373</v>
      </c>
      <c r="F108" s="4">
        <f>$C$3*'Task 2'!G105</f>
        <v>1394.6170652144867</v>
      </c>
      <c r="G108" s="4">
        <f ca="1">G107*EXP('Task 5'!D107)+$F108</f>
        <v>193157.404732133</v>
      </c>
      <c r="H108" s="4">
        <f ca="1">H107*EXP('Task 5'!E107)+$F108</f>
        <v>258505.38455062499</v>
      </c>
      <c r="I108" s="4">
        <f ca="1">I107*EXP('Task 5'!F107)+$F108</f>
        <v>168628.52879300364</v>
      </c>
      <c r="J108" s="4">
        <f ca="1">J107*EXP('Task 5'!G107)+$F108</f>
        <v>173437.87342825279</v>
      </c>
      <c r="K108" s="4">
        <f ca="1">K107*EXP('Task 5'!H107)+$F108</f>
        <v>391744.67468998418</v>
      </c>
      <c r="L108" s="4">
        <f ca="1">L107*EXP('Task 5'!I107)+$F108</f>
        <v>92971.87870563312</v>
      </c>
      <c r="M108" s="4">
        <f ca="1">M107*EXP('Task 5'!J107)+$F108</f>
        <v>176004.845220371</v>
      </c>
      <c r="N108" s="4">
        <f ca="1">N107*EXP('Task 5'!K107)+$F108</f>
        <v>163480.3071036491</v>
      </c>
      <c r="O108" s="4">
        <f ca="1">O107*EXP('Task 5'!L107)+$F108</f>
        <v>241904.61129103336</v>
      </c>
      <c r="P108" s="4">
        <f ca="1">P107*EXP('Task 5'!M107)+$F108</f>
        <v>105180.11941338652</v>
      </c>
      <c r="Q108" s="4">
        <f ca="1">Q107*EXP('Task 5'!N107)+$F108</f>
        <v>145111.12608578114</v>
      </c>
      <c r="R108" s="4">
        <f ca="1">R107*EXP('Task 5'!O107)+$F108</f>
        <v>182881.83846727261</v>
      </c>
      <c r="S108" s="4">
        <f ca="1">S107*EXP('Task 5'!P107)+$F108</f>
        <v>139280.76612599922</v>
      </c>
      <c r="T108" s="4">
        <f ca="1">T107*EXP('Task 5'!Q107)+$F108</f>
        <v>210648.70292052301</v>
      </c>
      <c r="U108" s="4">
        <f ca="1">U107*EXP('Task 5'!R107)+$F108</f>
        <v>203568.59239841148</v>
      </c>
      <c r="V108" s="4">
        <f ca="1">V107*EXP('Task 5'!S107)+$F108</f>
        <v>139826.52672383719</v>
      </c>
      <c r="W108" s="4">
        <f ca="1">W107*EXP('Task 5'!T107)+$F108</f>
        <v>141858.98850244787</v>
      </c>
      <c r="X108" s="4">
        <f ca="1">X107*EXP('Task 5'!U107)+$F108</f>
        <v>158716.31629831067</v>
      </c>
      <c r="Y108" s="4">
        <f ca="1">Y107*EXP('Task 5'!V107)+$F108</f>
        <v>84147.821272223402</v>
      </c>
      <c r="Z108" s="4">
        <f ca="1">Z107*EXP('Task 5'!W107)+$F108</f>
        <v>239196.57662530561</v>
      </c>
      <c r="AA108" s="4">
        <f ca="1">AA107*EXP('Task 5'!X107)+$F108</f>
        <v>219039.27542120402</v>
      </c>
      <c r="AB108" s="4">
        <f ca="1">AB107*EXP('Task 5'!Y107)+$F108</f>
        <v>104695.90431810245</v>
      </c>
      <c r="AC108" s="4">
        <f ca="1">AC107*EXP('Task 5'!Z107)+$F108</f>
        <v>134813.53932705091</v>
      </c>
      <c r="AD108" s="4">
        <f ca="1">AD107*EXP('Task 5'!AA107)+$F108</f>
        <v>161847.32247996339</v>
      </c>
      <c r="AE108" s="4">
        <f ca="1">AE107*EXP('Task 5'!AB107)+$F108</f>
        <v>174770.02094758427</v>
      </c>
      <c r="AF108" s="4">
        <f ca="1">AF107*EXP('Task 5'!AC107)+$F108</f>
        <v>85078.092097318979</v>
      </c>
      <c r="AG108" s="4">
        <f ca="1">AG107*EXP('Task 5'!AD107)+$F108</f>
        <v>208464.28697871766</v>
      </c>
      <c r="AH108" s="4">
        <f ca="1">AH107*EXP('Task 5'!AE107)+$F108</f>
        <v>208632.73619130527</v>
      </c>
      <c r="AI108" s="4">
        <f ca="1">AI107*EXP('Task 5'!AF107)+$F108</f>
        <v>172148.27606685692</v>
      </c>
      <c r="AJ108" s="4">
        <f ca="1">AJ107*EXP('Task 5'!AG107)+$F108</f>
        <v>130907.04094363956</v>
      </c>
      <c r="AK108" s="4">
        <f ca="1">AK107*EXP('Task 5'!AH107)+$F108</f>
        <v>338894.30391298427</v>
      </c>
      <c r="AL108" s="4">
        <f ca="1">AL107*EXP('Task 5'!AI107)+$F108</f>
        <v>115374.96512725638</v>
      </c>
      <c r="AM108" s="4">
        <f ca="1">AM107*EXP('Task 5'!AJ107)+$F108</f>
        <v>218143.38887443885</v>
      </c>
      <c r="AN108" s="4">
        <f ca="1">AN107*EXP('Task 5'!AK107)+$F108</f>
        <v>136107.50154944349</v>
      </c>
      <c r="AO108" s="4">
        <f ca="1">AO107*EXP('Task 5'!AL107)+$F108</f>
        <v>112454.55944992826</v>
      </c>
      <c r="AP108" s="4">
        <f ca="1">AP107*EXP('Task 5'!AM107)+$F108</f>
        <v>224453.75464566378</v>
      </c>
      <c r="AQ108" s="4">
        <f ca="1">AQ107*EXP('Task 5'!AN107)+$F108</f>
        <v>259355.19341493386</v>
      </c>
      <c r="AR108" s="4">
        <f ca="1">AR107*EXP('Task 5'!AO107)+$F108</f>
        <v>127816.81692845694</v>
      </c>
      <c r="AS108" s="4">
        <f ca="1">AS107*EXP('Task 5'!AP107)+$F108</f>
        <v>116147.26556037173</v>
      </c>
      <c r="AT108" s="4">
        <f ca="1">AT107*EXP('Task 5'!AQ107)+$F108</f>
        <v>213339.99941268255</v>
      </c>
      <c r="AU108" s="4">
        <f ca="1">AU107*EXP('Task 5'!AR107)+$F108</f>
        <v>203722.5464587459</v>
      </c>
      <c r="AV108" s="4">
        <f ca="1">AV107*EXP('Task 5'!AS107)+$F108</f>
        <v>138862.12006712379</v>
      </c>
      <c r="AW108" s="4">
        <f ca="1">AW107*EXP('Task 5'!AT107)+$F108</f>
        <v>171413.84053151711</v>
      </c>
      <c r="AX108" s="4">
        <f ca="1">AX107*EXP('Task 5'!AU107)+$F108</f>
        <v>206285.78859839134</v>
      </c>
      <c r="AY108" s="4">
        <f ca="1">AY107*EXP('Task 5'!AV107)+$F108</f>
        <v>192043.42555619995</v>
      </c>
      <c r="AZ108" s="4">
        <f ca="1">AZ107*EXP('Task 5'!AW107)+$F108</f>
        <v>169681.70327724784</v>
      </c>
      <c r="BA108" s="4">
        <f ca="1">BA107*EXP('Task 5'!AX107)+$F108</f>
        <v>178175.28814711029</v>
      </c>
      <c r="BB108" s="4">
        <f ca="1">BB107*EXP('Task 5'!AY107)+$F108</f>
        <v>178365.48877093761</v>
      </c>
      <c r="BC108" s="4">
        <f ca="1">BC107*EXP('Task 5'!AZ107)+$F108</f>
        <v>127314.47758132027</v>
      </c>
      <c r="BD108" s="4">
        <f ca="1">BD107*EXP('Task 5'!BA107)+$F108</f>
        <v>108787.18645221072</v>
      </c>
      <c r="BE108" s="4">
        <f ca="1">BE107*EXP('Task 5'!BB107)+$F108</f>
        <v>223691.15267381424</v>
      </c>
      <c r="BF108" s="4">
        <f ca="1">BF107*EXP('Task 5'!BC107)+$F108</f>
        <v>232752.16695895995</v>
      </c>
      <c r="BG108" s="4">
        <f ca="1">BG107*EXP('Task 5'!BD107)+$F108</f>
        <v>479366.35451885744</v>
      </c>
      <c r="BH108" s="4">
        <f ca="1">BH107*EXP('Task 5'!BE107)+$F108</f>
        <v>181664.04218250979</v>
      </c>
      <c r="BI108" s="4">
        <f ca="1">BI107*EXP('Task 5'!BF107)+$F108</f>
        <v>210548.86036154613</v>
      </c>
      <c r="BJ108" s="4">
        <f ca="1">BJ107*EXP('Task 5'!BG107)+$F108</f>
        <v>214166.4353226838</v>
      </c>
      <c r="BK108" s="4">
        <f ca="1">BK107*EXP('Task 5'!BH107)+$F108</f>
        <v>121557.08101935317</v>
      </c>
      <c r="BL108" s="4">
        <f ca="1">BL107*EXP('Task 5'!BI107)+$F108</f>
        <v>169689.19475104802</v>
      </c>
      <c r="BM108" s="4">
        <f ca="1">BM107*EXP('Task 5'!BJ107)+$F108</f>
        <v>186869.8728591965</v>
      </c>
      <c r="BN108" s="4">
        <f ca="1">BN107*EXP('Task 5'!BK107)+$F108</f>
        <v>176373.59208460801</v>
      </c>
      <c r="BO108" s="4">
        <f ca="1">BO107*EXP('Task 5'!BL107)+$F108</f>
        <v>208943.01163908589</v>
      </c>
      <c r="BP108" s="4">
        <f ca="1">BP107*EXP('Task 5'!BM107)+$F108</f>
        <v>132927.90036451258</v>
      </c>
      <c r="BQ108" s="4">
        <f ca="1">BQ107*EXP('Task 5'!BN107)+$F108</f>
        <v>144086.6843191752</v>
      </c>
      <c r="BR108" s="4">
        <f ca="1">BR107*EXP('Task 5'!BO107)+$F108</f>
        <v>151755.62447994499</v>
      </c>
      <c r="BS108" s="4">
        <f ca="1">BS107*EXP('Task 5'!BP107)+$F108</f>
        <v>126175.10918221422</v>
      </c>
      <c r="BT108" s="4">
        <f ca="1">BT107*EXP('Task 5'!BQ107)+$F108</f>
        <v>149947.44419259671</v>
      </c>
      <c r="BU108" s="4">
        <f ca="1">BU107*EXP('Task 5'!BR107)+$F108</f>
        <v>188321.62659726082</v>
      </c>
      <c r="BV108" s="4">
        <f ca="1">BV107*EXP('Task 5'!BS107)+$F108</f>
        <v>174464.07887647397</v>
      </c>
      <c r="BW108" s="4">
        <f ca="1">BW107*EXP('Task 5'!BT107)+$F108</f>
        <v>140494.6994601757</v>
      </c>
      <c r="BX108" s="4">
        <f ca="1">BX107*EXP('Task 5'!BU107)+$F108</f>
        <v>146592.88761276452</v>
      </c>
      <c r="BY108" s="4">
        <f ca="1">BY107*EXP('Task 5'!BV107)+$F108</f>
        <v>189032.6539310895</v>
      </c>
      <c r="BZ108" s="4">
        <f ca="1">BZ107*EXP('Task 5'!BW107)+$F108</f>
        <v>142741.25550362206</v>
      </c>
      <c r="CA108" s="4">
        <f ca="1">CA107*EXP('Task 5'!BX107)+$F108</f>
        <v>273037.22354828136</v>
      </c>
      <c r="CB108" s="4">
        <f ca="1">CB107*EXP('Task 5'!BY107)+$F108</f>
        <v>191565.45044101926</v>
      </c>
      <c r="CC108" s="4">
        <f ca="1">CC107*EXP('Task 5'!BZ107)+$F108</f>
        <v>245279.43837967064</v>
      </c>
      <c r="CD108" s="4">
        <f ca="1">CD107*EXP('Task 5'!CA107)+$F108</f>
        <v>129438.70632111361</v>
      </c>
      <c r="CE108" s="4">
        <f ca="1">CE107*EXP('Task 5'!CB107)+$F108</f>
        <v>226916.52741721334</v>
      </c>
      <c r="CF108" s="4">
        <f ca="1">CF107*EXP('Task 5'!CC107)+$F108</f>
        <v>207786.83985117803</v>
      </c>
      <c r="CG108" s="4">
        <f ca="1">CG107*EXP('Task 5'!CD107)+$F108</f>
        <v>239052.46748066324</v>
      </c>
      <c r="CH108" s="4">
        <f ca="1">CH107*EXP('Task 5'!CE107)+$F108</f>
        <v>128179.45061004171</v>
      </c>
      <c r="CI108" s="4">
        <f ca="1">CI107*EXP('Task 5'!CF107)+$F108</f>
        <v>201282.86762058889</v>
      </c>
      <c r="CJ108" s="4">
        <f ca="1">CJ107*EXP('Task 5'!CG107)+$F108</f>
        <v>152656.78316479037</v>
      </c>
      <c r="CK108" s="4">
        <f ca="1">CK107*EXP('Task 5'!CH107)+$F108</f>
        <v>246069.4998990336</v>
      </c>
      <c r="CL108" s="4">
        <f ca="1">CL107*EXP('Task 5'!CI107)+$F108</f>
        <v>107806.15365047481</v>
      </c>
      <c r="CM108" s="4">
        <f ca="1">CM107*EXP('Task 5'!CJ107)+$F108</f>
        <v>138798.29579261749</v>
      </c>
      <c r="CN108" s="4">
        <f ca="1">CN107*EXP('Task 5'!CK107)+$F108</f>
        <v>127846.11750796146</v>
      </c>
      <c r="CO108" s="4">
        <f ca="1">CO107*EXP('Task 5'!CL107)+$F108</f>
        <v>111682.62318428059</v>
      </c>
      <c r="CP108" s="4">
        <f ca="1">CP107*EXP('Task 5'!CM107)+$F108</f>
        <v>181958.77803318074</v>
      </c>
      <c r="CQ108" s="4">
        <f ca="1">CQ107*EXP('Task 5'!CN107)+$F108</f>
        <v>179019.35534038223</v>
      </c>
      <c r="CR108" s="4">
        <f ca="1">CR107*EXP('Task 5'!CO107)+$F108</f>
        <v>208768.83806757961</v>
      </c>
      <c r="CS108" s="4">
        <f ca="1">CS107*EXP('Task 5'!CP107)+$F108</f>
        <v>202409.92300108462</v>
      </c>
      <c r="CT108" s="4">
        <f ca="1">CT107*EXP('Task 5'!CQ107)+$F108</f>
        <v>189262.18986380994</v>
      </c>
      <c r="CU108" s="4">
        <f ca="1">CU107*EXP('Task 5'!CR107)+$F108</f>
        <v>228359.38030311861</v>
      </c>
      <c r="CV108" s="4">
        <f ca="1">CV107*EXP('Task 5'!CS107)+$F108</f>
        <v>168892.697963588</v>
      </c>
      <c r="CW108" s="4">
        <f ca="1">CW107*EXP('Task 5'!CT107)+$F108</f>
        <v>169806.12420553743</v>
      </c>
      <c r="CX108" s="4">
        <f ca="1">CX107*EXP('Task 5'!CU107)+$F108</f>
        <v>132402.40406734054</v>
      </c>
      <c r="CY108" s="4">
        <f ca="1">CY107*EXP('Task 5'!CV107)+$F108</f>
        <v>248071.17242756864</v>
      </c>
      <c r="CZ108" s="4">
        <f ca="1">CZ107*EXP('Task 5'!CW107)+$F108</f>
        <v>147678.92649375449</v>
      </c>
      <c r="DA108" s="4">
        <f ca="1">DA107*EXP('Task 5'!CX107)+$F108</f>
        <v>143563.79181796423</v>
      </c>
      <c r="DB108" s="4">
        <f ca="1">DB107*EXP('Task 5'!CY107)+$F108</f>
        <v>195324.70784764888</v>
      </c>
    </row>
    <row r="109" spans="1:106" x14ac:dyDescent="0.25">
      <c r="A109">
        <v>103</v>
      </c>
      <c r="B109" s="1">
        <f>'Task 2'!B106</f>
        <v>48091</v>
      </c>
      <c r="C109" s="4">
        <f>$B$3*'Task 2'!G106</f>
        <v>597.69302794906571</v>
      </c>
      <c r="D109" s="5">
        <f>'Task 3'!F106</f>
        <v>3.472177786699282E-3</v>
      </c>
      <c r="E109" s="4">
        <f t="shared" si="3"/>
        <v>72502.647750929653</v>
      </c>
      <c r="F109" s="4">
        <f>$C$3*'Task 2'!G106</f>
        <v>1394.6170652144867</v>
      </c>
      <c r="G109" s="4">
        <f ca="1">G108*EXP('Task 5'!D108)+$F109</f>
        <v>201382.87888102437</v>
      </c>
      <c r="H109" s="4">
        <f ca="1">H108*EXP('Task 5'!E108)+$F109</f>
        <v>239948.46686310103</v>
      </c>
      <c r="I109" s="4">
        <f ca="1">I108*EXP('Task 5'!F108)+$F109</f>
        <v>171687.35130175148</v>
      </c>
      <c r="J109" s="4">
        <f ca="1">J108*EXP('Task 5'!G108)+$F109</f>
        <v>164976.28669178666</v>
      </c>
      <c r="K109" s="4">
        <f ca="1">K108*EXP('Task 5'!H108)+$F109</f>
        <v>392265.11413886136</v>
      </c>
      <c r="L109" s="4">
        <f ca="1">L108*EXP('Task 5'!I108)+$F109</f>
        <v>98227.749387755801</v>
      </c>
      <c r="M109" s="4">
        <f ca="1">M108*EXP('Task 5'!J108)+$F109</f>
        <v>187324.53601797126</v>
      </c>
      <c r="N109" s="4">
        <f ca="1">N108*EXP('Task 5'!K108)+$F109</f>
        <v>163138.00652669623</v>
      </c>
      <c r="O109" s="4">
        <f ca="1">O108*EXP('Task 5'!L108)+$F109</f>
        <v>219054.40271721751</v>
      </c>
      <c r="P109" s="4">
        <f ca="1">P108*EXP('Task 5'!M108)+$F109</f>
        <v>114510.97466488673</v>
      </c>
      <c r="Q109" s="4">
        <f ca="1">Q108*EXP('Task 5'!N108)+$F109</f>
        <v>150172.87178126839</v>
      </c>
      <c r="R109" s="4">
        <f ca="1">R108*EXP('Task 5'!O108)+$F109</f>
        <v>196319.24829556112</v>
      </c>
      <c r="S109" s="4">
        <f ca="1">S108*EXP('Task 5'!P108)+$F109</f>
        <v>129262.1506942875</v>
      </c>
      <c r="T109" s="4">
        <f ca="1">T108*EXP('Task 5'!Q108)+$F109</f>
        <v>227734.80411274513</v>
      </c>
      <c r="U109" s="4">
        <f ca="1">U108*EXP('Task 5'!R108)+$F109</f>
        <v>213260.77884352027</v>
      </c>
      <c r="V109" s="4">
        <f ca="1">V108*EXP('Task 5'!S108)+$F109</f>
        <v>146232.68447653757</v>
      </c>
      <c r="W109" s="4">
        <f ca="1">W108*EXP('Task 5'!T108)+$F109</f>
        <v>146006.92156985879</v>
      </c>
      <c r="X109" s="4">
        <f ca="1">X108*EXP('Task 5'!U108)+$F109</f>
        <v>171331.42481849008</v>
      </c>
      <c r="Y109" s="4">
        <f ca="1">Y108*EXP('Task 5'!V108)+$F109</f>
        <v>96559.304428064963</v>
      </c>
      <c r="Z109" s="4">
        <f ca="1">Z108*EXP('Task 5'!W108)+$F109</f>
        <v>244257.18258264288</v>
      </c>
      <c r="AA109" s="4">
        <f ca="1">AA108*EXP('Task 5'!X108)+$F109</f>
        <v>216561.88013375408</v>
      </c>
      <c r="AB109" s="4">
        <f ca="1">AB108*EXP('Task 5'!Y108)+$F109</f>
        <v>109030.79846284344</v>
      </c>
      <c r="AC109" s="4">
        <f ca="1">AC108*EXP('Task 5'!Z108)+$F109</f>
        <v>127942.90858933225</v>
      </c>
      <c r="AD109" s="4">
        <f ca="1">AD108*EXP('Task 5'!AA108)+$F109</f>
        <v>166832.33646394525</v>
      </c>
      <c r="AE109" s="4">
        <f ca="1">AE108*EXP('Task 5'!AB108)+$F109</f>
        <v>184625.73555213099</v>
      </c>
      <c r="AF109" s="4">
        <f ca="1">AF108*EXP('Task 5'!AC108)+$F109</f>
        <v>82548.892305207264</v>
      </c>
      <c r="AG109" s="4">
        <f ca="1">AG108*EXP('Task 5'!AD108)+$F109</f>
        <v>200912.00119662512</v>
      </c>
      <c r="AH109" s="4">
        <f ca="1">AH108*EXP('Task 5'!AE108)+$F109</f>
        <v>216366.69341662666</v>
      </c>
      <c r="AI109" s="4">
        <f ca="1">AI108*EXP('Task 5'!AF108)+$F109</f>
        <v>159691.1394194712</v>
      </c>
      <c r="AJ109" s="4">
        <f ca="1">AJ108*EXP('Task 5'!AG108)+$F109</f>
        <v>141581.85933501835</v>
      </c>
      <c r="AK109" s="4">
        <f ca="1">AK108*EXP('Task 5'!AH108)+$F109</f>
        <v>361057.93064021127</v>
      </c>
      <c r="AL109" s="4">
        <f ca="1">AL108*EXP('Task 5'!AI108)+$F109</f>
        <v>119255.97124194744</v>
      </c>
      <c r="AM109" s="4">
        <f ca="1">AM108*EXP('Task 5'!AJ108)+$F109</f>
        <v>209983.50182073656</v>
      </c>
      <c r="AN109" s="4">
        <f ca="1">AN108*EXP('Task 5'!AK108)+$F109</f>
        <v>139856.01126998255</v>
      </c>
      <c r="AO109" s="4">
        <f ca="1">AO108*EXP('Task 5'!AL108)+$F109</f>
        <v>126844.05609570177</v>
      </c>
      <c r="AP109" s="4">
        <f ca="1">AP108*EXP('Task 5'!AM108)+$F109</f>
        <v>215697.0533103866</v>
      </c>
      <c r="AQ109" s="4">
        <f ca="1">AQ108*EXP('Task 5'!AN108)+$F109</f>
        <v>255264.02061115301</v>
      </c>
      <c r="AR109" s="4">
        <f ca="1">AR108*EXP('Task 5'!AO108)+$F109</f>
        <v>130828.12806385999</v>
      </c>
      <c r="AS109" s="4">
        <f ca="1">AS108*EXP('Task 5'!AP108)+$F109</f>
        <v>106152.90617473199</v>
      </c>
      <c r="AT109" s="4">
        <f ca="1">AT108*EXP('Task 5'!AQ108)+$F109</f>
        <v>232154.43110856312</v>
      </c>
      <c r="AU109" s="4">
        <f ca="1">AU108*EXP('Task 5'!AR108)+$F109</f>
        <v>204179.27596975857</v>
      </c>
      <c r="AV109" s="4">
        <f ca="1">AV108*EXP('Task 5'!AS108)+$F109</f>
        <v>153201.11290597418</v>
      </c>
      <c r="AW109" s="4">
        <f ca="1">AW108*EXP('Task 5'!AT108)+$F109</f>
        <v>183057.75590108495</v>
      </c>
      <c r="AX109" s="4">
        <f ca="1">AX108*EXP('Task 5'!AU108)+$F109</f>
        <v>210650.09651649441</v>
      </c>
      <c r="AY109" s="4">
        <f ca="1">AY108*EXP('Task 5'!AV108)+$F109</f>
        <v>200563.54002474694</v>
      </c>
      <c r="AZ109" s="4">
        <f ca="1">AZ108*EXP('Task 5'!AW108)+$F109</f>
        <v>177830.28298198746</v>
      </c>
      <c r="BA109" s="4">
        <f ca="1">BA108*EXP('Task 5'!AX108)+$F109</f>
        <v>193568.72498436031</v>
      </c>
      <c r="BB109" s="4">
        <f ca="1">BB108*EXP('Task 5'!AY108)+$F109</f>
        <v>167448.57555139085</v>
      </c>
      <c r="BC109" s="4">
        <f ca="1">BC108*EXP('Task 5'!AZ108)+$F109</f>
        <v>136035.92582245937</v>
      </c>
      <c r="BD109" s="4">
        <f ca="1">BD108*EXP('Task 5'!BA108)+$F109</f>
        <v>114966.91114438676</v>
      </c>
      <c r="BE109" s="4">
        <f ca="1">BE108*EXP('Task 5'!BB108)+$F109</f>
        <v>220873.76236502081</v>
      </c>
      <c r="BF109" s="4">
        <f ca="1">BF108*EXP('Task 5'!BC108)+$F109</f>
        <v>234765.84211962495</v>
      </c>
      <c r="BG109" s="4">
        <f ca="1">BG108*EXP('Task 5'!BD108)+$F109</f>
        <v>466400.30079277622</v>
      </c>
      <c r="BH109" s="4">
        <f ca="1">BH108*EXP('Task 5'!BE108)+$F109</f>
        <v>188014.92336781175</v>
      </c>
      <c r="BI109" s="4">
        <f ca="1">BI108*EXP('Task 5'!BF108)+$F109</f>
        <v>233346.01076285867</v>
      </c>
      <c r="BJ109" s="4">
        <f ca="1">BJ108*EXP('Task 5'!BG108)+$F109</f>
        <v>243379.13486060209</v>
      </c>
      <c r="BK109" s="4">
        <f ca="1">BK108*EXP('Task 5'!BH108)+$F109</f>
        <v>121572.66872719486</v>
      </c>
      <c r="BL109" s="4">
        <f ca="1">BL108*EXP('Task 5'!BI108)+$F109</f>
        <v>187184.24475364463</v>
      </c>
      <c r="BM109" s="4">
        <f ca="1">BM108*EXP('Task 5'!BJ108)+$F109</f>
        <v>186602.03225043349</v>
      </c>
      <c r="BN109" s="4">
        <f ca="1">BN108*EXP('Task 5'!BK108)+$F109</f>
        <v>170883.28409165106</v>
      </c>
      <c r="BO109" s="4">
        <f ca="1">BO108*EXP('Task 5'!BL108)+$F109</f>
        <v>211545.49458777101</v>
      </c>
      <c r="BP109" s="4">
        <f ca="1">BP108*EXP('Task 5'!BM108)+$F109</f>
        <v>139489.44834444267</v>
      </c>
      <c r="BQ109" s="4">
        <f ca="1">BQ108*EXP('Task 5'!BN108)+$F109</f>
        <v>139944.64005089371</v>
      </c>
      <c r="BR109" s="4">
        <f ca="1">BR108*EXP('Task 5'!BO108)+$F109</f>
        <v>165197.21047237579</v>
      </c>
      <c r="BS109" s="4">
        <f ca="1">BS108*EXP('Task 5'!BP108)+$F109</f>
        <v>127969.20775081478</v>
      </c>
      <c r="BT109" s="4">
        <f ca="1">BT108*EXP('Task 5'!BQ108)+$F109</f>
        <v>162154.89745521155</v>
      </c>
      <c r="BU109" s="4">
        <f ca="1">BU108*EXP('Task 5'!BR108)+$F109</f>
        <v>193931.68258609847</v>
      </c>
      <c r="BV109" s="4">
        <f ca="1">BV108*EXP('Task 5'!BS108)+$F109</f>
        <v>200130.86753446888</v>
      </c>
      <c r="BW109" s="4">
        <f ca="1">BW108*EXP('Task 5'!BT108)+$F109</f>
        <v>142982.35433694645</v>
      </c>
      <c r="BX109" s="4">
        <f ca="1">BX108*EXP('Task 5'!BU108)+$F109</f>
        <v>163094.16707829438</v>
      </c>
      <c r="BY109" s="4">
        <f ca="1">BY108*EXP('Task 5'!BV108)+$F109</f>
        <v>194878.96991737132</v>
      </c>
      <c r="BZ109" s="4">
        <f ca="1">BZ108*EXP('Task 5'!BW108)+$F109</f>
        <v>149571.36188620958</v>
      </c>
      <c r="CA109" s="4">
        <f ca="1">CA108*EXP('Task 5'!BX108)+$F109</f>
        <v>246814.55702654785</v>
      </c>
      <c r="CB109" s="4">
        <f ca="1">CB108*EXP('Task 5'!BY108)+$F109</f>
        <v>200151.22509937661</v>
      </c>
      <c r="CC109" s="4">
        <f ca="1">CC108*EXP('Task 5'!BZ108)+$F109</f>
        <v>237018.35870270632</v>
      </c>
      <c r="CD109" s="4">
        <f ca="1">CD108*EXP('Task 5'!CA108)+$F109</f>
        <v>126903.46180824854</v>
      </c>
      <c r="CE109" s="4">
        <f ca="1">CE108*EXP('Task 5'!CB108)+$F109</f>
        <v>214685.53394241817</v>
      </c>
      <c r="CF109" s="4">
        <f ca="1">CF108*EXP('Task 5'!CC108)+$F109</f>
        <v>236549.40650411678</v>
      </c>
      <c r="CG109" s="4">
        <f ca="1">CG108*EXP('Task 5'!CD108)+$F109</f>
        <v>228582.82558793371</v>
      </c>
      <c r="CH109" s="4">
        <f ca="1">CH108*EXP('Task 5'!CE108)+$F109</f>
        <v>127098.5837090662</v>
      </c>
      <c r="CI109" s="4">
        <f ca="1">CI108*EXP('Task 5'!CF108)+$F109</f>
        <v>210939.16413977262</v>
      </c>
      <c r="CJ109" s="4">
        <f ca="1">CJ108*EXP('Task 5'!CG108)+$F109</f>
        <v>160010.09645191318</v>
      </c>
      <c r="CK109" s="4">
        <f ca="1">CK108*EXP('Task 5'!CH108)+$F109</f>
        <v>253456.47645147744</v>
      </c>
      <c r="CL109" s="4">
        <f ca="1">CL108*EXP('Task 5'!CI108)+$F109</f>
        <v>109487.11129244852</v>
      </c>
      <c r="CM109" s="4">
        <f ca="1">CM108*EXP('Task 5'!CJ108)+$F109</f>
        <v>156632.34841549268</v>
      </c>
      <c r="CN109" s="4">
        <f ca="1">CN108*EXP('Task 5'!CK108)+$F109</f>
        <v>136240.99684557648</v>
      </c>
      <c r="CO109" s="4">
        <f ca="1">CO108*EXP('Task 5'!CL108)+$F109</f>
        <v>127307.56409551977</v>
      </c>
      <c r="CP109" s="4">
        <f ca="1">CP108*EXP('Task 5'!CM108)+$F109</f>
        <v>205661.19856694827</v>
      </c>
      <c r="CQ109" s="4">
        <f ca="1">CQ108*EXP('Task 5'!CN108)+$F109</f>
        <v>179735.26425556655</v>
      </c>
      <c r="CR109" s="4">
        <f ca="1">CR108*EXP('Task 5'!CO108)+$F109</f>
        <v>213142.98841165018</v>
      </c>
      <c r="CS109" s="4">
        <f ca="1">CS108*EXP('Task 5'!CP108)+$F109</f>
        <v>200904.40747998143</v>
      </c>
      <c r="CT109" s="4">
        <f ca="1">CT108*EXP('Task 5'!CQ108)+$F109</f>
        <v>203271.50668344891</v>
      </c>
      <c r="CU109" s="4">
        <f ca="1">CU108*EXP('Task 5'!CR108)+$F109</f>
        <v>234595.29547344064</v>
      </c>
      <c r="CV109" s="4">
        <f ca="1">CV108*EXP('Task 5'!CS108)+$F109</f>
        <v>170590.84026149547</v>
      </c>
      <c r="CW109" s="4">
        <f ca="1">CW108*EXP('Task 5'!CT108)+$F109</f>
        <v>173873.58802889069</v>
      </c>
      <c r="CX109" s="4">
        <f ca="1">CX108*EXP('Task 5'!CU108)+$F109</f>
        <v>128162.98750663092</v>
      </c>
      <c r="CY109" s="4">
        <f ca="1">CY108*EXP('Task 5'!CV108)+$F109</f>
        <v>223572.08635471508</v>
      </c>
      <c r="CZ109" s="4">
        <f ca="1">CZ108*EXP('Task 5'!CW108)+$F109</f>
        <v>150393.84887247914</v>
      </c>
      <c r="DA109" s="4">
        <f ca="1">DA108*EXP('Task 5'!CX108)+$F109</f>
        <v>139149.01917558027</v>
      </c>
      <c r="DB109" s="4">
        <f ca="1">DB108*EXP('Task 5'!CY108)+$F109</f>
        <v>203291.60385647751</v>
      </c>
    </row>
    <row r="110" spans="1:106" x14ac:dyDescent="0.25">
      <c r="A110">
        <v>104</v>
      </c>
      <c r="B110" s="1">
        <f>'Task 2'!B107</f>
        <v>48121</v>
      </c>
      <c r="C110" s="4">
        <f>$B$3*'Task 2'!G107</f>
        <v>597.69302794906571</v>
      </c>
      <c r="D110" s="5">
        <f>'Task 3'!F107</f>
        <v>3.4663969936565842E-3</v>
      </c>
      <c r="E110" s="4">
        <f t="shared" si="3"/>
        <v>73351.251509928639</v>
      </c>
      <c r="F110" s="4">
        <f>$C$3*'Task 2'!G107</f>
        <v>1394.6170652144867</v>
      </c>
      <c r="G110" s="4">
        <f ca="1">G109*EXP('Task 5'!D109)+$F110</f>
        <v>211332.92688178035</v>
      </c>
      <c r="H110" s="4">
        <f ca="1">H109*EXP('Task 5'!E109)+$F110</f>
        <v>229080.4047397328</v>
      </c>
      <c r="I110" s="4">
        <f ca="1">I109*EXP('Task 5'!F109)+$F110</f>
        <v>167211.67251073549</v>
      </c>
      <c r="J110" s="4">
        <f ca="1">J109*EXP('Task 5'!G109)+$F110</f>
        <v>162673.93520534219</v>
      </c>
      <c r="K110" s="4">
        <f ca="1">K109*EXP('Task 5'!H109)+$F110</f>
        <v>409594.80464663019</v>
      </c>
      <c r="L110" s="4">
        <f ca="1">L109*EXP('Task 5'!I109)+$F110</f>
        <v>97277.690234006761</v>
      </c>
      <c r="M110" s="4">
        <f ca="1">M109*EXP('Task 5'!J109)+$F110</f>
        <v>185126.81771580569</v>
      </c>
      <c r="N110" s="4">
        <f ca="1">N109*EXP('Task 5'!K109)+$F110</f>
        <v>168633.17840605532</v>
      </c>
      <c r="O110" s="4">
        <f ca="1">O109*EXP('Task 5'!L109)+$F110</f>
        <v>216781.29998012967</v>
      </c>
      <c r="P110" s="4">
        <f ca="1">P109*EXP('Task 5'!M109)+$F110</f>
        <v>104902.24874803415</v>
      </c>
      <c r="Q110" s="4">
        <f ca="1">Q109*EXP('Task 5'!N109)+$F110</f>
        <v>168687.18317729636</v>
      </c>
      <c r="R110" s="4">
        <f ca="1">R109*EXP('Task 5'!O109)+$F110</f>
        <v>208723.47530174264</v>
      </c>
      <c r="S110" s="4">
        <f ca="1">S109*EXP('Task 5'!P109)+$F110</f>
        <v>130821.58531964503</v>
      </c>
      <c r="T110" s="4">
        <f ca="1">T109*EXP('Task 5'!Q109)+$F110</f>
        <v>241442.77774739361</v>
      </c>
      <c r="U110" s="4">
        <f ca="1">U109*EXP('Task 5'!R109)+$F110</f>
        <v>213382.31413385793</v>
      </c>
      <c r="V110" s="4">
        <f ca="1">V109*EXP('Task 5'!S109)+$F110</f>
        <v>158356.06697478757</v>
      </c>
      <c r="W110" s="4">
        <f ca="1">W109*EXP('Task 5'!T109)+$F110</f>
        <v>146237.29152041572</v>
      </c>
      <c r="X110" s="4">
        <f ca="1">X109*EXP('Task 5'!U109)+$F110</f>
        <v>183007.36729186974</v>
      </c>
      <c r="Y110" s="4">
        <f ca="1">Y109*EXP('Task 5'!V109)+$F110</f>
        <v>99753.694824258215</v>
      </c>
      <c r="Z110" s="4">
        <f ca="1">Z109*EXP('Task 5'!W109)+$F110</f>
        <v>248704.70654049955</v>
      </c>
      <c r="AA110" s="4">
        <f ca="1">AA109*EXP('Task 5'!X109)+$F110</f>
        <v>228472.28753395827</v>
      </c>
      <c r="AB110" s="4">
        <f ca="1">AB109*EXP('Task 5'!Y109)+$F110</f>
        <v>112408.15330704124</v>
      </c>
      <c r="AC110" s="4">
        <f ca="1">AC109*EXP('Task 5'!Z109)+$F110</f>
        <v>140440.29669549971</v>
      </c>
      <c r="AD110" s="4">
        <f ca="1">AD109*EXP('Task 5'!AA109)+$F110</f>
        <v>172453.84832700156</v>
      </c>
      <c r="AE110" s="4">
        <f ca="1">AE109*EXP('Task 5'!AB109)+$F110</f>
        <v>188254.10588805928</v>
      </c>
      <c r="AF110" s="4">
        <f ca="1">AF109*EXP('Task 5'!AC109)+$F110</f>
        <v>78718.220582518115</v>
      </c>
      <c r="AG110" s="4">
        <f ca="1">AG109*EXP('Task 5'!AD109)+$F110</f>
        <v>188822.83473428915</v>
      </c>
      <c r="AH110" s="4">
        <f ca="1">AH109*EXP('Task 5'!AE109)+$F110</f>
        <v>220120.14594371154</v>
      </c>
      <c r="AI110" s="4">
        <f ca="1">AI109*EXP('Task 5'!AF109)+$F110</f>
        <v>161102.92875807502</v>
      </c>
      <c r="AJ110" s="4">
        <f ca="1">AJ109*EXP('Task 5'!AG109)+$F110</f>
        <v>146454.28046842534</v>
      </c>
      <c r="AK110" s="4">
        <f ca="1">AK109*EXP('Task 5'!AH109)+$F110</f>
        <v>348911.55573309405</v>
      </c>
      <c r="AL110" s="4">
        <f ca="1">AL109*EXP('Task 5'!AI109)+$F110</f>
        <v>117646.95339647272</v>
      </c>
      <c r="AM110" s="4">
        <f ca="1">AM109*EXP('Task 5'!AJ109)+$F110</f>
        <v>216876.78399055297</v>
      </c>
      <c r="AN110" s="4">
        <f ca="1">AN109*EXP('Task 5'!AK109)+$F110</f>
        <v>153392.35224447848</v>
      </c>
      <c r="AO110" s="4">
        <f ca="1">AO109*EXP('Task 5'!AL109)+$F110</f>
        <v>128297.37264529034</v>
      </c>
      <c r="AP110" s="4">
        <f ca="1">AP109*EXP('Task 5'!AM109)+$F110</f>
        <v>226423.83062376099</v>
      </c>
      <c r="AQ110" s="4">
        <f ca="1">AQ109*EXP('Task 5'!AN109)+$F110</f>
        <v>267592.69032452977</v>
      </c>
      <c r="AR110" s="4">
        <f ca="1">AR109*EXP('Task 5'!AO109)+$F110</f>
        <v>116422.86816999405</v>
      </c>
      <c r="AS110" s="4">
        <f ca="1">AS109*EXP('Task 5'!AP109)+$F110</f>
        <v>120571.73889858543</v>
      </c>
      <c r="AT110" s="4">
        <f ca="1">AT109*EXP('Task 5'!AQ109)+$F110</f>
        <v>237737.11823136243</v>
      </c>
      <c r="AU110" s="4">
        <f ca="1">AU109*EXP('Task 5'!AR109)+$F110</f>
        <v>185743.52342504199</v>
      </c>
      <c r="AV110" s="4">
        <f ca="1">AV109*EXP('Task 5'!AS109)+$F110</f>
        <v>145328.72205124635</v>
      </c>
      <c r="AW110" s="4">
        <f ca="1">AW109*EXP('Task 5'!AT109)+$F110</f>
        <v>198372.44938638023</v>
      </c>
      <c r="AX110" s="4">
        <f ca="1">AX109*EXP('Task 5'!AU109)+$F110</f>
        <v>216165.48066267476</v>
      </c>
      <c r="AY110" s="4">
        <f ca="1">AY109*EXP('Task 5'!AV109)+$F110</f>
        <v>202494.71128144316</v>
      </c>
      <c r="AZ110" s="4">
        <f ca="1">AZ109*EXP('Task 5'!AW109)+$F110</f>
        <v>186072.16721915759</v>
      </c>
      <c r="BA110" s="4">
        <f ca="1">BA109*EXP('Task 5'!AX109)+$F110</f>
        <v>186811.57771375566</v>
      </c>
      <c r="BB110" s="4">
        <f ca="1">BB109*EXP('Task 5'!AY109)+$F110</f>
        <v>167309.30548666758</v>
      </c>
      <c r="BC110" s="4">
        <f ca="1">BC109*EXP('Task 5'!AZ109)+$F110</f>
        <v>131528.74286042753</v>
      </c>
      <c r="BD110" s="4">
        <f ca="1">BD109*EXP('Task 5'!BA109)+$F110</f>
        <v>109500.04904271329</v>
      </c>
      <c r="BE110" s="4">
        <f ca="1">BE109*EXP('Task 5'!BB109)+$F110</f>
        <v>253024.09514224197</v>
      </c>
      <c r="BF110" s="4">
        <f ca="1">BF109*EXP('Task 5'!BC109)+$F110</f>
        <v>242524.06563955997</v>
      </c>
      <c r="BG110" s="4">
        <f ca="1">BG109*EXP('Task 5'!BD109)+$F110</f>
        <v>448736.0749457989</v>
      </c>
      <c r="BH110" s="4">
        <f ca="1">BH109*EXP('Task 5'!BE109)+$F110</f>
        <v>169301.97813312724</v>
      </c>
      <c r="BI110" s="4">
        <f ca="1">BI109*EXP('Task 5'!BF109)+$F110</f>
        <v>229030.13840850512</v>
      </c>
      <c r="BJ110" s="4">
        <f ca="1">BJ109*EXP('Task 5'!BG109)+$F110</f>
        <v>257567.87251399006</v>
      </c>
      <c r="BK110" s="4">
        <f ca="1">BK109*EXP('Task 5'!BH109)+$F110</f>
        <v>119724.53186472958</v>
      </c>
      <c r="BL110" s="4">
        <f ca="1">BL109*EXP('Task 5'!BI109)+$F110</f>
        <v>182749.98683377745</v>
      </c>
      <c r="BM110" s="4">
        <f ca="1">BM109*EXP('Task 5'!BJ109)+$F110</f>
        <v>197529.24308554907</v>
      </c>
      <c r="BN110" s="4">
        <f ca="1">BN109*EXP('Task 5'!BK109)+$F110</f>
        <v>182770.36709007956</v>
      </c>
      <c r="BO110" s="4">
        <f ca="1">BO109*EXP('Task 5'!BL109)+$F110</f>
        <v>204215.55195508024</v>
      </c>
      <c r="BP110" s="4">
        <f ca="1">BP109*EXP('Task 5'!BM109)+$F110</f>
        <v>140734.35322144709</v>
      </c>
      <c r="BQ110" s="4">
        <f ca="1">BQ109*EXP('Task 5'!BN109)+$F110</f>
        <v>134662.74937400158</v>
      </c>
      <c r="BR110" s="4">
        <f ca="1">BR109*EXP('Task 5'!BO109)+$F110</f>
        <v>166273.00304255742</v>
      </c>
      <c r="BS110" s="4">
        <f ca="1">BS109*EXP('Task 5'!BP109)+$F110</f>
        <v>127211.41571185365</v>
      </c>
      <c r="BT110" s="4">
        <f ca="1">BT109*EXP('Task 5'!BQ109)+$F110</f>
        <v>173486.03310289318</v>
      </c>
      <c r="BU110" s="4">
        <f ca="1">BU109*EXP('Task 5'!BR109)+$F110</f>
        <v>201663.97988286495</v>
      </c>
      <c r="BV110" s="4">
        <f ca="1">BV109*EXP('Task 5'!BS109)+$F110</f>
        <v>190859.185363792</v>
      </c>
      <c r="BW110" s="4">
        <f ca="1">BW109*EXP('Task 5'!BT109)+$F110</f>
        <v>140092.42631888733</v>
      </c>
      <c r="BX110" s="4">
        <f ca="1">BX109*EXP('Task 5'!BU109)+$F110</f>
        <v>151227.33421261152</v>
      </c>
      <c r="BY110" s="4">
        <f ca="1">BY109*EXP('Task 5'!BV109)+$F110</f>
        <v>206251.69424266319</v>
      </c>
      <c r="BZ110" s="4">
        <f ca="1">BZ109*EXP('Task 5'!BW109)+$F110</f>
        <v>150980.85114697181</v>
      </c>
      <c r="CA110" s="4">
        <f ca="1">CA109*EXP('Task 5'!BX109)+$F110</f>
        <v>232415.23183918005</v>
      </c>
      <c r="CB110" s="4">
        <f ca="1">CB109*EXP('Task 5'!BY109)+$F110</f>
        <v>198419.30325689356</v>
      </c>
      <c r="CC110" s="4">
        <f ca="1">CC109*EXP('Task 5'!BZ109)+$F110</f>
        <v>241539.02159851539</v>
      </c>
      <c r="CD110" s="4">
        <f ca="1">CD109*EXP('Task 5'!CA109)+$F110</f>
        <v>137386.32320419184</v>
      </c>
      <c r="CE110" s="4">
        <f ca="1">CE109*EXP('Task 5'!CB109)+$F110</f>
        <v>215314.4490908208</v>
      </c>
      <c r="CF110" s="4">
        <f ca="1">CF109*EXP('Task 5'!CC109)+$F110</f>
        <v>244079.30316157773</v>
      </c>
      <c r="CG110" s="4">
        <f ca="1">CG109*EXP('Task 5'!CD109)+$F110</f>
        <v>217361.04881246018</v>
      </c>
      <c r="CH110" s="4">
        <f ca="1">CH109*EXP('Task 5'!CE109)+$F110</f>
        <v>127185.45215681246</v>
      </c>
      <c r="CI110" s="4">
        <f ca="1">CI109*EXP('Task 5'!CF109)+$F110</f>
        <v>223732.86553530995</v>
      </c>
      <c r="CJ110" s="4">
        <f ca="1">CJ109*EXP('Task 5'!CG109)+$F110</f>
        <v>160974.84541976129</v>
      </c>
      <c r="CK110" s="4">
        <f ca="1">CK109*EXP('Task 5'!CH109)+$F110</f>
        <v>267133.91223241709</v>
      </c>
      <c r="CL110" s="4">
        <f ca="1">CL109*EXP('Task 5'!CI109)+$F110</f>
        <v>113107.02531261221</v>
      </c>
      <c r="CM110" s="4">
        <f ca="1">CM109*EXP('Task 5'!CJ109)+$F110</f>
        <v>159074.72719487498</v>
      </c>
      <c r="CN110" s="4">
        <f ca="1">CN109*EXP('Task 5'!CK109)+$F110</f>
        <v>148966.33305149194</v>
      </c>
      <c r="CO110" s="4">
        <f ca="1">CO109*EXP('Task 5'!CL109)+$F110</f>
        <v>130111.55471802117</v>
      </c>
      <c r="CP110" s="4">
        <f ca="1">CP109*EXP('Task 5'!CM109)+$F110</f>
        <v>197539.7496154533</v>
      </c>
      <c r="CQ110" s="4">
        <f ca="1">CQ109*EXP('Task 5'!CN109)+$F110</f>
        <v>180741.32238096566</v>
      </c>
      <c r="CR110" s="4">
        <f ca="1">CR109*EXP('Task 5'!CO109)+$F110</f>
        <v>204380.4482013158</v>
      </c>
      <c r="CS110" s="4">
        <f ca="1">CS109*EXP('Task 5'!CP109)+$F110</f>
        <v>206530.02293234336</v>
      </c>
      <c r="CT110" s="4">
        <f ca="1">CT109*EXP('Task 5'!CQ109)+$F110</f>
        <v>193545.15216905784</v>
      </c>
      <c r="CU110" s="4">
        <f ca="1">CU109*EXP('Task 5'!CR109)+$F110</f>
        <v>228610.01468437037</v>
      </c>
      <c r="CV110" s="4">
        <f ca="1">CV109*EXP('Task 5'!CS109)+$F110</f>
        <v>174337.26379592725</v>
      </c>
      <c r="CW110" s="4">
        <f ca="1">CW109*EXP('Task 5'!CT109)+$F110</f>
        <v>172155.50839355827</v>
      </c>
      <c r="CX110" s="4">
        <f ca="1">CX109*EXP('Task 5'!CU109)+$F110</f>
        <v>143163.31406830892</v>
      </c>
      <c r="CY110" s="4">
        <f ca="1">CY109*EXP('Task 5'!CV109)+$F110</f>
        <v>228034.75540264786</v>
      </c>
      <c r="CZ110" s="4">
        <f ca="1">CZ109*EXP('Task 5'!CW109)+$F110</f>
        <v>147092.16721897534</v>
      </c>
      <c r="DA110" s="4">
        <f ca="1">DA109*EXP('Task 5'!CX109)+$F110</f>
        <v>145397.2573255488</v>
      </c>
      <c r="DB110" s="4">
        <f ca="1">DB109*EXP('Task 5'!CY109)+$F110</f>
        <v>202115.4243853552</v>
      </c>
    </row>
    <row r="111" spans="1:106" x14ac:dyDescent="0.25">
      <c r="A111">
        <v>105</v>
      </c>
      <c r="B111" s="1">
        <f>'Task 2'!B108</f>
        <v>48152</v>
      </c>
      <c r="C111" s="4">
        <f>$B$3*'Task 2'!G108</f>
        <v>597.69302794906571</v>
      </c>
      <c r="D111" s="5">
        <f>'Task 3'!F108</f>
        <v>3.4607112820470576E-3</v>
      </c>
      <c r="E111" s="4">
        <f t="shared" si="3"/>
        <v>74202.382130100377</v>
      </c>
      <c r="F111" s="4">
        <f>$C$3*'Task 2'!G108</f>
        <v>1394.6170652144867</v>
      </c>
      <c r="G111" s="4">
        <f ca="1">G110*EXP('Task 5'!D110)+$F111</f>
        <v>199837.83367048405</v>
      </c>
      <c r="H111" s="4">
        <f ca="1">H110*EXP('Task 5'!E110)+$F111</f>
        <v>228372.61034522759</v>
      </c>
      <c r="I111" s="4">
        <f ca="1">I110*EXP('Task 5'!F110)+$F111</f>
        <v>165478.79274469113</v>
      </c>
      <c r="J111" s="4">
        <f ca="1">J110*EXP('Task 5'!G110)+$F111</f>
        <v>160719.44545916599</v>
      </c>
      <c r="K111" s="4">
        <f ca="1">K110*EXP('Task 5'!H110)+$F111</f>
        <v>432355.09062400239</v>
      </c>
      <c r="L111" s="4">
        <f ca="1">L110*EXP('Task 5'!I110)+$F111</f>
        <v>103809.71694523745</v>
      </c>
      <c r="M111" s="4">
        <f ca="1">M110*EXP('Task 5'!J110)+$F111</f>
        <v>189964.69261068283</v>
      </c>
      <c r="N111" s="4">
        <f ca="1">N110*EXP('Task 5'!K110)+$F111</f>
        <v>164166.71998518601</v>
      </c>
      <c r="O111" s="4">
        <f ca="1">O110*EXP('Task 5'!L110)+$F111</f>
        <v>216557.81924763176</v>
      </c>
      <c r="P111" s="4">
        <f ca="1">P110*EXP('Task 5'!M110)+$F111</f>
        <v>103540.1215212157</v>
      </c>
      <c r="Q111" s="4">
        <f ca="1">Q110*EXP('Task 5'!N110)+$F111</f>
        <v>168714.125887615</v>
      </c>
      <c r="R111" s="4">
        <f ca="1">R110*EXP('Task 5'!O110)+$F111</f>
        <v>229112.24822028785</v>
      </c>
      <c r="S111" s="4">
        <f ca="1">S110*EXP('Task 5'!P110)+$F111</f>
        <v>131952.28725906013</v>
      </c>
      <c r="T111" s="4">
        <f ca="1">T110*EXP('Task 5'!Q110)+$F111</f>
        <v>235170.56028987447</v>
      </c>
      <c r="U111" s="4">
        <f ca="1">U110*EXP('Task 5'!R110)+$F111</f>
        <v>213951.45043903636</v>
      </c>
      <c r="V111" s="4">
        <f ca="1">V110*EXP('Task 5'!S110)+$F111</f>
        <v>161997.09206628494</v>
      </c>
      <c r="W111" s="4">
        <f ca="1">W110*EXP('Task 5'!T110)+$F111</f>
        <v>143270.69923841648</v>
      </c>
      <c r="X111" s="4">
        <f ca="1">X110*EXP('Task 5'!U110)+$F111</f>
        <v>199451.80368756806</v>
      </c>
      <c r="Y111" s="4">
        <f ca="1">Y110*EXP('Task 5'!V110)+$F111</f>
        <v>92387.930877916238</v>
      </c>
      <c r="Z111" s="4">
        <f ca="1">Z110*EXP('Task 5'!W110)+$F111</f>
        <v>261798.07028137596</v>
      </c>
      <c r="AA111" s="4">
        <f ca="1">AA110*EXP('Task 5'!X110)+$F111</f>
        <v>229903.38801555472</v>
      </c>
      <c r="AB111" s="4">
        <f ca="1">AB110*EXP('Task 5'!Y110)+$F111</f>
        <v>105723.241283073</v>
      </c>
      <c r="AC111" s="4">
        <f ca="1">AC110*EXP('Task 5'!Z110)+$F111</f>
        <v>142790.81192422492</v>
      </c>
      <c r="AD111" s="4">
        <f ca="1">AD110*EXP('Task 5'!AA110)+$F111</f>
        <v>189303.61947299528</v>
      </c>
      <c r="AE111" s="4">
        <f ca="1">AE110*EXP('Task 5'!AB110)+$F111</f>
        <v>198526.94212332455</v>
      </c>
      <c r="AF111" s="4">
        <f ca="1">AF110*EXP('Task 5'!AC110)+$F111</f>
        <v>75972.016768918882</v>
      </c>
      <c r="AG111" s="4">
        <f ca="1">AG110*EXP('Task 5'!AD110)+$F111</f>
        <v>196143.28232832649</v>
      </c>
      <c r="AH111" s="4">
        <f ca="1">AH110*EXP('Task 5'!AE110)+$F111</f>
        <v>220971.36591736239</v>
      </c>
      <c r="AI111" s="4">
        <f ca="1">AI110*EXP('Task 5'!AF110)+$F111</f>
        <v>156350.77030387241</v>
      </c>
      <c r="AJ111" s="4">
        <f ca="1">AJ110*EXP('Task 5'!AG110)+$F111</f>
        <v>157159.30409010893</v>
      </c>
      <c r="AK111" s="4">
        <f ca="1">AK110*EXP('Task 5'!AH110)+$F111</f>
        <v>356675.90836581402</v>
      </c>
      <c r="AL111" s="4">
        <f ca="1">AL110*EXP('Task 5'!AI110)+$F111</f>
        <v>130772.98063813729</v>
      </c>
      <c r="AM111" s="4">
        <f ca="1">AM110*EXP('Task 5'!AJ110)+$F111</f>
        <v>193586.47750335003</v>
      </c>
      <c r="AN111" s="4">
        <f ca="1">AN110*EXP('Task 5'!AK110)+$F111</f>
        <v>163616.93899307534</v>
      </c>
      <c r="AO111" s="4">
        <f ca="1">AO110*EXP('Task 5'!AL110)+$F111</f>
        <v>133767.85830868612</v>
      </c>
      <c r="AP111" s="4">
        <f ca="1">AP110*EXP('Task 5'!AM110)+$F111</f>
        <v>212757.36942727628</v>
      </c>
      <c r="AQ111" s="4">
        <f ca="1">AQ110*EXP('Task 5'!AN110)+$F111</f>
        <v>250862.35066759397</v>
      </c>
      <c r="AR111" s="4">
        <f ca="1">AR110*EXP('Task 5'!AO110)+$F111</f>
        <v>120868.44242543775</v>
      </c>
      <c r="AS111" s="4">
        <f ca="1">AS110*EXP('Task 5'!AP110)+$F111</f>
        <v>127493.71011124644</v>
      </c>
      <c r="AT111" s="4">
        <f ca="1">AT110*EXP('Task 5'!AQ110)+$F111</f>
        <v>206684.34552842911</v>
      </c>
      <c r="AU111" s="4">
        <f ca="1">AU110*EXP('Task 5'!AR110)+$F111</f>
        <v>190692.01232658024</v>
      </c>
      <c r="AV111" s="4">
        <f ca="1">AV110*EXP('Task 5'!AS110)+$F111</f>
        <v>147343.13074756414</v>
      </c>
      <c r="AW111" s="4">
        <f ca="1">AW110*EXP('Task 5'!AT110)+$F111</f>
        <v>190820.17839503812</v>
      </c>
      <c r="AX111" s="4">
        <f ca="1">AX110*EXP('Task 5'!AU110)+$F111</f>
        <v>225348.64700298756</v>
      </c>
      <c r="AY111" s="4">
        <f ca="1">AY110*EXP('Task 5'!AV110)+$F111</f>
        <v>195137.79678302191</v>
      </c>
      <c r="AZ111" s="4">
        <f ca="1">AZ110*EXP('Task 5'!AW110)+$F111</f>
        <v>197090.65708980575</v>
      </c>
      <c r="BA111" s="4">
        <f ca="1">BA110*EXP('Task 5'!AX110)+$F111</f>
        <v>181336.16902620104</v>
      </c>
      <c r="BB111" s="4">
        <f ca="1">BB110*EXP('Task 5'!AY110)+$F111</f>
        <v>168585.52513595604</v>
      </c>
      <c r="BC111" s="4">
        <f ca="1">BC110*EXP('Task 5'!AZ110)+$F111</f>
        <v>134303.06320455766</v>
      </c>
      <c r="BD111" s="4">
        <f ca="1">BD110*EXP('Task 5'!BA110)+$F111</f>
        <v>105624.05525222412</v>
      </c>
      <c r="BE111" s="4">
        <f ca="1">BE110*EXP('Task 5'!BB110)+$F111</f>
        <v>237781.16395339381</v>
      </c>
      <c r="BF111" s="4">
        <f ca="1">BF110*EXP('Task 5'!BC110)+$F111</f>
        <v>242823.14865459289</v>
      </c>
      <c r="BG111" s="4">
        <f ca="1">BG110*EXP('Task 5'!BD110)+$F111</f>
        <v>437231.98098660377</v>
      </c>
      <c r="BH111" s="4">
        <f ca="1">BH110*EXP('Task 5'!BE110)+$F111</f>
        <v>183179.26913734214</v>
      </c>
      <c r="BI111" s="4">
        <f ca="1">BI110*EXP('Task 5'!BF110)+$F111</f>
        <v>195934.57867618432</v>
      </c>
      <c r="BJ111" s="4">
        <f ca="1">BJ110*EXP('Task 5'!BG110)+$F111</f>
        <v>252604.14900803586</v>
      </c>
      <c r="BK111" s="4">
        <f ca="1">BK110*EXP('Task 5'!BH110)+$F111</f>
        <v>113473.27520174002</v>
      </c>
      <c r="BL111" s="4">
        <f ca="1">BL110*EXP('Task 5'!BI110)+$F111</f>
        <v>190459.75242546751</v>
      </c>
      <c r="BM111" s="4">
        <f ca="1">BM110*EXP('Task 5'!BJ110)+$F111</f>
        <v>195128.49522923041</v>
      </c>
      <c r="BN111" s="4">
        <f ca="1">BN110*EXP('Task 5'!BK110)+$F111</f>
        <v>172818.00492506445</v>
      </c>
      <c r="BO111" s="4">
        <f ca="1">BO110*EXP('Task 5'!BL110)+$F111</f>
        <v>190662.73088871044</v>
      </c>
      <c r="BP111" s="4">
        <f ca="1">BP110*EXP('Task 5'!BM110)+$F111</f>
        <v>146713.78811296198</v>
      </c>
      <c r="BQ111" s="4">
        <f ca="1">BQ110*EXP('Task 5'!BN110)+$F111</f>
        <v>135076.06860608206</v>
      </c>
      <c r="BR111" s="4">
        <f ca="1">BR110*EXP('Task 5'!BO110)+$F111</f>
        <v>159186.84369953081</v>
      </c>
      <c r="BS111" s="4">
        <f ca="1">BS110*EXP('Task 5'!BP110)+$F111</f>
        <v>131483.4265119207</v>
      </c>
      <c r="BT111" s="4">
        <f ca="1">BT110*EXP('Task 5'!BQ110)+$F111</f>
        <v>188701.50587222731</v>
      </c>
      <c r="BU111" s="4">
        <f ca="1">BU110*EXP('Task 5'!BR110)+$F111</f>
        <v>205544.82906885588</v>
      </c>
      <c r="BV111" s="4">
        <f ca="1">BV110*EXP('Task 5'!BS110)+$F111</f>
        <v>193440.40919913689</v>
      </c>
      <c r="BW111" s="4">
        <f ca="1">BW110*EXP('Task 5'!BT110)+$F111</f>
        <v>148501.41134904942</v>
      </c>
      <c r="BX111" s="4">
        <f ca="1">BX110*EXP('Task 5'!BU110)+$F111</f>
        <v>145090.70215978244</v>
      </c>
      <c r="BY111" s="4">
        <f ca="1">BY110*EXP('Task 5'!BV110)+$F111</f>
        <v>214501.54928833497</v>
      </c>
      <c r="BZ111" s="4">
        <f ca="1">BZ110*EXP('Task 5'!BW110)+$F111</f>
        <v>155247.54697862471</v>
      </c>
      <c r="CA111" s="4">
        <f ca="1">CA110*EXP('Task 5'!BX110)+$F111</f>
        <v>238850.25020699727</v>
      </c>
      <c r="CB111" s="4">
        <f ca="1">CB110*EXP('Task 5'!BY110)+$F111</f>
        <v>209506.02038114652</v>
      </c>
      <c r="CC111" s="4">
        <f ca="1">CC110*EXP('Task 5'!BZ110)+$F111</f>
        <v>244646.74670951939</v>
      </c>
      <c r="CD111" s="4">
        <f ca="1">CD110*EXP('Task 5'!CA110)+$F111</f>
        <v>148937.87980040486</v>
      </c>
      <c r="CE111" s="4">
        <f ca="1">CE110*EXP('Task 5'!CB110)+$F111</f>
        <v>202124.6682302313</v>
      </c>
      <c r="CF111" s="4">
        <f ca="1">CF110*EXP('Task 5'!CC110)+$F111</f>
        <v>256480.2961110225</v>
      </c>
      <c r="CG111" s="4">
        <f ca="1">CG110*EXP('Task 5'!CD110)+$F111</f>
        <v>223003.2472883939</v>
      </c>
      <c r="CH111" s="4">
        <f ca="1">CH110*EXP('Task 5'!CE110)+$F111</f>
        <v>120869.99995079957</v>
      </c>
      <c r="CI111" s="4">
        <f ca="1">CI110*EXP('Task 5'!CF110)+$F111</f>
        <v>210151.38327042558</v>
      </c>
      <c r="CJ111" s="4">
        <f ca="1">CJ110*EXP('Task 5'!CG110)+$F111</f>
        <v>165891.65589771338</v>
      </c>
      <c r="CK111" s="4">
        <f ca="1">CK110*EXP('Task 5'!CH110)+$F111</f>
        <v>302750.7432701923</v>
      </c>
      <c r="CL111" s="4">
        <f ca="1">CL110*EXP('Task 5'!CI110)+$F111</f>
        <v>119550.80358658342</v>
      </c>
      <c r="CM111" s="4">
        <f ca="1">CM110*EXP('Task 5'!CJ110)+$F111</f>
        <v>163309.09380583791</v>
      </c>
      <c r="CN111" s="4">
        <f ca="1">CN110*EXP('Task 5'!CK110)+$F111</f>
        <v>153922.35507288721</v>
      </c>
      <c r="CO111" s="4">
        <f ca="1">CO110*EXP('Task 5'!CL110)+$F111</f>
        <v>134347.34808717726</v>
      </c>
      <c r="CP111" s="4">
        <f ca="1">CP110*EXP('Task 5'!CM110)+$F111</f>
        <v>195498.58955837184</v>
      </c>
      <c r="CQ111" s="4">
        <f ca="1">CQ110*EXP('Task 5'!CN110)+$F111</f>
        <v>173272.53544744654</v>
      </c>
      <c r="CR111" s="4">
        <f ca="1">CR110*EXP('Task 5'!CO110)+$F111</f>
        <v>201921.12789011918</v>
      </c>
      <c r="CS111" s="4">
        <f ca="1">CS110*EXP('Task 5'!CP110)+$F111</f>
        <v>198565.30300893931</v>
      </c>
      <c r="CT111" s="4">
        <f ca="1">CT110*EXP('Task 5'!CQ110)+$F111</f>
        <v>218518.04389802407</v>
      </c>
      <c r="CU111" s="4">
        <f ca="1">CU110*EXP('Task 5'!CR110)+$F111</f>
        <v>233918.59593601734</v>
      </c>
      <c r="CV111" s="4">
        <f ca="1">CV110*EXP('Task 5'!CS110)+$F111</f>
        <v>179320.11684655878</v>
      </c>
      <c r="CW111" s="4">
        <f ca="1">CW110*EXP('Task 5'!CT110)+$F111</f>
        <v>161670.46117372258</v>
      </c>
      <c r="CX111" s="4">
        <f ca="1">CX110*EXP('Task 5'!CU110)+$F111</f>
        <v>148128.25772808454</v>
      </c>
      <c r="CY111" s="4">
        <f ca="1">CY110*EXP('Task 5'!CV110)+$F111</f>
        <v>246419.94029741397</v>
      </c>
      <c r="CZ111" s="4">
        <f ca="1">CZ110*EXP('Task 5'!CW110)+$F111</f>
        <v>148102.20049685982</v>
      </c>
      <c r="DA111" s="4">
        <f ca="1">DA110*EXP('Task 5'!CX110)+$F111</f>
        <v>147669.41445233126</v>
      </c>
      <c r="DB111" s="4">
        <f ca="1">DB110*EXP('Task 5'!CY110)+$F111</f>
        <v>191481.01768050579</v>
      </c>
    </row>
    <row r="112" spans="1:106" x14ac:dyDescent="0.25">
      <c r="A112">
        <v>106</v>
      </c>
      <c r="B112" s="1">
        <f>'Task 2'!B109</f>
        <v>48182</v>
      </c>
      <c r="C112" s="4">
        <f>$B$3*'Task 2'!G109</f>
        <v>597.69302794906571</v>
      </c>
      <c r="D112" s="5">
        <f>'Task 3'!F109</f>
        <v>3.4551229461758926E-3</v>
      </c>
      <c r="E112" s="4">
        <f t="shared" si="3"/>
        <v>75056.046214531612</v>
      </c>
      <c r="F112" s="4">
        <f>$C$3*'Task 2'!G109</f>
        <v>1394.6170652144867</v>
      </c>
      <c r="G112" s="4">
        <f ca="1">G111*EXP('Task 5'!D111)+$F112</f>
        <v>190747.60600589446</v>
      </c>
      <c r="H112" s="4">
        <f ca="1">H111*EXP('Task 5'!E111)+$F112</f>
        <v>212690.75903320068</v>
      </c>
      <c r="I112" s="4">
        <f ca="1">I111*EXP('Task 5'!F111)+$F112</f>
        <v>152571.88113643345</v>
      </c>
      <c r="J112" s="4">
        <f ca="1">J111*EXP('Task 5'!G111)+$F112</f>
        <v>168646.93566346497</v>
      </c>
      <c r="K112" s="4">
        <f ca="1">K111*EXP('Task 5'!H111)+$F112</f>
        <v>404432.64943108259</v>
      </c>
      <c r="L112" s="4">
        <f ca="1">L111*EXP('Task 5'!I111)+$F112</f>
        <v>104572.23089303152</v>
      </c>
      <c r="M112" s="4">
        <f ca="1">M111*EXP('Task 5'!J111)+$F112</f>
        <v>181043.48151880217</v>
      </c>
      <c r="N112" s="4">
        <f ca="1">N111*EXP('Task 5'!K111)+$F112</f>
        <v>161181.34045372921</v>
      </c>
      <c r="O112" s="4">
        <f ca="1">O111*EXP('Task 5'!L111)+$F112</f>
        <v>221242.04688687826</v>
      </c>
      <c r="P112" s="4">
        <f ca="1">P111*EXP('Task 5'!M111)+$F112</f>
        <v>109746.17354419615</v>
      </c>
      <c r="Q112" s="4">
        <f ca="1">Q111*EXP('Task 5'!N111)+$F112</f>
        <v>175303.68085537117</v>
      </c>
      <c r="R112" s="4">
        <f ca="1">R111*EXP('Task 5'!O111)+$F112</f>
        <v>233247.72295475032</v>
      </c>
      <c r="S112" s="4">
        <f ca="1">S111*EXP('Task 5'!P111)+$F112</f>
        <v>134794.34191043349</v>
      </c>
      <c r="T112" s="4">
        <f ca="1">T111*EXP('Task 5'!Q111)+$F112</f>
        <v>251997.59359764267</v>
      </c>
      <c r="U112" s="4">
        <f ca="1">U111*EXP('Task 5'!R111)+$F112</f>
        <v>242215.45846823187</v>
      </c>
      <c r="V112" s="4">
        <f ca="1">V111*EXP('Task 5'!S111)+$F112</f>
        <v>162978.20311401546</v>
      </c>
      <c r="W112" s="4">
        <f ca="1">W111*EXP('Task 5'!T111)+$F112</f>
        <v>156793.09587090346</v>
      </c>
      <c r="X112" s="4">
        <f ca="1">X111*EXP('Task 5'!U111)+$F112</f>
        <v>206929.00054484644</v>
      </c>
      <c r="Y112" s="4">
        <f ca="1">Y111*EXP('Task 5'!V111)+$F112</f>
        <v>105111.57840637112</v>
      </c>
      <c r="Z112" s="4">
        <f ca="1">Z111*EXP('Task 5'!W111)+$F112</f>
        <v>252993.78707973409</v>
      </c>
      <c r="AA112" s="4">
        <f ca="1">AA111*EXP('Task 5'!X111)+$F112</f>
        <v>239185.63282876581</v>
      </c>
      <c r="AB112" s="4">
        <f ca="1">AB111*EXP('Task 5'!Y111)+$F112</f>
        <v>110573.82756866304</v>
      </c>
      <c r="AC112" s="4">
        <f ca="1">AC111*EXP('Task 5'!Z111)+$F112</f>
        <v>145008.01411565227</v>
      </c>
      <c r="AD112" s="4">
        <f ca="1">AD111*EXP('Task 5'!AA111)+$F112</f>
        <v>194020.3614293882</v>
      </c>
      <c r="AE112" s="4">
        <f ca="1">AE111*EXP('Task 5'!AB111)+$F112</f>
        <v>187461.45384564647</v>
      </c>
      <c r="AF112" s="4">
        <f ca="1">AF111*EXP('Task 5'!AC111)+$F112</f>
        <v>83308.707870550483</v>
      </c>
      <c r="AG112" s="4">
        <f ca="1">AG111*EXP('Task 5'!AD111)+$F112</f>
        <v>196236.85074666209</v>
      </c>
      <c r="AH112" s="4">
        <f ca="1">AH111*EXP('Task 5'!AE111)+$F112</f>
        <v>222901.02504647357</v>
      </c>
      <c r="AI112" s="4">
        <f ca="1">AI111*EXP('Task 5'!AF111)+$F112</f>
        <v>162541.13251307956</v>
      </c>
      <c r="AJ112" s="4">
        <f ca="1">AJ111*EXP('Task 5'!AG111)+$F112</f>
        <v>148181.51921117268</v>
      </c>
      <c r="AK112" s="4">
        <f ca="1">AK111*EXP('Task 5'!AH111)+$F112</f>
        <v>351083.82667494338</v>
      </c>
      <c r="AL112" s="4">
        <f ca="1">AL111*EXP('Task 5'!AI111)+$F112</f>
        <v>120665.26009682877</v>
      </c>
      <c r="AM112" s="4">
        <f ca="1">AM111*EXP('Task 5'!AJ111)+$F112</f>
        <v>186968.53478178952</v>
      </c>
      <c r="AN112" s="4">
        <f ca="1">AN111*EXP('Task 5'!AK111)+$F112</f>
        <v>164211.16167984522</v>
      </c>
      <c r="AO112" s="4">
        <f ca="1">AO111*EXP('Task 5'!AL111)+$F112</f>
        <v>127703.42766394965</v>
      </c>
      <c r="AP112" s="4">
        <f ca="1">AP111*EXP('Task 5'!AM111)+$F112</f>
        <v>217543.40426711243</v>
      </c>
      <c r="AQ112" s="4">
        <f ca="1">AQ111*EXP('Task 5'!AN111)+$F112</f>
        <v>252571.28520815831</v>
      </c>
      <c r="AR112" s="4">
        <f ca="1">AR111*EXP('Task 5'!AO111)+$F112</f>
        <v>116665.50308867461</v>
      </c>
      <c r="AS112" s="4">
        <f ca="1">AS111*EXP('Task 5'!AP111)+$F112</f>
        <v>114289.98558134289</v>
      </c>
      <c r="AT112" s="4">
        <f ca="1">AT111*EXP('Task 5'!AQ111)+$F112</f>
        <v>201685.21379675102</v>
      </c>
      <c r="AU112" s="4">
        <f ca="1">AU111*EXP('Task 5'!AR111)+$F112</f>
        <v>192578.16829557793</v>
      </c>
      <c r="AV112" s="4">
        <f ca="1">AV111*EXP('Task 5'!AS111)+$F112</f>
        <v>151541.13016163258</v>
      </c>
      <c r="AW112" s="4">
        <f ca="1">AW111*EXP('Task 5'!AT111)+$F112</f>
        <v>182030.56740514413</v>
      </c>
      <c r="AX112" s="4">
        <f ca="1">AX111*EXP('Task 5'!AU111)+$F112</f>
        <v>228924.29500066611</v>
      </c>
      <c r="AY112" s="4">
        <f ca="1">AY111*EXP('Task 5'!AV111)+$F112</f>
        <v>222406.55172910323</v>
      </c>
      <c r="AZ112" s="4">
        <f ca="1">AZ111*EXP('Task 5'!AW111)+$F112</f>
        <v>204756.57739329297</v>
      </c>
      <c r="BA112" s="4">
        <f ca="1">BA111*EXP('Task 5'!AX111)+$F112</f>
        <v>197559.89646046379</v>
      </c>
      <c r="BB112" s="4">
        <f ca="1">BB111*EXP('Task 5'!AY111)+$F112</f>
        <v>173148.68987218096</v>
      </c>
      <c r="BC112" s="4">
        <f ca="1">BC111*EXP('Task 5'!AZ111)+$F112</f>
        <v>152268.95083264154</v>
      </c>
      <c r="BD112" s="4">
        <f ca="1">BD111*EXP('Task 5'!BA111)+$F112</f>
        <v>106811.41401663747</v>
      </c>
      <c r="BE112" s="4">
        <f ca="1">BE111*EXP('Task 5'!BB111)+$F112</f>
        <v>236859.39478613273</v>
      </c>
      <c r="BF112" s="4">
        <f ca="1">BF111*EXP('Task 5'!BC111)+$F112</f>
        <v>241308.90051134725</v>
      </c>
      <c r="BG112" s="4">
        <f ca="1">BG111*EXP('Task 5'!BD111)+$F112</f>
        <v>445829.12894615089</v>
      </c>
      <c r="BH112" s="4">
        <f ca="1">BH111*EXP('Task 5'!BE111)+$F112</f>
        <v>182421.07929554375</v>
      </c>
      <c r="BI112" s="4">
        <f ca="1">BI111*EXP('Task 5'!BF111)+$F112</f>
        <v>188546.1212875458</v>
      </c>
      <c r="BJ112" s="4">
        <f ca="1">BJ111*EXP('Task 5'!BG111)+$F112</f>
        <v>244490.07543358838</v>
      </c>
      <c r="BK112" s="4">
        <f ca="1">BK111*EXP('Task 5'!BH111)+$F112</f>
        <v>115499.55358361757</v>
      </c>
      <c r="BL112" s="4">
        <f ca="1">BL111*EXP('Task 5'!BI111)+$F112</f>
        <v>187273.90875986859</v>
      </c>
      <c r="BM112" s="4">
        <f ca="1">BM111*EXP('Task 5'!BJ111)+$F112</f>
        <v>214845.88401840269</v>
      </c>
      <c r="BN112" s="4">
        <f ca="1">BN111*EXP('Task 5'!BK111)+$F112</f>
        <v>159733.09313753422</v>
      </c>
      <c r="BO112" s="4">
        <f ca="1">BO111*EXP('Task 5'!BL111)+$F112</f>
        <v>187420.12723469865</v>
      </c>
      <c r="BP112" s="4">
        <f ca="1">BP111*EXP('Task 5'!BM111)+$F112</f>
        <v>148428.0893890798</v>
      </c>
      <c r="BQ112" s="4">
        <f ca="1">BQ111*EXP('Task 5'!BN111)+$F112</f>
        <v>141773.95543877719</v>
      </c>
      <c r="BR112" s="4">
        <f ca="1">BR111*EXP('Task 5'!BO111)+$F112</f>
        <v>171277.22911856294</v>
      </c>
      <c r="BS112" s="4">
        <f ca="1">BS111*EXP('Task 5'!BP111)+$F112</f>
        <v>128443.90848127057</v>
      </c>
      <c r="BT112" s="4">
        <f ca="1">BT111*EXP('Task 5'!BQ111)+$F112</f>
        <v>181172.67516720679</v>
      </c>
      <c r="BU112" s="4">
        <f ca="1">BU111*EXP('Task 5'!BR111)+$F112</f>
        <v>194777.29375653956</v>
      </c>
      <c r="BV112" s="4">
        <f ca="1">BV111*EXP('Task 5'!BS111)+$F112</f>
        <v>211913.49013637681</v>
      </c>
      <c r="BW112" s="4">
        <f ca="1">BW111*EXP('Task 5'!BT111)+$F112</f>
        <v>147823.94758690923</v>
      </c>
      <c r="BX112" s="4">
        <f ca="1">BX111*EXP('Task 5'!BU111)+$F112</f>
        <v>145889.51088371073</v>
      </c>
      <c r="BY112" s="4">
        <f ca="1">BY111*EXP('Task 5'!BV111)+$F112</f>
        <v>212865.53285266881</v>
      </c>
      <c r="BZ112" s="4">
        <f ca="1">BZ111*EXP('Task 5'!BW111)+$F112</f>
        <v>158816.57872279175</v>
      </c>
      <c r="CA112" s="4">
        <f ca="1">CA111*EXP('Task 5'!BX111)+$F112</f>
        <v>260316.96571432205</v>
      </c>
      <c r="CB112" s="4">
        <f ca="1">CB111*EXP('Task 5'!BY111)+$F112</f>
        <v>204828.89741117394</v>
      </c>
      <c r="CC112" s="4">
        <f ca="1">CC111*EXP('Task 5'!BZ111)+$F112</f>
        <v>266726.23486519931</v>
      </c>
      <c r="CD112" s="4">
        <f ca="1">CD111*EXP('Task 5'!CA111)+$F112</f>
        <v>144567.37213593733</v>
      </c>
      <c r="CE112" s="4">
        <f ca="1">CE111*EXP('Task 5'!CB111)+$F112</f>
        <v>200345.74721124617</v>
      </c>
      <c r="CF112" s="4">
        <f ca="1">CF111*EXP('Task 5'!CC111)+$F112</f>
        <v>275959.92968119751</v>
      </c>
      <c r="CG112" s="4">
        <f ca="1">CG111*EXP('Task 5'!CD111)+$F112</f>
        <v>222071.08643343722</v>
      </c>
      <c r="CH112" s="4">
        <f ca="1">CH111*EXP('Task 5'!CE111)+$F112</f>
        <v>130590.98330044434</v>
      </c>
      <c r="CI112" s="4">
        <f ca="1">CI111*EXP('Task 5'!CF111)+$F112</f>
        <v>234882.00353441449</v>
      </c>
      <c r="CJ112" s="4">
        <f ca="1">CJ111*EXP('Task 5'!CG111)+$F112</f>
        <v>168312.08579602363</v>
      </c>
      <c r="CK112" s="4">
        <f ca="1">CK111*EXP('Task 5'!CH111)+$F112</f>
        <v>314009.5258303592</v>
      </c>
      <c r="CL112" s="4">
        <f ca="1">CL111*EXP('Task 5'!CI111)+$F112</f>
        <v>121396.54674927224</v>
      </c>
      <c r="CM112" s="4">
        <f ca="1">CM111*EXP('Task 5'!CJ111)+$F112</f>
        <v>163561.95695851417</v>
      </c>
      <c r="CN112" s="4">
        <f ca="1">CN111*EXP('Task 5'!CK111)+$F112</f>
        <v>163833.56791031442</v>
      </c>
      <c r="CO112" s="4">
        <f ca="1">CO111*EXP('Task 5'!CL111)+$F112</f>
        <v>144272.50456527685</v>
      </c>
      <c r="CP112" s="4">
        <f ca="1">CP111*EXP('Task 5'!CM111)+$F112</f>
        <v>174959.10813092074</v>
      </c>
      <c r="CQ112" s="4">
        <f ca="1">CQ111*EXP('Task 5'!CN111)+$F112</f>
        <v>177941.80877592423</v>
      </c>
      <c r="CR112" s="4">
        <f ca="1">CR111*EXP('Task 5'!CO111)+$F112</f>
        <v>209342.31491082971</v>
      </c>
      <c r="CS112" s="4">
        <f ca="1">CS111*EXP('Task 5'!CP111)+$F112</f>
        <v>192055.79218564765</v>
      </c>
      <c r="CT112" s="4">
        <f ca="1">CT111*EXP('Task 5'!CQ111)+$F112</f>
        <v>237373.23169477104</v>
      </c>
      <c r="CU112" s="4">
        <f ca="1">CU111*EXP('Task 5'!CR111)+$F112</f>
        <v>209563.97845864962</v>
      </c>
      <c r="CV112" s="4">
        <f ca="1">CV111*EXP('Task 5'!CS111)+$F112</f>
        <v>172548.47047469276</v>
      </c>
      <c r="CW112" s="4">
        <f ca="1">CW111*EXP('Task 5'!CT111)+$F112</f>
        <v>160483.56032347563</v>
      </c>
      <c r="CX112" s="4">
        <f ca="1">CX111*EXP('Task 5'!CU111)+$F112</f>
        <v>152948.30716955964</v>
      </c>
      <c r="CY112" s="4">
        <f ca="1">CY111*EXP('Task 5'!CV111)+$F112</f>
        <v>256087.65745919658</v>
      </c>
      <c r="CZ112" s="4">
        <f ca="1">CZ111*EXP('Task 5'!CW111)+$F112</f>
        <v>142225.66615438479</v>
      </c>
      <c r="DA112" s="4">
        <f ca="1">DA111*EXP('Task 5'!CX111)+$F112</f>
        <v>144154.28627557794</v>
      </c>
      <c r="DB112" s="4">
        <f ca="1">DB111*EXP('Task 5'!CY111)+$F112</f>
        <v>196781.79581372318</v>
      </c>
    </row>
    <row r="113" spans="1:106" x14ac:dyDescent="0.25">
      <c r="A113">
        <v>107</v>
      </c>
      <c r="B113" s="1">
        <f>'Task 2'!B110</f>
        <v>48213</v>
      </c>
      <c r="C113" s="4">
        <f>$B$3*'Task 2'!G110</f>
        <v>2097.6930279490657</v>
      </c>
      <c r="D113" s="5">
        <f>'Task 3'!F110</f>
        <v>3.4496339488585548E-3</v>
      </c>
      <c r="E113" s="4">
        <f t="shared" si="3"/>
        <v>77412.250725065736</v>
      </c>
      <c r="F113" s="4">
        <f>$C$3*'Task 2'!G110</f>
        <v>4894.6170652144865</v>
      </c>
      <c r="G113" s="4">
        <f ca="1">G112*EXP('Task 5'!D112)+$F113</f>
        <v>198329.08196956723</v>
      </c>
      <c r="H113" s="4">
        <f ca="1">H112*EXP('Task 5'!E112)+$F113</f>
        <v>211680.49429795647</v>
      </c>
      <c r="I113" s="4">
        <f ca="1">I112*EXP('Task 5'!F112)+$F113</f>
        <v>166487.94143012661</v>
      </c>
      <c r="J113" s="4">
        <f ca="1">J112*EXP('Task 5'!G112)+$F113</f>
        <v>182105.74774706305</v>
      </c>
      <c r="K113" s="4">
        <f ca="1">K112*EXP('Task 5'!H112)+$F113</f>
        <v>423704.9874915707</v>
      </c>
      <c r="L113" s="4">
        <f ca="1">L112*EXP('Task 5'!I112)+$F113</f>
        <v>109235.55588570843</v>
      </c>
      <c r="M113" s="4">
        <f ca="1">M112*EXP('Task 5'!J112)+$F113</f>
        <v>191813.8925396335</v>
      </c>
      <c r="N113" s="4">
        <f ca="1">N112*EXP('Task 5'!K112)+$F113</f>
        <v>160678.54360212735</v>
      </c>
      <c r="O113" s="4">
        <f ca="1">O112*EXP('Task 5'!L112)+$F113</f>
        <v>222094.89950738827</v>
      </c>
      <c r="P113" s="4">
        <f ca="1">P112*EXP('Task 5'!M112)+$F113</f>
        <v>109338.55231001184</v>
      </c>
      <c r="Q113" s="4">
        <f ca="1">Q112*EXP('Task 5'!N112)+$F113</f>
        <v>181542.65975942125</v>
      </c>
      <c r="R113" s="4">
        <f ca="1">R112*EXP('Task 5'!O112)+$F113</f>
        <v>245506.63204750215</v>
      </c>
      <c r="S113" s="4">
        <f ca="1">S112*EXP('Task 5'!P112)+$F113</f>
        <v>147785.94749975498</v>
      </c>
      <c r="T113" s="4">
        <f ca="1">T112*EXP('Task 5'!Q112)+$F113</f>
        <v>249361.42004574183</v>
      </c>
      <c r="U113" s="4">
        <f ca="1">U112*EXP('Task 5'!R112)+$F113</f>
        <v>247676.22664228312</v>
      </c>
      <c r="V113" s="4">
        <f ca="1">V112*EXP('Task 5'!S112)+$F113</f>
        <v>181796.16380646173</v>
      </c>
      <c r="W113" s="4">
        <f ca="1">W112*EXP('Task 5'!T112)+$F113</f>
        <v>166102.16693731403</v>
      </c>
      <c r="X113" s="4">
        <f ca="1">X112*EXP('Task 5'!U112)+$F113</f>
        <v>226334.38102025754</v>
      </c>
      <c r="Y113" s="4">
        <f ca="1">Y112*EXP('Task 5'!V112)+$F113</f>
        <v>111918.2032788189</v>
      </c>
      <c r="Z113" s="4">
        <f ca="1">Z112*EXP('Task 5'!W112)+$F113</f>
        <v>280475.06017490063</v>
      </c>
      <c r="AA113" s="4">
        <f ca="1">AA112*EXP('Task 5'!X112)+$F113</f>
        <v>257356.04050748236</v>
      </c>
      <c r="AB113" s="4">
        <f ca="1">AB112*EXP('Task 5'!Y112)+$F113</f>
        <v>115460.40457548894</v>
      </c>
      <c r="AC113" s="4">
        <f ca="1">AC112*EXP('Task 5'!Z112)+$F113</f>
        <v>145508.28354829602</v>
      </c>
      <c r="AD113" s="4">
        <f ca="1">AD112*EXP('Task 5'!AA112)+$F113</f>
        <v>195587.36422610367</v>
      </c>
      <c r="AE113" s="4">
        <f ca="1">AE112*EXP('Task 5'!AB112)+$F113</f>
        <v>183747.27653117923</v>
      </c>
      <c r="AF113" s="4">
        <f ca="1">AF112*EXP('Task 5'!AC112)+$F113</f>
        <v>89918.392362826242</v>
      </c>
      <c r="AG113" s="4">
        <f ca="1">AG112*EXP('Task 5'!AD112)+$F113</f>
        <v>208643.39415136608</v>
      </c>
      <c r="AH113" s="4">
        <f ca="1">AH112*EXP('Task 5'!AE112)+$F113</f>
        <v>210643.70253106437</v>
      </c>
      <c r="AI113" s="4">
        <f ca="1">AI112*EXP('Task 5'!AF112)+$F113</f>
        <v>168382.98494704612</v>
      </c>
      <c r="AJ113" s="4">
        <f ca="1">AJ112*EXP('Task 5'!AG112)+$F113</f>
        <v>168127.22471470744</v>
      </c>
      <c r="AK113" s="4">
        <f ca="1">AK112*EXP('Task 5'!AH112)+$F113</f>
        <v>371045.21195211937</v>
      </c>
      <c r="AL113" s="4">
        <f ca="1">AL112*EXP('Task 5'!AI112)+$F113</f>
        <v>133325.49676263248</v>
      </c>
      <c r="AM113" s="4">
        <f ca="1">AM112*EXP('Task 5'!AJ112)+$F113</f>
        <v>183317.95572545665</v>
      </c>
      <c r="AN113" s="4">
        <f ca="1">AN112*EXP('Task 5'!AK112)+$F113</f>
        <v>165383.82809358879</v>
      </c>
      <c r="AO113" s="4">
        <f ca="1">AO112*EXP('Task 5'!AL112)+$F113</f>
        <v>142973.03665331117</v>
      </c>
      <c r="AP113" s="4">
        <f ca="1">AP112*EXP('Task 5'!AM112)+$F113</f>
        <v>214119.49410830217</v>
      </c>
      <c r="AQ113" s="4">
        <f ca="1">AQ112*EXP('Task 5'!AN112)+$F113</f>
        <v>269704.84211540408</v>
      </c>
      <c r="AR113" s="4">
        <f ca="1">AR112*EXP('Task 5'!AO112)+$F113</f>
        <v>121207.08610300746</v>
      </c>
      <c r="AS113" s="4">
        <f ca="1">AS112*EXP('Task 5'!AP112)+$F113</f>
        <v>112624.9476800361</v>
      </c>
      <c r="AT113" s="4">
        <f ca="1">AT112*EXP('Task 5'!AQ112)+$F113</f>
        <v>215825.24779095955</v>
      </c>
      <c r="AU113" s="4">
        <f ca="1">AU112*EXP('Task 5'!AR112)+$F113</f>
        <v>199740.39712309866</v>
      </c>
      <c r="AV113" s="4">
        <f ca="1">AV112*EXP('Task 5'!AS112)+$F113</f>
        <v>156781.71061467702</v>
      </c>
      <c r="AW113" s="4">
        <f ca="1">AW112*EXP('Task 5'!AT112)+$F113</f>
        <v>189788.75140062335</v>
      </c>
      <c r="AX113" s="4">
        <f ca="1">AX112*EXP('Task 5'!AU112)+$F113</f>
        <v>226063.40477929066</v>
      </c>
      <c r="AY113" s="4">
        <f ca="1">AY112*EXP('Task 5'!AV112)+$F113</f>
        <v>229282.04343868926</v>
      </c>
      <c r="AZ113" s="4">
        <f ca="1">AZ112*EXP('Task 5'!AW112)+$F113</f>
        <v>200912.71828489107</v>
      </c>
      <c r="BA113" s="4">
        <f ca="1">BA112*EXP('Task 5'!AX112)+$F113</f>
        <v>205915.25572216077</v>
      </c>
      <c r="BB113" s="4">
        <f ca="1">BB112*EXP('Task 5'!AY112)+$F113</f>
        <v>175096.99154848274</v>
      </c>
      <c r="BC113" s="4">
        <f ca="1">BC112*EXP('Task 5'!AZ112)+$F113</f>
        <v>159784.51999451453</v>
      </c>
      <c r="BD113" s="4">
        <f ca="1">BD112*EXP('Task 5'!BA112)+$F113</f>
        <v>117585.26248756921</v>
      </c>
      <c r="BE113" s="4">
        <f ca="1">BE112*EXP('Task 5'!BB112)+$F113</f>
        <v>252092.61030596786</v>
      </c>
      <c r="BF113" s="4">
        <f ca="1">BF112*EXP('Task 5'!BC112)+$F113</f>
        <v>252936.09816073749</v>
      </c>
      <c r="BG113" s="4">
        <f ca="1">BG112*EXP('Task 5'!BD112)+$F113</f>
        <v>504411.38472161029</v>
      </c>
      <c r="BH113" s="4">
        <f ca="1">BH112*EXP('Task 5'!BE112)+$F113</f>
        <v>194292.57562354961</v>
      </c>
      <c r="BI113" s="4">
        <f ca="1">BI112*EXP('Task 5'!BF112)+$F113</f>
        <v>195331.75789000475</v>
      </c>
      <c r="BJ113" s="4">
        <f ca="1">BJ112*EXP('Task 5'!BG112)+$F113</f>
        <v>261697.28028731328</v>
      </c>
      <c r="BK113" s="4">
        <f ca="1">BK112*EXP('Task 5'!BH112)+$F113</f>
        <v>119364.68899129372</v>
      </c>
      <c r="BL113" s="4">
        <f ca="1">BL112*EXP('Task 5'!BI112)+$F113</f>
        <v>187720.3904868695</v>
      </c>
      <c r="BM113" s="4">
        <f ca="1">BM112*EXP('Task 5'!BJ112)+$F113</f>
        <v>241080.80960168393</v>
      </c>
      <c r="BN113" s="4">
        <f ca="1">BN112*EXP('Task 5'!BK112)+$F113</f>
        <v>155053.59123211031</v>
      </c>
      <c r="BO113" s="4">
        <f ca="1">BO112*EXP('Task 5'!BL112)+$F113</f>
        <v>197362.66338805101</v>
      </c>
      <c r="BP113" s="4">
        <f ca="1">BP112*EXP('Task 5'!BM112)+$F113</f>
        <v>167343.34364470755</v>
      </c>
      <c r="BQ113" s="4">
        <f ca="1">BQ112*EXP('Task 5'!BN112)+$F113</f>
        <v>148978.82443202342</v>
      </c>
      <c r="BR113" s="4">
        <f ca="1">BR112*EXP('Task 5'!BO112)+$F113</f>
        <v>193288.093608483</v>
      </c>
      <c r="BS113" s="4">
        <f ca="1">BS112*EXP('Task 5'!BP112)+$F113</f>
        <v>128574.10344117836</v>
      </c>
      <c r="BT113" s="4">
        <f ca="1">BT112*EXP('Task 5'!BQ112)+$F113</f>
        <v>180624.14705194085</v>
      </c>
      <c r="BU113" s="4">
        <f ca="1">BU112*EXP('Task 5'!BR112)+$F113</f>
        <v>182516.12359438839</v>
      </c>
      <c r="BV113" s="4">
        <f ca="1">BV112*EXP('Task 5'!BS112)+$F113</f>
        <v>222592.36699436777</v>
      </c>
      <c r="BW113" s="4">
        <f ca="1">BW112*EXP('Task 5'!BT112)+$F113</f>
        <v>162729.55255965749</v>
      </c>
      <c r="BX113" s="4">
        <f ca="1">BX112*EXP('Task 5'!BU112)+$F113</f>
        <v>141497.32619359097</v>
      </c>
      <c r="BY113" s="4">
        <f ca="1">BY112*EXP('Task 5'!BV112)+$F113</f>
        <v>203884.33442759298</v>
      </c>
      <c r="BZ113" s="4">
        <f ca="1">BZ112*EXP('Task 5'!BW112)+$F113</f>
        <v>173548.94508404064</v>
      </c>
      <c r="CA113" s="4">
        <f ca="1">CA112*EXP('Task 5'!BX112)+$F113</f>
        <v>255335.13237645847</v>
      </c>
      <c r="CB113" s="4">
        <f ca="1">CB112*EXP('Task 5'!BY112)+$F113</f>
        <v>216444.64779223475</v>
      </c>
      <c r="CC113" s="4">
        <f ca="1">CC112*EXP('Task 5'!BZ112)+$F113</f>
        <v>278679.93105810508</v>
      </c>
      <c r="CD113" s="4">
        <f ca="1">CD112*EXP('Task 5'!CA112)+$F113</f>
        <v>154413.31204884802</v>
      </c>
      <c r="CE113" s="4">
        <f ca="1">CE112*EXP('Task 5'!CB112)+$F113</f>
        <v>186654.667163342</v>
      </c>
      <c r="CF113" s="4">
        <f ca="1">CF112*EXP('Task 5'!CC112)+$F113</f>
        <v>274831.88008730713</v>
      </c>
      <c r="CG113" s="4">
        <f ca="1">CG112*EXP('Task 5'!CD112)+$F113</f>
        <v>213309.76154233591</v>
      </c>
      <c r="CH113" s="4">
        <f ca="1">CH112*EXP('Task 5'!CE112)+$F113</f>
        <v>126650.88294764471</v>
      </c>
      <c r="CI113" s="4">
        <f ca="1">CI112*EXP('Task 5'!CF112)+$F113</f>
        <v>235588.09503270776</v>
      </c>
      <c r="CJ113" s="4">
        <f ca="1">CJ112*EXP('Task 5'!CG112)+$F113</f>
        <v>180546.01024388411</v>
      </c>
      <c r="CK113" s="4">
        <f ca="1">CK112*EXP('Task 5'!CH112)+$F113</f>
        <v>342896.14454789489</v>
      </c>
      <c r="CL113" s="4">
        <f ca="1">CL112*EXP('Task 5'!CI112)+$F113</f>
        <v>140167.719483366</v>
      </c>
      <c r="CM113" s="4">
        <f ca="1">CM112*EXP('Task 5'!CJ112)+$F113</f>
        <v>164719.6075227996</v>
      </c>
      <c r="CN113" s="4">
        <f ca="1">CN112*EXP('Task 5'!CK112)+$F113</f>
        <v>179724.7118433431</v>
      </c>
      <c r="CO113" s="4">
        <f ca="1">CO112*EXP('Task 5'!CL112)+$F113</f>
        <v>152438.92650935191</v>
      </c>
      <c r="CP113" s="4">
        <f ca="1">CP112*EXP('Task 5'!CM112)+$F113</f>
        <v>198225.47320329671</v>
      </c>
      <c r="CQ113" s="4">
        <f ca="1">CQ112*EXP('Task 5'!CN112)+$F113</f>
        <v>187797.99257235418</v>
      </c>
      <c r="CR113" s="4">
        <f ca="1">CR112*EXP('Task 5'!CO112)+$F113</f>
        <v>227574.49876061876</v>
      </c>
      <c r="CS113" s="4">
        <f ca="1">CS112*EXP('Task 5'!CP112)+$F113</f>
        <v>203704.89637077707</v>
      </c>
      <c r="CT113" s="4">
        <f ca="1">CT112*EXP('Task 5'!CQ112)+$F113</f>
        <v>234617.48641575471</v>
      </c>
      <c r="CU113" s="4">
        <f ca="1">CU112*EXP('Task 5'!CR112)+$F113</f>
        <v>200666.39248603294</v>
      </c>
      <c r="CV113" s="4">
        <f ca="1">CV112*EXP('Task 5'!CS112)+$F113</f>
        <v>160543.43211688657</v>
      </c>
      <c r="CW113" s="4">
        <f ca="1">CW112*EXP('Task 5'!CT112)+$F113</f>
        <v>165140.26827089186</v>
      </c>
      <c r="CX113" s="4">
        <f ca="1">CX112*EXP('Task 5'!CU112)+$F113</f>
        <v>163784.19280501589</v>
      </c>
      <c r="CY113" s="4">
        <f ca="1">CY112*EXP('Task 5'!CV112)+$F113</f>
        <v>258279.35359677416</v>
      </c>
      <c r="CZ113" s="4">
        <f ca="1">CZ112*EXP('Task 5'!CW112)+$F113</f>
        <v>132398.59974889457</v>
      </c>
      <c r="DA113" s="4">
        <f ca="1">DA112*EXP('Task 5'!CX112)+$F113</f>
        <v>155507.54159281478</v>
      </c>
      <c r="DB113" s="4">
        <f ca="1">DB112*EXP('Task 5'!CY112)+$F113</f>
        <v>193828.95727901152</v>
      </c>
    </row>
    <row r="114" spans="1:106" x14ac:dyDescent="0.25">
      <c r="A114">
        <v>108</v>
      </c>
      <c r="B114" s="1">
        <f>'Task 2'!B111</f>
        <v>48244</v>
      </c>
      <c r="C114" s="4">
        <f>$B$3*'Task 2'!G111</f>
        <v>633.55460962600966</v>
      </c>
      <c r="D114" s="5">
        <f>'Task 3'!F111</f>
        <v>3.4442459418413396E-3</v>
      </c>
      <c r="E114" s="4">
        <f t="shared" si="3"/>
        <v>78312.022990542828</v>
      </c>
      <c r="F114" s="4">
        <f>$C$3*'Task 2'!G111</f>
        <v>1478.2940891273558</v>
      </c>
      <c r="G114" s="4">
        <f ca="1">G113*EXP('Task 5'!D113)+$F114</f>
        <v>189469.43090233105</v>
      </c>
      <c r="H114" s="4">
        <f ca="1">H113*EXP('Task 5'!E113)+$F114</f>
        <v>199968.54643973947</v>
      </c>
      <c r="I114" s="4">
        <f ca="1">I113*EXP('Task 5'!F113)+$F114</f>
        <v>161561.00032071222</v>
      </c>
      <c r="J114" s="4">
        <f ca="1">J113*EXP('Task 5'!G113)+$F114</f>
        <v>178037.58209416873</v>
      </c>
      <c r="K114" s="4">
        <f ca="1">K113*EXP('Task 5'!H113)+$F114</f>
        <v>435765.85108713526</v>
      </c>
      <c r="L114" s="4">
        <f ca="1">L113*EXP('Task 5'!I113)+$F114</f>
        <v>105174.01054405993</v>
      </c>
      <c r="M114" s="4">
        <f ca="1">M113*EXP('Task 5'!J113)+$F114</f>
        <v>182492.54021211178</v>
      </c>
      <c r="N114" s="4">
        <f ca="1">N113*EXP('Task 5'!K113)+$F114</f>
        <v>160275.77309403871</v>
      </c>
      <c r="O114" s="4">
        <f ca="1">O113*EXP('Task 5'!L113)+$F114</f>
        <v>216261.56472353695</v>
      </c>
      <c r="P114" s="4">
        <f ca="1">P113*EXP('Task 5'!M113)+$F114</f>
        <v>113841.88234566196</v>
      </c>
      <c r="Q114" s="4">
        <f ca="1">Q113*EXP('Task 5'!N113)+$F114</f>
        <v>191273.4641126928</v>
      </c>
      <c r="R114" s="4">
        <f ca="1">R113*EXP('Task 5'!O113)+$F114</f>
        <v>246339.76132811149</v>
      </c>
      <c r="S114" s="4">
        <f ca="1">S113*EXP('Task 5'!P113)+$F114</f>
        <v>152392.85626134419</v>
      </c>
      <c r="T114" s="4">
        <f ca="1">T113*EXP('Task 5'!Q113)+$F114</f>
        <v>249013.34245243217</v>
      </c>
      <c r="U114" s="4">
        <f ca="1">U113*EXP('Task 5'!R113)+$F114</f>
        <v>240339.53570866014</v>
      </c>
      <c r="V114" s="4">
        <f ca="1">V113*EXP('Task 5'!S113)+$F114</f>
        <v>180906.11790254377</v>
      </c>
      <c r="W114" s="4">
        <f ca="1">W113*EXP('Task 5'!T113)+$F114</f>
        <v>166020.47222957076</v>
      </c>
      <c r="X114" s="4">
        <f ca="1">X113*EXP('Task 5'!U113)+$F114</f>
        <v>233540.68223118549</v>
      </c>
      <c r="Y114" s="4">
        <f ca="1">Y113*EXP('Task 5'!V113)+$F114</f>
        <v>118817.3583752485</v>
      </c>
      <c r="Z114" s="4">
        <f ca="1">Z113*EXP('Task 5'!W113)+$F114</f>
        <v>304472.85989172052</v>
      </c>
      <c r="AA114" s="4">
        <f ca="1">AA113*EXP('Task 5'!X113)+$F114</f>
        <v>253565.91857616825</v>
      </c>
      <c r="AB114" s="4">
        <f ca="1">AB113*EXP('Task 5'!Y113)+$F114</f>
        <v>115254.09637340816</v>
      </c>
      <c r="AC114" s="4">
        <f ca="1">AC113*EXP('Task 5'!Z113)+$F114</f>
        <v>148114.09209735275</v>
      </c>
      <c r="AD114" s="4">
        <f ca="1">AD113*EXP('Task 5'!AA113)+$F114</f>
        <v>201237.29033844764</v>
      </c>
      <c r="AE114" s="4">
        <f ca="1">AE113*EXP('Task 5'!AB113)+$F114</f>
        <v>184658.92933861638</v>
      </c>
      <c r="AF114" s="4">
        <f ca="1">AF113*EXP('Task 5'!AC113)+$F114</f>
        <v>90983.319888515165</v>
      </c>
      <c r="AG114" s="4">
        <f ca="1">AG113*EXP('Task 5'!AD113)+$F114</f>
        <v>195409.61735436216</v>
      </c>
      <c r="AH114" s="4">
        <f ca="1">AH113*EXP('Task 5'!AE113)+$F114</f>
        <v>221189.71940027282</v>
      </c>
      <c r="AI114" s="4">
        <f ca="1">AI113*EXP('Task 5'!AF113)+$F114</f>
        <v>167189.41746348905</v>
      </c>
      <c r="AJ114" s="4">
        <f ca="1">AJ113*EXP('Task 5'!AG113)+$F114</f>
        <v>178782.1676509727</v>
      </c>
      <c r="AK114" s="4">
        <f ca="1">AK113*EXP('Task 5'!AH113)+$F114</f>
        <v>377020.6158778299</v>
      </c>
      <c r="AL114" s="4">
        <f ca="1">AL113*EXP('Task 5'!AI113)+$F114</f>
        <v>135566.85130362443</v>
      </c>
      <c r="AM114" s="4">
        <f ca="1">AM113*EXP('Task 5'!AJ113)+$F114</f>
        <v>188804.75135078203</v>
      </c>
      <c r="AN114" s="4">
        <f ca="1">AN113*EXP('Task 5'!AK113)+$F114</f>
        <v>161585.45349515666</v>
      </c>
      <c r="AO114" s="4">
        <f ca="1">AO113*EXP('Task 5'!AL113)+$F114</f>
        <v>149847.84561268464</v>
      </c>
      <c r="AP114" s="4">
        <f ca="1">AP113*EXP('Task 5'!AM113)+$F114</f>
        <v>233707.09066707004</v>
      </c>
      <c r="AQ114" s="4">
        <f ca="1">AQ113*EXP('Task 5'!AN113)+$F114</f>
        <v>273686.19799589389</v>
      </c>
      <c r="AR114" s="4">
        <f ca="1">AR113*EXP('Task 5'!AO113)+$F114</f>
        <v>118376.92365165145</v>
      </c>
      <c r="AS114" s="4">
        <f ca="1">AS113*EXP('Task 5'!AP113)+$F114</f>
        <v>114284.15987149977</v>
      </c>
      <c r="AT114" s="4">
        <f ca="1">AT113*EXP('Task 5'!AQ113)+$F114</f>
        <v>227451.9879827564</v>
      </c>
      <c r="AU114" s="4">
        <f ca="1">AU113*EXP('Task 5'!AR113)+$F114</f>
        <v>202862.32329331222</v>
      </c>
      <c r="AV114" s="4">
        <f ca="1">AV113*EXP('Task 5'!AS113)+$F114</f>
        <v>158989.07043516781</v>
      </c>
      <c r="AW114" s="4">
        <f ca="1">AW113*EXP('Task 5'!AT113)+$F114</f>
        <v>198129.04621562804</v>
      </c>
      <c r="AX114" s="4">
        <f ca="1">AX113*EXP('Task 5'!AU113)+$F114</f>
        <v>223754.49517386945</v>
      </c>
      <c r="AY114" s="4">
        <f ca="1">AY113*EXP('Task 5'!AV113)+$F114</f>
        <v>216368.0133166406</v>
      </c>
      <c r="AZ114" s="4">
        <f ca="1">AZ113*EXP('Task 5'!AW113)+$F114</f>
        <v>201849.81537124611</v>
      </c>
      <c r="BA114" s="4">
        <f ca="1">BA113*EXP('Task 5'!AX113)+$F114</f>
        <v>198874.73020742761</v>
      </c>
      <c r="BB114" s="4">
        <f ca="1">BB113*EXP('Task 5'!AY113)+$F114</f>
        <v>181914.52862740564</v>
      </c>
      <c r="BC114" s="4">
        <f ca="1">BC113*EXP('Task 5'!AZ113)+$F114</f>
        <v>174832.68551700583</v>
      </c>
      <c r="BD114" s="4">
        <f ca="1">BD113*EXP('Task 5'!BA113)+$F114</f>
        <v>121410.05738771555</v>
      </c>
      <c r="BE114" s="4">
        <f ca="1">BE113*EXP('Task 5'!BB113)+$F114</f>
        <v>247099.27757096625</v>
      </c>
      <c r="BF114" s="4">
        <f ca="1">BF113*EXP('Task 5'!BC113)+$F114</f>
        <v>246796.82564582268</v>
      </c>
      <c r="BG114" s="4">
        <f ca="1">BG113*EXP('Task 5'!BD113)+$F114</f>
        <v>492510.17156909185</v>
      </c>
      <c r="BH114" s="4">
        <f ca="1">BH113*EXP('Task 5'!BE113)+$F114</f>
        <v>193472.47424559604</v>
      </c>
      <c r="BI114" s="4">
        <f ca="1">BI113*EXP('Task 5'!BF113)+$F114</f>
        <v>210167.30068218624</v>
      </c>
      <c r="BJ114" s="4">
        <f ca="1">BJ113*EXP('Task 5'!BG113)+$F114</f>
        <v>265986.62968289695</v>
      </c>
      <c r="BK114" s="4">
        <f ca="1">BK113*EXP('Task 5'!BH113)+$F114</f>
        <v>125553.83168258483</v>
      </c>
      <c r="BL114" s="4">
        <f ca="1">BL113*EXP('Task 5'!BI113)+$F114</f>
        <v>177251.86119402241</v>
      </c>
      <c r="BM114" s="4">
        <f ca="1">BM113*EXP('Task 5'!BJ113)+$F114</f>
        <v>228960.84504622821</v>
      </c>
      <c r="BN114" s="4">
        <f ca="1">BN113*EXP('Task 5'!BK113)+$F114</f>
        <v>166115.99909399112</v>
      </c>
      <c r="BO114" s="4">
        <f ca="1">BO113*EXP('Task 5'!BL113)+$F114</f>
        <v>200895.02619597287</v>
      </c>
      <c r="BP114" s="4">
        <f ca="1">BP113*EXP('Task 5'!BM113)+$F114</f>
        <v>163555.75095118172</v>
      </c>
      <c r="BQ114" s="4">
        <f ca="1">BQ113*EXP('Task 5'!BN113)+$F114</f>
        <v>162443.88668790201</v>
      </c>
      <c r="BR114" s="4">
        <f ca="1">BR113*EXP('Task 5'!BO113)+$F114</f>
        <v>187196.06819263904</v>
      </c>
      <c r="BS114" s="4">
        <f ca="1">BS113*EXP('Task 5'!BP113)+$F114</f>
        <v>133822.73245665079</v>
      </c>
      <c r="BT114" s="4">
        <f ca="1">BT113*EXP('Task 5'!BQ113)+$F114</f>
        <v>186378.52000826137</v>
      </c>
      <c r="BU114" s="4">
        <f ca="1">BU113*EXP('Task 5'!BR113)+$F114</f>
        <v>186814.79556780672</v>
      </c>
      <c r="BV114" s="4">
        <f ca="1">BV113*EXP('Task 5'!BS113)+$F114</f>
        <v>245569.48716224398</v>
      </c>
      <c r="BW114" s="4">
        <f ca="1">BW113*EXP('Task 5'!BT113)+$F114</f>
        <v>175261.29450970667</v>
      </c>
      <c r="BX114" s="4">
        <f ca="1">BX113*EXP('Task 5'!BU113)+$F114</f>
        <v>144528.46923993231</v>
      </c>
      <c r="BY114" s="4">
        <f ca="1">BY113*EXP('Task 5'!BV113)+$F114</f>
        <v>201146.53023388854</v>
      </c>
      <c r="BZ114" s="4">
        <f ca="1">BZ113*EXP('Task 5'!BW113)+$F114</f>
        <v>165497.05230899871</v>
      </c>
      <c r="CA114" s="4">
        <f ca="1">CA113*EXP('Task 5'!BX113)+$F114</f>
        <v>264526.05893697782</v>
      </c>
      <c r="CB114" s="4">
        <f ca="1">CB113*EXP('Task 5'!BY113)+$F114</f>
        <v>218171.99775779535</v>
      </c>
      <c r="CC114" s="4">
        <f ca="1">CC113*EXP('Task 5'!BZ113)+$F114</f>
        <v>302244.54301506252</v>
      </c>
      <c r="CD114" s="4">
        <f ca="1">CD113*EXP('Task 5'!CA113)+$F114</f>
        <v>157621.82729189238</v>
      </c>
      <c r="CE114" s="4">
        <f ca="1">CE113*EXP('Task 5'!CB113)+$F114</f>
        <v>198227.9192821694</v>
      </c>
      <c r="CF114" s="4">
        <f ca="1">CF113*EXP('Task 5'!CC113)+$F114</f>
        <v>263245.52226980199</v>
      </c>
      <c r="CG114" s="4">
        <f ca="1">CG113*EXP('Task 5'!CD113)+$F114</f>
        <v>226288.61075446446</v>
      </c>
      <c r="CH114" s="4">
        <f ca="1">CH113*EXP('Task 5'!CE113)+$F114</f>
        <v>127273.92717480657</v>
      </c>
      <c r="CI114" s="4">
        <f ca="1">CI113*EXP('Task 5'!CF113)+$F114</f>
        <v>229817.02746405889</v>
      </c>
      <c r="CJ114" s="4">
        <f ca="1">CJ113*EXP('Task 5'!CG113)+$F114</f>
        <v>166822.76829207447</v>
      </c>
      <c r="CK114" s="4">
        <f ca="1">CK113*EXP('Task 5'!CH113)+$F114</f>
        <v>329677.99690993369</v>
      </c>
      <c r="CL114" s="4">
        <f ca="1">CL113*EXP('Task 5'!CI113)+$F114</f>
        <v>141845.09942540238</v>
      </c>
      <c r="CM114" s="4">
        <f ca="1">CM113*EXP('Task 5'!CJ113)+$F114</f>
        <v>167388.45239261739</v>
      </c>
      <c r="CN114" s="4">
        <f ca="1">CN113*EXP('Task 5'!CK113)+$F114</f>
        <v>183699.87141385878</v>
      </c>
      <c r="CO114" s="4">
        <f ca="1">CO113*EXP('Task 5'!CL113)+$F114</f>
        <v>158560.6349986218</v>
      </c>
      <c r="CP114" s="4">
        <f ca="1">CP113*EXP('Task 5'!CM113)+$F114</f>
        <v>187925.69984339725</v>
      </c>
      <c r="CQ114" s="4">
        <f ca="1">CQ113*EXP('Task 5'!CN113)+$F114</f>
        <v>187172.68294130851</v>
      </c>
      <c r="CR114" s="4">
        <f ca="1">CR113*EXP('Task 5'!CO113)+$F114</f>
        <v>217534.81214540172</v>
      </c>
      <c r="CS114" s="4">
        <f ca="1">CS113*EXP('Task 5'!CP113)+$F114</f>
        <v>213329.10891577762</v>
      </c>
      <c r="CT114" s="4">
        <f ca="1">CT113*EXP('Task 5'!CQ113)+$F114</f>
        <v>240109.47537137454</v>
      </c>
      <c r="CU114" s="4">
        <f ca="1">CU113*EXP('Task 5'!CR113)+$F114</f>
        <v>221963.47798571683</v>
      </c>
      <c r="CV114" s="4">
        <f ca="1">CV113*EXP('Task 5'!CS113)+$F114</f>
        <v>170698.99055408122</v>
      </c>
      <c r="CW114" s="4">
        <f ca="1">CW113*EXP('Task 5'!CT113)+$F114</f>
        <v>158578.71730969296</v>
      </c>
      <c r="CX114" s="4">
        <f ca="1">CX113*EXP('Task 5'!CU113)+$F114</f>
        <v>171814.29450308025</v>
      </c>
      <c r="CY114" s="4">
        <f ca="1">CY113*EXP('Task 5'!CV113)+$F114</f>
        <v>246794.53621603263</v>
      </c>
      <c r="CZ114" s="4">
        <f ca="1">CZ113*EXP('Task 5'!CW113)+$F114</f>
        <v>129235.88660577682</v>
      </c>
      <c r="DA114" s="4">
        <f ca="1">DA113*EXP('Task 5'!CX113)+$F114</f>
        <v>147287.69638370772</v>
      </c>
      <c r="DB114" s="4">
        <f ca="1">DB113*EXP('Task 5'!CY113)+$F114</f>
        <v>207285.31498548909</v>
      </c>
    </row>
    <row r="115" spans="1:106" x14ac:dyDescent="0.25">
      <c r="A115">
        <v>109</v>
      </c>
      <c r="B115" s="1">
        <f>'Task 2'!B112</f>
        <v>48273</v>
      </c>
      <c r="C115" s="4">
        <f>$B$3*'Task 2'!G112</f>
        <v>633.55460962600966</v>
      </c>
      <c r="D115" s="5">
        <f>'Task 3'!F112</f>
        <v>3.4389602854536516E-3</v>
      </c>
      <c r="E115" s="4">
        <f t="shared" si="3"/>
        <v>79214.483707139167</v>
      </c>
      <c r="F115" s="4">
        <f>$C$3*'Task 2'!G112</f>
        <v>1478.2940891273558</v>
      </c>
      <c r="G115" s="4">
        <f ca="1">G114*EXP('Task 5'!D114)+$F115</f>
        <v>187430.80482325895</v>
      </c>
      <c r="H115" s="4">
        <f ca="1">H114*EXP('Task 5'!E114)+$F115</f>
        <v>216160.26690538094</v>
      </c>
      <c r="I115" s="4">
        <f ca="1">I114*EXP('Task 5'!F114)+$F115</f>
        <v>166813.35101511382</v>
      </c>
      <c r="J115" s="4">
        <f ca="1">J114*EXP('Task 5'!G114)+$F115</f>
        <v>191345.65178399446</v>
      </c>
      <c r="K115" s="4">
        <f ca="1">K114*EXP('Task 5'!H114)+$F115</f>
        <v>398043.80918576481</v>
      </c>
      <c r="L115" s="4">
        <f ca="1">L114*EXP('Task 5'!I114)+$F115</f>
        <v>106941.29944453113</v>
      </c>
      <c r="M115" s="4">
        <f ca="1">M114*EXP('Task 5'!J114)+$F115</f>
        <v>178926.09918455413</v>
      </c>
      <c r="N115" s="4">
        <f ca="1">N114*EXP('Task 5'!K114)+$F115</f>
        <v>164118.2859112341</v>
      </c>
      <c r="O115" s="4">
        <f ca="1">O114*EXP('Task 5'!L114)+$F115</f>
        <v>223514.37464476374</v>
      </c>
      <c r="P115" s="4">
        <f ca="1">P114*EXP('Task 5'!M114)+$F115</f>
        <v>119575.38516000479</v>
      </c>
      <c r="Q115" s="4">
        <f ca="1">Q114*EXP('Task 5'!N114)+$F115</f>
        <v>212315.79736745058</v>
      </c>
      <c r="R115" s="4">
        <f ca="1">R114*EXP('Task 5'!O114)+$F115</f>
        <v>275913.3261840241</v>
      </c>
      <c r="S115" s="4">
        <f ca="1">S114*EXP('Task 5'!P114)+$F115</f>
        <v>167624.19881905295</v>
      </c>
      <c r="T115" s="4">
        <f ca="1">T114*EXP('Task 5'!Q114)+$F115</f>
        <v>245957.07701692585</v>
      </c>
      <c r="U115" s="4">
        <f ca="1">U114*EXP('Task 5'!R114)+$F115</f>
        <v>263829.22087920475</v>
      </c>
      <c r="V115" s="4">
        <f ca="1">V114*EXP('Task 5'!S114)+$F115</f>
        <v>190841.62531908689</v>
      </c>
      <c r="W115" s="4">
        <f ca="1">W114*EXP('Task 5'!T114)+$F115</f>
        <v>166428.26231774097</v>
      </c>
      <c r="X115" s="4">
        <f ca="1">X114*EXP('Task 5'!U114)+$F115</f>
        <v>251854.48701587797</v>
      </c>
      <c r="Y115" s="4">
        <f ca="1">Y114*EXP('Task 5'!V114)+$F115</f>
        <v>111981.00538833259</v>
      </c>
      <c r="Z115" s="4">
        <f ca="1">Z114*EXP('Task 5'!W114)+$F115</f>
        <v>318343.54157879396</v>
      </c>
      <c r="AA115" s="4">
        <f ca="1">AA114*EXP('Task 5'!X114)+$F115</f>
        <v>259856.1711798537</v>
      </c>
      <c r="AB115" s="4">
        <f ca="1">AB114*EXP('Task 5'!Y114)+$F115</f>
        <v>114471.43093437045</v>
      </c>
      <c r="AC115" s="4">
        <f ca="1">AC114*EXP('Task 5'!Z114)+$F115</f>
        <v>151679.96470861926</v>
      </c>
      <c r="AD115" s="4">
        <f ca="1">AD114*EXP('Task 5'!AA114)+$F115</f>
        <v>197508.37401098016</v>
      </c>
      <c r="AE115" s="4">
        <f ca="1">AE114*EXP('Task 5'!AB114)+$F115</f>
        <v>210255.38687500363</v>
      </c>
      <c r="AF115" s="4">
        <f ca="1">AF114*EXP('Task 5'!AC114)+$F115</f>
        <v>98893.242744766583</v>
      </c>
      <c r="AG115" s="4">
        <f ca="1">AG114*EXP('Task 5'!AD114)+$F115</f>
        <v>193939.05344977629</v>
      </c>
      <c r="AH115" s="4">
        <f ca="1">AH114*EXP('Task 5'!AE114)+$F115</f>
        <v>220774.31633030737</v>
      </c>
      <c r="AI115" s="4">
        <f ca="1">AI114*EXP('Task 5'!AF114)+$F115</f>
        <v>159332.45065115724</v>
      </c>
      <c r="AJ115" s="4">
        <f ca="1">AJ114*EXP('Task 5'!AG114)+$F115</f>
        <v>195843.13371652088</v>
      </c>
      <c r="AK115" s="4">
        <f ca="1">AK114*EXP('Task 5'!AH114)+$F115</f>
        <v>372143.80577852071</v>
      </c>
      <c r="AL115" s="4">
        <f ca="1">AL114*EXP('Task 5'!AI114)+$F115</f>
        <v>144635.60135434466</v>
      </c>
      <c r="AM115" s="4">
        <f ca="1">AM114*EXP('Task 5'!AJ114)+$F115</f>
        <v>185891.25316984145</v>
      </c>
      <c r="AN115" s="4">
        <f ca="1">AN114*EXP('Task 5'!AK114)+$F115</f>
        <v>166278.27971876803</v>
      </c>
      <c r="AO115" s="4">
        <f ca="1">AO114*EXP('Task 5'!AL114)+$F115</f>
        <v>149136.62181710268</v>
      </c>
      <c r="AP115" s="4">
        <f ca="1">AP114*EXP('Task 5'!AM114)+$F115</f>
        <v>225148.05604923278</v>
      </c>
      <c r="AQ115" s="4">
        <f ca="1">AQ114*EXP('Task 5'!AN114)+$F115</f>
        <v>256271.73432275743</v>
      </c>
      <c r="AR115" s="4">
        <f ca="1">AR114*EXP('Task 5'!AO114)+$F115</f>
        <v>117379.65349247631</v>
      </c>
      <c r="AS115" s="4">
        <f ca="1">AS114*EXP('Task 5'!AP114)+$F115</f>
        <v>103961.54579070046</v>
      </c>
      <c r="AT115" s="4">
        <f ca="1">AT114*EXP('Task 5'!AQ114)+$F115</f>
        <v>230584.54746365725</v>
      </c>
      <c r="AU115" s="4">
        <f ca="1">AU114*EXP('Task 5'!AR114)+$F115</f>
        <v>201509.76632299289</v>
      </c>
      <c r="AV115" s="4">
        <f ca="1">AV114*EXP('Task 5'!AS114)+$F115</f>
        <v>169490.89100552816</v>
      </c>
      <c r="AW115" s="4">
        <f ca="1">AW114*EXP('Task 5'!AT114)+$F115</f>
        <v>211687.83260014356</v>
      </c>
      <c r="AX115" s="4">
        <f ca="1">AX114*EXP('Task 5'!AU114)+$F115</f>
        <v>227561.29167137347</v>
      </c>
      <c r="AY115" s="4">
        <f ca="1">AY114*EXP('Task 5'!AV114)+$F115</f>
        <v>207448.94262164336</v>
      </c>
      <c r="AZ115" s="4">
        <f ca="1">AZ114*EXP('Task 5'!AW114)+$F115</f>
        <v>205491.56094579637</v>
      </c>
      <c r="BA115" s="4">
        <f ca="1">BA114*EXP('Task 5'!AX114)+$F115</f>
        <v>206986.60458478559</v>
      </c>
      <c r="BB115" s="4">
        <f ca="1">BB114*EXP('Task 5'!AY114)+$F115</f>
        <v>176888.54716778922</v>
      </c>
      <c r="BC115" s="4">
        <f ca="1">BC114*EXP('Task 5'!AZ114)+$F115</f>
        <v>168671.43064475272</v>
      </c>
      <c r="BD115" s="4">
        <f ca="1">BD114*EXP('Task 5'!BA114)+$F115</f>
        <v>120691.88599314232</v>
      </c>
      <c r="BE115" s="4">
        <f ca="1">BE114*EXP('Task 5'!BB114)+$F115</f>
        <v>278044.72569850169</v>
      </c>
      <c r="BF115" s="4">
        <f ca="1">BF114*EXP('Task 5'!BC114)+$F115</f>
        <v>288727.35764245485</v>
      </c>
      <c r="BG115" s="4">
        <f ca="1">BG114*EXP('Task 5'!BD114)+$F115</f>
        <v>446589.7845362089</v>
      </c>
      <c r="BH115" s="4">
        <f ca="1">BH114*EXP('Task 5'!BE114)+$F115</f>
        <v>191614.97105941572</v>
      </c>
      <c r="BI115" s="4">
        <f ca="1">BI114*EXP('Task 5'!BF114)+$F115</f>
        <v>222305.80150468083</v>
      </c>
      <c r="BJ115" s="4">
        <f ca="1">BJ114*EXP('Task 5'!BG114)+$F115</f>
        <v>289318.33789431147</v>
      </c>
      <c r="BK115" s="4">
        <f ca="1">BK114*EXP('Task 5'!BH114)+$F115</f>
        <v>121620.18527957964</v>
      </c>
      <c r="BL115" s="4">
        <f ca="1">BL114*EXP('Task 5'!BI114)+$F115</f>
        <v>181780.02103478549</v>
      </c>
      <c r="BM115" s="4">
        <f ca="1">BM114*EXP('Task 5'!BJ114)+$F115</f>
        <v>228237.5137259296</v>
      </c>
      <c r="BN115" s="4">
        <f ca="1">BN114*EXP('Task 5'!BK114)+$F115</f>
        <v>161288.80005101077</v>
      </c>
      <c r="BO115" s="4">
        <f ca="1">BO114*EXP('Task 5'!BL114)+$F115</f>
        <v>222156.42067404478</v>
      </c>
      <c r="BP115" s="4">
        <f ca="1">BP114*EXP('Task 5'!BM114)+$F115</f>
        <v>159216.53419149207</v>
      </c>
      <c r="BQ115" s="4">
        <f ca="1">BQ114*EXP('Task 5'!BN114)+$F115</f>
        <v>162891.40988410742</v>
      </c>
      <c r="BR115" s="4">
        <f ca="1">BR114*EXP('Task 5'!BO114)+$F115</f>
        <v>182640.68570527973</v>
      </c>
      <c r="BS115" s="4">
        <f ca="1">BS114*EXP('Task 5'!BP114)+$F115</f>
        <v>135954.53070946172</v>
      </c>
      <c r="BT115" s="4">
        <f ca="1">BT114*EXP('Task 5'!BQ114)+$F115</f>
        <v>190143.48081283789</v>
      </c>
      <c r="BU115" s="4">
        <f ca="1">BU114*EXP('Task 5'!BR114)+$F115</f>
        <v>175040.99383107666</v>
      </c>
      <c r="BV115" s="4">
        <f ca="1">BV114*EXP('Task 5'!BS114)+$F115</f>
        <v>244841.56049841951</v>
      </c>
      <c r="BW115" s="4">
        <f ca="1">BW114*EXP('Task 5'!BT114)+$F115</f>
        <v>190875.99314486652</v>
      </c>
      <c r="BX115" s="4">
        <f ca="1">BX114*EXP('Task 5'!BU114)+$F115</f>
        <v>150120.18701202841</v>
      </c>
      <c r="BY115" s="4">
        <f ca="1">BY114*EXP('Task 5'!BV114)+$F115</f>
        <v>199945.5095520929</v>
      </c>
      <c r="BZ115" s="4">
        <f ca="1">BZ114*EXP('Task 5'!BW114)+$F115</f>
        <v>164269.00034642091</v>
      </c>
      <c r="CA115" s="4">
        <f ca="1">CA114*EXP('Task 5'!BX114)+$F115</f>
        <v>271767.98451074789</v>
      </c>
      <c r="CB115" s="4">
        <f ca="1">CB114*EXP('Task 5'!BY114)+$F115</f>
        <v>229543.63183667231</v>
      </c>
      <c r="CC115" s="4">
        <f ca="1">CC114*EXP('Task 5'!BZ114)+$F115</f>
        <v>297385.04056545044</v>
      </c>
      <c r="CD115" s="4">
        <f ca="1">CD114*EXP('Task 5'!CA114)+$F115</f>
        <v>158795.84153194231</v>
      </c>
      <c r="CE115" s="4">
        <f ca="1">CE114*EXP('Task 5'!CB114)+$F115</f>
        <v>193347.2549889308</v>
      </c>
      <c r="CF115" s="4">
        <f ca="1">CF114*EXP('Task 5'!CC114)+$F115</f>
        <v>254877.77043145651</v>
      </c>
      <c r="CG115" s="4">
        <f ca="1">CG114*EXP('Task 5'!CD114)+$F115</f>
        <v>233296.77107671974</v>
      </c>
      <c r="CH115" s="4">
        <f ca="1">CH114*EXP('Task 5'!CE114)+$F115</f>
        <v>119047.14850690043</v>
      </c>
      <c r="CI115" s="4">
        <f ca="1">CI114*EXP('Task 5'!CF114)+$F115</f>
        <v>234463.00090867686</v>
      </c>
      <c r="CJ115" s="4">
        <f ca="1">CJ114*EXP('Task 5'!CG114)+$F115</f>
        <v>157959.12290687504</v>
      </c>
      <c r="CK115" s="4">
        <f ca="1">CK114*EXP('Task 5'!CH114)+$F115</f>
        <v>310576.63242842956</v>
      </c>
      <c r="CL115" s="4">
        <f ca="1">CL114*EXP('Task 5'!CI114)+$F115</f>
        <v>143732.31997069455</v>
      </c>
      <c r="CM115" s="4">
        <f ca="1">CM114*EXP('Task 5'!CJ114)+$F115</f>
        <v>162908.04121237298</v>
      </c>
      <c r="CN115" s="4">
        <f ca="1">CN114*EXP('Task 5'!CK114)+$F115</f>
        <v>175964.65399144377</v>
      </c>
      <c r="CO115" s="4">
        <f ca="1">CO114*EXP('Task 5'!CL114)+$F115</f>
        <v>150778.029220139</v>
      </c>
      <c r="CP115" s="4">
        <f ca="1">CP114*EXP('Task 5'!CM114)+$F115</f>
        <v>209443.09932336872</v>
      </c>
      <c r="CQ115" s="4">
        <f ca="1">CQ114*EXP('Task 5'!CN114)+$F115</f>
        <v>179199.70336591697</v>
      </c>
      <c r="CR115" s="4">
        <f ca="1">CR114*EXP('Task 5'!CO114)+$F115</f>
        <v>222872.19085114481</v>
      </c>
      <c r="CS115" s="4">
        <f ca="1">CS114*EXP('Task 5'!CP114)+$F115</f>
        <v>213282.03947414007</v>
      </c>
      <c r="CT115" s="4">
        <f ca="1">CT114*EXP('Task 5'!CQ114)+$F115</f>
        <v>266375.47764924128</v>
      </c>
      <c r="CU115" s="4">
        <f ca="1">CU114*EXP('Task 5'!CR114)+$F115</f>
        <v>221393.81977442125</v>
      </c>
      <c r="CV115" s="4">
        <f ca="1">CV114*EXP('Task 5'!CS114)+$F115</f>
        <v>164133.5914224232</v>
      </c>
      <c r="CW115" s="4">
        <f ca="1">CW114*EXP('Task 5'!CT114)+$F115</f>
        <v>166862.29428890959</v>
      </c>
      <c r="CX115" s="4">
        <f ca="1">CX114*EXP('Task 5'!CU114)+$F115</f>
        <v>182662.97874537247</v>
      </c>
      <c r="CY115" s="4">
        <f ca="1">CY114*EXP('Task 5'!CV114)+$F115</f>
        <v>247589.19521919332</v>
      </c>
      <c r="CZ115" s="4">
        <f ca="1">CZ114*EXP('Task 5'!CW114)+$F115</f>
        <v>118442.75985415792</v>
      </c>
      <c r="DA115" s="4">
        <f ca="1">DA114*EXP('Task 5'!CX114)+$F115</f>
        <v>148526.27130696055</v>
      </c>
      <c r="DB115" s="4">
        <f ca="1">DB114*EXP('Task 5'!CY114)+$F115</f>
        <v>209190.14175702937</v>
      </c>
    </row>
    <row r="116" spans="1:106" x14ac:dyDescent="0.25">
      <c r="A116">
        <v>110</v>
      </c>
      <c r="B116" s="1">
        <f>'Task 2'!B113</f>
        <v>48304</v>
      </c>
      <c r="C116" s="4">
        <f>$B$3*'Task 2'!G113</f>
        <v>633.55460962600966</v>
      </c>
      <c r="D116" s="5">
        <f>'Task 3'!F113</f>
        <v>3.4337780675490759E-3</v>
      </c>
      <c r="E116" s="4">
        <f t="shared" si="3"/>
        <v>80119.641026650657</v>
      </c>
      <c r="F116" s="4">
        <f>$C$3*'Task 2'!G113</f>
        <v>1478.2940891273558</v>
      </c>
      <c r="G116" s="4">
        <f ca="1">G115*EXP('Task 5'!D115)+$F116</f>
        <v>208058.37499038191</v>
      </c>
      <c r="H116" s="4">
        <f ca="1">H115*EXP('Task 5'!E115)+$F116</f>
        <v>215771.77010871185</v>
      </c>
      <c r="I116" s="4">
        <f ca="1">I115*EXP('Task 5'!F115)+$F116</f>
        <v>175779.27707933259</v>
      </c>
      <c r="J116" s="4">
        <f ca="1">J115*EXP('Task 5'!G115)+$F116</f>
        <v>202785.28695964417</v>
      </c>
      <c r="K116" s="4">
        <f ca="1">K115*EXP('Task 5'!H115)+$F116</f>
        <v>410292.4258122209</v>
      </c>
      <c r="L116" s="4">
        <f ca="1">L115*EXP('Task 5'!I115)+$F116</f>
        <v>113250.84231217467</v>
      </c>
      <c r="M116" s="4">
        <f ca="1">M115*EXP('Task 5'!J115)+$F116</f>
        <v>179425.57695088285</v>
      </c>
      <c r="N116" s="4">
        <f ca="1">N115*EXP('Task 5'!K115)+$F116</f>
        <v>166980.82102341211</v>
      </c>
      <c r="O116" s="4">
        <f ca="1">O115*EXP('Task 5'!L115)+$F116</f>
        <v>242832.79249610467</v>
      </c>
      <c r="P116" s="4">
        <f ca="1">P115*EXP('Task 5'!M115)+$F116</f>
        <v>128216.44993120192</v>
      </c>
      <c r="Q116" s="4">
        <f ca="1">Q115*EXP('Task 5'!N115)+$F116</f>
        <v>216517.59444405665</v>
      </c>
      <c r="R116" s="4">
        <f ca="1">R115*EXP('Task 5'!O115)+$F116</f>
        <v>280448.15424713842</v>
      </c>
      <c r="S116" s="4">
        <f ca="1">S115*EXP('Task 5'!P115)+$F116</f>
        <v>169548.43050591712</v>
      </c>
      <c r="T116" s="4">
        <f ca="1">T115*EXP('Task 5'!Q115)+$F116</f>
        <v>251734.48657549516</v>
      </c>
      <c r="U116" s="4">
        <f ca="1">U115*EXP('Task 5'!R115)+$F116</f>
        <v>261238.87424884812</v>
      </c>
      <c r="V116" s="4">
        <f ca="1">V115*EXP('Task 5'!S115)+$F116</f>
        <v>187401.2117697896</v>
      </c>
      <c r="W116" s="4">
        <f ca="1">W115*EXP('Task 5'!T115)+$F116</f>
        <v>168328.44130210069</v>
      </c>
      <c r="X116" s="4">
        <f ca="1">X115*EXP('Task 5'!U115)+$F116</f>
        <v>249402.99668111338</v>
      </c>
      <c r="Y116" s="4">
        <f ca="1">Y115*EXP('Task 5'!V115)+$F116</f>
        <v>117606.26247291762</v>
      </c>
      <c r="Z116" s="4">
        <f ca="1">Z115*EXP('Task 5'!W115)+$F116</f>
        <v>318617.31671616028</v>
      </c>
      <c r="AA116" s="4">
        <f ca="1">AA115*EXP('Task 5'!X115)+$F116</f>
        <v>280789.44435792736</v>
      </c>
      <c r="AB116" s="4">
        <f ca="1">AB115*EXP('Task 5'!Y115)+$F116</f>
        <v>113721.00104492153</v>
      </c>
      <c r="AC116" s="4">
        <f ca="1">AC115*EXP('Task 5'!Z115)+$F116</f>
        <v>161584.30055048232</v>
      </c>
      <c r="AD116" s="4">
        <f ca="1">AD115*EXP('Task 5'!AA115)+$F116</f>
        <v>197305.60518504729</v>
      </c>
      <c r="AE116" s="4">
        <f ca="1">AE115*EXP('Task 5'!AB115)+$F116</f>
        <v>216701.58057680773</v>
      </c>
      <c r="AF116" s="4">
        <f ca="1">AF115*EXP('Task 5'!AC115)+$F116</f>
        <v>111202.38389042539</v>
      </c>
      <c r="AG116" s="4">
        <f ca="1">AG115*EXP('Task 5'!AD115)+$F116</f>
        <v>197994.63782144658</v>
      </c>
      <c r="AH116" s="4">
        <f ca="1">AH115*EXP('Task 5'!AE115)+$F116</f>
        <v>210100.94625786145</v>
      </c>
      <c r="AI116" s="4">
        <f ca="1">AI115*EXP('Task 5'!AF115)+$F116</f>
        <v>167314.71002739959</v>
      </c>
      <c r="AJ116" s="4">
        <f ca="1">AJ115*EXP('Task 5'!AG115)+$F116</f>
        <v>197335.83907848067</v>
      </c>
      <c r="AK116" s="4">
        <f ca="1">AK115*EXP('Task 5'!AH115)+$F116</f>
        <v>390544.22448291694</v>
      </c>
      <c r="AL116" s="4">
        <f ca="1">AL115*EXP('Task 5'!AI115)+$F116</f>
        <v>147805.27938402686</v>
      </c>
      <c r="AM116" s="4">
        <f ca="1">AM115*EXP('Task 5'!AJ115)+$F116</f>
        <v>193341.82127360557</v>
      </c>
      <c r="AN116" s="4">
        <f ca="1">AN115*EXP('Task 5'!AK115)+$F116</f>
        <v>177825.83375831941</v>
      </c>
      <c r="AO116" s="4">
        <f ca="1">AO115*EXP('Task 5'!AL115)+$F116</f>
        <v>150766.14886385412</v>
      </c>
      <c r="AP116" s="4">
        <f ca="1">AP115*EXP('Task 5'!AM115)+$F116</f>
        <v>227745.40116273385</v>
      </c>
      <c r="AQ116" s="4">
        <f ca="1">AQ115*EXP('Task 5'!AN115)+$F116</f>
        <v>247988.01441159457</v>
      </c>
      <c r="AR116" s="4">
        <f ca="1">AR115*EXP('Task 5'!AO115)+$F116</f>
        <v>117762.1016795395</v>
      </c>
      <c r="AS116" s="4">
        <f ca="1">AS115*EXP('Task 5'!AP115)+$F116</f>
        <v>104096.68763944414</v>
      </c>
      <c r="AT116" s="4">
        <f ca="1">AT115*EXP('Task 5'!AQ115)+$F116</f>
        <v>241927.92195153743</v>
      </c>
      <c r="AU116" s="4">
        <f ca="1">AU115*EXP('Task 5'!AR115)+$F116</f>
        <v>202030.97297600916</v>
      </c>
      <c r="AV116" s="4">
        <f ca="1">AV115*EXP('Task 5'!AS115)+$F116</f>
        <v>175590.69225227181</v>
      </c>
      <c r="AW116" s="4">
        <f ca="1">AW115*EXP('Task 5'!AT115)+$F116</f>
        <v>213757.12873312147</v>
      </c>
      <c r="AX116" s="4">
        <f ca="1">AX115*EXP('Task 5'!AU115)+$F116</f>
        <v>216734.61023290124</v>
      </c>
      <c r="AY116" s="4">
        <f ca="1">AY115*EXP('Task 5'!AV115)+$F116</f>
        <v>183812.92488087408</v>
      </c>
      <c r="AZ116" s="4">
        <f ca="1">AZ115*EXP('Task 5'!AW115)+$F116</f>
        <v>214819.41243776621</v>
      </c>
      <c r="BA116" s="4">
        <f ca="1">BA115*EXP('Task 5'!AX115)+$F116</f>
        <v>215111.40145100674</v>
      </c>
      <c r="BB116" s="4">
        <f ca="1">BB115*EXP('Task 5'!AY115)+$F116</f>
        <v>199689.58676786139</v>
      </c>
      <c r="BC116" s="4">
        <f ca="1">BC115*EXP('Task 5'!AZ115)+$F116</f>
        <v>178536.76332961471</v>
      </c>
      <c r="BD116" s="4">
        <f ca="1">BD115*EXP('Task 5'!BA115)+$F116</f>
        <v>123417.1754848687</v>
      </c>
      <c r="BE116" s="4">
        <f ca="1">BE115*EXP('Task 5'!BB115)+$F116</f>
        <v>270056.35004042689</v>
      </c>
      <c r="BF116" s="4">
        <f ca="1">BF115*EXP('Task 5'!BC115)+$F116</f>
        <v>312479.04049676342</v>
      </c>
      <c r="BG116" s="4">
        <f ca="1">BG115*EXP('Task 5'!BD115)+$F116</f>
        <v>450312.90054003906</v>
      </c>
      <c r="BH116" s="4">
        <f ca="1">BH115*EXP('Task 5'!BE115)+$F116</f>
        <v>207856.78470156982</v>
      </c>
      <c r="BI116" s="4">
        <f ca="1">BI115*EXP('Task 5'!BF115)+$F116</f>
        <v>221853.00070239074</v>
      </c>
      <c r="BJ116" s="4">
        <f ca="1">BJ115*EXP('Task 5'!BG115)+$F116</f>
        <v>281328.97197457642</v>
      </c>
      <c r="BK116" s="4">
        <f ca="1">BK115*EXP('Task 5'!BH115)+$F116</f>
        <v>129712.52987862451</v>
      </c>
      <c r="BL116" s="4">
        <f ca="1">BL115*EXP('Task 5'!BI115)+$F116</f>
        <v>175818.89722319221</v>
      </c>
      <c r="BM116" s="4">
        <f ca="1">BM115*EXP('Task 5'!BJ115)+$F116</f>
        <v>217457.73791941741</v>
      </c>
      <c r="BN116" s="4">
        <f ca="1">BN115*EXP('Task 5'!BK115)+$F116</f>
        <v>165583.09882200963</v>
      </c>
      <c r="BO116" s="4">
        <f ca="1">BO115*EXP('Task 5'!BL115)+$F116</f>
        <v>217439.9243206839</v>
      </c>
      <c r="BP116" s="4">
        <f ca="1">BP115*EXP('Task 5'!BM115)+$F116</f>
        <v>158208.53569662254</v>
      </c>
      <c r="BQ116" s="4">
        <f ca="1">BQ115*EXP('Task 5'!BN115)+$F116</f>
        <v>163964.85682824091</v>
      </c>
      <c r="BR116" s="4">
        <f ca="1">BR115*EXP('Task 5'!BO115)+$F116</f>
        <v>183173.26071257179</v>
      </c>
      <c r="BS116" s="4">
        <f ca="1">BS115*EXP('Task 5'!BP115)+$F116</f>
        <v>142347.0154400224</v>
      </c>
      <c r="BT116" s="4">
        <f ca="1">BT115*EXP('Task 5'!BQ115)+$F116</f>
        <v>212442.74088131622</v>
      </c>
      <c r="BU116" s="4">
        <f ca="1">BU115*EXP('Task 5'!BR115)+$F116</f>
        <v>160780.88945572748</v>
      </c>
      <c r="BV116" s="4">
        <f ca="1">BV115*EXP('Task 5'!BS115)+$F116</f>
        <v>250564.65078413978</v>
      </c>
      <c r="BW116" s="4">
        <f ca="1">BW115*EXP('Task 5'!BT115)+$F116</f>
        <v>190623.73443162939</v>
      </c>
      <c r="BX116" s="4">
        <f ca="1">BX115*EXP('Task 5'!BU115)+$F116</f>
        <v>150011.0349068596</v>
      </c>
      <c r="BY116" s="4">
        <f ca="1">BY115*EXP('Task 5'!BV115)+$F116</f>
        <v>195527.10262656788</v>
      </c>
      <c r="BZ116" s="4">
        <f ca="1">BZ115*EXP('Task 5'!BW115)+$F116</f>
        <v>150551.28598219651</v>
      </c>
      <c r="CA116" s="4">
        <f ca="1">CA115*EXP('Task 5'!BX115)+$F116</f>
        <v>280743.70431283367</v>
      </c>
      <c r="CB116" s="4">
        <f ca="1">CB115*EXP('Task 5'!BY115)+$F116</f>
        <v>219413.31612991111</v>
      </c>
      <c r="CC116" s="4">
        <f ca="1">CC115*EXP('Task 5'!BZ115)+$F116</f>
        <v>304859.9776365062</v>
      </c>
      <c r="CD116" s="4">
        <f ca="1">CD115*EXP('Task 5'!CA115)+$F116</f>
        <v>154146.49399637038</v>
      </c>
      <c r="CE116" s="4">
        <f ca="1">CE115*EXP('Task 5'!CB115)+$F116</f>
        <v>195702.34635161897</v>
      </c>
      <c r="CF116" s="4">
        <f ca="1">CF115*EXP('Task 5'!CC115)+$F116</f>
        <v>277650.42298684065</v>
      </c>
      <c r="CG116" s="4">
        <f ca="1">CG115*EXP('Task 5'!CD115)+$F116</f>
        <v>230666.066403573</v>
      </c>
      <c r="CH116" s="4">
        <f ca="1">CH115*EXP('Task 5'!CE115)+$F116</f>
        <v>111686.95442413056</v>
      </c>
      <c r="CI116" s="4">
        <f ca="1">CI115*EXP('Task 5'!CF115)+$F116</f>
        <v>218699.15439054242</v>
      </c>
      <c r="CJ116" s="4">
        <f ca="1">CJ115*EXP('Task 5'!CG115)+$F116</f>
        <v>162902.0415879263</v>
      </c>
      <c r="CK116" s="4">
        <f ca="1">CK115*EXP('Task 5'!CH115)+$F116</f>
        <v>312007.58956423064</v>
      </c>
      <c r="CL116" s="4">
        <f ca="1">CL115*EXP('Task 5'!CI115)+$F116</f>
        <v>150781.74181829687</v>
      </c>
      <c r="CM116" s="4">
        <f ca="1">CM115*EXP('Task 5'!CJ115)+$F116</f>
        <v>167715.46511350811</v>
      </c>
      <c r="CN116" s="4">
        <f ca="1">CN115*EXP('Task 5'!CK115)+$F116</f>
        <v>179126.68385532449</v>
      </c>
      <c r="CO116" s="4">
        <f ca="1">CO115*EXP('Task 5'!CL115)+$F116</f>
        <v>150548.79345106252</v>
      </c>
      <c r="CP116" s="4">
        <f ca="1">CP115*EXP('Task 5'!CM115)+$F116</f>
        <v>207099.85539889755</v>
      </c>
      <c r="CQ116" s="4">
        <f ca="1">CQ115*EXP('Task 5'!CN115)+$F116</f>
        <v>179348.94847674223</v>
      </c>
      <c r="CR116" s="4">
        <f ca="1">CR115*EXP('Task 5'!CO115)+$F116</f>
        <v>219991.99047436184</v>
      </c>
      <c r="CS116" s="4">
        <f ca="1">CS115*EXP('Task 5'!CP115)+$F116</f>
        <v>216049.51332960342</v>
      </c>
      <c r="CT116" s="4">
        <f ca="1">CT115*EXP('Task 5'!CQ115)+$F116</f>
        <v>264756.03643371514</v>
      </c>
      <c r="CU116" s="4">
        <f ca="1">CU115*EXP('Task 5'!CR115)+$F116</f>
        <v>207363.08510595516</v>
      </c>
      <c r="CV116" s="4">
        <f ca="1">CV115*EXP('Task 5'!CS115)+$F116</f>
        <v>157722.16279592254</v>
      </c>
      <c r="CW116" s="4">
        <f ca="1">CW115*EXP('Task 5'!CT115)+$F116</f>
        <v>152898.05332978923</v>
      </c>
      <c r="CX116" s="4">
        <f ca="1">CX115*EXP('Task 5'!CU115)+$F116</f>
        <v>184244.83576736329</v>
      </c>
      <c r="CY116" s="4">
        <f ca="1">CY115*EXP('Task 5'!CV115)+$F116</f>
        <v>270115.47267477255</v>
      </c>
      <c r="CZ116" s="4">
        <f ca="1">CZ115*EXP('Task 5'!CW115)+$F116</f>
        <v>127057.5422466505</v>
      </c>
      <c r="DA116" s="4">
        <f ca="1">DA115*EXP('Task 5'!CX115)+$F116</f>
        <v>143271.36354008908</v>
      </c>
      <c r="DB116" s="4">
        <f ca="1">DB115*EXP('Task 5'!CY115)+$F116</f>
        <v>216605.15946666317</v>
      </c>
    </row>
    <row r="117" spans="1:106" x14ac:dyDescent="0.25">
      <c r="A117">
        <v>111</v>
      </c>
      <c r="B117" s="1">
        <f>'Task 2'!B114</f>
        <v>48334</v>
      </c>
      <c r="C117" s="4">
        <f>$B$3*'Task 2'!G114</f>
        <v>633.55460962600966</v>
      </c>
      <c r="D117" s="5">
        <f>'Task 3'!F114</f>
        <v>3.4287001211750212E-3</v>
      </c>
      <c r="E117" s="4">
        <f t="shared" si="3"/>
        <v>81027.503417860818</v>
      </c>
      <c r="F117" s="4">
        <f>$C$3*'Task 2'!G114</f>
        <v>1478.2940891273558</v>
      </c>
      <c r="G117" s="4">
        <f ca="1">G116*EXP('Task 5'!D116)+$F117</f>
        <v>201604.2790919581</v>
      </c>
      <c r="H117" s="4">
        <f ca="1">H116*EXP('Task 5'!E116)+$F117</f>
        <v>204250.83590766054</v>
      </c>
      <c r="I117" s="4">
        <f ca="1">I116*EXP('Task 5'!F116)+$F117</f>
        <v>171411.89014017515</v>
      </c>
      <c r="J117" s="4">
        <f ca="1">J116*EXP('Task 5'!G116)+$F117</f>
        <v>212244.80475631315</v>
      </c>
      <c r="K117" s="4">
        <f ca="1">K116*EXP('Task 5'!H116)+$F117</f>
        <v>463955.46648293117</v>
      </c>
      <c r="L117" s="4">
        <f ca="1">L116*EXP('Task 5'!I116)+$F117</f>
        <v>116837.40933514417</v>
      </c>
      <c r="M117" s="4">
        <f ca="1">M116*EXP('Task 5'!J116)+$F117</f>
        <v>160074.67610473724</v>
      </c>
      <c r="N117" s="4">
        <f ca="1">N116*EXP('Task 5'!K116)+$F117</f>
        <v>179144.71403504521</v>
      </c>
      <c r="O117" s="4">
        <f ca="1">O116*EXP('Task 5'!L116)+$F117</f>
        <v>239950.07962490743</v>
      </c>
      <c r="P117" s="4">
        <f ca="1">P116*EXP('Task 5'!M116)+$F117</f>
        <v>127330.24759661323</v>
      </c>
      <c r="Q117" s="4">
        <f ca="1">Q116*EXP('Task 5'!N116)+$F117</f>
        <v>217432.49807199076</v>
      </c>
      <c r="R117" s="4">
        <f ca="1">R116*EXP('Task 5'!O116)+$F117</f>
        <v>284538.40897104464</v>
      </c>
      <c r="S117" s="4">
        <f ca="1">S116*EXP('Task 5'!P116)+$F117</f>
        <v>172423.86608749148</v>
      </c>
      <c r="T117" s="4">
        <f ca="1">T116*EXP('Task 5'!Q116)+$F117</f>
        <v>239447.38331156818</v>
      </c>
      <c r="U117" s="4">
        <f ca="1">U116*EXP('Task 5'!R116)+$F117</f>
        <v>243923.57108779933</v>
      </c>
      <c r="V117" s="4">
        <f ca="1">V116*EXP('Task 5'!S116)+$F117</f>
        <v>189688.09738369595</v>
      </c>
      <c r="W117" s="4">
        <f ca="1">W116*EXP('Task 5'!T116)+$F117</f>
        <v>165897.47893806818</v>
      </c>
      <c r="X117" s="4">
        <f ca="1">X116*EXP('Task 5'!U116)+$F117</f>
        <v>247172.04682312923</v>
      </c>
      <c r="Y117" s="4">
        <f ca="1">Y116*EXP('Task 5'!V116)+$F117</f>
        <v>119989.25052180699</v>
      </c>
      <c r="Z117" s="4">
        <f ca="1">Z116*EXP('Task 5'!W116)+$F117</f>
        <v>327467.79721784178</v>
      </c>
      <c r="AA117" s="4">
        <f ca="1">AA116*EXP('Task 5'!X116)+$F117</f>
        <v>280560.84577240655</v>
      </c>
      <c r="AB117" s="4">
        <f ca="1">AB116*EXP('Task 5'!Y116)+$F117</f>
        <v>114384.93642768828</v>
      </c>
      <c r="AC117" s="4">
        <f ca="1">AC116*EXP('Task 5'!Z116)+$F117</f>
        <v>181470.925111413</v>
      </c>
      <c r="AD117" s="4">
        <f ca="1">AD116*EXP('Task 5'!AA116)+$F117</f>
        <v>205477.06779815868</v>
      </c>
      <c r="AE117" s="4">
        <f ca="1">AE116*EXP('Task 5'!AB116)+$F117</f>
        <v>227170.73957692689</v>
      </c>
      <c r="AF117" s="4">
        <f ca="1">AF116*EXP('Task 5'!AC116)+$F117</f>
        <v>120403.20156123322</v>
      </c>
      <c r="AG117" s="4">
        <f ca="1">AG116*EXP('Task 5'!AD116)+$F117</f>
        <v>206620.468471923</v>
      </c>
      <c r="AH117" s="4">
        <f ca="1">AH116*EXP('Task 5'!AE116)+$F117</f>
        <v>218342.69046595533</v>
      </c>
      <c r="AI117" s="4">
        <f ca="1">AI116*EXP('Task 5'!AF116)+$F117</f>
        <v>178004.94876656594</v>
      </c>
      <c r="AJ117" s="4">
        <f ca="1">AJ116*EXP('Task 5'!AG116)+$F117</f>
        <v>185654.26469850758</v>
      </c>
      <c r="AK117" s="4">
        <f ca="1">AK116*EXP('Task 5'!AH116)+$F117</f>
        <v>399140.4792701666</v>
      </c>
      <c r="AL117" s="4">
        <f ca="1">AL116*EXP('Task 5'!AI116)+$F117</f>
        <v>145209.86960168116</v>
      </c>
      <c r="AM117" s="4">
        <f ca="1">AM116*EXP('Task 5'!AJ116)+$F117</f>
        <v>186950.04060653027</v>
      </c>
      <c r="AN117" s="4">
        <f ca="1">AN116*EXP('Task 5'!AK116)+$F117</f>
        <v>195260.77032029247</v>
      </c>
      <c r="AO117" s="4">
        <f ca="1">AO116*EXP('Task 5'!AL116)+$F117</f>
        <v>148972.25959449128</v>
      </c>
      <c r="AP117" s="4">
        <f ca="1">AP116*EXP('Task 5'!AM116)+$F117</f>
        <v>214281.94384111752</v>
      </c>
      <c r="AQ117" s="4">
        <f ca="1">AQ116*EXP('Task 5'!AN116)+$F117</f>
        <v>243145.3522614812</v>
      </c>
      <c r="AR117" s="4">
        <f ca="1">AR116*EXP('Task 5'!AO116)+$F117</f>
        <v>112584.49487274699</v>
      </c>
      <c r="AS117" s="4">
        <f ca="1">AS116*EXP('Task 5'!AP116)+$F117</f>
        <v>106661.47624911234</v>
      </c>
      <c r="AT117" s="4">
        <f ca="1">AT116*EXP('Task 5'!AQ116)+$F117</f>
        <v>246639.28112727296</v>
      </c>
      <c r="AU117" s="4">
        <f ca="1">AU116*EXP('Task 5'!AR116)+$F117</f>
        <v>208873.1410588265</v>
      </c>
      <c r="AV117" s="4">
        <f ca="1">AV116*EXP('Task 5'!AS116)+$F117</f>
        <v>164690.81161601469</v>
      </c>
      <c r="AW117" s="4">
        <f ca="1">AW116*EXP('Task 5'!AT116)+$F117</f>
        <v>230464.76780649432</v>
      </c>
      <c r="AX117" s="4">
        <f ca="1">AX116*EXP('Task 5'!AU116)+$F117</f>
        <v>243273.43137337273</v>
      </c>
      <c r="AY117" s="4">
        <f ca="1">AY116*EXP('Task 5'!AV116)+$F117</f>
        <v>195948.44559744894</v>
      </c>
      <c r="AZ117" s="4">
        <f ca="1">AZ116*EXP('Task 5'!AW116)+$F117</f>
        <v>222351.77153123115</v>
      </c>
      <c r="BA117" s="4">
        <f ca="1">BA116*EXP('Task 5'!AX116)+$F117</f>
        <v>237425.39519029911</v>
      </c>
      <c r="BB117" s="4">
        <f ca="1">BB116*EXP('Task 5'!AY116)+$F117</f>
        <v>202119.29186758341</v>
      </c>
      <c r="BC117" s="4">
        <f ca="1">BC116*EXP('Task 5'!AZ116)+$F117</f>
        <v>161574.59665762668</v>
      </c>
      <c r="BD117" s="4">
        <f ca="1">BD116*EXP('Task 5'!BA116)+$F117</f>
        <v>137441.91756971239</v>
      </c>
      <c r="BE117" s="4">
        <f ca="1">BE116*EXP('Task 5'!BB116)+$F117</f>
        <v>282712.58962399128</v>
      </c>
      <c r="BF117" s="4">
        <f ca="1">BF116*EXP('Task 5'!BC116)+$F117</f>
        <v>287603.7117368452</v>
      </c>
      <c r="BG117" s="4">
        <f ca="1">BG116*EXP('Task 5'!BD116)+$F117</f>
        <v>421718.54878203879</v>
      </c>
      <c r="BH117" s="4">
        <f ca="1">BH116*EXP('Task 5'!BE116)+$F117</f>
        <v>204064.78562423377</v>
      </c>
      <c r="BI117" s="4">
        <f ca="1">BI116*EXP('Task 5'!BF116)+$F117</f>
        <v>216393.24482840605</v>
      </c>
      <c r="BJ117" s="4">
        <f ca="1">BJ116*EXP('Task 5'!BG116)+$F117</f>
        <v>280850.36931916099</v>
      </c>
      <c r="BK117" s="4">
        <f ca="1">BK116*EXP('Task 5'!BH116)+$F117</f>
        <v>136713.29565978862</v>
      </c>
      <c r="BL117" s="4">
        <f ca="1">BL116*EXP('Task 5'!BI116)+$F117</f>
        <v>189067.81780046623</v>
      </c>
      <c r="BM117" s="4">
        <f ca="1">BM116*EXP('Task 5'!BJ116)+$F117</f>
        <v>229414.17907449586</v>
      </c>
      <c r="BN117" s="4">
        <f ca="1">BN116*EXP('Task 5'!BK116)+$F117</f>
        <v>177261.38375398653</v>
      </c>
      <c r="BO117" s="4">
        <f ca="1">BO116*EXP('Task 5'!BL116)+$F117</f>
        <v>229722.97804448611</v>
      </c>
      <c r="BP117" s="4">
        <f ca="1">BP116*EXP('Task 5'!BM116)+$F117</f>
        <v>169717.67060378127</v>
      </c>
      <c r="BQ117" s="4">
        <f ca="1">BQ116*EXP('Task 5'!BN116)+$F117</f>
        <v>145384.76308643655</v>
      </c>
      <c r="BR117" s="4">
        <f ca="1">BR116*EXP('Task 5'!BO116)+$F117</f>
        <v>163404.61946082817</v>
      </c>
      <c r="BS117" s="4">
        <f ca="1">BS116*EXP('Task 5'!BP116)+$F117</f>
        <v>150398.48394786552</v>
      </c>
      <c r="BT117" s="4">
        <f ca="1">BT116*EXP('Task 5'!BQ116)+$F117</f>
        <v>219202.68945936806</v>
      </c>
      <c r="BU117" s="4">
        <f ca="1">BU116*EXP('Task 5'!BR116)+$F117</f>
        <v>162920.4406859157</v>
      </c>
      <c r="BV117" s="4">
        <f ca="1">BV116*EXP('Task 5'!BS116)+$F117</f>
        <v>248020.48732598859</v>
      </c>
      <c r="BW117" s="4">
        <f ca="1">BW116*EXP('Task 5'!BT116)+$F117</f>
        <v>191456.85389329694</v>
      </c>
      <c r="BX117" s="4">
        <f ca="1">BX116*EXP('Task 5'!BU116)+$F117</f>
        <v>152866.04341650178</v>
      </c>
      <c r="BY117" s="4">
        <f ca="1">BY116*EXP('Task 5'!BV116)+$F117</f>
        <v>190976.69724208224</v>
      </c>
      <c r="BZ117" s="4">
        <f ca="1">BZ116*EXP('Task 5'!BW116)+$F117</f>
        <v>163815.68422198313</v>
      </c>
      <c r="CA117" s="4">
        <f ca="1">CA116*EXP('Task 5'!BX116)+$F117</f>
        <v>287308.06186345365</v>
      </c>
      <c r="CB117" s="4">
        <f ca="1">CB116*EXP('Task 5'!BY116)+$F117</f>
        <v>230265.53177478572</v>
      </c>
      <c r="CC117" s="4">
        <f ca="1">CC116*EXP('Task 5'!BZ116)+$F117</f>
        <v>285341.58368941373</v>
      </c>
      <c r="CD117" s="4">
        <f ca="1">CD116*EXP('Task 5'!CA116)+$F117</f>
        <v>152066.10422547112</v>
      </c>
      <c r="CE117" s="4">
        <f ca="1">CE116*EXP('Task 5'!CB116)+$F117</f>
        <v>188740.97021308262</v>
      </c>
      <c r="CF117" s="4">
        <f ca="1">CF116*EXP('Task 5'!CC116)+$F117</f>
        <v>280843.83495288435</v>
      </c>
      <c r="CG117" s="4">
        <f ca="1">CG116*EXP('Task 5'!CD116)+$F117</f>
        <v>220738.19430560656</v>
      </c>
      <c r="CH117" s="4">
        <f ca="1">CH116*EXP('Task 5'!CE116)+$F117</f>
        <v>110232.30082329061</v>
      </c>
      <c r="CI117" s="4">
        <f ca="1">CI116*EXP('Task 5'!CF116)+$F117</f>
        <v>223413.89775570726</v>
      </c>
      <c r="CJ117" s="4">
        <f ca="1">CJ116*EXP('Task 5'!CG116)+$F117</f>
        <v>177262.94297014546</v>
      </c>
      <c r="CK117" s="4">
        <f ca="1">CK116*EXP('Task 5'!CH116)+$F117</f>
        <v>313126.60887485463</v>
      </c>
      <c r="CL117" s="4">
        <f ca="1">CL116*EXP('Task 5'!CI116)+$F117</f>
        <v>150961.01294406183</v>
      </c>
      <c r="CM117" s="4">
        <f ca="1">CM116*EXP('Task 5'!CJ116)+$F117</f>
        <v>171035.95618313251</v>
      </c>
      <c r="CN117" s="4">
        <f ca="1">CN116*EXP('Task 5'!CK116)+$F117</f>
        <v>195508.68454144988</v>
      </c>
      <c r="CO117" s="4">
        <f ca="1">CO116*EXP('Task 5'!CL116)+$F117</f>
        <v>143990.71970471268</v>
      </c>
      <c r="CP117" s="4">
        <f ca="1">CP116*EXP('Task 5'!CM116)+$F117</f>
        <v>224177.96051166143</v>
      </c>
      <c r="CQ117" s="4">
        <f ca="1">CQ116*EXP('Task 5'!CN116)+$F117</f>
        <v>167132.09576223724</v>
      </c>
      <c r="CR117" s="4">
        <f ca="1">CR116*EXP('Task 5'!CO116)+$F117</f>
        <v>229297.81723684273</v>
      </c>
      <c r="CS117" s="4">
        <f ca="1">CS116*EXP('Task 5'!CP116)+$F117</f>
        <v>203057.10406433238</v>
      </c>
      <c r="CT117" s="4">
        <f ca="1">CT116*EXP('Task 5'!CQ116)+$F117</f>
        <v>274356.70841447182</v>
      </c>
      <c r="CU117" s="4">
        <f ca="1">CU116*EXP('Task 5'!CR116)+$F117</f>
        <v>218536.16504227571</v>
      </c>
      <c r="CV117" s="4">
        <f ca="1">CV116*EXP('Task 5'!CS116)+$F117</f>
        <v>156959.78133166488</v>
      </c>
      <c r="CW117" s="4">
        <f ca="1">CW116*EXP('Task 5'!CT116)+$F117</f>
        <v>147637.08942160645</v>
      </c>
      <c r="CX117" s="4">
        <f ca="1">CX116*EXP('Task 5'!CU116)+$F117</f>
        <v>184205.20095264612</v>
      </c>
      <c r="CY117" s="4">
        <f ca="1">CY116*EXP('Task 5'!CV116)+$F117</f>
        <v>243554.29958205478</v>
      </c>
      <c r="CZ117" s="4">
        <f ca="1">CZ116*EXP('Task 5'!CW116)+$F117</f>
        <v>124593.37972937906</v>
      </c>
      <c r="DA117" s="4">
        <f ca="1">DA116*EXP('Task 5'!CX116)+$F117</f>
        <v>150072.99774338779</v>
      </c>
      <c r="DB117" s="4">
        <f ca="1">DB116*EXP('Task 5'!CY116)+$F117</f>
        <v>198805.96287670755</v>
      </c>
    </row>
    <row r="118" spans="1:106" x14ac:dyDescent="0.25">
      <c r="A118">
        <v>112</v>
      </c>
      <c r="B118" s="1">
        <f>'Task 2'!B115</f>
        <v>48365</v>
      </c>
      <c r="C118" s="4">
        <f>$B$3*'Task 2'!G115</f>
        <v>633.55460962600966</v>
      </c>
      <c r="D118" s="5">
        <f>'Task 3'!F115</f>
        <v>3.4237270420733878E-3</v>
      </c>
      <c r="E118" s="4">
        <f t="shared" si="3"/>
        <v>81938.079653379566</v>
      </c>
      <c r="F118" s="4">
        <f>$C$3*'Task 2'!G115</f>
        <v>1478.2940891273558</v>
      </c>
      <c r="G118" s="4">
        <f ca="1">G117*EXP('Task 5'!D117)+$F118</f>
        <v>211599.6616528852</v>
      </c>
      <c r="H118" s="4">
        <f ca="1">H117*EXP('Task 5'!E117)+$F118</f>
        <v>201681.85397023786</v>
      </c>
      <c r="I118" s="4">
        <f ca="1">I117*EXP('Task 5'!F117)+$F118</f>
        <v>179931.40357213715</v>
      </c>
      <c r="J118" s="4">
        <f ca="1">J117*EXP('Task 5'!G117)+$F118</f>
        <v>215031.91376626829</v>
      </c>
      <c r="K118" s="4">
        <f ca="1">K117*EXP('Task 5'!H117)+$F118</f>
        <v>497677.13122505252</v>
      </c>
      <c r="L118" s="4">
        <f ca="1">L117*EXP('Task 5'!I117)+$F118</f>
        <v>113954.07834802631</v>
      </c>
      <c r="M118" s="4">
        <f ca="1">M117*EXP('Task 5'!J117)+$F118</f>
        <v>160729.22260527851</v>
      </c>
      <c r="N118" s="4">
        <f ca="1">N117*EXP('Task 5'!K117)+$F118</f>
        <v>170929.84498449622</v>
      </c>
      <c r="O118" s="4">
        <f ca="1">O117*EXP('Task 5'!L117)+$F118</f>
        <v>229349.78253541369</v>
      </c>
      <c r="P118" s="4">
        <f ca="1">P117*EXP('Task 5'!M117)+$F118</f>
        <v>128402.34580836509</v>
      </c>
      <c r="Q118" s="4">
        <f ca="1">Q117*EXP('Task 5'!N117)+$F118</f>
        <v>210518.37546814667</v>
      </c>
      <c r="R118" s="4">
        <f ca="1">R117*EXP('Task 5'!O117)+$F118</f>
        <v>305514.6478273393</v>
      </c>
      <c r="S118" s="4">
        <f ca="1">S117*EXP('Task 5'!P117)+$F118</f>
        <v>189728.03030172345</v>
      </c>
      <c r="T118" s="4">
        <f ca="1">T117*EXP('Task 5'!Q117)+$F118</f>
        <v>253821.71897456463</v>
      </c>
      <c r="U118" s="4">
        <f ca="1">U117*EXP('Task 5'!R117)+$F118</f>
        <v>242441.41339483971</v>
      </c>
      <c r="V118" s="4">
        <f ca="1">V117*EXP('Task 5'!S117)+$F118</f>
        <v>183464.27019168134</v>
      </c>
      <c r="W118" s="4">
        <f ca="1">W117*EXP('Task 5'!T117)+$F118</f>
        <v>173660.61691035412</v>
      </c>
      <c r="X118" s="4">
        <f ca="1">X117*EXP('Task 5'!U117)+$F118</f>
        <v>256887.71036307403</v>
      </c>
      <c r="Y118" s="4">
        <f ca="1">Y117*EXP('Task 5'!V117)+$F118</f>
        <v>120614.80768630806</v>
      </c>
      <c r="Z118" s="4">
        <f ca="1">Z117*EXP('Task 5'!W117)+$F118</f>
        <v>349973.61839240458</v>
      </c>
      <c r="AA118" s="4">
        <f ca="1">AA117*EXP('Task 5'!X117)+$F118</f>
        <v>279093.37325774366</v>
      </c>
      <c r="AB118" s="4">
        <f ca="1">AB117*EXP('Task 5'!Y117)+$F118</f>
        <v>119373.57614644246</v>
      </c>
      <c r="AC118" s="4">
        <f ca="1">AC117*EXP('Task 5'!Z117)+$F118</f>
        <v>173650.06927047117</v>
      </c>
      <c r="AD118" s="4">
        <f ca="1">AD117*EXP('Task 5'!AA117)+$F118</f>
        <v>216712.23984853894</v>
      </c>
      <c r="AE118" s="4">
        <f ca="1">AE117*EXP('Task 5'!AB117)+$F118</f>
        <v>210627.26224734407</v>
      </c>
      <c r="AF118" s="4">
        <f ca="1">AF117*EXP('Task 5'!AC117)+$F118</f>
        <v>117982.55256508959</v>
      </c>
      <c r="AG118" s="4">
        <f ca="1">AG117*EXP('Task 5'!AD117)+$F118</f>
        <v>213918.71180838489</v>
      </c>
      <c r="AH118" s="4">
        <f ca="1">AH117*EXP('Task 5'!AE117)+$F118</f>
        <v>220015.57666150169</v>
      </c>
      <c r="AI118" s="4">
        <f ca="1">AI117*EXP('Task 5'!AF117)+$F118</f>
        <v>172728.47423134983</v>
      </c>
      <c r="AJ118" s="4">
        <f ca="1">AJ117*EXP('Task 5'!AG117)+$F118</f>
        <v>195271.58442672098</v>
      </c>
      <c r="AK118" s="4">
        <f ca="1">AK117*EXP('Task 5'!AH117)+$F118</f>
        <v>366569.64599944407</v>
      </c>
      <c r="AL118" s="4">
        <f ca="1">AL117*EXP('Task 5'!AI117)+$F118</f>
        <v>151503.27801777123</v>
      </c>
      <c r="AM118" s="4">
        <f ca="1">AM117*EXP('Task 5'!AJ117)+$F118</f>
        <v>204111.62859669694</v>
      </c>
      <c r="AN118" s="4">
        <f ca="1">AN117*EXP('Task 5'!AK117)+$F118</f>
        <v>195878.16217334164</v>
      </c>
      <c r="AO118" s="4">
        <f ca="1">AO117*EXP('Task 5'!AL117)+$F118</f>
        <v>159125.99873651855</v>
      </c>
      <c r="AP118" s="4">
        <f ca="1">AP117*EXP('Task 5'!AM117)+$F118</f>
        <v>208696.26229598332</v>
      </c>
      <c r="AQ118" s="4">
        <f ca="1">AQ117*EXP('Task 5'!AN117)+$F118</f>
        <v>251869.40768905971</v>
      </c>
      <c r="AR118" s="4">
        <f ca="1">AR117*EXP('Task 5'!AO117)+$F118</f>
        <v>122945.85914953789</v>
      </c>
      <c r="AS118" s="4">
        <f ca="1">AS117*EXP('Task 5'!AP117)+$F118</f>
        <v>99075.153997112095</v>
      </c>
      <c r="AT118" s="4">
        <f ca="1">AT117*EXP('Task 5'!AQ117)+$F118</f>
        <v>242122.45934975869</v>
      </c>
      <c r="AU118" s="4">
        <f ca="1">AU117*EXP('Task 5'!AR117)+$F118</f>
        <v>200734.38707338876</v>
      </c>
      <c r="AV118" s="4">
        <f ca="1">AV117*EXP('Task 5'!AS117)+$F118</f>
        <v>177929.9299888729</v>
      </c>
      <c r="AW118" s="4">
        <f ca="1">AW117*EXP('Task 5'!AT117)+$F118</f>
        <v>242087.38237348376</v>
      </c>
      <c r="AX118" s="4">
        <f ca="1">AX117*EXP('Task 5'!AU117)+$F118</f>
        <v>230762.94582026117</v>
      </c>
      <c r="AY118" s="4">
        <f ca="1">AY117*EXP('Task 5'!AV117)+$F118</f>
        <v>198141.09131319003</v>
      </c>
      <c r="AZ118" s="4">
        <f ca="1">AZ117*EXP('Task 5'!AW117)+$F118</f>
        <v>232810.61546380279</v>
      </c>
      <c r="BA118" s="4">
        <f ca="1">BA117*EXP('Task 5'!AX117)+$F118</f>
        <v>227454.88438685751</v>
      </c>
      <c r="BB118" s="4">
        <f ca="1">BB117*EXP('Task 5'!AY117)+$F118</f>
        <v>198259.40560175054</v>
      </c>
      <c r="BC118" s="4">
        <f ca="1">BC117*EXP('Task 5'!AZ117)+$F118</f>
        <v>172625.12501042522</v>
      </c>
      <c r="BD118" s="4">
        <f ca="1">BD117*EXP('Task 5'!BA117)+$F118</f>
        <v>134543.5529803297</v>
      </c>
      <c r="BE118" s="4">
        <f ca="1">BE117*EXP('Task 5'!BB117)+$F118</f>
        <v>290279.899578101</v>
      </c>
      <c r="BF118" s="4">
        <f ca="1">BF117*EXP('Task 5'!BC117)+$F118</f>
        <v>304174.12016454351</v>
      </c>
      <c r="BG118" s="4">
        <f ca="1">BG117*EXP('Task 5'!BD117)+$F118</f>
        <v>456069.42545280891</v>
      </c>
      <c r="BH118" s="4">
        <f ca="1">BH117*EXP('Task 5'!BE117)+$F118</f>
        <v>197060.31219061272</v>
      </c>
      <c r="BI118" s="4">
        <f ca="1">BI117*EXP('Task 5'!BF117)+$F118</f>
        <v>219112.3439631603</v>
      </c>
      <c r="BJ118" s="4">
        <f ca="1">BJ117*EXP('Task 5'!BG117)+$F118</f>
        <v>284013.24401523516</v>
      </c>
      <c r="BK118" s="4">
        <f ca="1">BK117*EXP('Task 5'!BH117)+$F118</f>
        <v>138481.50993140004</v>
      </c>
      <c r="BL118" s="4">
        <f ca="1">BL117*EXP('Task 5'!BI117)+$F118</f>
        <v>185192.59613876574</v>
      </c>
      <c r="BM118" s="4">
        <f ca="1">BM117*EXP('Task 5'!BJ117)+$F118</f>
        <v>225990.16846901007</v>
      </c>
      <c r="BN118" s="4">
        <f ca="1">BN117*EXP('Task 5'!BK117)+$F118</f>
        <v>177736.04933737067</v>
      </c>
      <c r="BO118" s="4">
        <f ca="1">BO117*EXP('Task 5'!BL117)+$F118</f>
        <v>239335.67741344695</v>
      </c>
      <c r="BP118" s="4">
        <f ca="1">BP117*EXP('Task 5'!BM117)+$F118</f>
        <v>185632.5453984038</v>
      </c>
      <c r="BQ118" s="4">
        <f ca="1">BQ117*EXP('Task 5'!BN117)+$F118</f>
        <v>143775.11201793869</v>
      </c>
      <c r="BR118" s="4">
        <f ca="1">BR117*EXP('Task 5'!BO117)+$F118</f>
        <v>170303.56966589321</v>
      </c>
      <c r="BS118" s="4">
        <f ca="1">BS117*EXP('Task 5'!BP117)+$F118</f>
        <v>149809.01935532279</v>
      </c>
      <c r="BT118" s="4">
        <f ca="1">BT117*EXP('Task 5'!BQ117)+$F118</f>
        <v>209810.64452134655</v>
      </c>
      <c r="BU118" s="4">
        <f ca="1">BU117*EXP('Task 5'!BR117)+$F118</f>
        <v>174354.25535874328</v>
      </c>
      <c r="BV118" s="4">
        <f ca="1">BV117*EXP('Task 5'!BS117)+$F118</f>
        <v>247692.42436087679</v>
      </c>
      <c r="BW118" s="4">
        <f ca="1">BW117*EXP('Task 5'!BT117)+$F118</f>
        <v>202095.70210635132</v>
      </c>
      <c r="BX118" s="4">
        <f ca="1">BX117*EXP('Task 5'!BU117)+$F118</f>
        <v>148544.86031724856</v>
      </c>
      <c r="BY118" s="4">
        <f ca="1">BY117*EXP('Task 5'!BV117)+$F118</f>
        <v>184636.80580885452</v>
      </c>
      <c r="BZ118" s="4">
        <f ca="1">BZ117*EXP('Task 5'!BW117)+$F118</f>
        <v>175234.03000002578</v>
      </c>
      <c r="CA118" s="4">
        <f ca="1">CA117*EXP('Task 5'!BX117)+$F118</f>
        <v>327955.50009335909</v>
      </c>
      <c r="CB118" s="4">
        <f ca="1">CB117*EXP('Task 5'!BY117)+$F118</f>
        <v>238045.6826316583</v>
      </c>
      <c r="CC118" s="4">
        <f ca="1">CC117*EXP('Task 5'!BZ117)+$F118</f>
        <v>257859.24504349334</v>
      </c>
      <c r="CD118" s="4">
        <f ca="1">CD117*EXP('Task 5'!CA117)+$F118</f>
        <v>168918.80271592867</v>
      </c>
      <c r="CE118" s="4">
        <f ca="1">CE117*EXP('Task 5'!CB117)+$F118</f>
        <v>205520.26268240766</v>
      </c>
      <c r="CF118" s="4">
        <f ca="1">CF117*EXP('Task 5'!CC117)+$F118</f>
        <v>288337.7148809447</v>
      </c>
      <c r="CG118" s="4">
        <f ca="1">CG117*EXP('Task 5'!CD117)+$F118</f>
        <v>216988.58079958626</v>
      </c>
      <c r="CH118" s="4">
        <f ca="1">CH117*EXP('Task 5'!CE117)+$F118</f>
        <v>114632.31228586024</v>
      </c>
      <c r="CI118" s="4">
        <f ca="1">CI117*EXP('Task 5'!CF117)+$F118</f>
        <v>227268.77201683415</v>
      </c>
      <c r="CJ118" s="4">
        <f ca="1">CJ117*EXP('Task 5'!CG117)+$F118</f>
        <v>184182.26062788427</v>
      </c>
      <c r="CK118" s="4">
        <f ca="1">CK117*EXP('Task 5'!CH117)+$F118</f>
        <v>325057.59634012869</v>
      </c>
      <c r="CL118" s="4">
        <f ca="1">CL117*EXP('Task 5'!CI117)+$F118</f>
        <v>142178.11659984704</v>
      </c>
      <c r="CM118" s="4">
        <f ca="1">CM117*EXP('Task 5'!CJ117)+$F118</f>
        <v>170890.2378479827</v>
      </c>
      <c r="CN118" s="4">
        <f ca="1">CN117*EXP('Task 5'!CK117)+$F118</f>
        <v>214882.11784756402</v>
      </c>
      <c r="CO118" s="4">
        <f ca="1">CO117*EXP('Task 5'!CL117)+$F118</f>
        <v>140089.27388314283</v>
      </c>
      <c r="CP118" s="4">
        <f ca="1">CP117*EXP('Task 5'!CM117)+$F118</f>
        <v>222557.12528999374</v>
      </c>
      <c r="CQ118" s="4">
        <f ca="1">CQ117*EXP('Task 5'!CN117)+$F118</f>
        <v>160657.49475238309</v>
      </c>
      <c r="CR118" s="4">
        <f ca="1">CR117*EXP('Task 5'!CO117)+$F118</f>
        <v>217857.47543607303</v>
      </c>
      <c r="CS118" s="4">
        <f ca="1">CS117*EXP('Task 5'!CP117)+$F118</f>
        <v>210834.29829723513</v>
      </c>
      <c r="CT118" s="4">
        <f ca="1">CT117*EXP('Task 5'!CQ117)+$F118</f>
        <v>279890.98267446767</v>
      </c>
      <c r="CU118" s="4">
        <f ca="1">CU117*EXP('Task 5'!CR117)+$F118</f>
        <v>222841.05637311225</v>
      </c>
      <c r="CV118" s="4">
        <f ca="1">CV117*EXP('Task 5'!CS117)+$F118</f>
        <v>161106.64885284114</v>
      </c>
      <c r="CW118" s="4">
        <f ca="1">CW117*EXP('Task 5'!CT117)+$F118</f>
        <v>137499.24918641834</v>
      </c>
      <c r="CX118" s="4">
        <f ca="1">CX117*EXP('Task 5'!CU117)+$F118</f>
        <v>181628.48052727457</v>
      </c>
      <c r="CY118" s="4">
        <f ca="1">CY117*EXP('Task 5'!CV117)+$F118</f>
        <v>257497.66288861565</v>
      </c>
      <c r="CZ118" s="4">
        <f ca="1">CZ117*EXP('Task 5'!CW117)+$F118</f>
        <v>123532.43402137789</v>
      </c>
      <c r="DA118" s="4">
        <f ca="1">DA117*EXP('Task 5'!CX117)+$F118</f>
        <v>148324.76396118608</v>
      </c>
      <c r="DB118" s="4">
        <f ca="1">DB117*EXP('Task 5'!CY117)+$F118</f>
        <v>177065.82257303467</v>
      </c>
    </row>
    <row r="119" spans="1:106" x14ac:dyDescent="0.25">
      <c r="A119">
        <v>113</v>
      </c>
      <c r="B119" s="1">
        <f>'Task 2'!B116</f>
        <v>48395</v>
      </c>
      <c r="C119" s="4">
        <f>$B$3*'Task 2'!G116</f>
        <v>633.55460962600966</v>
      </c>
      <c r="D119" s="5">
        <f>'Task 3'!F116</f>
        <v>3.4188592046842103E-3</v>
      </c>
      <c r="E119" s="4">
        <f t="shared" si="3"/>
        <v>82851.378796736491</v>
      </c>
      <c r="F119" s="4">
        <f>$C$3*'Task 2'!G116</f>
        <v>1478.2940891273558</v>
      </c>
      <c r="G119" s="4">
        <f ca="1">G118*EXP('Task 5'!D118)+$F119</f>
        <v>222184.06540248045</v>
      </c>
      <c r="H119" s="4">
        <f ca="1">H118*EXP('Task 5'!E118)+$F119</f>
        <v>202037.22499696811</v>
      </c>
      <c r="I119" s="4">
        <f ca="1">I118*EXP('Task 5'!F118)+$F119</f>
        <v>194809.75053891563</v>
      </c>
      <c r="J119" s="4">
        <f ca="1">J118*EXP('Task 5'!G118)+$F119</f>
        <v>229033.64652750915</v>
      </c>
      <c r="K119" s="4">
        <f ca="1">K118*EXP('Task 5'!H118)+$F119</f>
        <v>462313.40673319122</v>
      </c>
      <c r="L119" s="4">
        <f ca="1">L118*EXP('Task 5'!I118)+$F119</f>
        <v>114820.09548273215</v>
      </c>
      <c r="M119" s="4">
        <f ca="1">M118*EXP('Task 5'!J118)+$F119</f>
        <v>164028.15313611185</v>
      </c>
      <c r="N119" s="4">
        <f ca="1">N118*EXP('Task 5'!K118)+$F119</f>
        <v>183946.36199006566</v>
      </c>
      <c r="O119" s="4">
        <f ca="1">O118*EXP('Task 5'!L118)+$F119</f>
        <v>221892.46731133774</v>
      </c>
      <c r="P119" s="4">
        <f ca="1">P118*EXP('Task 5'!M118)+$F119</f>
        <v>129282.19659977304</v>
      </c>
      <c r="Q119" s="4">
        <f ca="1">Q118*EXP('Task 5'!N118)+$F119</f>
        <v>219671.08458159561</v>
      </c>
      <c r="R119" s="4">
        <f ca="1">R118*EXP('Task 5'!O118)+$F119</f>
        <v>331124.54753451108</v>
      </c>
      <c r="S119" s="4">
        <f ca="1">S118*EXP('Task 5'!P118)+$F119</f>
        <v>186881.18754307658</v>
      </c>
      <c r="T119" s="4">
        <f ca="1">T118*EXP('Task 5'!Q118)+$F119</f>
        <v>252207.75077080549</v>
      </c>
      <c r="U119" s="4">
        <f ca="1">U118*EXP('Task 5'!R118)+$F119</f>
        <v>229352.41554821213</v>
      </c>
      <c r="V119" s="4">
        <f ca="1">V118*EXP('Task 5'!S118)+$F119</f>
        <v>177950.73259659478</v>
      </c>
      <c r="W119" s="4">
        <f ca="1">W118*EXP('Task 5'!T118)+$F119</f>
        <v>174663.06128444147</v>
      </c>
      <c r="X119" s="4">
        <f ca="1">X118*EXP('Task 5'!U118)+$F119</f>
        <v>257586.83991161978</v>
      </c>
      <c r="Y119" s="4">
        <f ca="1">Y118*EXP('Task 5'!V118)+$F119</f>
        <v>121327.51196228834</v>
      </c>
      <c r="Z119" s="4">
        <f ca="1">Z118*EXP('Task 5'!W118)+$F119</f>
        <v>338082.82893803093</v>
      </c>
      <c r="AA119" s="4">
        <f ca="1">AA118*EXP('Task 5'!X118)+$F119</f>
        <v>291824.168980207</v>
      </c>
      <c r="AB119" s="4">
        <f ca="1">AB118*EXP('Task 5'!Y118)+$F119</f>
        <v>111963.8973076507</v>
      </c>
      <c r="AC119" s="4">
        <f ca="1">AC118*EXP('Task 5'!Z118)+$F119</f>
        <v>180371.58176776892</v>
      </c>
      <c r="AD119" s="4">
        <f ca="1">AD118*EXP('Task 5'!AA118)+$F119</f>
        <v>210875.00140042626</v>
      </c>
      <c r="AE119" s="4">
        <f ca="1">AE118*EXP('Task 5'!AB118)+$F119</f>
        <v>201353.18585250806</v>
      </c>
      <c r="AF119" s="4">
        <f ca="1">AF118*EXP('Task 5'!AC118)+$F119</f>
        <v>114759.27406492319</v>
      </c>
      <c r="AG119" s="4">
        <f ca="1">AG118*EXP('Task 5'!AD118)+$F119</f>
        <v>220378.11540802231</v>
      </c>
      <c r="AH119" s="4">
        <f ca="1">AH118*EXP('Task 5'!AE118)+$F119</f>
        <v>238490.73334406945</v>
      </c>
      <c r="AI119" s="4">
        <f ca="1">AI118*EXP('Task 5'!AF118)+$F119</f>
        <v>175363.96354697036</v>
      </c>
      <c r="AJ119" s="4">
        <f ca="1">AJ118*EXP('Task 5'!AG118)+$F119</f>
        <v>217624.17178555051</v>
      </c>
      <c r="AK119" s="4">
        <f ca="1">AK118*EXP('Task 5'!AH118)+$F119</f>
        <v>391276.67324764188</v>
      </c>
      <c r="AL119" s="4">
        <f ca="1">AL118*EXP('Task 5'!AI118)+$F119</f>
        <v>155815.83674648183</v>
      </c>
      <c r="AM119" s="4">
        <f ca="1">AM118*EXP('Task 5'!AJ118)+$F119</f>
        <v>184886.71933056443</v>
      </c>
      <c r="AN119" s="4">
        <f ca="1">AN118*EXP('Task 5'!AK118)+$F119</f>
        <v>212546.72602566137</v>
      </c>
      <c r="AO119" s="4">
        <f ca="1">AO118*EXP('Task 5'!AL118)+$F119</f>
        <v>156943.43452113908</v>
      </c>
      <c r="AP119" s="4">
        <f ca="1">AP118*EXP('Task 5'!AM118)+$F119</f>
        <v>216182.33681649479</v>
      </c>
      <c r="AQ119" s="4">
        <f ca="1">AQ118*EXP('Task 5'!AN118)+$F119</f>
        <v>269283.91893697699</v>
      </c>
      <c r="AR119" s="4">
        <f ca="1">AR118*EXP('Task 5'!AO118)+$F119</f>
        <v>137223.83245669684</v>
      </c>
      <c r="AS119" s="4">
        <f ca="1">AS118*EXP('Task 5'!AP118)+$F119</f>
        <v>101718.21835039352</v>
      </c>
      <c r="AT119" s="4">
        <f ca="1">AT118*EXP('Task 5'!AQ118)+$F119</f>
        <v>246293.47373663884</v>
      </c>
      <c r="AU119" s="4">
        <f ca="1">AU118*EXP('Task 5'!AR118)+$F119</f>
        <v>200914.30134850109</v>
      </c>
      <c r="AV119" s="4">
        <f ca="1">AV118*EXP('Task 5'!AS118)+$F119</f>
        <v>185404.00344899797</v>
      </c>
      <c r="AW119" s="4">
        <f ca="1">AW118*EXP('Task 5'!AT118)+$F119</f>
        <v>249877.16792830641</v>
      </c>
      <c r="AX119" s="4">
        <f ca="1">AX118*EXP('Task 5'!AU118)+$F119</f>
        <v>225093.43805968668</v>
      </c>
      <c r="AY119" s="4">
        <f ca="1">AY118*EXP('Task 5'!AV118)+$F119</f>
        <v>202390.04874971946</v>
      </c>
      <c r="AZ119" s="4">
        <f ca="1">AZ118*EXP('Task 5'!AW118)+$F119</f>
        <v>239335.23939189463</v>
      </c>
      <c r="BA119" s="4">
        <f ca="1">BA118*EXP('Task 5'!AX118)+$F119</f>
        <v>229731.6902734795</v>
      </c>
      <c r="BB119" s="4">
        <f ca="1">BB118*EXP('Task 5'!AY118)+$F119</f>
        <v>198575.5222908509</v>
      </c>
      <c r="BC119" s="4">
        <f ca="1">BC118*EXP('Task 5'!AZ118)+$F119</f>
        <v>163000.07364857776</v>
      </c>
      <c r="BD119" s="4">
        <f ca="1">BD118*EXP('Task 5'!BA118)+$F119</f>
        <v>126384.14385552827</v>
      </c>
      <c r="BE119" s="4">
        <f ca="1">BE118*EXP('Task 5'!BB118)+$F119</f>
        <v>293483.13802389259</v>
      </c>
      <c r="BF119" s="4">
        <f ca="1">BF118*EXP('Task 5'!BC118)+$F119</f>
        <v>302644.89342276216</v>
      </c>
      <c r="BG119" s="4">
        <f ca="1">BG118*EXP('Task 5'!BD118)+$F119</f>
        <v>460346.67698315909</v>
      </c>
      <c r="BH119" s="4">
        <f ca="1">BH118*EXP('Task 5'!BE118)+$F119</f>
        <v>188429.36559939911</v>
      </c>
      <c r="BI119" s="4">
        <f ca="1">BI118*EXP('Task 5'!BF118)+$F119</f>
        <v>200636.93974528793</v>
      </c>
      <c r="BJ119" s="4">
        <f ca="1">BJ118*EXP('Task 5'!BG118)+$F119</f>
        <v>302194.02203464933</v>
      </c>
      <c r="BK119" s="4">
        <f ca="1">BK118*EXP('Task 5'!BH118)+$F119</f>
        <v>151960.81184629395</v>
      </c>
      <c r="BL119" s="4">
        <f ca="1">BL118*EXP('Task 5'!BI118)+$F119</f>
        <v>202193.84266185321</v>
      </c>
      <c r="BM119" s="4">
        <f ca="1">BM118*EXP('Task 5'!BJ118)+$F119</f>
        <v>215138.73436749092</v>
      </c>
      <c r="BN119" s="4">
        <f ca="1">BN118*EXP('Task 5'!BK118)+$F119</f>
        <v>174816.45470319435</v>
      </c>
      <c r="BO119" s="4">
        <f ca="1">BO118*EXP('Task 5'!BL118)+$F119</f>
        <v>254975.14061271286</v>
      </c>
      <c r="BP119" s="4">
        <f ca="1">BP118*EXP('Task 5'!BM118)+$F119</f>
        <v>179690.58340107457</v>
      </c>
      <c r="BQ119" s="4">
        <f ca="1">BQ118*EXP('Task 5'!BN118)+$F119</f>
        <v>154998.00874718255</v>
      </c>
      <c r="BR119" s="4">
        <f ca="1">BR118*EXP('Task 5'!BO118)+$F119</f>
        <v>184654.98672483195</v>
      </c>
      <c r="BS119" s="4">
        <f ca="1">BS118*EXP('Task 5'!BP118)+$F119</f>
        <v>154228.0228350379</v>
      </c>
      <c r="BT119" s="4">
        <f ca="1">BT118*EXP('Task 5'!BQ118)+$F119</f>
        <v>192959.76563368403</v>
      </c>
      <c r="BU119" s="4">
        <f ca="1">BU118*EXP('Task 5'!BR118)+$F119</f>
        <v>173093.18414779077</v>
      </c>
      <c r="BV119" s="4">
        <f ca="1">BV118*EXP('Task 5'!BS118)+$F119</f>
        <v>252733.98076451159</v>
      </c>
      <c r="BW119" s="4">
        <f ca="1">BW118*EXP('Task 5'!BT118)+$F119</f>
        <v>204707.59149870527</v>
      </c>
      <c r="BX119" s="4">
        <f ca="1">BX118*EXP('Task 5'!BU118)+$F119</f>
        <v>153358.67752908089</v>
      </c>
      <c r="BY119" s="4">
        <f ca="1">BY118*EXP('Task 5'!BV118)+$F119</f>
        <v>185732.11474652498</v>
      </c>
      <c r="BZ119" s="4">
        <f ca="1">BZ118*EXP('Task 5'!BW118)+$F119</f>
        <v>163346.87966428907</v>
      </c>
      <c r="CA119" s="4">
        <f ca="1">CA118*EXP('Task 5'!BX118)+$F119</f>
        <v>308372.13770843472</v>
      </c>
      <c r="CB119" s="4">
        <f ca="1">CB118*EXP('Task 5'!BY118)+$F119</f>
        <v>231537.81267955978</v>
      </c>
      <c r="CC119" s="4">
        <f ca="1">CC118*EXP('Task 5'!BZ118)+$F119</f>
        <v>252767.95639368429</v>
      </c>
      <c r="CD119" s="4">
        <f ca="1">CD118*EXP('Task 5'!CA118)+$F119</f>
        <v>174279.04324298285</v>
      </c>
      <c r="CE119" s="4">
        <f ca="1">CE118*EXP('Task 5'!CB118)+$F119</f>
        <v>200578.98983897181</v>
      </c>
      <c r="CF119" s="4">
        <f ca="1">CF118*EXP('Task 5'!CC118)+$F119</f>
        <v>281360.84874233545</v>
      </c>
      <c r="CG119" s="4">
        <f ca="1">CG118*EXP('Task 5'!CD118)+$F119</f>
        <v>217427.17110777617</v>
      </c>
      <c r="CH119" s="4">
        <f ca="1">CH118*EXP('Task 5'!CE118)+$F119</f>
        <v>122330.20614671274</v>
      </c>
      <c r="CI119" s="4">
        <f ca="1">CI118*EXP('Task 5'!CF118)+$F119</f>
        <v>250896.96327458441</v>
      </c>
      <c r="CJ119" s="4">
        <f ca="1">CJ118*EXP('Task 5'!CG118)+$F119</f>
        <v>183673.59908458102</v>
      </c>
      <c r="CK119" s="4">
        <f ca="1">CK118*EXP('Task 5'!CH118)+$F119</f>
        <v>304795.8295267786</v>
      </c>
      <c r="CL119" s="4">
        <f ca="1">CL118*EXP('Task 5'!CI118)+$F119</f>
        <v>157792.08872969734</v>
      </c>
      <c r="CM119" s="4">
        <f ca="1">CM118*EXP('Task 5'!CJ118)+$F119</f>
        <v>177505.3983346626</v>
      </c>
      <c r="CN119" s="4">
        <f ca="1">CN118*EXP('Task 5'!CK118)+$F119</f>
        <v>217335.26951609238</v>
      </c>
      <c r="CO119" s="4">
        <f ca="1">CO118*EXP('Task 5'!CL118)+$F119</f>
        <v>141420.83841094066</v>
      </c>
      <c r="CP119" s="4">
        <f ca="1">CP118*EXP('Task 5'!CM118)+$F119</f>
        <v>225479.6006722076</v>
      </c>
      <c r="CQ119" s="4">
        <f ca="1">CQ118*EXP('Task 5'!CN118)+$F119</f>
        <v>168483.03751677024</v>
      </c>
      <c r="CR119" s="4">
        <f ca="1">CR118*EXP('Task 5'!CO118)+$F119</f>
        <v>231559.01928982107</v>
      </c>
      <c r="CS119" s="4">
        <f ca="1">CS118*EXP('Task 5'!CP118)+$F119</f>
        <v>218065.07296098434</v>
      </c>
      <c r="CT119" s="4">
        <f ca="1">CT118*EXP('Task 5'!CQ118)+$F119</f>
        <v>280571.67712553177</v>
      </c>
      <c r="CU119" s="4">
        <f ca="1">CU118*EXP('Task 5'!CR118)+$F119</f>
        <v>223857.79914515512</v>
      </c>
      <c r="CV119" s="4">
        <f ca="1">CV118*EXP('Task 5'!CS118)+$F119</f>
        <v>164823.07763055418</v>
      </c>
      <c r="CW119" s="4">
        <f ca="1">CW118*EXP('Task 5'!CT118)+$F119</f>
        <v>136550.13334761898</v>
      </c>
      <c r="CX119" s="4">
        <f ca="1">CX118*EXP('Task 5'!CU118)+$F119</f>
        <v>196184.60588216162</v>
      </c>
      <c r="CY119" s="4">
        <f ca="1">CY118*EXP('Task 5'!CV118)+$F119</f>
        <v>252047.35133982432</v>
      </c>
      <c r="CZ119" s="4">
        <f ca="1">CZ118*EXP('Task 5'!CW118)+$F119</f>
        <v>117724.26861044766</v>
      </c>
      <c r="DA119" s="4">
        <f ca="1">DA118*EXP('Task 5'!CX118)+$F119</f>
        <v>155177.9545034203</v>
      </c>
      <c r="DB119" s="4">
        <f ca="1">DB118*EXP('Task 5'!CY118)+$F119</f>
        <v>166278.94664165087</v>
      </c>
    </row>
    <row r="120" spans="1:106" x14ac:dyDescent="0.25">
      <c r="A120">
        <v>114</v>
      </c>
      <c r="B120" s="1">
        <f>'Task 2'!B117</f>
        <v>48426</v>
      </c>
      <c r="C120" s="4">
        <f>$B$3*'Task 2'!G117</f>
        <v>633.55460962600966</v>
      </c>
      <c r="D120" s="5">
        <f>'Task 3'!F117</f>
        <v>3.4140967778877318E-3</v>
      </c>
      <c r="E120" s="4">
        <f t="shared" si="3"/>
        <v>83767.410189736082</v>
      </c>
      <c r="F120" s="4">
        <f>$C$3*'Task 2'!G117</f>
        <v>1478.2940891273558</v>
      </c>
      <c r="G120" s="4">
        <f ca="1">G119*EXP('Task 5'!D119)+$F120</f>
        <v>215004.39521789891</v>
      </c>
      <c r="H120" s="4">
        <f ca="1">H119*EXP('Task 5'!E119)+$F120</f>
        <v>198700.18939696194</v>
      </c>
      <c r="I120" s="4">
        <f ca="1">I119*EXP('Task 5'!F119)+$F120</f>
        <v>181417.14254862134</v>
      </c>
      <c r="J120" s="4">
        <f ca="1">J119*EXP('Task 5'!G119)+$F120</f>
        <v>252983.18851222016</v>
      </c>
      <c r="K120" s="4">
        <f ca="1">K119*EXP('Task 5'!H119)+$F120</f>
        <v>491391.74460740713</v>
      </c>
      <c r="L120" s="4">
        <f ca="1">L119*EXP('Task 5'!I119)+$F120</f>
        <v>112442.57517029026</v>
      </c>
      <c r="M120" s="4">
        <f ca="1">M119*EXP('Task 5'!J119)+$F120</f>
        <v>170957.33459994092</v>
      </c>
      <c r="N120" s="4">
        <f ca="1">N119*EXP('Task 5'!K119)+$F120</f>
        <v>191854.16306661276</v>
      </c>
      <c r="O120" s="4">
        <f ca="1">O119*EXP('Task 5'!L119)+$F120</f>
        <v>230232.77250815026</v>
      </c>
      <c r="P120" s="4">
        <f ca="1">P119*EXP('Task 5'!M119)+$F120</f>
        <v>124762.76123152183</v>
      </c>
      <c r="Q120" s="4">
        <f ca="1">Q119*EXP('Task 5'!N119)+$F120</f>
        <v>209992.41503761869</v>
      </c>
      <c r="R120" s="4">
        <f ca="1">R119*EXP('Task 5'!O119)+$F120</f>
        <v>353386.61161896877</v>
      </c>
      <c r="S120" s="4">
        <f ca="1">S119*EXP('Task 5'!P119)+$F120</f>
        <v>182082.82438422684</v>
      </c>
      <c r="T120" s="4">
        <f ca="1">T119*EXP('Task 5'!Q119)+$F120</f>
        <v>259494.21313434522</v>
      </c>
      <c r="U120" s="4">
        <f ca="1">U119*EXP('Task 5'!R119)+$F120</f>
        <v>221553.00065981393</v>
      </c>
      <c r="V120" s="4">
        <f ca="1">V119*EXP('Task 5'!S119)+$F120</f>
        <v>171489.30427245796</v>
      </c>
      <c r="W120" s="4">
        <f ca="1">W119*EXP('Task 5'!T119)+$F120</f>
        <v>165758.25742038235</v>
      </c>
      <c r="X120" s="4">
        <f ca="1">X119*EXP('Task 5'!U119)+$F120</f>
        <v>232039.54640723273</v>
      </c>
      <c r="Y120" s="4">
        <f ca="1">Y119*EXP('Task 5'!V119)+$F120</f>
        <v>128109.787572803</v>
      </c>
      <c r="Z120" s="4">
        <f ca="1">Z119*EXP('Task 5'!W119)+$F120</f>
        <v>378114.9121692343</v>
      </c>
      <c r="AA120" s="4">
        <f ca="1">AA119*EXP('Task 5'!X119)+$F120</f>
        <v>300918.29421873321</v>
      </c>
      <c r="AB120" s="4">
        <f ca="1">AB119*EXP('Task 5'!Y119)+$F120</f>
        <v>109961.85081210172</v>
      </c>
      <c r="AC120" s="4">
        <f ca="1">AC119*EXP('Task 5'!Z119)+$F120</f>
        <v>185150.51147518476</v>
      </c>
      <c r="AD120" s="4">
        <f ca="1">AD119*EXP('Task 5'!AA119)+$F120</f>
        <v>216403.04052949173</v>
      </c>
      <c r="AE120" s="4">
        <f ca="1">AE119*EXP('Task 5'!AB119)+$F120</f>
        <v>199179.39187637839</v>
      </c>
      <c r="AF120" s="4">
        <f ca="1">AF119*EXP('Task 5'!AC119)+$F120</f>
        <v>111700.23068640484</v>
      </c>
      <c r="AG120" s="4">
        <f ca="1">AG119*EXP('Task 5'!AD119)+$F120</f>
        <v>217314.89648537486</v>
      </c>
      <c r="AH120" s="4">
        <f ca="1">AH119*EXP('Task 5'!AE119)+$F120</f>
        <v>254175.27394462752</v>
      </c>
      <c r="AI120" s="4">
        <f ca="1">AI119*EXP('Task 5'!AF119)+$F120</f>
        <v>175230.66694538126</v>
      </c>
      <c r="AJ120" s="4">
        <f ca="1">AJ119*EXP('Task 5'!AG119)+$F120</f>
        <v>229504.46101361589</v>
      </c>
      <c r="AK120" s="4">
        <f ca="1">AK119*EXP('Task 5'!AH119)+$F120</f>
        <v>386143.48796577065</v>
      </c>
      <c r="AL120" s="4">
        <f ca="1">AL119*EXP('Task 5'!AI119)+$F120</f>
        <v>158950.57904442292</v>
      </c>
      <c r="AM120" s="4">
        <f ca="1">AM119*EXP('Task 5'!AJ119)+$F120</f>
        <v>179851.56945616569</v>
      </c>
      <c r="AN120" s="4">
        <f ca="1">AN119*EXP('Task 5'!AK119)+$F120</f>
        <v>229918.85852159403</v>
      </c>
      <c r="AO120" s="4">
        <f ca="1">AO119*EXP('Task 5'!AL119)+$F120</f>
        <v>162232.92630076711</v>
      </c>
      <c r="AP120" s="4">
        <f ca="1">AP119*EXP('Task 5'!AM119)+$F120</f>
        <v>234934.79797205707</v>
      </c>
      <c r="AQ120" s="4">
        <f ca="1">AQ119*EXP('Task 5'!AN119)+$F120</f>
        <v>264772.89027260832</v>
      </c>
      <c r="AR120" s="4">
        <f ca="1">AR119*EXP('Task 5'!AO119)+$F120</f>
        <v>147087.25372548163</v>
      </c>
      <c r="AS120" s="4">
        <f ca="1">AS119*EXP('Task 5'!AP119)+$F120</f>
        <v>97943.21819675139</v>
      </c>
      <c r="AT120" s="4">
        <f ca="1">AT119*EXP('Task 5'!AQ119)+$F120</f>
        <v>243580.72356577459</v>
      </c>
      <c r="AU120" s="4">
        <f ca="1">AU119*EXP('Task 5'!AR119)+$F120</f>
        <v>214064.50141572798</v>
      </c>
      <c r="AV120" s="4">
        <f ca="1">AV119*EXP('Task 5'!AS119)+$F120</f>
        <v>190231.86168182601</v>
      </c>
      <c r="AW120" s="4">
        <f ca="1">AW119*EXP('Task 5'!AT119)+$F120</f>
        <v>248698.23667261834</v>
      </c>
      <c r="AX120" s="4">
        <f ca="1">AX119*EXP('Task 5'!AU119)+$F120</f>
        <v>233477.00049052032</v>
      </c>
      <c r="AY120" s="4">
        <f ca="1">AY119*EXP('Task 5'!AV119)+$F120</f>
        <v>193220.96954044298</v>
      </c>
      <c r="AZ120" s="4">
        <f ca="1">AZ119*EXP('Task 5'!AW119)+$F120</f>
        <v>217203.61402775755</v>
      </c>
      <c r="BA120" s="4">
        <f ca="1">BA119*EXP('Task 5'!AX119)+$F120</f>
        <v>228133.66309221153</v>
      </c>
      <c r="BB120" s="4">
        <f ca="1">BB119*EXP('Task 5'!AY119)+$F120</f>
        <v>201071.32899202211</v>
      </c>
      <c r="BC120" s="4">
        <f ca="1">BC119*EXP('Task 5'!AZ119)+$F120</f>
        <v>187124.6439352718</v>
      </c>
      <c r="BD120" s="4">
        <f ca="1">BD119*EXP('Task 5'!BA119)+$F120</f>
        <v>123744.98435063721</v>
      </c>
      <c r="BE120" s="4">
        <f ca="1">BE119*EXP('Task 5'!BB119)+$F120</f>
        <v>264830.43306064868</v>
      </c>
      <c r="BF120" s="4">
        <f ca="1">BF119*EXP('Task 5'!BC119)+$F120</f>
        <v>273056.14720361383</v>
      </c>
      <c r="BG120" s="4">
        <f ca="1">BG119*EXP('Task 5'!BD119)+$F120</f>
        <v>420887.78423572151</v>
      </c>
      <c r="BH120" s="4">
        <f ca="1">BH119*EXP('Task 5'!BE119)+$F120</f>
        <v>189964.05964443393</v>
      </c>
      <c r="BI120" s="4">
        <f ca="1">BI119*EXP('Task 5'!BF119)+$F120</f>
        <v>196736.74661234053</v>
      </c>
      <c r="BJ120" s="4">
        <f ca="1">BJ119*EXP('Task 5'!BG119)+$F120</f>
        <v>288983.04033769778</v>
      </c>
      <c r="BK120" s="4">
        <f ca="1">BK119*EXP('Task 5'!BH119)+$F120</f>
        <v>152307.73632073714</v>
      </c>
      <c r="BL120" s="4">
        <f ca="1">BL119*EXP('Task 5'!BI119)+$F120</f>
        <v>193511.39386479626</v>
      </c>
      <c r="BM120" s="4">
        <f ca="1">BM119*EXP('Task 5'!BJ119)+$F120</f>
        <v>199875.00961693443</v>
      </c>
      <c r="BN120" s="4">
        <f ca="1">BN119*EXP('Task 5'!BK119)+$F120</f>
        <v>177145.02729337398</v>
      </c>
      <c r="BO120" s="4">
        <f ca="1">BO119*EXP('Task 5'!BL119)+$F120</f>
        <v>249210.95716021635</v>
      </c>
      <c r="BP120" s="4">
        <f ca="1">BP119*EXP('Task 5'!BM119)+$F120</f>
        <v>185718.50969019512</v>
      </c>
      <c r="BQ120" s="4">
        <f ca="1">BQ119*EXP('Task 5'!BN119)+$F120</f>
        <v>167924.1012757346</v>
      </c>
      <c r="BR120" s="4">
        <f ca="1">BR119*EXP('Task 5'!BO119)+$F120</f>
        <v>189069.288384958</v>
      </c>
      <c r="BS120" s="4">
        <f ca="1">BS119*EXP('Task 5'!BP119)+$F120</f>
        <v>141641.07484877377</v>
      </c>
      <c r="BT120" s="4">
        <f ca="1">BT119*EXP('Task 5'!BQ119)+$F120</f>
        <v>200166.99134900543</v>
      </c>
      <c r="BU120" s="4">
        <f ca="1">BU119*EXP('Task 5'!BR119)+$F120</f>
        <v>180438.20993390938</v>
      </c>
      <c r="BV120" s="4">
        <f ca="1">BV119*EXP('Task 5'!BS119)+$F120</f>
        <v>258859.570498143</v>
      </c>
      <c r="BW120" s="4">
        <f ca="1">BW119*EXP('Task 5'!BT119)+$F120</f>
        <v>200544.98132628232</v>
      </c>
      <c r="BX120" s="4">
        <f ca="1">BX119*EXP('Task 5'!BU119)+$F120</f>
        <v>148304.45755083047</v>
      </c>
      <c r="BY120" s="4">
        <f ca="1">BY119*EXP('Task 5'!BV119)+$F120</f>
        <v>207646.10932173106</v>
      </c>
      <c r="BZ120" s="4">
        <f ca="1">BZ119*EXP('Task 5'!BW119)+$F120</f>
        <v>175782.97413909796</v>
      </c>
      <c r="CA120" s="4">
        <f ca="1">CA119*EXP('Task 5'!BX119)+$F120</f>
        <v>325552.96490296273</v>
      </c>
      <c r="CB120" s="4">
        <f ca="1">CB119*EXP('Task 5'!BY119)+$F120</f>
        <v>257719.35728452538</v>
      </c>
      <c r="CC120" s="4">
        <f ca="1">CC119*EXP('Task 5'!BZ119)+$F120</f>
        <v>241690.343873084</v>
      </c>
      <c r="CD120" s="4">
        <f ca="1">CD119*EXP('Task 5'!CA119)+$F120</f>
        <v>197809.92187786213</v>
      </c>
      <c r="CE120" s="4">
        <f ca="1">CE119*EXP('Task 5'!CB119)+$F120</f>
        <v>209309.43264424641</v>
      </c>
      <c r="CF120" s="4">
        <f ca="1">CF119*EXP('Task 5'!CC119)+$F120</f>
        <v>268070.66433575557</v>
      </c>
      <c r="CG120" s="4">
        <f ca="1">CG119*EXP('Task 5'!CD119)+$F120</f>
        <v>239288.03355608723</v>
      </c>
      <c r="CH120" s="4">
        <f ca="1">CH119*EXP('Task 5'!CE119)+$F120</f>
        <v>133287.76833505559</v>
      </c>
      <c r="CI120" s="4">
        <f ca="1">CI119*EXP('Task 5'!CF119)+$F120</f>
        <v>251664.65075481933</v>
      </c>
      <c r="CJ120" s="4">
        <f ca="1">CJ119*EXP('Task 5'!CG119)+$F120</f>
        <v>173635.00938015504</v>
      </c>
      <c r="CK120" s="4">
        <f ca="1">CK119*EXP('Task 5'!CH119)+$F120</f>
        <v>266558.27990688034</v>
      </c>
      <c r="CL120" s="4">
        <f ca="1">CL119*EXP('Task 5'!CI119)+$F120</f>
        <v>143816.20727881574</v>
      </c>
      <c r="CM120" s="4">
        <f ca="1">CM119*EXP('Task 5'!CJ119)+$F120</f>
        <v>182158.59785769985</v>
      </c>
      <c r="CN120" s="4">
        <f ca="1">CN119*EXP('Task 5'!CK119)+$F120</f>
        <v>217680.9451889639</v>
      </c>
      <c r="CO120" s="4">
        <f ca="1">CO119*EXP('Task 5'!CL119)+$F120</f>
        <v>138374.42934139457</v>
      </c>
      <c r="CP120" s="4">
        <f ca="1">CP119*EXP('Task 5'!CM119)+$F120</f>
        <v>227425.0409268667</v>
      </c>
      <c r="CQ120" s="4">
        <f ca="1">CQ119*EXP('Task 5'!CN119)+$F120</f>
        <v>169129.3573279074</v>
      </c>
      <c r="CR120" s="4">
        <f ca="1">CR119*EXP('Task 5'!CO119)+$F120</f>
        <v>225148.89096998711</v>
      </c>
      <c r="CS120" s="4">
        <f ca="1">CS119*EXP('Task 5'!CP119)+$F120</f>
        <v>228500.0949093175</v>
      </c>
      <c r="CT120" s="4">
        <f ca="1">CT119*EXP('Task 5'!CQ119)+$F120</f>
        <v>291618.2059924333</v>
      </c>
      <c r="CU120" s="4">
        <f ca="1">CU119*EXP('Task 5'!CR119)+$F120</f>
        <v>232357.29353412631</v>
      </c>
      <c r="CV120" s="4">
        <f ca="1">CV119*EXP('Task 5'!CS119)+$F120</f>
        <v>153591.74622464136</v>
      </c>
      <c r="CW120" s="4">
        <f ca="1">CW119*EXP('Task 5'!CT119)+$F120</f>
        <v>137413.78170671521</v>
      </c>
      <c r="CX120" s="4">
        <f ca="1">CX119*EXP('Task 5'!CU119)+$F120</f>
        <v>190881.99408940843</v>
      </c>
      <c r="CY120" s="4">
        <f ca="1">CY119*EXP('Task 5'!CV119)+$F120</f>
        <v>242066.10812277347</v>
      </c>
      <c r="CZ120" s="4">
        <f ca="1">CZ119*EXP('Task 5'!CW119)+$F120</f>
        <v>117138.56631330353</v>
      </c>
      <c r="DA120" s="4">
        <f ca="1">DA119*EXP('Task 5'!CX119)+$F120</f>
        <v>147982.15898692308</v>
      </c>
      <c r="DB120" s="4">
        <f ca="1">DB119*EXP('Task 5'!CY119)+$F120</f>
        <v>179088.50913320371</v>
      </c>
    </row>
    <row r="121" spans="1:106" x14ac:dyDescent="0.25">
      <c r="A121">
        <v>115</v>
      </c>
      <c r="B121" s="1">
        <f>'Task 2'!B118</f>
        <v>48457</v>
      </c>
      <c r="C121" s="4">
        <f>$B$3*'Task 2'!G118</f>
        <v>633.55460962600966</v>
      </c>
      <c r="D121" s="5">
        <f>'Task 3'!F118</f>
        <v>3.4094397398816145E-3</v>
      </c>
      <c r="E121" s="4">
        <f t="shared" si="3"/>
        <v>84686.183440062392</v>
      </c>
      <c r="F121" s="4">
        <f>$C$3*'Task 2'!G118</f>
        <v>1478.2940891273558</v>
      </c>
      <c r="G121" s="4">
        <f ca="1">G120*EXP('Task 5'!D120)+$F121</f>
        <v>212694.20565546682</v>
      </c>
      <c r="H121" s="4">
        <f ca="1">H120*EXP('Task 5'!E120)+$F121</f>
        <v>205348.28264796917</v>
      </c>
      <c r="I121" s="4">
        <f ca="1">I120*EXP('Task 5'!F120)+$F121</f>
        <v>181412.2422507997</v>
      </c>
      <c r="J121" s="4">
        <f ca="1">J120*EXP('Task 5'!G120)+$F121</f>
        <v>250174.48411130076</v>
      </c>
      <c r="K121" s="4">
        <f ca="1">K120*EXP('Task 5'!H120)+$F121</f>
        <v>530798.89174962766</v>
      </c>
      <c r="L121" s="4">
        <f ca="1">L120*EXP('Task 5'!I120)+$F121</f>
        <v>108755.9082455765</v>
      </c>
      <c r="M121" s="4">
        <f ca="1">M120*EXP('Task 5'!J120)+$F121</f>
        <v>169553.48086747562</v>
      </c>
      <c r="N121" s="4">
        <f ca="1">N120*EXP('Task 5'!K120)+$F121</f>
        <v>193375.67616126241</v>
      </c>
      <c r="O121" s="4">
        <f ca="1">O120*EXP('Task 5'!L120)+$F121</f>
        <v>231320.24497417099</v>
      </c>
      <c r="P121" s="4">
        <f ca="1">P120*EXP('Task 5'!M120)+$F121</f>
        <v>129301.44866070263</v>
      </c>
      <c r="Q121" s="4">
        <f ca="1">Q120*EXP('Task 5'!N120)+$F121</f>
        <v>204403.56619254418</v>
      </c>
      <c r="R121" s="4">
        <f ca="1">R120*EXP('Task 5'!O120)+$F121</f>
        <v>362260.9891540361</v>
      </c>
      <c r="S121" s="4">
        <f ca="1">S120*EXP('Task 5'!P120)+$F121</f>
        <v>183009.94404206664</v>
      </c>
      <c r="T121" s="4">
        <f ca="1">T120*EXP('Task 5'!Q120)+$F121</f>
        <v>256502.00401889658</v>
      </c>
      <c r="U121" s="4">
        <f ca="1">U120*EXP('Task 5'!R120)+$F121</f>
        <v>226581.34441419516</v>
      </c>
      <c r="V121" s="4">
        <f ca="1">V120*EXP('Task 5'!S120)+$F121</f>
        <v>176451.87517488113</v>
      </c>
      <c r="W121" s="4">
        <f ca="1">W120*EXP('Task 5'!T120)+$F121</f>
        <v>138355.87859701307</v>
      </c>
      <c r="X121" s="4">
        <f ca="1">X120*EXP('Task 5'!U120)+$F121</f>
        <v>238793.30044470326</v>
      </c>
      <c r="Y121" s="4">
        <f ca="1">Y120*EXP('Task 5'!V120)+$F121</f>
        <v>127055.83568203457</v>
      </c>
      <c r="Z121" s="4">
        <f ca="1">Z120*EXP('Task 5'!W120)+$F121</f>
        <v>387303.79781466461</v>
      </c>
      <c r="AA121" s="4">
        <f ca="1">AA120*EXP('Task 5'!X120)+$F121</f>
        <v>325363.58585666103</v>
      </c>
      <c r="AB121" s="4">
        <f ca="1">AB120*EXP('Task 5'!Y120)+$F121</f>
        <v>109381.47315565759</v>
      </c>
      <c r="AC121" s="4">
        <f ca="1">AC120*EXP('Task 5'!Z120)+$F121</f>
        <v>215615.68205460915</v>
      </c>
      <c r="AD121" s="4">
        <f ca="1">AD120*EXP('Task 5'!AA120)+$F121</f>
        <v>199266.42202760905</v>
      </c>
      <c r="AE121" s="4">
        <f ca="1">AE120*EXP('Task 5'!AB120)+$F121</f>
        <v>208868.99789468231</v>
      </c>
      <c r="AF121" s="4">
        <f ca="1">AF120*EXP('Task 5'!AC120)+$F121</f>
        <v>120967.94405415017</v>
      </c>
      <c r="AG121" s="4">
        <f ca="1">AG120*EXP('Task 5'!AD120)+$F121</f>
        <v>218705.09578907266</v>
      </c>
      <c r="AH121" s="4">
        <f ca="1">AH120*EXP('Task 5'!AE120)+$F121</f>
        <v>269711.26748403971</v>
      </c>
      <c r="AI121" s="4">
        <f ca="1">AI120*EXP('Task 5'!AF120)+$F121</f>
        <v>177581.50757586549</v>
      </c>
      <c r="AJ121" s="4">
        <f ca="1">AJ120*EXP('Task 5'!AG120)+$F121</f>
        <v>250956.27606833071</v>
      </c>
      <c r="AK121" s="4">
        <f ca="1">AK120*EXP('Task 5'!AH120)+$F121</f>
        <v>414029.7907017995</v>
      </c>
      <c r="AL121" s="4">
        <f ca="1">AL120*EXP('Task 5'!AI120)+$F121</f>
        <v>164151.8530251779</v>
      </c>
      <c r="AM121" s="4">
        <f ca="1">AM120*EXP('Task 5'!AJ120)+$F121</f>
        <v>191271.6163202796</v>
      </c>
      <c r="AN121" s="4">
        <f ca="1">AN120*EXP('Task 5'!AK120)+$F121</f>
        <v>217817.49472268324</v>
      </c>
      <c r="AO121" s="4">
        <f ca="1">AO120*EXP('Task 5'!AL120)+$F121</f>
        <v>156461.13944385172</v>
      </c>
      <c r="AP121" s="4">
        <f ca="1">AP120*EXP('Task 5'!AM120)+$F121</f>
        <v>235850.73682558342</v>
      </c>
      <c r="AQ121" s="4">
        <f ca="1">AQ120*EXP('Task 5'!AN120)+$F121</f>
        <v>275705.30924120627</v>
      </c>
      <c r="AR121" s="4">
        <f ca="1">AR120*EXP('Task 5'!AO120)+$F121</f>
        <v>151296.49472142878</v>
      </c>
      <c r="AS121" s="4">
        <f ca="1">AS120*EXP('Task 5'!AP120)+$F121</f>
        <v>105690.93601488321</v>
      </c>
      <c r="AT121" s="4">
        <f ca="1">AT120*EXP('Task 5'!AQ120)+$F121</f>
        <v>247501.03585034149</v>
      </c>
      <c r="AU121" s="4">
        <f ca="1">AU120*EXP('Task 5'!AR120)+$F121</f>
        <v>216071.17998008034</v>
      </c>
      <c r="AV121" s="4">
        <f ca="1">AV120*EXP('Task 5'!AS120)+$F121</f>
        <v>194697.87312641877</v>
      </c>
      <c r="AW121" s="4">
        <f ca="1">AW120*EXP('Task 5'!AT120)+$F121</f>
        <v>252628.85600662202</v>
      </c>
      <c r="AX121" s="4">
        <f ca="1">AX120*EXP('Task 5'!AU120)+$F121</f>
        <v>225965.39586839164</v>
      </c>
      <c r="AY121" s="4">
        <f ca="1">AY120*EXP('Task 5'!AV120)+$F121</f>
        <v>210411.92805403651</v>
      </c>
      <c r="AZ121" s="4">
        <f ca="1">AZ120*EXP('Task 5'!AW120)+$F121</f>
        <v>237800.71954737202</v>
      </c>
      <c r="BA121" s="4">
        <f ca="1">BA120*EXP('Task 5'!AX120)+$F121</f>
        <v>256551.98925342551</v>
      </c>
      <c r="BB121" s="4">
        <f ca="1">BB120*EXP('Task 5'!AY120)+$F121</f>
        <v>210874.78781825321</v>
      </c>
      <c r="BC121" s="4">
        <f ca="1">BC120*EXP('Task 5'!AZ120)+$F121</f>
        <v>197993.46022722949</v>
      </c>
      <c r="BD121" s="4">
        <f ca="1">BD120*EXP('Task 5'!BA120)+$F121</f>
        <v>121542.72832013067</v>
      </c>
      <c r="BE121" s="4">
        <f ca="1">BE120*EXP('Task 5'!BB120)+$F121</f>
        <v>280285.68147022248</v>
      </c>
      <c r="BF121" s="4">
        <f ca="1">BF120*EXP('Task 5'!BC120)+$F121</f>
        <v>300150.79925180116</v>
      </c>
      <c r="BG121" s="4">
        <f ca="1">BG120*EXP('Task 5'!BD120)+$F121</f>
        <v>419190.02845517255</v>
      </c>
      <c r="BH121" s="4">
        <f ca="1">BH120*EXP('Task 5'!BE120)+$F121</f>
        <v>193535.01950244029</v>
      </c>
      <c r="BI121" s="4">
        <f ca="1">BI120*EXP('Task 5'!BF120)+$F121</f>
        <v>180522.18372356307</v>
      </c>
      <c r="BJ121" s="4">
        <f ca="1">BJ120*EXP('Task 5'!BG120)+$F121</f>
        <v>267290.15640882321</v>
      </c>
      <c r="BK121" s="4">
        <f ca="1">BK120*EXP('Task 5'!BH120)+$F121</f>
        <v>147452.34244018828</v>
      </c>
      <c r="BL121" s="4">
        <f ca="1">BL120*EXP('Task 5'!BI120)+$F121</f>
        <v>179321.72581498776</v>
      </c>
      <c r="BM121" s="4">
        <f ca="1">BM120*EXP('Task 5'!BJ120)+$F121</f>
        <v>187389.24387006435</v>
      </c>
      <c r="BN121" s="4">
        <f ca="1">BN120*EXP('Task 5'!BK120)+$F121</f>
        <v>173781.34781011246</v>
      </c>
      <c r="BO121" s="4">
        <f ca="1">BO120*EXP('Task 5'!BL120)+$F121</f>
        <v>256037.07452001379</v>
      </c>
      <c r="BP121" s="4">
        <f ca="1">BP120*EXP('Task 5'!BM120)+$F121</f>
        <v>187800.7575815504</v>
      </c>
      <c r="BQ121" s="4">
        <f ca="1">BQ120*EXP('Task 5'!BN120)+$F121</f>
        <v>166169.96446146819</v>
      </c>
      <c r="BR121" s="4">
        <f ca="1">BR120*EXP('Task 5'!BO120)+$F121</f>
        <v>202899.52674063409</v>
      </c>
      <c r="BS121" s="4">
        <f ca="1">BS120*EXP('Task 5'!BP120)+$F121</f>
        <v>137589.06683541706</v>
      </c>
      <c r="BT121" s="4">
        <f ca="1">BT120*EXP('Task 5'!BQ120)+$F121</f>
        <v>204238.0717368107</v>
      </c>
      <c r="BU121" s="4">
        <f ca="1">BU120*EXP('Task 5'!BR120)+$F121</f>
        <v>174670.92987173921</v>
      </c>
      <c r="BV121" s="4">
        <f ca="1">BV120*EXP('Task 5'!BS120)+$F121</f>
        <v>270029.10344299511</v>
      </c>
      <c r="BW121" s="4">
        <f ca="1">BW120*EXP('Task 5'!BT120)+$F121</f>
        <v>210040.46323161805</v>
      </c>
      <c r="BX121" s="4">
        <f ca="1">BX120*EXP('Task 5'!BU120)+$F121</f>
        <v>140999.37021672894</v>
      </c>
      <c r="BY121" s="4">
        <f ca="1">BY120*EXP('Task 5'!BV120)+$F121</f>
        <v>210562.37446279835</v>
      </c>
      <c r="BZ121" s="4">
        <f ca="1">BZ120*EXP('Task 5'!BW120)+$F121</f>
        <v>187398.30875576142</v>
      </c>
      <c r="CA121" s="4">
        <f ca="1">CA120*EXP('Task 5'!BX120)+$F121</f>
        <v>338282.57915612304</v>
      </c>
      <c r="CB121" s="4">
        <f ca="1">CB120*EXP('Task 5'!BY120)+$F121</f>
        <v>254315.70818806119</v>
      </c>
      <c r="CC121" s="4">
        <f ca="1">CC120*EXP('Task 5'!BZ120)+$F121</f>
        <v>227025.48033260711</v>
      </c>
      <c r="CD121" s="4">
        <f ca="1">CD120*EXP('Task 5'!CA120)+$F121</f>
        <v>219820.70267691408</v>
      </c>
      <c r="CE121" s="4">
        <f ca="1">CE120*EXP('Task 5'!CB120)+$F121</f>
        <v>216224.60035632862</v>
      </c>
      <c r="CF121" s="4">
        <f ca="1">CF120*EXP('Task 5'!CC120)+$F121</f>
        <v>261732.9194654095</v>
      </c>
      <c r="CG121" s="4">
        <f ca="1">CG120*EXP('Task 5'!CD120)+$F121</f>
        <v>224534.54703018314</v>
      </c>
      <c r="CH121" s="4">
        <f ca="1">CH120*EXP('Task 5'!CE120)+$F121</f>
        <v>137069.8915485389</v>
      </c>
      <c r="CI121" s="4">
        <f ca="1">CI120*EXP('Task 5'!CF120)+$F121</f>
        <v>242363.37662229125</v>
      </c>
      <c r="CJ121" s="4">
        <f ca="1">CJ120*EXP('Task 5'!CG120)+$F121</f>
        <v>177443.92616951538</v>
      </c>
      <c r="CK121" s="4">
        <f ca="1">CK120*EXP('Task 5'!CH120)+$F121</f>
        <v>258472.40603029609</v>
      </c>
      <c r="CL121" s="4">
        <f ca="1">CL120*EXP('Task 5'!CI120)+$F121</f>
        <v>140800.28636531316</v>
      </c>
      <c r="CM121" s="4">
        <f ca="1">CM120*EXP('Task 5'!CJ120)+$F121</f>
        <v>193146.82498072009</v>
      </c>
      <c r="CN121" s="4">
        <f ca="1">CN120*EXP('Task 5'!CK120)+$F121</f>
        <v>201514.7186758639</v>
      </c>
      <c r="CO121" s="4">
        <f ca="1">CO120*EXP('Task 5'!CL120)+$F121</f>
        <v>142362.75564689218</v>
      </c>
      <c r="CP121" s="4">
        <f ca="1">CP120*EXP('Task 5'!CM120)+$F121</f>
        <v>214304.94258849631</v>
      </c>
      <c r="CQ121" s="4">
        <f ca="1">CQ120*EXP('Task 5'!CN120)+$F121</f>
        <v>166393.48788823589</v>
      </c>
      <c r="CR121" s="4">
        <f ca="1">CR120*EXP('Task 5'!CO120)+$F121</f>
        <v>210498.06008853079</v>
      </c>
      <c r="CS121" s="4">
        <f ca="1">CS120*EXP('Task 5'!CP120)+$F121</f>
        <v>237614.23483720163</v>
      </c>
      <c r="CT121" s="4">
        <f ca="1">CT120*EXP('Task 5'!CQ120)+$F121</f>
        <v>308868.15772433463</v>
      </c>
      <c r="CU121" s="4">
        <f ca="1">CU120*EXP('Task 5'!CR120)+$F121</f>
        <v>242336.78077183577</v>
      </c>
      <c r="CV121" s="4">
        <f ca="1">CV120*EXP('Task 5'!CS120)+$F121</f>
        <v>159773.37500514084</v>
      </c>
      <c r="CW121" s="4">
        <f ca="1">CW120*EXP('Task 5'!CT120)+$F121</f>
        <v>137024.93390390719</v>
      </c>
      <c r="CX121" s="4">
        <f ca="1">CX120*EXP('Task 5'!CU120)+$F121</f>
        <v>193363.29466200399</v>
      </c>
      <c r="CY121" s="4">
        <f ca="1">CY120*EXP('Task 5'!CV120)+$F121</f>
        <v>268584.78081852203</v>
      </c>
      <c r="CZ121" s="4">
        <f ca="1">CZ120*EXP('Task 5'!CW120)+$F121</f>
        <v>119684.27514337741</v>
      </c>
      <c r="DA121" s="4">
        <f ca="1">DA120*EXP('Task 5'!CX120)+$F121</f>
        <v>140446.87477077061</v>
      </c>
      <c r="DB121" s="4">
        <f ca="1">DB120*EXP('Task 5'!CY120)+$F121</f>
        <v>190011.72843430316</v>
      </c>
    </row>
    <row r="122" spans="1:106" x14ac:dyDescent="0.25">
      <c r="A122">
        <v>116</v>
      </c>
      <c r="B122" s="1">
        <f>'Task 2'!B119</f>
        <v>48487</v>
      </c>
      <c r="C122" s="4">
        <f>$B$3*'Task 2'!G119</f>
        <v>633.55460962600966</v>
      </c>
      <c r="D122" s="5">
        <f>'Task 3'!F119</f>
        <v>3.4048878920127645E-3</v>
      </c>
      <c r="E122" s="4">
        <f t="shared" si="3"/>
        <v>85607.708409203522</v>
      </c>
      <c r="F122" s="4">
        <f>$C$3*'Task 2'!G119</f>
        <v>1478.2940891273558</v>
      </c>
      <c r="G122" s="4">
        <f ca="1">G121*EXP('Task 5'!D121)+$F122</f>
        <v>208378.10893142779</v>
      </c>
      <c r="H122" s="4">
        <f ca="1">H121*EXP('Task 5'!E121)+$F122</f>
        <v>220198.35801265438</v>
      </c>
      <c r="I122" s="4">
        <f ca="1">I121*EXP('Task 5'!F121)+$F122</f>
        <v>171993.93507382015</v>
      </c>
      <c r="J122" s="4">
        <f ca="1">J121*EXP('Task 5'!G121)+$F122</f>
        <v>261303.47321265165</v>
      </c>
      <c r="K122" s="4">
        <f ca="1">K121*EXP('Task 5'!H121)+$F122</f>
        <v>530466.07411998778</v>
      </c>
      <c r="L122" s="4">
        <f ca="1">L121*EXP('Task 5'!I121)+$F122</f>
        <v>103488.12406267427</v>
      </c>
      <c r="M122" s="4">
        <f ca="1">M121*EXP('Task 5'!J121)+$F122</f>
        <v>172833.51655045137</v>
      </c>
      <c r="N122" s="4">
        <f ca="1">N121*EXP('Task 5'!K121)+$F122</f>
        <v>191484.34233731811</v>
      </c>
      <c r="O122" s="4">
        <f ca="1">O121*EXP('Task 5'!L121)+$F122</f>
        <v>228325.88526190381</v>
      </c>
      <c r="P122" s="4">
        <f ca="1">P121*EXP('Task 5'!M121)+$F122</f>
        <v>126388.02434447239</v>
      </c>
      <c r="Q122" s="4">
        <f ca="1">Q121*EXP('Task 5'!N121)+$F122</f>
        <v>180568.18433276934</v>
      </c>
      <c r="R122" s="4">
        <f ca="1">R121*EXP('Task 5'!O121)+$F122</f>
        <v>365483.09856822959</v>
      </c>
      <c r="S122" s="4">
        <f ca="1">S121*EXP('Task 5'!P121)+$F122</f>
        <v>176421.74296766837</v>
      </c>
      <c r="T122" s="4">
        <f ca="1">T121*EXP('Task 5'!Q121)+$F122</f>
        <v>274505.78947196365</v>
      </c>
      <c r="U122" s="4">
        <f ca="1">U121*EXP('Task 5'!R121)+$F122</f>
        <v>221194.29542420723</v>
      </c>
      <c r="V122" s="4">
        <f ca="1">V121*EXP('Task 5'!S121)+$F122</f>
        <v>173865.98501051305</v>
      </c>
      <c r="W122" s="4">
        <f ca="1">W121*EXP('Task 5'!T121)+$F122</f>
        <v>144002.44382448104</v>
      </c>
      <c r="X122" s="4">
        <f ca="1">X121*EXP('Task 5'!U121)+$F122</f>
        <v>231733.31078684458</v>
      </c>
      <c r="Y122" s="4">
        <f ca="1">Y121*EXP('Task 5'!V121)+$F122</f>
        <v>145056.55541748801</v>
      </c>
      <c r="Z122" s="4">
        <f ca="1">Z121*EXP('Task 5'!W121)+$F122</f>
        <v>374977.89766625955</v>
      </c>
      <c r="AA122" s="4">
        <f ca="1">AA121*EXP('Task 5'!X121)+$F122</f>
        <v>340606.95079376007</v>
      </c>
      <c r="AB122" s="4">
        <f ca="1">AB121*EXP('Task 5'!Y121)+$F122</f>
        <v>112499.85341855996</v>
      </c>
      <c r="AC122" s="4">
        <f ca="1">AC121*EXP('Task 5'!Z121)+$F122</f>
        <v>225184.39462938055</v>
      </c>
      <c r="AD122" s="4">
        <f ca="1">AD121*EXP('Task 5'!AA121)+$F122</f>
        <v>191846.0604346398</v>
      </c>
      <c r="AE122" s="4">
        <f ca="1">AE121*EXP('Task 5'!AB121)+$F122</f>
        <v>201794.2670881282</v>
      </c>
      <c r="AF122" s="4">
        <f ca="1">AF121*EXP('Task 5'!AC121)+$F122</f>
        <v>116239.28682961604</v>
      </c>
      <c r="AG122" s="4">
        <f ca="1">AG121*EXP('Task 5'!AD121)+$F122</f>
        <v>231292.58515245499</v>
      </c>
      <c r="AH122" s="4">
        <f ca="1">AH121*EXP('Task 5'!AE121)+$F122</f>
        <v>284883.05839295354</v>
      </c>
      <c r="AI122" s="4">
        <f ca="1">AI121*EXP('Task 5'!AF121)+$F122</f>
        <v>195685.13184401634</v>
      </c>
      <c r="AJ122" s="4">
        <f ca="1">AJ121*EXP('Task 5'!AG121)+$F122</f>
        <v>248986.62988648721</v>
      </c>
      <c r="AK122" s="4">
        <f ca="1">AK121*EXP('Task 5'!AH121)+$F122</f>
        <v>409540.22108380985</v>
      </c>
      <c r="AL122" s="4">
        <f ca="1">AL121*EXP('Task 5'!AI121)+$F122</f>
        <v>156675.11398057055</v>
      </c>
      <c r="AM122" s="4">
        <f ca="1">AM121*EXP('Task 5'!AJ121)+$F122</f>
        <v>192170.4960268524</v>
      </c>
      <c r="AN122" s="4">
        <f ca="1">AN121*EXP('Task 5'!AK121)+$F122</f>
        <v>215971.38367790522</v>
      </c>
      <c r="AO122" s="4">
        <f ca="1">AO121*EXP('Task 5'!AL121)+$F122</f>
        <v>158055.69598792191</v>
      </c>
      <c r="AP122" s="4">
        <f ca="1">AP121*EXP('Task 5'!AM121)+$F122</f>
        <v>246563.98815455637</v>
      </c>
      <c r="AQ122" s="4">
        <f ca="1">AQ121*EXP('Task 5'!AN121)+$F122</f>
        <v>290516.10802333162</v>
      </c>
      <c r="AR122" s="4">
        <f ca="1">AR121*EXP('Task 5'!AO121)+$F122</f>
        <v>154287.72038968879</v>
      </c>
      <c r="AS122" s="4">
        <f ca="1">AS121*EXP('Task 5'!AP121)+$F122</f>
        <v>114028.98982323719</v>
      </c>
      <c r="AT122" s="4">
        <f ca="1">AT121*EXP('Task 5'!AQ121)+$F122</f>
        <v>237090.51325310706</v>
      </c>
      <c r="AU122" s="4">
        <f ca="1">AU121*EXP('Task 5'!AR121)+$F122</f>
        <v>220146.88635718491</v>
      </c>
      <c r="AV122" s="4">
        <f ca="1">AV121*EXP('Task 5'!AS121)+$F122</f>
        <v>190956.53009695598</v>
      </c>
      <c r="AW122" s="4">
        <f ca="1">AW121*EXP('Task 5'!AT121)+$F122</f>
        <v>253035.76125964473</v>
      </c>
      <c r="AX122" s="4">
        <f ca="1">AX121*EXP('Task 5'!AU121)+$F122</f>
        <v>232305.62976484891</v>
      </c>
      <c r="AY122" s="4">
        <f ca="1">AY121*EXP('Task 5'!AV121)+$F122</f>
        <v>223969.09022612215</v>
      </c>
      <c r="AZ122" s="4">
        <f ca="1">AZ121*EXP('Task 5'!AW121)+$F122</f>
        <v>231039.25518298984</v>
      </c>
      <c r="BA122" s="4">
        <f ca="1">BA121*EXP('Task 5'!AX121)+$F122</f>
        <v>254187.32386389666</v>
      </c>
      <c r="BB122" s="4">
        <f ca="1">BB121*EXP('Task 5'!AY121)+$F122</f>
        <v>204245.5244785939</v>
      </c>
      <c r="BC122" s="4">
        <f ca="1">BC121*EXP('Task 5'!AZ121)+$F122</f>
        <v>197401.50678604658</v>
      </c>
      <c r="BD122" s="4">
        <f ca="1">BD121*EXP('Task 5'!BA121)+$F122</f>
        <v>131309.17006162344</v>
      </c>
      <c r="BE122" s="4">
        <f ca="1">BE121*EXP('Task 5'!BB121)+$F122</f>
        <v>262819.16048655572</v>
      </c>
      <c r="BF122" s="4">
        <f ca="1">BF121*EXP('Task 5'!BC121)+$F122</f>
        <v>306496.80239335558</v>
      </c>
      <c r="BG122" s="4">
        <f ca="1">BG121*EXP('Task 5'!BD121)+$F122</f>
        <v>410894.27374960581</v>
      </c>
      <c r="BH122" s="4">
        <f ca="1">BH121*EXP('Task 5'!BE121)+$F122</f>
        <v>199564.24507670748</v>
      </c>
      <c r="BI122" s="4">
        <f ca="1">BI121*EXP('Task 5'!BF121)+$F122</f>
        <v>188775.23118639051</v>
      </c>
      <c r="BJ122" s="4">
        <f ca="1">BJ121*EXP('Task 5'!BG121)+$F122</f>
        <v>260553.47059526405</v>
      </c>
      <c r="BK122" s="4">
        <f ca="1">BK121*EXP('Task 5'!BH121)+$F122</f>
        <v>157127.7444401281</v>
      </c>
      <c r="BL122" s="4">
        <f ca="1">BL121*EXP('Task 5'!BI121)+$F122</f>
        <v>182803.48746138241</v>
      </c>
      <c r="BM122" s="4">
        <f ca="1">BM121*EXP('Task 5'!BJ121)+$F122</f>
        <v>196869.17764031223</v>
      </c>
      <c r="BN122" s="4">
        <f ca="1">BN121*EXP('Task 5'!BK121)+$F122</f>
        <v>171333.09592520742</v>
      </c>
      <c r="BO122" s="4">
        <f ca="1">BO121*EXP('Task 5'!BL121)+$F122</f>
        <v>255898.07282815399</v>
      </c>
      <c r="BP122" s="4">
        <f ca="1">BP121*EXP('Task 5'!BM121)+$F122</f>
        <v>176434.34492063685</v>
      </c>
      <c r="BQ122" s="4">
        <f ca="1">BQ121*EXP('Task 5'!BN121)+$F122</f>
        <v>177607.43378588464</v>
      </c>
      <c r="BR122" s="4">
        <f ca="1">BR121*EXP('Task 5'!BO121)+$F122</f>
        <v>226344.25756836202</v>
      </c>
      <c r="BS122" s="4">
        <f ca="1">BS121*EXP('Task 5'!BP121)+$F122</f>
        <v>130548.65432400149</v>
      </c>
      <c r="BT122" s="4">
        <f ca="1">BT121*EXP('Task 5'!BQ121)+$F122</f>
        <v>203143.40170397412</v>
      </c>
      <c r="BU122" s="4">
        <f ca="1">BU121*EXP('Task 5'!BR121)+$F122</f>
        <v>162002.29225409892</v>
      </c>
      <c r="BV122" s="4">
        <f ca="1">BV121*EXP('Task 5'!BS121)+$F122</f>
        <v>276148.26960656937</v>
      </c>
      <c r="BW122" s="4">
        <f ca="1">BW121*EXP('Task 5'!BT121)+$F122</f>
        <v>213243.50497879626</v>
      </c>
      <c r="BX122" s="4">
        <f ca="1">BX121*EXP('Task 5'!BU121)+$F122</f>
        <v>139879.19201152894</v>
      </c>
      <c r="BY122" s="4">
        <f ca="1">BY121*EXP('Task 5'!BV121)+$F122</f>
        <v>205298.66127825924</v>
      </c>
      <c r="BZ122" s="4">
        <f ca="1">BZ121*EXP('Task 5'!BW121)+$F122</f>
        <v>174396.52768709633</v>
      </c>
      <c r="CA122" s="4">
        <f ca="1">CA121*EXP('Task 5'!BX121)+$F122</f>
        <v>332667.98604393838</v>
      </c>
      <c r="CB122" s="4">
        <f ca="1">CB121*EXP('Task 5'!BY121)+$F122</f>
        <v>251643.50857559199</v>
      </c>
      <c r="CC122" s="4">
        <f ca="1">CC121*EXP('Task 5'!BZ121)+$F122</f>
        <v>228752.32955208878</v>
      </c>
      <c r="CD122" s="4">
        <f ca="1">CD121*EXP('Task 5'!CA121)+$F122</f>
        <v>220118.2800258463</v>
      </c>
      <c r="CE122" s="4">
        <f ca="1">CE121*EXP('Task 5'!CB121)+$F122</f>
        <v>210479.70261479577</v>
      </c>
      <c r="CF122" s="4">
        <f ca="1">CF121*EXP('Task 5'!CC121)+$F122</f>
        <v>271073.74226566474</v>
      </c>
      <c r="CG122" s="4">
        <f ca="1">CG121*EXP('Task 5'!CD121)+$F122</f>
        <v>214338.03029211561</v>
      </c>
      <c r="CH122" s="4">
        <f ca="1">CH121*EXP('Task 5'!CE121)+$F122</f>
        <v>134215.46104702805</v>
      </c>
      <c r="CI122" s="4">
        <f ca="1">CI121*EXP('Task 5'!CF121)+$F122</f>
        <v>256156.78427195011</v>
      </c>
      <c r="CJ122" s="4">
        <f ca="1">CJ121*EXP('Task 5'!CG121)+$F122</f>
        <v>189229.47824684222</v>
      </c>
      <c r="CK122" s="4">
        <f ca="1">CK121*EXP('Task 5'!CH121)+$F122</f>
        <v>267091.53670672223</v>
      </c>
      <c r="CL122" s="4">
        <f ca="1">CL121*EXP('Task 5'!CI121)+$F122</f>
        <v>138600.42214632587</v>
      </c>
      <c r="CM122" s="4">
        <f ca="1">CM121*EXP('Task 5'!CJ121)+$F122</f>
        <v>183423.196084069</v>
      </c>
      <c r="CN122" s="4">
        <f ca="1">CN121*EXP('Task 5'!CK121)+$F122</f>
        <v>216729.35333053835</v>
      </c>
      <c r="CO122" s="4">
        <f ca="1">CO121*EXP('Task 5'!CL121)+$F122</f>
        <v>152949.11151799018</v>
      </c>
      <c r="CP122" s="4">
        <f ca="1">CP121*EXP('Task 5'!CM121)+$F122</f>
        <v>223783.62820085883</v>
      </c>
      <c r="CQ122" s="4">
        <f ca="1">CQ121*EXP('Task 5'!CN121)+$F122</f>
        <v>159666.62489710952</v>
      </c>
      <c r="CR122" s="4">
        <f ca="1">CR121*EXP('Task 5'!CO121)+$F122</f>
        <v>216081.75622316508</v>
      </c>
      <c r="CS122" s="4">
        <f ca="1">CS121*EXP('Task 5'!CP121)+$F122</f>
        <v>254661.41417814695</v>
      </c>
      <c r="CT122" s="4">
        <f ca="1">CT121*EXP('Task 5'!CQ121)+$F122</f>
        <v>298675.14552447031</v>
      </c>
      <c r="CU122" s="4">
        <f ca="1">CU121*EXP('Task 5'!CR121)+$F122</f>
        <v>241893.78332432182</v>
      </c>
      <c r="CV122" s="4">
        <f ca="1">CV121*EXP('Task 5'!CS121)+$F122</f>
        <v>159583.28387791669</v>
      </c>
      <c r="CW122" s="4">
        <f ca="1">CW121*EXP('Task 5'!CT121)+$F122</f>
        <v>140142.26411857255</v>
      </c>
      <c r="CX122" s="4">
        <f ca="1">CX121*EXP('Task 5'!CU121)+$F122</f>
        <v>195410.08855479484</v>
      </c>
      <c r="CY122" s="4">
        <f ca="1">CY121*EXP('Task 5'!CV121)+$F122</f>
        <v>288101.87247113849</v>
      </c>
      <c r="CZ122" s="4">
        <f ca="1">CZ121*EXP('Task 5'!CW121)+$F122</f>
        <v>116300.85976473406</v>
      </c>
      <c r="DA122" s="4">
        <f ca="1">DA121*EXP('Task 5'!CX121)+$F122</f>
        <v>147320.14592732672</v>
      </c>
      <c r="DB122" s="4">
        <f ca="1">DB121*EXP('Task 5'!CY121)+$F122</f>
        <v>183690.56214073527</v>
      </c>
    </row>
    <row r="123" spans="1:106" x14ac:dyDescent="0.25">
      <c r="A123">
        <v>117</v>
      </c>
      <c r="B123" s="1">
        <f>'Task 2'!B120</f>
        <v>48518</v>
      </c>
      <c r="C123" s="4">
        <f>$B$3*'Task 2'!G120</f>
        <v>633.55460962600966</v>
      </c>
      <c r="D123" s="5">
        <f>'Task 3'!F120</f>
        <v>3.4004408726122648E-3</v>
      </c>
      <c r="E123" s="4">
        <f t="shared" si="3"/>
        <v>86531.995200629754</v>
      </c>
      <c r="F123" s="4">
        <f>$C$3*'Task 2'!G120</f>
        <v>1478.2940891273558</v>
      </c>
      <c r="G123" s="4">
        <f ca="1">G122*EXP('Task 5'!D122)+$F123</f>
        <v>205417.04194535216</v>
      </c>
      <c r="H123" s="4">
        <f ca="1">H122*EXP('Task 5'!E122)+$F123</f>
        <v>207934.73553187968</v>
      </c>
      <c r="I123" s="4">
        <f ca="1">I122*EXP('Task 5'!F122)+$F123</f>
        <v>165910.67921779183</v>
      </c>
      <c r="J123" s="4">
        <f ca="1">J122*EXP('Task 5'!G122)+$F123</f>
        <v>271986.90529829514</v>
      </c>
      <c r="K123" s="4">
        <f ca="1">K122*EXP('Task 5'!H122)+$F123</f>
        <v>585204.72548016207</v>
      </c>
      <c r="L123" s="4">
        <f ca="1">L122*EXP('Task 5'!I122)+$F123</f>
        <v>94062.890227878976</v>
      </c>
      <c r="M123" s="4">
        <f ca="1">M122*EXP('Task 5'!J122)+$F123</f>
        <v>159505.87617994609</v>
      </c>
      <c r="N123" s="4">
        <f ca="1">N122*EXP('Task 5'!K122)+$F123</f>
        <v>197133.74428730729</v>
      </c>
      <c r="O123" s="4">
        <f ca="1">O122*EXP('Task 5'!L122)+$F123</f>
        <v>217547.10198123759</v>
      </c>
      <c r="P123" s="4">
        <f ca="1">P122*EXP('Task 5'!M122)+$F123</f>
        <v>132687.61421530778</v>
      </c>
      <c r="Q123" s="4">
        <f ca="1">Q122*EXP('Task 5'!N122)+$F123</f>
        <v>179640.70833467686</v>
      </c>
      <c r="R123" s="4">
        <f ca="1">R122*EXP('Task 5'!O122)+$F123</f>
        <v>377611.47101352515</v>
      </c>
      <c r="S123" s="4">
        <f ca="1">S122*EXP('Task 5'!P122)+$F123</f>
        <v>175473.63488097055</v>
      </c>
      <c r="T123" s="4">
        <f ca="1">T122*EXP('Task 5'!Q122)+$F123</f>
        <v>275117.08133565565</v>
      </c>
      <c r="U123" s="4">
        <f ca="1">U122*EXP('Task 5'!R122)+$F123</f>
        <v>230322.27074625978</v>
      </c>
      <c r="V123" s="4">
        <f ca="1">V122*EXP('Task 5'!S122)+$F123</f>
        <v>173710.40078731961</v>
      </c>
      <c r="W123" s="4">
        <f ca="1">W122*EXP('Task 5'!T122)+$F123</f>
        <v>132978.95847703292</v>
      </c>
      <c r="X123" s="4">
        <f ca="1">X122*EXP('Task 5'!U122)+$F123</f>
        <v>232406.96748507235</v>
      </c>
      <c r="Y123" s="4">
        <f ca="1">Y122*EXP('Task 5'!V122)+$F123</f>
        <v>160976.51148626843</v>
      </c>
      <c r="Z123" s="4">
        <f ca="1">Z122*EXP('Task 5'!W122)+$F123</f>
        <v>384545.4587506259</v>
      </c>
      <c r="AA123" s="4">
        <f ca="1">AA122*EXP('Task 5'!X122)+$F123</f>
        <v>357161.64292248612</v>
      </c>
      <c r="AB123" s="4">
        <f ca="1">AB122*EXP('Task 5'!Y122)+$F123</f>
        <v>128013.49778253036</v>
      </c>
      <c r="AC123" s="4">
        <f ca="1">AC122*EXP('Task 5'!Z122)+$F123</f>
        <v>222166.5173966017</v>
      </c>
      <c r="AD123" s="4">
        <f ca="1">AD122*EXP('Task 5'!AA122)+$F123</f>
        <v>192432.31780759557</v>
      </c>
      <c r="AE123" s="4">
        <f ca="1">AE122*EXP('Task 5'!AB122)+$F123</f>
        <v>193356.34567660803</v>
      </c>
      <c r="AF123" s="4">
        <f ca="1">AF122*EXP('Task 5'!AC122)+$F123</f>
        <v>110111.65861242833</v>
      </c>
      <c r="AG123" s="4">
        <f ca="1">AG122*EXP('Task 5'!AD122)+$F123</f>
        <v>233813.3659182321</v>
      </c>
      <c r="AH123" s="4">
        <f ca="1">AH122*EXP('Task 5'!AE122)+$F123</f>
        <v>287660.43261237838</v>
      </c>
      <c r="AI123" s="4">
        <f ca="1">AI122*EXP('Task 5'!AF122)+$F123</f>
        <v>201736.49964722822</v>
      </c>
      <c r="AJ123" s="4">
        <f ca="1">AJ122*EXP('Task 5'!AG122)+$F123</f>
        <v>272202.65511570923</v>
      </c>
      <c r="AK123" s="4">
        <f ca="1">AK122*EXP('Task 5'!AH122)+$F123</f>
        <v>403189.26968897815</v>
      </c>
      <c r="AL123" s="4">
        <f ca="1">AL122*EXP('Task 5'!AI122)+$F123</f>
        <v>156550.23411170894</v>
      </c>
      <c r="AM123" s="4">
        <f ca="1">AM122*EXP('Task 5'!AJ122)+$F123</f>
        <v>188933.4653076664</v>
      </c>
      <c r="AN123" s="4">
        <f ca="1">AN122*EXP('Task 5'!AK122)+$F123</f>
        <v>205007.66782305914</v>
      </c>
      <c r="AO123" s="4">
        <f ca="1">AO122*EXP('Task 5'!AL122)+$F123</f>
        <v>165228.06701536727</v>
      </c>
      <c r="AP123" s="4">
        <f ca="1">AP122*EXP('Task 5'!AM122)+$F123</f>
        <v>242400.38780064357</v>
      </c>
      <c r="AQ123" s="4">
        <f ca="1">AQ122*EXP('Task 5'!AN122)+$F123</f>
        <v>298830.39474010235</v>
      </c>
      <c r="AR123" s="4">
        <f ca="1">AR122*EXP('Task 5'!AO122)+$F123</f>
        <v>161779.6500467486</v>
      </c>
      <c r="AS123" s="4">
        <f ca="1">AS122*EXP('Task 5'!AP122)+$F123</f>
        <v>115917.83552436667</v>
      </c>
      <c r="AT123" s="4">
        <f ca="1">AT122*EXP('Task 5'!AQ122)+$F123</f>
        <v>236503.52504010036</v>
      </c>
      <c r="AU123" s="4">
        <f ca="1">AU122*EXP('Task 5'!AR122)+$F123</f>
        <v>205691.46051353292</v>
      </c>
      <c r="AV123" s="4">
        <f ca="1">AV122*EXP('Task 5'!AS122)+$F123</f>
        <v>197654.3046267743</v>
      </c>
      <c r="AW123" s="4">
        <f ca="1">AW122*EXP('Task 5'!AT122)+$F123</f>
        <v>271732.68972211634</v>
      </c>
      <c r="AX123" s="4">
        <f ca="1">AX122*EXP('Task 5'!AU122)+$F123</f>
        <v>223079.75159079302</v>
      </c>
      <c r="AY123" s="4">
        <f ca="1">AY122*EXP('Task 5'!AV122)+$F123</f>
        <v>216717.97475651541</v>
      </c>
      <c r="AZ123" s="4">
        <f ca="1">AZ122*EXP('Task 5'!AW122)+$F123</f>
        <v>220017.00881024182</v>
      </c>
      <c r="BA123" s="4">
        <f ca="1">BA122*EXP('Task 5'!AX122)+$F123</f>
        <v>271537.82237361296</v>
      </c>
      <c r="BB123" s="4">
        <f ca="1">BB122*EXP('Task 5'!AY122)+$F123</f>
        <v>212082.69318165819</v>
      </c>
      <c r="BC123" s="4">
        <f ca="1">BC122*EXP('Task 5'!AZ122)+$F123</f>
        <v>203745.34783873736</v>
      </c>
      <c r="BD123" s="4">
        <f ca="1">BD122*EXP('Task 5'!BA122)+$F123</f>
        <v>136644.84043833442</v>
      </c>
      <c r="BE123" s="4">
        <f ca="1">BE122*EXP('Task 5'!BB122)+$F123</f>
        <v>250155.74588435428</v>
      </c>
      <c r="BF123" s="4">
        <f ca="1">BF122*EXP('Task 5'!BC122)+$F123</f>
        <v>298105.12466971437</v>
      </c>
      <c r="BG123" s="4">
        <f ca="1">BG122*EXP('Task 5'!BD122)+$F123</f>
        <v>439796.52677114861</v>
      </c>
      <c r="BH123" s="4">
        <f ca="1">BH122*EXP('Task 5'!BE122)+$F123</f>
        <v>213563.5555775266</v>
      </c>
      <c r="BI123" s="4">
        <f ca="1">BI122*EXP('Task 5'!BF122)+$F123</f>
        <v>201478.38790960558</v>
      </c>
      <c r="BJ123" s="4">
        <f ca="1">BJ122*EXP('Task 5'!BG122)+$F123</f>
        <v>252608.32129183342</v>
      </c>
      <c r="BK123" s="4">
        <f ca="1">BK122*EXP('Task 5'!BH122)+$F123</f>
        <v>155315.79538202006</v>
      </c>
      <c r="BL123" s="4">
        <f ca="1">BL122*EXP('Task 5'!BI122)+$F123</f>
        <v>184519.15026739103</v>
      </c>
      <c r="BM123" s="4">
        <f ca="1">BM122*EXP('Task 5'!BJ122)+$F123</f>
        <v>196338.58143937078</v>
      </c>
      <c r="BN123" s="4">
        <f ca="1">BN122*EXP('Task 5'!BK122)+$F123</f>
        <v>174924.62655159351</v>
      </c>
      <c r="BO123" s="4">
        <f ca="1">BO122*EXP('Task 5'!BL122)+$F123</f>
        <v>288528.81588478683</v>
      </c>
      <c r="BP123" s="4">
        <f ca="1">BP122*EXP('Task 5'!BM122)+$F123</f>
        <v>182848.29003703929</v>
      </c>
      <c r="BQ123" s="4">
        <f ca="1">BQ122*EXP('Task 5'!BN122)+$F123</f>
        <v>190747.83759772501</v>
      </c>
      <c r="BR123" s="4">
        <f ca="1">BR122*EXP('Task 5'!BO122)+$F123</f>
        <v>223399.83063379704</v>
      </c>
      <c r="BS123" s="4">
        <f ca="1">BS122*EXP('Task 5'!BP122)+$F123</f>
        <v>140265.95116301428</v>
      </c>
      <c r="BT123" s="4">
        <f ca="1">BT122*EXP('Task 5'!BQ122)+$F123</f>
        <v>191388.72229981917</v>
      </c>
      <c r="BU123" s="4">
        <f ca="1">BU122*EXP('Task 5'!BR122)+$F123</f>
        <v>179479.49205101255</v>
      </c>
      <c r="BV123" s="4">
        <f ca="1">BV122*EXP('Task 5'!BS122)+$F123</f>
        <v>286210.85375386884</v>
      </c>
      <c r="BW123" s="4">
        <f ca="1">BW122*EXP('Task 5'!BT122)+$F123</f>
        <v>216819.59937128072</v>
      </c>
      <c r="BX123" s="4">
        <f ca="1">BX122*EXP('Task 5'!BU122)+$F123</f>
        <v>137251.97854615547</v>
      </c>
      <c r="BY123" s="4">
        <f ca="1">BY122*EXP('Task 5'!BV122)+$F123</f>
        <v>219206.49778979985</v>
      </c>
      <c r="BZ123" s="4">
        <f ca="1">BZ122*EXP('Task 5'!BW122)+$F123</f>
        <v>156469.08217230777</v>
      </c>
      <c r="CA123" s="4">
        <f ca="1">CA122*EXP('Task 5'!BX122)+$F123</f>
        <v>313621.07374237594</v>
      </c>
      <c r="CB123" s="4">
        <f ca="1">CB122*EXP('Task 5'!BY122)+$F123</f>
        <v>243020.30108697718</v>
      </c>
      <c r="CC123" s="4">
        <f ca="1">CC122*EXP('Task 5'!BZ122)+$F123</f>
        <v>211958.56380659074</v>
      </c>
      <c r="CD123" s="4">
        <f ca="1">CD122*EXP('Task 5'!CA122)+$F123</f>
        <v>245151.24015593628</v>
      </c>
      <c r="CE123" s="4">
        <f ca="1">CE122*EXP('Task 5'!CB122)+$F123</f>
        <v>209481.3150648023</v>
      </c>
      <c r="CF123" s="4">
        <f ca="1">CF122*EXP('Task 5'!CC122)+$F123</f>
        <v>283812.31897606247</v>
      </c>
      <c r="CG123" s="4">
        <f ca="1">CG122*EXP('Task 5'!CD122)+$F123</f>
        <v>220132.31843708252</v>
      </c>
      <c r="CH123" s="4">
        <f ca="1">CH122*EXP('Task 5'!CE122)+$F123</f>
        <v>128813.40629879048</v>
      </c>
      <c r="CI123" s="4">
        <f ca="1">CI122*EXP('Task 5'!CF122)+$F123</f>
        <v>246483.08241530723</v>
      </c>
      <c r="CJ123" s="4">
        <f ca="1">CJ122*EXP('Task 5'!CG122)+$F123</f>
        <v>185313.11476117262</v>
      </c>
      <c r="CK123" s="4">
        <f ca="1">CK122*EXP('Task 5'!CH122)+$F123</f>
        <v>266105.86960060726</v>
      </c>
      <c r="CL123" s="4">
        <f ca="1">CL122*EXP('Task 5'!CI122)+$F123</f>
        <v>132521.65193064234</v>
      </c>
      <c r="CM123" s="4">
        <f ca="1">CM122*EXP('Task 5'!CJ122)+$F123</f>
        <v>189417.8733606734</v>
      </c>
      <c r="CN123" s="4">
        <f ca="1">CN122*EXP('Task 5'!CK122)+$F123</f>
        <v>205291.01799827433</v>
      </c>
      <c r="CO123" s="4">
        <f ca="1">CO122*EXP('Task 5'!CL122)+$F123</f>
        <v>149618.56830924226</v>
      </c>
      <c r="CP123" s="4">
        <f ca="1">CP122*EXP('Task 5'!CM122)+$F123</f>
        <v>222446.54203715018</v>
      </c>
      <c r="CQ123" s="4">
        <f ca="1">CQ122*EXP('Task 5'!CN122)+$F123</f>
        <v>180730.64426999594</v>
      </c>
      <c r="CR123" s="4">
        <f ca="1">CR122*EXP('Task 5'!CO122)+$F123</f>
        <v>211164.2065702776</v>
      </c>
      <c r="CS123" s="4">
        <f ca="1">CS122*EXP('Task 5'!CP122)+$F123</f>
        <v>257526.5049454332</v>
      </c>
      <c r="CT123" s="4">
        <f ca="1">CT122*EXP('Task 5'!CQ122)+$F123</f>
        <v>305502.296794297</v>
      </c>
      <c r="CU123" s="4">
        <f ca="1">CU122*EXP('Task 5'!CR122)+$F123</f>
        <v>249646.1127236702</v>
      </c>
      <c r="CV123" s="4">
        <f ca="1">CV122*EXP('Task 5'!CS122)+$F123</f>
        <v>159395.33307005241</v>
      </c>
      <c r="CW123" s="4">
        <f ca="1">CW122*EXP('Task 5'!CT122)+$F123</f>
        <v>143082.96243704081</v>
      </c>
      <c r="CX123" s="4">
        <f ca="1">CX122*EXP('Task 5'!CU122)+$F123</f>
        <v>201976.89675221808</v>
      </c>
      <c r="CY123" s="4">
        <f ca="1">CY122*EXP('Task 5'!CV122)+$F123</f>
        <v>295346.60700765101</v>
      </c>
      <c r="CZ123" s="4">
        <f ca="1">CZ122*EXP('Task 5'!CW122)+$F123</f>
        <v>118022.62970786699</v>
      </c>
      <c r="DA123" s="4">
        <f ca="1">DA122*EXP('Task 5'!CX122)+$F123</f>
        <v>158587.63080181589</v>
      </c>
      <c r="DB123" s="4">
        <f ca="1">DB122*EXP('Task 5'!CY122)+$F123</f>
        <v>183213.71805784569</v>
      </c>
    </row>
    <row r="124" spans="1:106" x14ac:dyDescent="0.25">
      <c r="A124">
        <v>118</v>
      </c>
      <c r="B124" s="1">
        <f>'Task 2'!B121</f>
        <v>48548</v>
      </c>
      <c r="C124" s="4">
        <f>$B$3*'Task 2'!G121</f>
        <v>633.55460962600966</v>
      </c>
      <c r="D124" s="5">
        <f>'Task 3'!F121</f>
        <v>3.3960981692271464E-3</v>
      </c>
      <c r="E124" s="4">
        <f t="shared" si="3"/>
        <v>87459.054148299998</v>
      </c>
      <c r="F124" s="4">
        <f>$C$3*'Task 2'!G121</f>
        <v>1478.2940891273558</v>
      </c>
      <c r="G124" s="4">
        <f ca="1">G123*EXP('Task 5'!D123)+$F124</f>
        <v>191450.0239011746</v>
      </c>
      <c r="H124" s="4">
        <f ca="1">H123*EXP('Task 5'!E123)+$F124</f>
        <v>203049.64684002323</v>
      </c>
      <c r="I124" s="4">
        <f ca="1">I123*EXP('Task 5'!F123)+$F124</f>
        <v>166802.94794485197</v>
      </c>
      <c r="J124" s="4">
        <f ca="1">J123*EXP('Task 5'!G123)+$F124</f>
        <v>245945.82080374329</v>
      </c>
      <c r="K124" s="4">
        <f ca="1">K123*EXP('Task 5'!H123)+$F124</f>
        <v>642610.54156602174</v>
      </c>
      <c r="L124" s="4">
        <f ca="1">L123*EXP('Task 5'!I123)+$F124</f>
        <v>98302.002443452016</v>
      </c>
      <c r="M124" s="4">
        <f ca="1">M123*EXP('Task 5'!J123)+$F124</f>
        <v>173319.95251118351</v>
      </c>
      <c r="N124" s="4">
        <f ca="1">N123*EXP('Task 5'!K123)+$F124</f>
        <v>189944.40571142666</v>
      </c>
      <c r="O124" s="4">
        <f ca="1">O123*EXP('Task 5'!L123)+$F124</f>
        <v>221520.58023527946</v>
      </c>
      <c r="P124" s="4">
        <f ca="1">P123*EXP('Task 5'!M123)+$F124</f>
        <v>126255.22486130999</v>
      </c>
      <c r="Q124" s="4">
        <f ca="1">Q123*EXP('Task 5'!N123)+$F124</f>
        <v>175498.95080691567</v>
      </c>
      <c r="R124" s="4">
        <f ca="1">R123*EXP('Task 5'!O123)+$F124</f>
        <v>367485.67274111172</v>
      </c>
      <c r="S124" s="4">
        <f ca="1">S123*EXP('Task 5'!P123)+$F124</f>
        <v>169198.85112961227</v>
      </c>
      <c r="T124" s="4">
        <f ca="1">T123*EXP('Task 5'!Q123)+$F124</f>
        <v>262552.1692955374</v>
      </c>
      <c r="U124" s="4">
        <f ca="1">U123*EXP('Task 5'!R123)+$F124</f>
        <v>243261.09072061777</v>
      </c>
      <c r="V124" s="4">
        <f ca="1">V123*EXP('Task 5'!S123)+$F124</f>
        <v>163655.64477212544</v>
      </c>
      <c r="W124" s="4">
        <f ca="1">W123*EXP('Task 5'!T123)+$F124</f>
        <v>138640.47768650105</v>
      </c>
      <c r="X124" s="4">
        <f ca="1">X123*EXP('Task 5'!U123)+$F124</f>
        <v>241659.58929090801</v>
      </c>
      <c r="Y124" s="4">
        <f ca="1">Y123*EXP('Task 5'!V123)+$F124</f>
        <v>175349.65732396525</v>
      </c>
      <c r="Z124" s="4">
        <f ca="1">Z123*EXP('Task 5'!W123)+$F124</f>
        <v>400522.23424459895</v>
      </c>
      <c r="AA124" s="4">
        <f ca="1">AA123*EXP('Task 5'!X123)+$F124</f>
        <v>374874.90179415944</v>
      </c>
      <c r="AB124" s="4">
        <f ca="1">AB123*EXP('Task 5'!Y123)+$F124</f>
        <v>117678.39953035483</v>
      </c>
      <c r="AC124" s="4">
        <f ca="1">AC123*EXP('Task 5'!Z123)+$F124</f>
        <v>209576.42404269564</v>
      </c>
      <c r="AD124" s="4">
        <f ca="1">AD123*EXP('Task 5'!AA123)+$F124</f>
        <v>184269.730927753</v>
      </c>
      <c r="AE124" s="4">
        <f ca="1">AE123*EXP('Task 5'!AB123)+$F124</f>
        <v>200901.89449901434</v>
      </c>
      <c r="AF124" s="4">
        <f ca="1">AF123*EXP('Task 5'!AC123)+$F124</f>
        <v>107008.53816074957</v>
      </c>
      <c r="AG124" s="4">
        <f ca="1">AG123*EXP('Task 5'!AD123)+$F124</f>
        <v>217738.53402878554</v>
      </c>
      <c r="AH124" s="4">
        <f ca="1">AH123*EXP('Task 5'!AE123)+$F124</f>
        <v>298632.83611422498</v>
      </c>
      <c r="AI124" s="4">
        <f ca="1">AI123*EXP('Task 5'!AF123)+$F124</f>
        <v>199363.5357089958</v>
      </c>
      <c r="AJ124" s="4">
        <f ca="1">AJ123*EXP('Task 5'!AG123)+$F124</f>
        <v>294206.16597720719</v>
      </c>
      <c r="AK124" s="4">
        <f ca="1">AK123*EXP('Task 5'!AH123)+$F124</f>
        <v>377274.44501273951</v>
      </c>
      <c r="AL124" s="4">
        <f ca="1">AL123*EXP('Task 5'!AI123)+$F124</f>
        <v>166359.45369763396</v>
      </c>
      <c r="AM124" s="4">
        <f ca="1">AM123*EXP('Task 5'!AJ123)+$F124</f>
        <v>199052.6565395619</v>
      </c>
      <c r="AN124" s="4">
        <f ca="1">AN123*EXP('Task 5'!AK123)+$F124</f>
        <v>210330.07347464853</v>
      </c>
      <c r="AO124" s="4">
        <f ca="1">AO123*EXP('Task 5'!AL123)+$F124</f>
        <v>164756.8038247565</v>
      </c>
      <c r="AP124" s="4">
        <f ca="1">AP123*EXP('Task 5'!AM123)+$F124</f>
        <v>262865.48410734726</v>
      </c>
      <c r="AQ124" s="4">
        <f ca="1">AQ123*EXP('Task 5'!AN123)+$F124</f>
        <v>296834.72724749328</v>
      </c>
      <c r="AR124" s="4">
        <f ca="1">AR123*EXP('Task 5'!AO123)+$F124</f>
        <v>156468.69624469403</v>
      </c>
      <c r="AS124" s="4">
        <f ca="1">AS123*EXP('Task 5'!AP123)+$F124</f>
        <v>120387.30626196844</v>
      </c>
      <c r="AT124" s="4">
        <f ca="1">AT123*EXP('Task 5'!AQ123)+$F124</f>
        <v>228574.28683793213</v>
      </c>
      <c r="AU124" s="4">
        <f ca="1">AU123*EXP('Task 5'!AR123)+$F124</f>
        <v>198887.26793959682</v>
      </c>
      <c r="AV124" s="4">
        <f ca="1">AV123*EXP('Task 5'!AS123)+$F124</f>
        <v>210401.28682688478</v>
      </c>
      <c r="AW124" s="4">
        <f ca="1">AW123*EXP('Task 5'!AT123)+$F124</f>
        <v>288580.23686758452</v>
      </c>
      <c r="AX124" s="4">
        <f ca="1">AX123*EXP('Task 5'!AU123)+$F124</f>
        <v>233876.35525023934</v>
      </c>
      <c r="AY124" s="4">
        <f ca="1">AY123*EXP('Task 5'!AV123)+$F124</f>
        <v>224530.29232930415</v>
      </c>
      <c r="AZ124" s="4">
        <f ca="1">AZ123*EXP('Task 5'!AW123)+$F124</f>
        <v>238714.84404875623</v>
      </c>
      <c r="BA124" s="4">
        <f ca="1">BA123*EXP('Task 5'!AX123)+$F124</f>
        <v>281180.44121439522</v>
      </c>
      <c r="BB124" s="4">
        <f ca="1">BB123*EXP('Task 5'!AY123)+$F124</f>
        <v>214876.08905092679</v>
      </c>
      <c r="BC124" s="4">
        <f ca="1">BC123*EXP('Task 5'!AZ123)+$F124</f>
        <v>188141.55847819184</v>
      </c>
      <c r="BD124" s="4">
        <f ca="1">BD123*EXP('Task 5'!BA123)+$F124</f>
        <v>144601.71804038918</v>
      </c>
      <c r="BE124" s="4">
        <f ca="1">BE123*EXP('Task 5'!BB123)+$F124</f>
        <v>262156.6645985198</v>
      </c>
      <c r="BF124" s="4">
        <f ca="1">BF123*EXP('Task 5'!BC123)+$F124</f>
        <v>326415.62086081045</v>
      </c>
      <c r="BG124" s="4">
        <f ca="1">BG123*EXP('Task 5'!BD123)+$F124</f>
        <v>412245.25379790924</v>
      </c>
      <c r="BH124" s="4">
        <f ca="1">BH123*EXP('Task 5'!BE123)+$F124</f>
        <v>207541.24225631708</v>
      </c>
      <c r="BI124" s="4">
        <f ca="1">BI123*EXP('Task 5'!BF123)+$F124</f>
        <v>211860.01262961232</v>
      </c>
      <c r="BJ124" s="4">
        <f ca="1">BJ123*EXP('Task 5'!BG123)+$F124</f>
        <v>262963.37170783157</v>
      </c>
      <c r="BK124" s="4">
        <f ca="1">BK123*EXP('Task 5'!BH123)+$F124</f>
        <v>150790.61349181607</v>
      </c>
      <c r="BL124" s="4">
        <f ca="1">BL123*EXP('Task 5'!BI123)+$F124</f>
        <v>202068.7204785629</v>
      </c>
      <c r="BM124" s="4">
        <f ca="1">BM123*EXP('Task 5'!BJ123)+$F124</f>
        <v>220761.95596826088</v>
      </c>
      <c r="BN124" s="4">
        <f ca="1">BN123*EXP('Task 5'!BK123)+$F124</f>
        <v>173106.28010394177</v>
      </c>
      <c r="BO124" s="4">
        <f ca="1">BO123*EXP('Task 5'!BL123)+$F124</f>
        <v>278684.76849795185</v>
      </c>
      <c r="BP124" s="4">
        <f ca="1">BP123*EXP('Task 5'!BM123)+$F124</f>
        <v>189941.81895788736</v>
      </c>
      <c r="BQ124" s="4">
        <f ca="1">BQ123*EXP('Task 5'!BN123)+$F124</f>
        <v>206855.50939295936</v>
      </c>
      <c r="BR124" s="4">
        <f ca="1">BR123*EXP('Task 5'!BO123)+$F124</f>
        <v>207623.76490194202</v>
      </c>
      <c r="BS124" s="4">
        <f ca="1">BS123*EXP('Task 5'!BP123)+$F124</f>
        <v>132298.13324361361</v>
      </c>
      <c r="BT124" s="4">
        <f ca="1">BT123*EXP('Task 5'!BQ123)+$F124</f>
        <v>196315.27480034318</v>
      </c>
      <c r="BU124" s="4">
        <f ca="1">BU123*EXP('Task 5'!BR123)+$F124</f>
        <v>177353.82369377557</v>
      </c>
      <c r="BV124" s="4">
        <f ca="1">BV123*EXP('Task 5'!BS123)+$F124</f>
        <v>291234.38792408718</v>
      </c>
      <c r="BW124" s="4">
        <f ca="1">BW123*EXP('Task 5'!BT123)+$F124</f>
        <v>213224.0921617795</v>
      </c>
      <c r="BX124" s="4">
        <f ca="1">BX123*EXP('Task 5'!BU123)+$F124</f>
        <v>132968.63334212193</v>
      </c>
      <c r="BY124" s="4">
        <f ca="1">BY123*EXP('Task 5'!BV123)+$F124</f>
        <v>203590.43795406705</v>
      </c>
      <c r="BZ124" s="4">
        <f ca="1">BZ123*EXP('Task 5'!BW123)+$F124</f>
        <v>153935.76546980478</v>
      </c>
      <c r="CA124" s="4">
        <f ca="1">CA123*EXP('Task 5'!BX123)+$F124</f>
        <v>294927.7948096121</v>
      </c>
      <c r="CB124" s="4">
        <f ca="1">CB123*EXP('Task 5'!BY123)+$F124</f>
        <v>251807.44917094879</v>
      </c>
      <c r="CC124" s="4">
        <f ca="1">CC123*EXP('Task 5'!BZ123)+$F124</f>
        <v>211045.26717088398</v>
      </c>
      <c r="CD124" s="4">
        <f ca="1">CD123*EXP('Task 5'!CA123)+$F124</f>
        <v>265056.19334056316</v>
      </c>
      <c r="CE124" s="4">
        <f ca="1">CE123*EXP('Task 5'!CB123)+$F124</f>
        <v>221673.01895841601</v>
      </c>
      <c r="CF124" s="4">
        <f ca="1">CF123*EXP('Task 5'!CC123)+$F124</f>
        <v>280549.42749409424</v>
      </c>
      <c r="CG124" s="4">
        <f ca="1">CG123*EXP('Task 5'!CD123)+$F124</f>
        <v>225300.5578263487</v>
      </c>
      <c r="CH124" s="4">
        <f ca="1">CH123*EXP('Task 5'!CE123)+$F124</f>
        <v>128250.96160589639</v>
      </c>
      <c r="CI124" s="4">
        <f ca="1">CI123*EXP('Task 5'!CF123)+$F124</f>
        <v>256313.4790157188</v>
      </c>
      <c r="CJ124" s="4">
        <f ca="1">CJ123*EXP('Task 5'!CG123)+$F124</f>
        <v>193605.54716976991</v>
      </c>
      <c r="CK124" s="4">
        <f ca="1">CK123*EXP('Task 5'!CH123)+$F124</f>
        <v>266782.04896732257</v>
      </c>
      <c r="CL124" s="4">
        <f ca="1">CL123*EXP('Task 5'!CI123)+$F124</f>
        <v>129767.25503756462</v>
      </c>
      <c r="CM124" s="4">
        <f ca="1">CM123*EXP('Task 5'!CJ123)+$F124</f>
        <v>191761.29208151865</v>
      </c>
      <c r="CN124" s="4">
        <f ca="1">CN123*EXP('Task 5'!CK123)+$F124</f>
        <v>203441.28953581877</v>
      </c>
      <c r="CO124" s="4">
        <f ca="1">CO123*EXP('Task 5'!CL123)+$F124</f>
        <v>151715.16987884237</v>
      </c>
      <c r="CP124" s="4">
        <f ca="1">CP123*EXP('Task 5'!CM123)+$F124</f>
        <v>207273.85000531023</v>
      </c>
      <c r="CQ124" s="4">
        <f ca="1">CQ123*EXP('Task 5'!CN123)+$F124</f>
        <v>191311.37413239674</v>
      </c>
      <c r="CR124" s="4">
        <f ca="1">CR123*EXP('Task 5'!CO123)+$F124</f>
        <v>196651.24880715387</v>
      </c>
      <c r="CS124" s="4">
        <f ca="1">CS123*EXP('Task 5'!CP123)+$F124</f>
        <v>245823.06850223508</v>
      </c>
      <c r="CT124" s="4">
        <f ca="1">CT123*EXP('Task 5'!CQ123)+$F124</f>
        <v>308556.43598762614</v>
      </c>
      <c r="CU124" s="4">
        <f ca="1">CU123*EXP('Task 5'!CR123)+$F124</f>
        <v>247019.95579641761</v>
      </c>
      <c r="CV124" s="4">
        <f ca="1">CV123*EXP('Task 5'!CS123)+$F124</f>
        <v>157040.45691351188</v>
      </c>
      <c r="CW124" s="4">
        <f ca="1">CW123*EXP('Task 5'!CT123)+$F124</f>
        <v>133291.01353623872</v>
      </c>
      <c r="CX124" s="4">
        <f ca="1">CX123*EXP('Task 5'!CU123)+$F124</f>
        <v>199732.26799083126</v>
      </c>
      <c r="CY124" s="4">
        <f ca="1">CY123*EXP('Task 5'!CV123)+$F124</f>
        <v>275352.24777698523</v>
      </c>
      <c r="CZ124" s="4">
        <f ca="1">CZ123*EXP('Task 5'!CW123)+$F124</f>
        <v>120010.81598146135</v>
      </c>
      <c r="DA124" s="4">
        <f ca="1">DA123*EXP('Task 5'!CX123)+$F124</f>
        <v>165320.75152111464</v>
      </c>
      <c r="DB124" s="4">
        <f ca="1">DB123*EXP('Task 5'!CY123)+$F124</f>
        <v>193951.55334570061</v>
      </c>
    </row>
    <row r="125" spans="1:106" s="2" customFormat="1" x14ac:dyDescent="0.25">
      <c r="A125" s="2">
        <v>119</v>
      </c>
      <c r="B125" s="19">
        <f>'Task 2'!B122</f>
        <v>48579</v>
      </c>
      <c r="C125" s="16">
        <f>$B$3*'Task 2'!G122</f>
        <v>2133.5546096260096</v>
      </c>
      <c r="D125" s="20">
        <f>'Task 3'!F122</f>
        <v>3.3918591309922697E-3</v>
      </c>
      <c r="E125" s="16">
        <f t="shared" si="3"/>
        <v>89888.895805477427</v>
      </c>
      <c r="F125" s="16">
        <f>$C$3*'Task 2'!G122</f>
        <v>4978.2940891273556</v>
      </c>
      <c r="G125" s="16">
        <f ca="1">G124*EXP('Task 5'!D124)+$F125</f>
        <v>185388.33322823219</v>
      </c>
      <c r="H125" s="16">
        <f ca="1">H124*EXP('Task 5'!E124)+$F125</f>
        <v>188333.84313599815</v>
      </c>
      <c r="I125" s="16">
        <f ca="1">I124*EXP('Task 5'!F124)+$F125</f>
        <v>187793.68420399321</v>
      </c>
      <c r="J125" s="16">
        <f ca="1">J124*EXP('Task 5'!G124)+$F125</f>
        <v>241705.52331030666</v>
      </c>
      <c r="K125" s="16">
        <f ca="1">K124*EXP('Task 5'!H124)+$F125</f>
        <v>683815.32897619449</v>
      </c>
      <c r="L125" s="16">
        <f ca="1">L124*EXP('Task 5'!I124)+$F125</f>
        <v>104796.22735090749</v>
      </c>
      <c r="M125" s="16">
        <f ca="1">M124*EXP('Task 5'!J124)+$F125</f>
        <v>166328.00102123324</v>
      </c>
      <c r="N125" s="16">
        <f ca="1">N124*EXP('Task 5'!K124)+$F125</f>
        <v>189345.33326593737</v>
      </c>
      <c r="O125" s="16">
        <f ca="1">O124*EXP('Task 5'!L124)+$F125</f>
        <v>223259.95167296956</v>
      </c>
      <c r="P125" s="16">
        <f ca="1">P124*EXP('Task 5'!M124)+$F125</f>
        <v>133540.31861856859</v>
      </c>
      <c r="Q125" s="16">
        <f ca="1">Q124*EXP('Task 5'!N124)+$F125</f>
        <v>193743.14491814192</v>
      </c>
      <c r="R125" s="16">
        <f ca="1">R124*EXP('Task 5'!O124)+$F125</f>
        <v>400357.37697997788</v>
      </c>
      <c r="S125" s="16">
        <f ca="1">S124*EXP('Task 5'!P124)+$F125</f>
        <v>193786.80788579432</v>
      </c>
      <c r="T125" s="16">
        <f ca="1">T124*EXP('Task 5'!Q124)+$F125</f>
        <v>265179.10417476925</v>
      </c>
      <c r="U125" s="16">
        <f ca="1">U124*EXP('Task 5'!R124)+$F125</f>
        <v>244590.90260844884</v>
      </c>
      <c r="V125" s="16">
        <f ca="1">V124*EXP('Task 5'!S124)+$F125</f>
        <v>180461.56062613198</v>
      </c>
      <c r="W125" s="16">
        <f ca="1">W124*EXP('Task 5'!T124)+$F125</f>
        <v>138344.69677307614</v>
      </c>
      <c r="X125" s="16">
        <f ca="1">X124*EXP('Task 5'!U124)+$F125</f>
        <v>240147.8069468766</v>
      </c>
      <c r="Y125" s="16">
        <f ca="1">Y124*EXP('Task 5'!V124)+$F125</f>
        <v>173412.19787527766</v>
      </c>
      <c r="Z125" s="16">
        <f ca="1">Z124*EXP('Task 5'!W124)+$F125</f>
        <v>430226.54381884553</v>
      </c>
      <c r="AA125" s="16">
        <f ca="1">AA124*EXP('Task 5'!X124)+$F125</f>
        <v>368875.99361863034</v>
      </c>
      <c r="AB125" s="16">
        <f ca="1">AB124*EXP('Task 5'!Y124)+$F125</f>
        <v>136411.13560388156</v>
      </c>
      <c r="AC125" s="16">
        <f ca="1">AC124*EXP('Task 5'!Z124)+$F125</f>
        <v>194678.47829068918</v>
      </c>
      <c r="AD125" s="16">
        <f ca="1">AD124*EXP('Task 5'!AA124)+$F125</f>
        <v>191148.51867034027</v>
      </c>
      <c r="AE125" s="16">
        <f ca="1">AE124*EXP('Task 5'!AB124)+$F125</f>
        <v>196120.15300584276</v>
      </c>
      <c r="AF125" s="16">
        <f ca="1">AF124*EXP('Task 5'!AC124)+$F125</f>
        <v>109040.38251716555</v>
      </c>
      <c r="AG125" s="16">
        <f ca="1">AG124*EXP('Task 5'!AD124)+$F125</f>
        <v>210797.76664162506</v>
      </c>
      <c r="AH125" s="16">
        <f ca="1">AH124*EXP('Task 5'!AE124)+$F125</f>
        <v>319426.06159291533</v>
      </c>
      <c r="AI125" s="16">
        <f ca="1">AI124*EXP('Task 5'!AF124)+$F125</f>
        <v>200531.28734123954</v>
      </c>
      <c r="AJ125" s="16">
        <f ca="1">AJ124*EXP('Task 5'!AG124)+$F125</f>
        <v>294771.04386076966</v>
      </c>
      <c r="AK125" s="16">
        <f ca="1">AK124*EXP('Task 5'!AH124)+$F125</f>
        <v>369904.67490261915</v>
      </c>
      <c r="AL125" s="16">
        <f ca="1">AL124*EXP('Task 5'!AI124)+$F125</f>
        <v>177198.8838025025</v>
      </c>
      <c r="AM125" s="16">
        <f ca="1">AM124*EXP('Task 5'!AJ124)+$F125</f>
        <v>198469.30883800724</v>
      </c>
      <c r="AN125" s="16">
        <f ca="1">AN124*EXP('Task 5'!AK124)+$F125</f>
        <v>210353.62667490728</v>
      </c>
      <c r="AO125" s="16">
        <f ca="1">AO124*EXP('Task 5'!AL124)+$F125</f>
        <v>170809.89931619301</v>
      </c>
      <c r="AP125" s="16">
        <f ca="1">AP124*EXP('Task 5'!AM124)+$F125</f>
        <v>249540.30184295974</v>
      </c>
      <c r="AQ125" s="16">
        <f ca="1">AQ124*EXP('Task 5'!AN124)+$F125</f>
        <v>300627.17840712436</v>
      </c>
      <c r="AR125" s="16">
        <f ca="1">AR124*EXP('Task 5'!AO124)+$F125</f>
        <v>169143.21776999498</v>
      </c>
      <c r="AS125" s="16">
        <f ca="1">AS124*EXP('Task 5'!AP124)+$F125</f>
        <v>131596.79297350472</v>
      </c>
      <c r="AT125" s="16">
        <f ca="1">AT124*EXP('Task 5'!AQ124)+$F125</f>
        <v>246712.43462241755</v>
      </c>
      <c r="AU125" s="16">
        <f ca="1">AU124*EXP('Task 5'!AR124)+$F125</f>
        <v>202206.52240794463</v>
      </c>
      <c r="AV125" s="16">
        <f ca="1">AV124*EXP('Task 5'!AS124)+$F125</f>
        <v>219349.15125638191</v>
      </c>
      <c r="AW125" s="16">
        <f ca="1">AW124*EXP('Task 5'!AT124)+$F125</f>
        <v>306566.46519389906</v>
      </c>
      <c r="AX125" s="16">
        <f ca="1">AX124*EXP('Task 5'!AU124)+$F125</f>
        <v>237741.19559518853</v>
      </c>
      <c r="AY125" s="16">
        <f ca="1">AY124*EXP('Task 5'!AV124)+$F125</f>
        <v>223909.76770952708</v>
      </c>
      <c r="AZ125" s="16">
        <f ca="1">AZ124*EXP('Task 5'!AW124)+$F125</f>
        <v>267141.84934638144</v>
      </c>
      <c r="BA125" s="16">
        <f ca="1">BA124*EXP('Task 5'!AX124)+$F125</f>
        <v>292952.97731514648</v>
      </c>
      <c r="BB125" s="16">
        <f ca="1">BB124*EXP('Task 5'!AY124)+$F125</f>
        <v>228669.86451202387</v>
      </c>
      <c r="BC125" s="16">
        <f ca="1">BC124*EXP('Task 5'!AZ124)+$F125</f>
        <v>187105.86559045984</v>
      </c>
      <c r="BD125" s="16">
        <f ca="1">BD124*EXP('Task 5'!BA124)+$F125</f>
        <v>144006.10899073668</v>
      </c>
      <c r="BE125" s="16">
        <f ca="1">BE124*EXP('Task 5'!BB124)+$F125</f>
        <v>265285.49421083339</v>
      </c>
      <c r="BF125" s="16">
        <f ca="1">BF124*EXP('Task 5'!BC124)+$F125</f>
        <v>352281.69863932382</v>
      </c>
      <c r="BG125" s="16">
        <f ca="1">BG124*EXP('Task 5'!BD124)+$F125</f>
        <v>412008.37250389322</v>
      </c>
      <c r="BH125" s="16">
        <f ca="1">BH124*EXP('Task 5'!BE124)+$F125</f>
        <v>195142.01155042299</v>
      </c>
      <c r="BI125" s="16">
        <f ca="1">BI124*EXP('Task 5'!BF124)+$F125</f>
        <v>223555.89732290473</v>
      </c>
      <c r="BJ125" s="16">
        <f ca="1">BJ124*EXP('Task 5'!BG124)+$F125</f>
        <v>258084.8047741327</v>
      </c>
      <c r="BK125" s="16">
        <f ca="1">BK124*EXP('Task 5'!BH124)+$F125</f>
        <v>164452.50175355069</v>
      </c>
      <c r="BL125" s="16">
        <f ca="1">BL124*EXP('Task 5'!BI124)+$F125</f>
        <v>216861.92294572439</v>
      </c>
      <c r="BM125" s="16">
        <f ca="1">BM124*EXP('Task 5'!BJ124)+$F125</f>
        <v>228371.72430220924</v>
      </c>
      <c r="BN125" s="16">
        <f ca="1">BN124*EXP('Task 5'!BK124)+$F125</f>
        <v>180341.36372286509</v>
      </c>
      <c r="BO125" s="16">
        <f ca="1">BO124*EXP('Task 5'!BL124)+$F125</f>
        <v>301562.9468396696</v>
      </c>
      <c r="BP125" s="16">
        <f ca="1">BP124*EXP('Task 5'!BM124)+$F125</f>
        <v>200007.63548309222</v>
      </c>
      <c r="BQ125" s="16">
        <f ca="1">BQ124*EXP('Task 5'!BN124)+$F125</f>
        <v>212622.25800778964</v>
      </c>
      <c r="BR125" s="16">
        <f ca="1">BR124*EXP('Task 5'!BO124)+$F125</f>
        <v>207209.7998505306</v>
      </c>
      <c r="BS125" s="16">
        <f ca="1">BS124*EXP('Task 5'!BP124)+$F125</f>
        <v>141326.57732174909</v>
      </c>
      <c r="BT125" s="16">
        <f ca="1">BT124*EXP('Task 5'!BQ124)+$F125</f>
        <v>200973.49073630161</v>
      </c>
      <c r="BU125" s="16">
        <f ca="1">BU124*EXP('Task 5'!BR124)+$F125</f>
        <v>200283.1004107394</v>
      </c>
      <c r="BV125" s="16">
        <f ca="1">BV124*EXP('Task 5'!BS124)+$F125</f>
        <v>317759.74012999114</v>
      </c>
      <c r="BW125" s="16">
        <f ca="1">BW124*EXP('Task 5'!BT124)+$F125</f>
        <v>219963.6011724454</v>
      </c>
      <c r="BX125" s="16">
        <f ca="1">BX124*EXP('Task 5'!BU124)+$F125</f>
        <v>139222.82378348446</v>
      </c>
      <c r="BY125" s="16">
        <f ca="1">BY124*EXP('Task 5'!BV124)+$F125</f>
        <v>205341.70937239</v>
      </c>
      <c r="BZ125" s="16">
        <f ca="1">BZ124*EXP('Task 5'!BW124)+$F125</f>
        <v>158869.06430226908</v>
      </c>
      <c r="CA125" s="16">
        <f ca="1">CA124*EXP('Task 5'!BX124)+$F125</f>
        <v>289445.13292091072</v>
      </c>
      <c r="CB125" s="16">
        <f ca="1">CB124*EXP('Task 5'!BY124)+$F125</f>
        <v>261961.74243931781</v>
      </c>
      <c r="CC125" s="16">
        <f ca="1">CC124*EXP('Task 5'!BZ124)+$F125</f>
        <v>218972.27680933036</v>
      </c>
      <c r="CD125" s="16">
        <f ca="1">CD124*EXP('Task 5'!CA124)+$F125</f>
        <v>256673.48098447168</v>
      </c>
      <c r="CE125" s="16">
        <f ca="1">CE124*EXP('Task 5'!CB124)+$F125</f>
        <v>228778.64296736216</v>
      </c>
      <c r="CF125" s="16">
        <f ca="1">CF124*EXP('Task 5'!CC124)+$F125</f>
        <v>265415.11635108845</v>
      </c>
      <c r="CG125" s="16">
        <f ca="1">CG124*EXP('Task 5'!CD124)+$F125</f>
        <v>219681.38519025236</v>
      </c>
      <c r="CH125" s="16">
        <f ca="1">CH124*EXP('Task 5'!CE124)+$F125</f>
        <v>131852.85142649856</v>
      </c>
      <c r="CI125" s="16">
        <f ca="1">CI124*EXP('Task 5'!CF124)+$F125</f>
        <v>246858.56384225542</v>
      </c>
      <c r="CJ125" s="16">
        <f ca="1">CJ124*EXP('Task 5'!CG124)+$F125</f>
        <v>189084.13508402643</v>
      </c>
      <c r="CK125" s="16">
        <f ca="1">CK124*EXP('Task 5'!CH124)+$F125</f>
        <v>283533.60087480966</v>
      </c>
      <c r="CL125" s="16">
        <f ca="1">CL124*EXP('Task 5'!CI124)+$F125</f>
        <v>131463.89170782195</v>
      </c>
      <c r="CM125" s="16">
        <f ca="1">CM124*EXP('Task 5'!CJ124)+$F125</f>
        <v>197667.5476463355</v>
      </c>
      <c r="CN125" s="16">
        <f ca="1">CN124*EXP('Task 5'!CK124)+$F125</f>
        <v>215437.55683922209</v>
      </c>
      <c r="CO125" s="16">
        <f ca="1">CO124*EXP('Task 5'!CL124)+$F125</f>
        <v>163036.74800929337</v>
      </c>
      <c r="CP125" s="16">
        <f ca="1">CP124*EXP('Task 5'!CM124)+$F125</f>
        <v>203448.13873023778</v>
      </c>
      <c r="CQ125" s="16">
        <f ca="1">CQ124*EXP('Task 5'!CN124)+$F125</f>
        <v>203436.53675460993</v>
      </c>
      <c r="CR125" s="16">
        <f ca="1">CR124*EXP('Task 5'!CO124)+$F125</f>
        <v>213405.04240373359</v>
      </c>
      <c r="CS125" s="16">
        <f ca="1">CS124*EXP('Task 5'!CP124)+$F125</f>
        <v>262991.23928170075</v>
      </c>
      <c r="CT125" s="16">
        <f ca="1">CT124*EXP('Task 5'!CQ124)+$F125</f>
        <v>324888.66438857227</v>
      </c>
      <c r="CU125" s="16">
        <f ca="1">CU124*EXP('Task 5'!CR124)+$F125</f>
        <v>258556.01466975469</v>
      </c>
      <c r="CV125" s="16">
        <f ca="1">CV124*EXP('Task 5'!CS124)+$F125</f>
        <v>155475.07836868113</v>
      </c>
      <c r="CW125" s="16">
        <f ca="1">CW124*EXP('Task 5'!CT124)+$F125</f>
        <v>142701.79935019545</v>
      </c>
      <c r="CX125" s="16">
        <f ca="1">CX124*EXP('Task 5'!CU124)+$F125</f>
        <v>221863.83117073053</v>
      </c>
      <c r="CY125" s="16">
        <f ca="1">CY124*EXP('Task 5'!CV124)+$F125</f>
        <v>283532.48922417738</v>
      </c>
      <c r="CZ125" s="16">
        <f ca="1">CZ124*EXP('Task 5'!CW124)+$F125</f>
        <v>132685.60318262232</v>
      </c>
      <c r="DA125" s="16">
        <f ca="1">DA124*EXP('Task 5'!CX124)+$F125</f>
        <v>167447.15047547684</v>
      </c>
      <c r="DB125" s="16">
        <f ca="1">DB124*EXP('Task 5'!CY124)+$F125</f>
        <v>233737.99545974215</v>
      </c>
    </row>
    <row r="126" spans="1:106" x14ac:dyDescent="0.25">
      <c r="B126" s="1"/>
      <c r="C126" s="4"/>
      <c r="D126" s="5">
        <f>'Task 3'!F123</f>
        <v>3.3877229800476361E-3</v>
      </c>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c r="DA126" s="4"/>
      <c r="DB126" s="4"/>
    </row>
    <row r="127" spans="1:106" x14ac:dyDescent="0.25">
      <c r="B127" s="1"/>
    </row>
    <row r="128" spans="1:106" x14ac:dyDescent="0.25">
      <c r="B128" s="1"/>
      <c r="F128" t="s">
        <v>471</v>
      </c>
      <c r="G128" t="s">
        <v>468</v>
      </c>
      <c r="H128" t="s">
        <v>469</v>
      </c>
      <c r="I128" t="s">
        <v>470</v>
      </c>
      <c r="J128" t="s">
        <v>573</v>
      </c>
      <c r="K128" t="s">
        <v>574</v>
      </c>
      <c r="L128" t="s">
        <v>575</v>
      </c>
      <c r="M128" t="s">
        <v>576</v>
      </c>
      <c r="N128" t="s">
        <v>577</v>
      </c>
      <c r="O128" t="s">
        <v>578</v>
      </c>
      <c r="P128" t="s">
        <v>579</v>
      </c>
      <c r="Q128" t="s">
        <v>580</v>
      </c>
      <c r="R128" t="s">
        <v>581</v>
      </c>
      <c r="S128" t="s">
        <v>582</v>
      </c>
      <c r="T128" t="s">
        <v>583</v>
      </c>
      <c r="U128" t="s">
        <v>584</v>
      </c>
      <c r="V128" t="s">
        <v>585</v>
      </c>
      <c r="W128" t="s">
        <v>586</v>
      </c>
      <c r="X128" t="s">
        <v>587</v>
      </c>
      <c r="Y128" t="s">
        <v>588</v>
      </c>
      <c r="Z128" t="s">
        <v>589</v>
      </c>
      <c r="AA128" t="s">
        <v>590</v>
      </c>
      <c r="AB128" t="s">
        <v>591</v>
      </c>
      <c r="AC128" t="s">
        <v>592</v>
      </c>
      <c r="AD128" t="s">
        <v>593</v>
      </c>
      <c r="AE128" t="s">
        <v>594</v>
      </c>
      <c r="AF128" t="s">
        <v>595</v>
      </c>
      <c r="AG128" t="s">
        <v>596</v>
      </c>
      <c r="AH128" t="s">
        <v>597</v>
      </c>
      <c r="AI128" t="s">
        <v>598</v>
      </c>
      <c r="AJ128" t="s">
        <v>599</v>
      </c>
      <c r="AK128" t="s">
        <v>600</v>
      </c>
      <c r="AL128" t="s">
        <v>601</v>
      </c>
      <c r="AM128" t="s">
        <v>602</v>
      </c>
      <c r="AN128" t="s">
        <v>603</v>
      </c>
      <c r="AO128" t="s">
        <v>604</v>
      </c>
      <c r="AP128" t="s">
        <v>605</v>
      </c>
      <c r="AQ128" t="s">
        <v>606</v>
      </c>
      <c r="AR128" t="s">
        <v>607</v>
      </c>
      <c r="AS128" t="s">
        <v>608</v>
      </c>
      <c r="AT128" t="s">
        <v>609</v>
      </c>
      <c r="AU128" t="s">
        <v>610</v>
      </c>
      <c r="AV128" t="s">
        <v>611</v>
      </c>
      <c r="AW128" t="s">
        <v>612</v>
      </c>
      <c r="AX128" t="s">
        <v>613</v>
      </c>
      <c r="AY128" t="s">
        <v>614</v>
      </c>
      <c r="AZ128" t="s">
        <v>615</v>
      </c>
      <c r="BA128" t="s">
        <v>616</v>
      </c>
      <c r="BB128" t="s">
        <v>617</v>
      </c>
      <c r="BC128" t="s">
        <v>618</v>
      </c>
      <c r="BD128" t="s">
        <v>619</v>
      </c>
      <c r="BE128" t="s">
        <v>620</v>
      </c>
      <c r="BF128" t="s">
        <v>621</v>
      </c>
      <c r="BG128" t="s">
        <v>622</v>
      </c>
      <c r="BH128" t="s">
        <v>623</v>
      </c>
      <c r="BI128" t="s">
        <v>624</v>
      </c>
      <c r="BJ128" t="s">
        <v>625</v>
      </c>
      <c r="BK128" t="s">
        <v>626</v>
      </c>
      <c r="BL128" t="s">
        <v>627</v>
      </c>
      <c r="BM128" t="s">
        <v>628</v>
      </c>
      <c r="BN128" t="s">
        <v>629</v>
      </c>
      <c r="BO128" t="s">
        <v>630</v>
      </c>
      <c r="BP128" t="s">
        <v>631</v>
      </c>
      <c r="BQ128" t="s">
        <v>632</v>
      </c>
      <c r="BR128" t="s">
        <v>633</v>
      </c>
      <c r="BS128" t="s">
        <v>634</v>
      </c>
      <c r="BT128" t="s">
        <v>635</v>
      </c>
      <c r="BU128" t="s">
        <v>636</v>
      </c>
      <c r="BV128" t="s">
        <v>637</v>
      </c>
      <c r="BW128" t="s">
        <v>638</v>
      </c>
      <c r="BX128" t="s">
        <v>639</v>
      </c>
      <c r="BY128" t="s">
        <v>640</v>
      </c>
      <c r="BZ128" t="s">
        <v>641</v>
      </c>
      <c r="CA128" t="s">
        <v>642</v>
      </c>
      <c r="CB128" t="s">
        <v>643</v>
      </c>
      <c r="CC128" t="s">
        <v>644</v>
      </c>
      <c r="CD128" t="s">
        <v>645</v>
      </c>
      <c r="CE128" t="s">
        <v>646</v>
      </c>
      <c r="CF128" t="s">
        <v>647</v>
      </c>
      <c r="CG128" t="s">
        <v>648</v>
      </c>
      <c r="CH128" t="s">
        <v>649</v>
      </c>
      <c r="CI128" t="s">
        <v>650</v>
      </c>
      <c r="CJ128" t="s">
        <v>651</v>
      </c>
      <c r="CK128" t="s">
        <v>652</v>
      </c>
      <c r="CL128" t="s">
        <v>653</v>
      </c>
      <c r="CM128" t="s">
        <v>654</v>
      </c>
      <c r="CN128" t="s">
        <v>655</v>
      </c>
      <c r="CO128" t="s">
        <v>656</v>
      </c>
      <c r="CP128" t="s">
        <v>657</v>
      </c>
      <c r="CQ128" t="s">
        <v>658</v>
      </c>
      <c r="CR128" t="s">
        <v>659</v>
      </c>
      <c r="CS128" t="s">
        <v>660</v>
      </c>
      <c r="CT128" t="s">
        <v>661</v>
      </c>
      <c r="CU128" t="s">
        <v>662</v>
      </c>
      <c r="CV128" t="s">
        <v>663</v>
      </c>
      <c r="CW128" t="s">
        <v>664</v>
      </c>
      <c r="CX128" t="s">
        <v>665</v>
      </c>
      <c r="CY128" t="s">
        <v>666</v>
      </c>
      <c r="CZ128" t="s">
        <v>667</v>
      </c>
      <c r="DA128" t="s">
        <v>668</v>
      </c>
      <c r="DB128" t="s">
        <v>669</v>
      </c>
    </row>
    <row r="129" spans="2:106" x14ac:dyDescent="0.25">
      <c r="B129" s="1"/>
      <c r="F129" t="s">
        <v>572</v>
      </c>
      <c r="G129" s="4">
        <f ca="1">G125+$E$125</f>
        <v>275277.22903370962</v>
      </c>
      <c r="H129" s="4">
        <f t="shared" ref="H129:BS129" ca="1" si="4">H125+$E$125</f>
        <v>278222.73894147557</v>
      </c>
      <c r="I129" s="4">
        <f t="shared" ca="1" si="4"/>
        <v>277682.58000947064</v>
      </c>
      <c r="J129" s="4">
        <f t="shared" ca="1" si="4"/>
        <v>331594.41911578411</v>
      </c>
      <c r="K129" s="4">
        <f t="shared" ca="1" si="4"/>
        <v>773704.22478167189</v>
      </c>
      <c r="L129" s="4">
        <f t="shared" ca="1" si="4"/>
        <v>194685.12315638491</v>
      </c>
      <c r="M129" s="4">
        <f t="shared" ca="1" si="4"/>
        <v>256216.89682671067</v>
      </c>
      <c r="N129" s="4">
        <f t="shared" ca="1" si="4"/>
        <v>279234.2290714148</v>
      </c>
      <c r="O129" s="4">
        <f t="shared" ca="1" si="4"/>
        <v>313148.84747844702</v>
      </c>
      <c r="P129" s="4">
        <f t="shared" ca="1" si="4"/>
        <v>223429.21442404602</v>
      </c>
      <c r="Q129" s="4">
        <f t="shared" ca="1" si="4"/>
        <v>283632.04072361934</v>
      </c>
      <c r="R129" s="4">
        <f t="shared" ca="1" si="4"/>
        <v>490246.27278545534</v>
      </c>
      <c r="S129" s="4">
        <f t="shared" ca="1" si="4"/>
        <v>283675.70369127172</v>
      </c>
      <c r="T129" s="4">
        <f t="shared" ca="1" si="4"/>
        <v>355067.99998024665</v>
      </c>
      <c r="U129" s="4">
        <f t="shared" ca="1" si="4"/>
        <v>334479.79841392627</v>
      </c>
      <c r="V129" s="4">
        <f t="shared" ca="1" si="4"/>
        <v>270350.4564316094</v>
      </c>
      <c r="W129" s="4">
        <f t="shared" ca="1" si="4"/>
        <v>228233.59257855357</v>
      </c>
      <c r="X129" s="4">
        <f t="shared" ca="1" si="4"/>
        <v>330036.70275235403</v>
      </c>
      <c r="Y129" s="4">
        <f t="shared" ca="1" si="4"/>
        <v>263301.09368075512</v>
      </c>
      <c r="Z129" s="4">
        <f t="shared" ca="1" si="4"/>
        <v>520115.43962432293</v>
      </c>
      <c r="AA129" s="4">
        <f t="shared" ca="1" si="4"/>
        <v>458764.88942410774</v>
      </c>
      <c r="AB129" s="4">
        <f t="shared" ca="1" si="4"/>
        <v>226300.03140935898</v>
      </c>
      <c r="AC129" s="4">
        <f t="shared" ca="1" si="4"/>
        <v>284567.37409616658</v>
      </c>
      <c r="AD129" s="4">
        <f t="shared" ca="1" si="4"/>
        <v>281037.4144758177</v>
      </c>
      <c r="AE129" s="4">
        <f t="shared" ca="1" si="4"/>
        <v>286009.04881132022</v>
      </c>
      <c r="AF129" s="4">
        <f t="shared" ca="1" si="4"/>
        <v>198929.27832264296</v>
      </c>
      <c r="AG129" s="4">
        <f t="shared" ca="1" si="4"/>
        <v>300686.66244710248</v>
      </c>
      <c r="AH129" s="4">
        <f t="shared" ca="1" si="4"/>
        <v>409314.95739839273</v>
      </c>
      <c r="AI129" s="4">
        <f t="shared" ca="1" si="4"/>
        <v>290420.18314671697</v>
      </c>
      <c r="AJ129" s="4">
        <f t="shared" ca="1" si="4"/>
        <v>384659.93966624711</v>
      </c>
      <c r="AK129" s="4">
        <f t="shared" ca="1" si="4"/>
        <v>459793.57070809661</v>
      </c>
      <c r="AL129" s="4">
        <f t="shared" ca="1" si="4"/>
        <v>267087.77960797993</v>
      </c>
      <c r="AM129" s="4">
        <f t="shared" ca="1" si="4"/>
        <v>288358.20464348467</v>
      </c>
      <c r="AN129" s="4">
        <f t="shared" ca="1" si="4"/>
        <v>300242.52248038468</v>
      </c>
      <c r="AO129" s="4">
        <f t="shared" ca="1" si="4"/>
        <v>260698.79512167044</v>
      </c>
      <c r="AP129" s="4">
        <f t="shared" ca="1" si="4"/>
        <v>339429.19764843717</v>
      </c>
      <c r="AQ129" s="4">
        <f t="shared" ca="1" si="4"/>
        <v>390516.07421260176</v>
      </c>
      <c r="AR129" s="4">
        <f t="shared" ca="1" si="4"/>
        <v>259032.11357547241</v>
      </c>
      <c r="AS129" s="4">
        <f t="shared" ca="1" si="4"/>
        <v>221485.68877898215</v>
      </c>
      <c r="AT129" s="4">
        <f t="shared" ca="1" si="4"/>
        <v>336601.33042789495</v>
      </c>
      <c r="AU129" s="4">
        <f t="shared" ca="1" si="4"/>
        <v>292095.41821342206</v>
      </c>
      <c r="AV129" s="4">
        <f t="shared" ca="1" si="4"/>
        <v>309238.04706185934</v>
      </c>
      <c r="AW129" s="4">
        <f t="shared" ca="1" si="4"/>
        <v>396455.36099937651</v>
      </c>
      <c r="AX129" s="4">
        <f t="shared" ca="1" si="4"/>
        <v>327630.09140066593</v>
      </c>
      <c r="AY129" s="4">
        <f t="shared" ca="1" si="4"/>
        <v>313798.6635150045</v>
      </c>
      <c r="AZ129" s="4">
        <f t="shared" ca="1" si="4"/>
        <v>357030.74515185889</v>
      </c>
      <c r="BA129" s="4">
        <f t="shared" ca="1" si="4"/>
        <v>382841.87312062387</v>
      </c>
      <c r="BB129" s="4">
        <f t="shared" ca="1" si="4"/>
        <v>318558.76031750126</v>
      </c>
      <c r="BC129" s="4">
        <f t="shared" ca="1" si="4"/>
        <v>276994.7613959373</v>
      </c>
      <c r="BD129" s="4">
        <f t="shared" ca="1" si="4"/>
        <v>233895.00479621411</v>
      </c>
      <c r="BE129" s="4">
        <f t="shared" ca="1" si="4"/>
        <v>355174.39001631085</v>
      </c>
      <c r="BF129" s="4">
        <f t="shared" ca="1" si="4"/>
        <v>442170.59444480122</v>
      </c>
      <c r="BG129" s="4">
        <f t="shared" ca="1" si="4"/>
        <v>501897.26830937061</v>
      </c>
      <c r="BH129" s="4">
        <f t="shared" ca="1" si="4"/>
        <v>285030.90735590039</v>
      </c>
      <c r="BI129" s="4">
        <f t="shared" ca="1" si="4"/>
        <v>313444.79312838218</v>
      </c>
      <c r="BJ129" s="4">
        <f t="shared" ca="1" si="4"/>
        <v>347973.70057961013</v>
      </c>
      <c r="BK129" s="4">
        <f t="shared" ca="1" si="4"/>
        <v>254341.39755902812</v>
      </c>
      <c r="BL129" s="4">
        <f t="shared" ca="1" si="4"/>
        <v>306750.81875120185</v>
      </c>
      <c r="BM129" s="4">
        <f t="shared" ca="1" si="4"/>
        <v>318260.62010768667</v>
      </c>
      <c r="BN129" s="4">
        <f t="shared" ca="1" si="4"/>
        <v>270230.25952834252</v>
      </c>
      <c r="BO129" s="4">
        <f t="shared" ca="1" si="4"/>
        <v>391451.842645147</v>
      </c>
      <c r="BP129" s="4">
        <f t="shared" ca="1" si="4"/>
        <v>289896.53128856968</v>
      </c>
      <c r="BQ129" s="4">
        <f t="shared" ca="1" si="4"/>
        <v>302511.15381326707</v>
      </c>
      <c r="BR129" s="4">
        <f t="shared" ca="1" si="4"/>
        <v>297098.69565600803</v>
      </c>
      <c r="BS129" s="4">
        <f t="shared" ca="1" si="4"/>
        <v>231215.47312722652</v>
      </c>
      <c r="BT129" s="4">
        <f t="shared" ref="BT129:DB129" ca="1" si="5">BT125+$E$125</f>
        <v>290862.38654177904</v>
      </c>
      <c r="BU129" s="4">
        <f t="shared" ca="1" si="5"/>
        <v>290171.99621621682</v>
      </c>
      <c r="BV129" s="4">
        <f t="shared" ca="1" si="5"/>
        <v>407648.6359354686</v>
      </c>
      <c r="BW129" s="4">
        <f t="shared" ca="1" si="5"/>
        <v>309852.49697792286</v>
      </c>
      <c r="BX129" s="4">
        <f t="shared" ca="1" si="5"/>
        <v>229111.71958896189</v>
      </c>
      <c r="BY129" s="4">
        <f t="shared" ca="1" si="5"/>
        <v>295230.60517786746</v>
      </c>
      <c r="BZ129" s="4">
        <f t="shared" ca="1" si="5"/>
        <v>248757.9601077465</v>
      </c>
      <c r="CA129" s="4">
        <f t="shared" ca="1" si="5"/>
        <v>379334.02872638812</v>
      </c>
      <c r="CB129" s="4">
        <f t="shared" ca="1" si="5"/>
        <v>351850.63824479526</v>
      </c>
      <c r="CC129" s="4">
        <f t="shared" ca="1" si="5"/>
        <v>308861.17261480779</v>
      </c>
      <c r="CD129" s="4">
        <f t="shared" ca="1" si="5"/>
        <v>346562.37678994914</v>
      </c>
      <c r="CE129" s="4">
        <f t="shared" ca="1" si="5"/>
        <v>318667.53877283959</v>
      </c>
      <c r="CF129" s="4">
        <f t="shared" ca="1" si="5"/>
        <v>355304.01215656591</v>
      </c>
      <c r="CG129" s="4">
        <f t="shared" ca="1" si="5"/>
        <v>309570.28099572979</v>
      </c>
      <c r="CH129" s="4">
        <f t="shared" ca="1" si="5"/>
        <v>221741.74723197598</v>
      </c>
      <c r="CI129" s="4">
        <f t="shared" ca="1" si="5"/>
        <v>336747.45964773285</v>
      </c>
      <c r="CJ129" s="4">
        <f t="shared" ca="1" si="5"/>
        <v>278973.03088950389</v>
      </c>
      <c r="CK129" s="4">
        <f t="shared" ca="1" si="5"/>
        <v>373422.49668028706</v>
      </c>
      <c r="CL129" s="4">
        <f t="shared" ca="1" si="5"/>
        <v>221352.78751329938</v>
      </c>
      <c r="CM129" s="4">
        <f t="shared" ca="1" si="5"/>
        <v>287556.44345181296</v>
      </c>
      <c r="CN129" s="4">
        <f t="shared" ca="1" si="5"/>
        <v>305326.45264469949</v>
      </c>
      <c r="CO129" s="4">
        <f t="shared" ca="1" si="5"/>
        <v>252925.6438147708</v>
      </c>
      <c r="CP129" s="4">
        <f t="shared" ca="1" si="5"/>
        <v>293337.03453571524</v>
      </c>
      <c r="CQ129" s="4">
        <f t="shared" ca="1" si="5"/>
        <v>293325.43256008736</v>
      </c>
      <c r="CR129" s="4">
        <f t="shared" ca="1" si="5"/>
        <v>303293.93820921099</v>
      </c>
      <c r="CS129" s="4">
        <f t="shared" ca="1" si="5"/>
        <v>352880.13508717821</v>
      </c>
      <c r="CT129" s="4">
        <f t="shared" ca="1" si="5"/>
        <v>414777.56019404973</v>
      </c>
      <c r="CU129" s="4">
        <f t="shared" ca="1" si="5"/>
        <v>348444.91047523211</v>
      </c>
      <c r="CV129" s="4">
        <f t="shared" ca="1" si="5"/>
        <v>245363.97417415856</v>
      </c>
      <c r="CW129" s="4">
        <f t="shared" ca="1" si="5"/>
        <v>232590.69515567287</v>
      </c>
      <c r="CX129" s="4">
        <f t="shared" ca="1" si="5"/>
        <v>311752.72697620792</v>
      </c>
      <c r="CY129" s="4">
        <f t="shared" ca="1" si="5"/>
        <v>373421.38502965483</v>
      </c>
      <c r="CZ129" s="4">
        <f t="shared" ca="1" si="5"/>
        <v>222574.49898809975</v>
      </c>
      <c r="DA129" s="4">
        <f t="shared" ca="1" si="5"/>
        <v>257336.04628095427</v>
      </c>
      <c r="DB129" s="4">
        <f t="shared" ca="1" si="5"/>
        <v>323626.89126521954</v>
      </c>
    </row>
    <row r="130" spans="2:106" x14ac:dyDescent="0.25">
      <c r="B130" s="1"/>
    </row>
    <row r="131" spans="2:106" x14ac:dyDescent="0.25">
      <c r="B131" s="1"/>
    </row>
    <row r="132" spans="2:106" x14ac:dyDescent="0.25">
      <c r="B132" s="1"/>
    </row>
    <row r="133" spans="2:106" x14ac:dyDescent="0.25">
      <c r="B133" s="1"/>
    </row>
    <row r="134" spans="2:106" x14ac:dyDescent="0.25">
      <c r="B134" s="1"/>
    </row>
    <row r="135" spans="2:106" x14ac:dyDescent="0.25">
      <c r="B135" s="1"/>
    </row>
    <row r="136" spans="2:106" x14ac:dyDescent="0.25">
      <c r="B136" s="1"/>
    </row>
    <row r="137" spans="2:106" x14ac:dyDescent="0.25">
      <c r="B137" s="1"/>
    </row>
    <row r="138" spans="2:106" x14ac:dyDescent="0.25">
      <c r="B138" s="1"/>
    </row>
    <row r="139" spans="2:106" x14ac:dyDescent="0.25">
      <c r="B139" s="1"/>
    </row>
    <row r="140" spans="2:106" x14ac:dyDescent="0.25">
      <c r="B140" s="1"/>
    </row>
    <row r="141" spans="2:106" x14ac:dyDescent="0.25">
      <c r="B141" s="1"/>
    </row>
    <row r="142" spans="2:106" x14ac:dyDescent="0.25">
      <c r="B142" s="1"/>
    </row>
    <row r="143" spans="2:106" x14ac:dyDescent="0.25">
      <c r="B143" s="1"/>
    </row>
    <row r="144" spans="2:106" x14ac:dyDescent="0.25">
      <c r="B144" s="1"/>
    </row>
    <row r="145" spans="2:2" x14ac:dyDescent="0.25">
      <c r="B145" s="1"/>
    </row>
    <row r="146" spans="2:2" x14ac:dyDescent="0.25">
      <c r="B146" s="1"/>
    </row>
    <row r="147" spans="2:2" x14ac:dyDescent="0.25">
      <c r="B147" s="1"/>
    </row>
    <row r="148" spans="2:2" x14ac:dyDescent="0.25">
      <c r="B148" s="1"/>
    </row>
    <row r="149" spans="2:2" x14ac:dyDescent="0.25">
      <c r="B149" s="1"/>
    </row>
    <row r="150" spans="2:2" x14ac:dyDescent="0.25">
      <c r="B150" s="1"/>
    </row>
    <row r="151" spans="2:2" x14ac:dyDescent="0.25">
      <c r="B151" s="1"/>
    </row>
    <row r="152" spans="2:2" x14ac:dyDescent="0.25">
      <c r="B152" s="1"/>
    </row>
    <row r="153" spans="2:2" x14ac:dyDescent="0.25">
      <c r="B153" s="1"/>
    </row>
    <row r="154" spans="2:2" x14ac:dyDescent="0.25">
      <c r="B154" s="1"/>
    </row>
    <row r="155" spans="2:2" x14ac:dyDescent="0.25">
      <c r="B155" s="1"/>
    </row>
    <row r="156" spans="2:2" x14ac:dyDescent="0.25">
      <c r="B156" s="1"/>
    </row>
    <row r="157" spans="2:2" x14ac:dyDescent="0.25">
      <c r="B157" s="1"/>
    </row>
    <row r="158" spans="2:2" x14ac:dyDescent="0.25">
      <c r="B158" s="1"/>
    </row>
    <row r="159" spans="2:2" x14ac:dyDescent="0.25">
      <c r="B159" s="1"/>
    </row>
    <row r="160" spans="2:2" x14ac:dyDescent="0.25">
      <c r="B160" s="1"/>
    </row>
    <row r="161" spans="2:2" x14ac:dyDescent="0.25">
      <c r="B161" s="1"/>
    </row>
    <row r="162" spans="2:2" x14ac:dyDescent="0.25">
      <c r="B162" s="1"/>
    </row>
    <row r="163" spans="2:2" x14ac:dyDescent="0.25">
      <c r="B163" s="1"/>
    </row>
    <row r="164" spans="2:2" x14ac:dyDescent="0.25">
      <c r="B164" s="1"/>
    </row>
    <row r="165" spans="2:2" x14ac:dyDescent="0.25">
      <c r="B165" s="1"/>
    </row>
    <row r="166" spans="2:2" x14ac:dyDescent="0.25">
      <c r="B166" s="1"/>
    </row>
    <row r="167" spans="2:2" x14ac:dyDescent="0.25">
      <c r="B167" s="1"/>
    </row>
    <row r="168" spans="2:2" x14ac:dyDescent="0.25">
      <c r="B168" s="1"/>
    </row>
    <row r="169" spans="2:2" x14ac:dyDescent="0.25">
      <c r="B169" s="1"/>
    </row>
    <row r="170" spans="2:2" x14ac:dyDescent="0.25">
      <c r="B170" s="1"/>
    </row>
    <row r="171" spans="2:2" x14ac:dyDescent="0.25">
      <c r="B171" s="1"/>
    </row>
    <row r="172" spans="2:2" x14ac:dyDescent="0.25">
      <c r="B172" s="1"/>
    </row>
    <row r="173" spans="2:2" x14ac:dyDescent="0.25">
      <c r="B173" s="1"/>
    </row>
    <row r="174" spans="2:2" x14ac:dyDescent="0.25">
      <c r="B174" s="1"/>
    </row>
    <row r="175" spans="2:2" x14ac:dyDescent="0.25">
      <c r="B175" s="1"/>
    </row>
    <row r="176" spans="2:2" x14ac:dyDescent="0.25">
      <c r="B176" s="1"/>
    </row>
    <row r="177" spans="2:2" x14ac:dyDescent="0.25">
      <c r="B177" s="1"/>
    </row>
    <row r="178" spans="2:2" x14ac:dyDescent="0.25">
      <c r="B178" s="1"/>
    </row>
    <row r="179" spans="2:2" x14ac:dyDescent="0.25">
      <c r="B179" s="1"/>
    </row>
    <row r="180" spans="2:2" x14ac:dyDescent="0.25">
      <c r="B180" s="1"/>
    </row>
    <row r="181" spans="2:2" x14ac:dyDescent="0.25">
      <c r="B181" s="1"/>
    </row>
    <row r="182" spans="2:2" x14ac:dyDescent="0.25">
      <c r="B182" s="1"/>
    </row>
    <row r="183" spans="2:2" x14ac:dyDescent="0.25">
      <c r="B183" s="1"/>
    </row>
    <row r="184" spans="2:2" x14ac:dyDescent="0.25">
      <c r="B184" s="1"/>
    </row>
    <row r="185" spans="2:2" x14ac:dyDescent="0.25">
      <c r="B185" s="1"/>
    </row>
    <row r="186" spans="2:2" x14ac:dyDescent="0.25">
      <c r="B186" s="1"/>
    </row>
    <row r="187" spans="2:2" x14ac:dyDescent="0.25">
      <c r="B187" s="1"/>
    </row>
    <row r="188" spans="2:2" x14ac:dyDescent="0.25">
      <c r="B188" s="1"/>
    </row>
    <row r="189" spans="2:2" x14ac:dyDescent="0.25">
      <c r="B189" s="1"/>
    </row>
    <row r="190" spans="2:2" x14ac:dyDescent="0.25">
      <c r="B190" s="1"/>
    </row>
    <row r="191" spans="2:2" x14ac:dyDescent="0.25">
      <c r="B191" s="1"/>
    </row>
    <row r="192" spans="2:2"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1"/>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sheetData>
  <phoneticPr fontId="4" type="noConversion"/>
  <pageMargins left="0.7" right="0.7" top="0.75" bottom="0.75" header="0.3" footer="0.3"/>
  <pageSetup orientation="portrait" r:id="rId1"/>
  <drawing r:id="rId2"/>
  <tableParts count="3">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7D1A0-085E-48C9-81FF-61F2CACD0C17}">
  <sheetPr codeName="Sheet7"/>
  <dimension ref="B2:CZ286"/>
  <sheetViews>
    <sheetView topLeftCell="A88" workbookViewId="0">
      <selection activeCell="A113" sqref="A113"/>
    </sheetView>
  </sheetViews>
  <sheetFormatPr defaultColWidth="18.140625" defaultRowHeight="15" x14ac:dyDescent="0.25"/>
  <cols>
    <col min="2" max="2" width="10.7109375" bestFit="1" customWidth="1"/>
    <col min="3" max="3" width="14" bestFit="1" customWidth="1"/>
    <col min="4" max="4" width="21.28515625" bestFit="1" customWidth="1"/>
    <col min="5" max="13" width="16" bestFit="1" customWidth="1"/>
    <col min="14" max="103" width="17" bestFit="1" customWidth="1"/>
    <col min="104" max="104" width="18" bestFit="1" customWidth="1"/>
  </cols>
  <sheetData>
    <row r="2" spans="2:104" x14ac:dyDescent="0.25">
      <c r="B2" t="s">
        <v>18</v>
      </c>
      <c r="C2" t="s">
        <v>162</v>
      </c>
      <c r="D2" t="s">
        <v>144</v>
      </c>
      <c r="E2" t="s">
        <v>163</v>
      </c>
      <c r="F2" t="s">
        <v>164</v>
      </c>
      <c r="G2" t="s">
        <v>165</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184</v>
      </c>
      <c r="AA2" t="s">
        <v>185</v>
      </c>
      <c r="AB2" t="s">
        <v>186</v>
      </c>
      <c r="AC2" t="s">
        <v>187</v>
      </c>
      <c r="AD2" t="s">
        <v>188</v>
      </c>
      <c r="AE2" t="s">
        <v>189</v>
      </c>
      <c r="AF2" t="s">
        <v>190</v>
      </c>
      <c r="AG2" t="s">
        <v>191</v>
      </c>
      <c r="AH2" t="s">
        <v>192</v>
      </c>
      <c r="AI2" t="s">
        <v>193</v>
      </c>
      <c r="AJ2" t="s">
        <v>194</v>
      </c>
      <c r="AK2" t="s">
        <v>195</v>
      </c>
      <c r="AL2" t="s">
        <v>196</v>
      </c>
      <c r="AM2" t="s">
        <v>197</v>
      </c>
      <c r="AN2" t="s">
        <v>198</v>
      </c>
      <c r="AO2" t="s">
        <v>199</v>
      </c>
      <c r="AP2" t="s">
        <v>200</v>
      </c>
      <c r="AQ2" t="s">
        <v>201</v>
      </c>
      <c r="AR2" t="s">
        <v>202</v>
      </c>
      <c r="AS2" t="s">
        <v>203</v>
      </c>
      <c r="AT2" t="s">
        <v>204</v>
      </c>
      <c r="AU2" t="s">
        <v>205</v>
      </c>
      <c r="AV2" t="s">
        <v>206</v>
      </c>
      <c r="AW2" t="s">
        <v>207</v>
      </c>
      <c r="AX2" t="s">
        <v>208</v>
      </c>
      <c r="AY2" t="s">
        <v>209</v>
      </c>
      <c r="AZ2" t="s">
        <v>210</v>
      </c>
      <c r="BA2" t="s">
        <v>211</v>
      </c>
      <c r="BB2" t="s">
        <v>212</v>
      </c>
      <c r="BC2" t="s">
        <v>213</v>
      </c>
      <c r="BD2" t="s">
        <v>214</v>
      </c>
      <c r="BE2" t="s">
        <v>215</v>
      </c>
      <c r="BF2" t="s">
        <v>216</v>
      </c>
      <c r="BG2" t="s">
        <v>217</v>
      </c>
      <c r="BH2" t="s">
        <v>218</v>
      </c>
      <c r="BI2" t="s">
        <v>219</v>
      </c>
      <c r="BJ2" t="s">
        <v>220</v>
      </c>
      <c r="BK2" t="s">
        <v>221</v>
      </c>
      <c r="BL2" t="s">
        <v>222</v>
      </c>
      <c r="BM2" t="s">
        <v>223</v>
      </c>
      <c r="BN2" t="s">
        <v>224</v>
      </c>
      <c r="BO2" t="s">
        <v>225</v>
      </c>
      <c r="BP2" t="s">
        <v>226</v>
      </c>
      <c r="BQ2" t="s">
        <v>227</v>
      </c>
      <c r="BR2" t="s">
        <v>228</v>
      </c>
      <c r="BS2" t="s">
        <v>229</v>
      </c>
      <c r="BT2" t="s">
        <v>230</v>
      </c>
      <c r="BU2" t="s">
        <v>231</v>
      </c>
      <c r="BV2" t="s">
        <v>232</v>
      </c>
      <c r="BW2" t="s">
        <v>233</v>
      </c>
      <c r="BX2" t="s">
        <v>234</v>
      </c>
      <c r="BY2" t="s">
        <v>235</v>
      </c>
      <c r="BZ2" t="s">
        <v>236</v>
      </c>
      <c r="CA2" t="s">
        <v>237</v>
      </c>
      <c r="CB2" t="s">
        <v>238</v>
      </c>
      <c r="CC2" t="s">
        <v>239</v>
      </c>
      <c r="CD2" t="s">
        <v>240</v>
      </c>
      <c r="CE2" t="s">
        <v>241</v>
      </c>
      <c r="CF2" t="s">
        <v>242</v>
      </c>
      <c r="CG2" t="s">
        <v>243</v>
      </c>
      <c r="CH2" t="s">
        <v>244</v>
      </c>
      <c r="CI2" t="s">
        <v>245</v>
      </c>
      <c r="CJ2" t="s">
        <v>246</v>
      </c>
      <c r="CK2" t="s">
        <v>247</v>
      </c>
      <c r="CL2" t="s">
        <v>248</v>
      </c>
      <c r="CM2" t="s">
        <v>249</v>
      </c>
      <c r="CN2" t="s">
        <v>250</v>
      </c>
      <c r="CO2" t="s">
        <v>251</v>
      </c>
      <c r="CP2" t="s">
        <v>252</v>
      </c>
      <c r="CQ2" t="s">
        <v>253</v>
      </c>
      <c r="CR2" t="s">
        <v>254</v>
      </c>
      <c r="CS2" t="s">
        <v>255</v>
      </c>
      <c r="CT2" t="s">
        <v>256</v>
      </c>
      <c r="CU2" t="s">
        <v>257</v>
      </c>
      <c r="CV2" t="s">
        <v>258</v>
      </c>
      <c r="CW2" t="s">
        <v>259</v>
      </c>
      <c r="CX2" t="s">
        <v>260</v>
      </c>
      <c r="CY2" t="s">
        <v>261</v>
      </c>
      <c r="CZ2" t="s">
        <v>262</v>
      </c>
    </row>
    <row r="3" spans="2:104" x14ac:dyDescent="0.25">
      <c r="B3" s="1">
        <v>44957</v>
      </c>
      <c r="C3">
        <v>0</v>
      </c>
      <c r="D3" s="4">
        <f>Table1[[#This Row],[Monthly Income Invested ($)]]</f>
        <v>6250</v>
      </c>
      <c r="E3" s="4">
        <f>IF(COUNTIF(E$247:E$286,$C3) &gt; 0, (0.9)^(COUNTIF(E$247:E$286,$C3)), 1)*$D$3</f>
        <v>5625</v>
      </c>
      <c r="F3" s="4">
        <f t="shared" ref="F3:BQ3" si="0">IF(COUNTIF(F$247:F$286,$C3) &gt; 0, (0.9)^(COUNTIF(F$247:F$286,$C3)), 1)*$D$3</f>
        <v>6250</v>
      </c>
      <c r="G3" s="4">
        <f t="shared" si="0"/>
        <v>6250</v>
      </c>
      <c r="H3" s="4">
        <f t="shared" si="0"/>
        <v>6250</v>
      </c>
      <c r="I3" s="4">
        <f t="shared" si="0"/>
        <v>6250</v>
      </c>
      <c r="J3" s="4">
        <f t="shared" si="0"/>
        <v>6250</v>
      </c>
      <c r="K3" s="4">
        <f t="shared" si="0"/>
        <v>6250</v>
      </c>
      <c r="L3" s="4">
        <f t="shared" si="0"/>
        <v>6250</v>
      </c>
      <c r="M3" s="4">
        <f t="shared" si="0"/>
        <v>6250</v>
      </c>
      <c r="N3" s="4">
        <f t="shared" si="0"/>
        <v>6250</v>
      </c>
      <c r="O3" s="4">
        <f t="shared" si="0"/>
        <v>6250</v>
      </c>
      <c r="P3" s="4">
        <f t="shared" si="0"/>
        <v>6250</v>
      </c>
      <c r="Q3" s="4">
        <f t="shared" si="0"/>
        <v>6250</v>
      </c>
      <c r="R3" s="4">
        <f t="shared" si="0"/>
        <v>6250</v>
      </c>
      <c r="S3" s="4">
        <f t="shared" si="0"/>
        <v>6250</v>
      </c>
      <c r="T3" s="4">
        <f t="shared" si="0"/>
        <v>6250</v>
      </c>
      <c r="U3" s="4">
        <f t="shared" si="0"/>
        <v>6250</v>
      </c>
      <c r="V3" s="4">
        <f t="shared" si="0"/>
        <v>6250</v>
      </c>
      <c r="W3" s="4">
        <f t="shared" si="0"/>
        <v>6250</v>
      </c>
      <c r="X3" s="4">
        <f t="shared" si="0"/>
        <v>6250</v>
      </c>
      <c r="Y3" s="4">
        <f t="shared" si="0"/>
        <v>6250</v>
      </c>
      <c r="Z3" s="4">
        <f t="shared" si="0"/>
        <v>6250</v>
      </c>
      <c r="AA3" s="4">
        <f t="shared" si="0"/>
        <v>6250</v>
      </c>
      <c r="AB3" s="4">
        <f t="shared" si="0"/>
        <v>6250</v>
      </c>
      <c r="AC3" s="4">
        <f t="shared" si="0"/>
        <v>6250</v>
      </c>
      <c r="AD3" s="4">
        <f t="shared" si="0"/>
        <v>6250</v>
      </c>
      <c r="AE3" s="4">
        <f t="shared" si="0"/>
        <v>6250</v>
      </c>
      <c r="AF3" s="4">
        <f t="shared" si="0"/>
        <v>6250</v>
      </c>
      <c r="AG3" s="4">
        <f t="shared" si="0"/>
        <v>6250</v>
      </c>
      <c r="AH3" s="4">
        <f t="shared" si="0"/>
        <v>6250</v>
      </c>
      <c r="AI3" s="4">
        <f t="shared" si="0"/>
        <v>6250</v>
      </c>
      <c r="AJ3" s="4">
        <f t="shared" si="0"/>
        <v>6250</v>
      </c>
      <c r="AK3" s="4">
        <f t="shared" si="0"/>
        <v>6250</v>
      </c>
      <c r="AL3" s="4">
        <f t="shared" si="0"/>
        <v>6250</v>
      </c>
      <c r="AM3" s="4">
        <f t="shared" si="0"/>
        <v>6250</v>
      </c>
      <c r="AN3" s="4">
        <f t="shared" si="0"/>
        <v>6250</v>
      </c>
      <c r="AO3" s="4">
        <f t="shared" si="0"/>
        <v>5625</v>
      </c>
      <c r="AP3" s="4">
        <f t="shared" si="0"/>
        <v>6250</v>
      </c>
      <c r="AQ3" s="4">
        <f t="shared" si="0"/>
        <v>6250</v>
      </c>
      <c r="AR3" s="4">
        <f t="shared" si="0"/>
        <v>6250</v>
      </c>
      <c r="AS3" s="4">
        <f t="shared" si="0"/>
        <v>6250</v>
      </c>
      <c r="AT3" s="4">
        <f t="shared" si="0"/>
        <v>6250</v>
      </c>
      <c r="AU3" s="4">
        <f t="shared" si="0"/>
        <v>6250</v>
      </c>
      <c r="AV3" s="4">
        <f t="shared" si="0"/>
        <v>6250</v>
      </c>
      <c r="AW3" s="4">
        <f t="shared" si="0"/>
        <v>6250</v>
      </c>
      <c r="AX3" s="4">
        <f t="shared" si="0"/>
        <v>6250</v>
      </c>
      <c r="AY3" s="4">
        <f t="shared" si="0"/>
        <v>6250</v>
      </c>
      <c r="AZ3" s="4">
        <f t="shared" si="0"/>
        <v>6250</v>
      </c>
      <c r="BA3" s="4">
        <f t="shared" si="0"/>
        <v>6250</v>
      </c>
      <c r="BB3" s="4">
        <f t="shared" si="0"/>
        <v>6250</v>
      </c>
      <c r="BC3" s="4">
        <f t="shared" si="0"/>
        <v>6250</v>
      </c>
      <c r="BD3" s="4">
        <f t="shared" si="0"/>
        <v>6250</v>
      </c>
      <c r="BE3" s="4">
        <f t="shared" si="0"/>
        <v>5625</v>
      </c>
      <c r="BF3" s="4">
        <f t="shared" si="0"/>
        <v>6250</v>
      </c>
      <c r="BG3" s="4">
        <f t="shared" si="0"/>
        <v>6250</v>
      </c>
      <c r="BH3" s="4">
        <f t="shared" si="0"/>
        <v>6250</v>
      </c>
      <c r="BI3" s="4">
        <f t="shared" si="0"/>
        <v>6250</v>
      </c>
      <c r="BJ3" s="4">
        <f t="shared" si="0"/>
        <v>6250</v>
      </c>
      <c r="BK3" s="4">
        <f t="shared" si="0"/>
        <v>6250</v>
      </c>
      <c r="BL3" s="4">
        <f t="shared" si="0"/>
        <v>6250</v>
      </c>
      <c r="BM3" s="4">
        <f t="shared" si="0"/>
        <v>6250</v>
      </c>
      <c r="BN3" s="4">
        <f t="shared" si="0"/>
        <v>6250</v>
      </c>
      <c r="BO3" s="4">
        <f t="shared" si="0"/>
        <v>6250</v>
      </c>
      <c r="BP3" s="4">
        <f t="shared" si="0"/>
        <v>6250</v>
      </c>
      <c r="BQ3" s="4">
        <f t="shared" si="0"/>
        <v>6250</v>
      </c>
      <c r="BR3" s="4">
        <f t="shared" ref="BR3:CZ3" si="1">IF(COUNTIF(BR$247:BR$286,$C3) &gt; 0, (0.9)^(COUNTIF(BR$247:BR$286,$C3)), 1)*$D$3</f>
        <v>6250</v>
      </c>
      <c r="BS3" s="4">
        <f t="shared" si="1"/>
        <v>6250</v>
      </c>
      <c r="BT3" s="4">
        <f t="shared" si="1"/>
        <v>6250</v>
      </c>
      <c r="BU3" s="4">
        <f t="shared" si="1"/>
        <v>6250</v>
      </c>
      <c r="BV3" s="4">
        <f t="shared" si="1"/>
        <v>6250</v>
      </c>
      <c r="BW3" s="4">
        <f t="shared" si="1"/>
        <v>6250</v>
      </c>
      <c r="BX3" s="4">
        <f t="shared" si="1"/>
        <v>6250</v>
      </c>
      <c r="BY3" s="4">
        <f t="shared" si="1"/>
        <v>6250</v>
      </c>
      <c r="BZ3" s="4">
        <f t="shared" si="1"/>
        <v>6250</v>
      </c>
      <c r="CA3" s="4">
        <f t="shared" si="1"/>
        <v>6250</v>
      </c>
      <c r="CB3" s="4">
        <f t="shared" si="1"/>
        <v>6250</v>
      </c>
      <c r="CC3" s="4">
        <f t="shared" si="1"/>
        <v>6250</v>
      </c>
      <c r="CD3" s="4">
        <f t="shared" si="1"/>
        <v>6250</v>
      </c>
      <c r="CE3" s="4">
        <f t="shared" si="1"/>
        <v>6250</v>
      </c>
      <c r="CF3" s="4">
        <f t="shared" si="1"/>
        <v>6250</v>
      </c>
      <c r="CG3" s="4">
        <f t="shared" si="1"/>
        <v>6250</v>
      </c>
      <c r="CH3" s="4">
        <f t="shared" si="1"/>
        <v>6250</v>
      </c>
      <c r="CI3" s="4">
        <f t="shared" si="1"/>
        <v>6250</v>
      </c>
      <c r="CJ3" s="4">
        <f t="shared" si="1"/>
        <v>6250</v>
      </c>
      <c r="CK3" s="4">
        <f t="shared" si="1"/>
        <v>6250</v>
      </c>
      <c r="CL3" s="4">
        <f t="shared" si="1"/>
        <v>6250</v>
      </c>
      <c r="CM3" s="4">
        <f t="shared" si="1"/>
        <v>6250</v>
      </c>
      <c r="CN3" s="4">
        <f t="shared" si="1"/>
        <v>6250</v>
      </c>
      <c r="CO3" s="4">
        <f t="shared" si="1"/>
        <v>6250</v>
      </c>
      <c r="CP3" s="4">
        <f t="shared" si="1"/>
        <v>6250</v>
      </c>
      <c r="CQ3" s="4">
        <f t="shared" si="1"/>
        <v>6250</v>
      </c>
      <c r="CR3" s="4">
        <f t="shared" si="1"/>
        <v>6250</v>
      </c>
      <c r="CS3" s="4">
        <f t="shared" si="1"/>
        <v>6250</v>
      </c>
      <c r="CT3" s="4">
        <f t="shared" si="1"/>
        <v>6250</v>
      </c>
      <c r="CU3" s="4">
        <f t="shared" si="1"/>
        <v>6250</v>
      </c>
      <c r="CV3" s="4">
        <f t="shared" si="1"/>
        <v>6250</v>
      </c>
      <c r="CW3" s="4">
        <f t="shared" si="1"/>
        <v>6250</v>
      </c>
      <c r="CX3" s="4">
        <f t="shared" si="1"/>
        <v>6250</v>
      </c>
      <c r="CY3" s="4">
        <f t="shared" si="1"/>
        <v>6250</v>
      </c>
      <c r="CZ3" s="4">
        <f t="shared" si="1"/>
        <v>6250</v>
      </c>
    </row>
    <row r="4" spans="2:104" x14ac:dyDescent="0.25">
      <c r="B4" s="1">
        <v>44985</v>
      </c>
      <c r="C4">
        <v>1</v>
      </c>
      <c r="D4" s="4">
        <f>Table1[[#This Row],[Monthly Income Invested ($)]]</f>
        <v>1250</v>
      </c>
      <c r="E4" s="4">
        <f>IF(COUNTIF(E$247:E$286,$C4) &gt; 0, (0.9)^(COUNTIF(E$247:E$286,$C4)), 1)*(E3*E126+$D4)</f>
        <v>6931.25</v>
      </c>
      <c r="F4" s="4">
        <f t="shared" ref="F4:BQ7" si="2">IF(COUNTIF(F$247:F$286,$C4) &gt; 0, (0.9)^(COUNTIF(F$247:F$286,$C4)), 1)*(F3*F126+$D4)</f>
        <v>7562.5</v>
      </c>
      <c r="G4" s="4">
        <f t="shared" si="2"/>
        <v>7609.375</v>
      </c>
      <c r="H4" s="4">
        <f t="shared" si="2"/>
        <v>7453.125</v>
      </c>
      <c r="I4" s="4">
        <f t="shared" si="2"/>
        <v>7609.375</v>
      </c>
      <c r="J4" s="4">
        <f t="shared" si="2"/>
        <v>7562.5</v>
      </c>
      <c r="K4" s="4">
        <f t="shared" si="2"/>
        <v>7562.5</v>
      </c>
      <c r="L4" s="4">
        <f t="shared" si="2"/>
        <v>7453.125</v>
      </c>
      <c r="M4" s="4">
        <f t="shared" si="2"/>
        <v>7562.5</v>
      </c>
      <c r="N4" s="4">
        <f t="shared" si="2"/>
        <v>7562.5</v>
      </c>
      <c r="O4" s="4">
        <f t="shared" si="2"/>
        <v>7562.5</v>
      </c>
      <c r="P4" s="4">
        <f t="shared" si="2"/>
        <v>7562.5</v>
      </c>
      <c r="Q4" s="4">
        <f t="shared" si="2"/>
        <v>6806.25</v>
      </c>
      <c r="R4" s="4">
        <f t="shared" si="2"/>
        <v>7562.5</v>
      </c>
      <c r="S4" s="4">
        <f t="shared" si="2"/>
        <v>7562.5</v>
      </c>
      <c r="T4" s="4">
        <f t="shared" si="2"/>
        <v>7562.5</v>
      </c>
      <c r="U4" s="4">
        <f t="shared" si="2"/>
        <v>7562.5</v>
      </c>
      <c r="V4" s="4">
        <f t="shared" si="2"/>
        <v>7562.5</v>
      </c>
      <c r="W4" s="4">
        <f t="shared" si="2"/>
        <v>7562.5</v>
      </c>
      <c r="X4" s="4">
        <f t="shared" si="2"/>
        <v>7453.125</v>
      </c>
      <c r="Y4" s="4">
        <f t="shared" si="2"/>
        <v>7453.125</v>
      </c>
      <c r="Z4" s="4">
        <f t="shared" si="2"/>
        <v>7562.5</v>
      </c>
      <c r="AA4" s="4">
        <f t="shared" si="2"/>
        <v>7562.5</v>
      </c>
      <c r="AB4" s="4">
        <f t="shared" si="2"/>
        <v>7562.5</v>
      </c>
      <c r="AC4" s="4">
        <f t="shared" si="2"/>
        <v>7562.5</v>
      </c>
      <c r="AD4" s="4">
        <f t="shared" si="2"/>
        <v>7562.5</v>
      </c>
      <c r="AE4" s="4">
        <f t="shared" si="2"/>
        <v>7562.5</v>
      </c>
      <c r="AF4" s="4">
        <f t="shared" si="2"/>
        <v>7609.375</v>
      </c>
      <c r="AG4" s="4">
        <f t="shared" si="2"/>
        <v>7562.5</v>
      </c>
      <c r="AH4" s="4">
        <f t="shared" si="2"/>
        <v>7562.5</v>
      </c>
      <c r="AI4" s="4">
        <f t="shared" si="2"/>
        <v>7453.125</v>
      </c>
      <c r="AJ4" s="4">
        <f t="shared" si="2"/>
        <v>7562.5</v>
      </c>
      <c r="AK4" s="4">
        <f t="shared" si="2"/>
        <v>7562.5</v>
      </c>
      <c r="AL4" s="4">
        <f t="shared" si="2"/>
        <v>7562.5</v>
      </c>
      <c r="AM4" s="4">
        <f t="shared" si="2"/>
        <v>6806.25</v>
      </c>
      <c r="AN4" s="4">
        <f t="shared" si="2"/>
        <v>7562.5</v>
      </c>
      <c r="AO4" s="4">
        <f t="shared" si="2"/>
        <v>6931.25</v>
      </c>
      <c r="AP4" s="4">
        <f t="shared" si="2"/>
        <v>7453.125</v>
      </c>
      <c r="AQ4" s="4">
        <f t="shared" si="2"/>
        <v>7562.5</v>
      </c>
      <c r="AR4" s="4">
        <f t="shared" si="2"/>
        <v>7609.375</v>
      </c>
      <c r="AS4" s="4">
        <f t="shared" si="2"/>
        <v>7562.5</v>
      </c>
      <c r="AT4" s="4">
        <f t="shared" si="2"/>
        <v>7609.375</v>
      </c>
      <c r="AU4" s="4">
        <f t="shared" si="2"/>
        <v>7609.375</v>
      </c>
      <c r="AV4" s="4">
        <f t="shared" si="2"/>
        <v>6707.8125</v>
      </c>
      <c r="AW4" s="4">
        <f t="shared" si="2"/>
        <v>7453.125</v>
      </c>
      <c r="AX4" s="4">
        <f t="shared" si="2"/>
        <v>7562.5</v>
      </c>
      <c r="AY4" s="4">
        <f t="shared" si="2"/>
        <v>7562.5</v>
      </c>
      <c r="AZ4" s="4">
        <f t="shared" si="2"/>
        <v>7562.5</v>
      </c>
      <c r="BA4" s="4">
        <f t="shared" si="2"/>
        <v>7562.5</v>
      </c>
      <c r="BB4" s="4">
        <f t="shared" si="2"/>
        <v>7562.5</v>
      </c>
      <c r="BC4" s="4">
        <f t="shared" si="2"/>
        <v>7562.5</v>
      </c>
      <c r="BD4" s="4">
        <f t="shared" si="2"/>
        <v>7562.5</v>
      </c>
      <c r="BE4" s="4">
        <f t="shared" si="2"/>
        <v>6931.25</v>
      </c>
      <c r="BF4" s="4">
        <f t="shared" si="2"/>
        <v>7609.375</v>
      </c>
      <c r="BG4" s="4">
        <f t="shared" si="2"/>
        <v>7453.125</v>
      </c>
      <c r="BH4" s="4">
        <f t="shared" si="2"/>
        <v>7609.375</v>
      </c>
      <c r="BI4" s="4">
        <f t="shared" si="2"/>
        <v>7562.5</v>
      </c>
      <c r="BJ4" s="4">
        <f t="shared" si="2"/>
        <v>7562.5</v>
      </c>
      <c r="BK4" s="4">
        <f t="shared" si="2"/>
        <v>7609.375</v>
      </c>
      <c r="BL4" s="4">
        <f t="shared" si="2"/>
        <v>7562.5</v>
      </c>
      <c r="BM4" s="4">
        <f t="shared" si="2"/>
        <v>7562.5</v>
      </c>
      <c r="BN4" s="4">
        <f t="shared" si="2"/>
        <v>7609.375</v>
      </c>
      <c r="BO4" s="4">
        <f t="shared" si="2"/>
        <v>7562.5</v>
      </c>
      <c r="BP4" s="4">
        <f t="shared" si="2"/>
        <v>7562.5</v>
      </c>
      <c r="BQ4" s="4">
        <f t="shared" si="2"/>
        <v>7562.5</v>
      </c>
      <c r="BR4" s="4">
        <f t="shared" ref="BR4:CZ11" si="3">IF(COUNTIF(BR$247:BR$286,$C4) &gt; 0, (0.9)^(COUNTIF(BR$247:BR$286,$C4)), 1)*(BR3*BR126+$D4)</f>
        <v>7562.5</v>
      </c>
      <c r="BS4" s="4">
        <f t="shared" si="3"/>
        <v>7453.125</v>
      </c>
      <c r="BT4" s="4">
        <f t="shared" si="3"/>
        <v>7562.5</v>
      </c>
      <c r="BU4" s="4">
        <f t="shared" si="3"/>
        <v>7609.375</v>
      </c>
      <c r="BV4" s="4">
        <f t="shared" si="3"/>
        <v>7562.5</v>
      </c>
      <c r="BW4" s="4">
        <f t="shared" si="3"/>
        <v>7609.375</v>
      </c>
      <c r="BX4" s="4">
        <f t="shared" si="3"/>
        <v>7562.5</v>
      </c>
      <c r="BY4" s="4">
        <f t="shared" si="3"/>
        <v>7453.125</v>
      </c>
      <c r="BZ4" s="4">
        <f t="shared" si="3"/>
        <v>7609.375</v>
      </c>
      <c r="CA4" s="4">
        <f t="shared" si="3"/>
        <v>7562.5</v>
      </c>
      <c r="CB4" s="4">
        <f t="shared" si="3"/>
        <v>7562.5</v>
      </c>
      <c r="CC4" s="4">
        <f t="shared" si="3"/>
        <v>7609.375</v>
      </c>
      <c r="CD4" s="4">
        <f t="shared" si="3"/>
        <v>7562.5</v>
      </c>
      <c r="CE4" s="4">
        <f t="shared" si="3"/>
        <v>7562.5</v>
      </c>
      <c r="CF4" s="4">
        <f t="shared" si="3"/>
        <v>7562.5</v>
      </c>
      <c r="CG4" s="4">
        <f t="shared" si="3"/>
        <v>7453.125</v>
      </c>
      <c r="CH4" s="4">
        <f t="shared" si="3"/>
        <v>7562.5</v>
      </c>
      <c r="CI4" s="4">
        <f t="shared" si="3"/>
        <v>7609.375</v>
      </c>
      <c r="CJ4" s="4">
        <f t="shared" si="3"/>
        <v>7562.5</v>
      </c>
      <c r="CK4" s="4">
        <f t="shared" si="3"/>
        <v>7453.125</v>
      </c>
      <c r="CL4" s="4">
        <f t="shared" si="3"/>
        <v>7562.5</v>
      </c>
      <c r="CM4" s="4">
        <f t="shared" si="3"/>
        <v>7562.5</v>
      </c>
      <c r="CN4" s="4">
        <f t="shared" si="3"/>
        <v>7562.5</v>
      </c>
      <c r="CO4" s="4">
        <f t="shared" si="3"/>
        <v>7609.375</v>
      </c>
      <c r="CP4" s="4">
        <f t="shared" si="3"/>
        <v>7453.125</v>
      </c>
      <c r="CQ4" s="4">
        <f t="shared" si="3"/>
        <v>7562.5</v>
      </c>
      <c r="CR4" s="4">
        <f t="shared" si="3"/>
        <v>7562.5</v>
      </c>
      <c r="CS4" s="4">
        <f t="shared" si="3"/>
        <v>7609.375</v>
      </c>
      <c r="CT4" s="4">
        <f t="shared" si="3"/>
        <v>7562.5</v>
      </c>
      <c r="CU4" s="4">
        <f t="shared" si="3"/>
        <v>7562.5</v>
      </c>
      <c r="CV4" s="4">
        <f t="shared" si="3"/>
        <v>6806.25</v>
      </c>
      <c r="CW4" s="4">
        <f t="shared" si="3"/>
        <v>7562.5</v>
      </c>
      <c r="CX4" s="4">
        <f t="shared" si="3"/>
        <v>7562.5</v>
      </c>
      <c r="CY4" s="4">
        <f t="shared" si="3"/>
        <v>6806.25</v>
      </c>
      <c r="CZ4" s="4">
        <f t="shared" si="3"/>
        <v>7609.375</v>
      </c>
    </row>
    <row r="5" spans="2:104" x14ac:dyDescent="0.25">
      <c r="B5" s="1">
        <v>45016</v>
      </c>
      <c r="C5">
        <v>2</v>
      </c>
      <c r="D5" s="4">
        <f>Table1[[#This Row],[Monthly Income Invested ($)]]</f>
        <v>1250</v>
      </c>
      <c r="E5" s="4">
        <f t="shared" ref="E5:E68" si="4">IF(COUNTIF(E$247:E$286,$C5) &gt; 0, (0.9)^(COUNTIF(E$247:E$286,$C5)), 1)*(E4*E127+$D5)</f>
        <v>8250.5625</v>
      </c>
      <c r="F5" s="4">
        <f t="shared" si="2"/>
        <v>8888.125</v>
      </c>
      <c r="G5" s="4">
        <f t="shared" si="2"/>
        <v>8935.46875</v>
      </c>
      <c r="H5" s="4">
        <f t="shared" si="2"/>
        <v>7899.890625</v>
      </c>
      <c r="I5" s="4">
        <f t="shared" si="2"/>
        <v>8992.5390625</v>
      </c>
      <c r="J5" s="4">
        <f t="shared" si="2"/>
        <v>8888.125</v>
      </c>
      <c r="K5" s="4">
        <f t="shared" si="2"/>
        <v>8888.125</v>
      </c>
      <c r="L5" s="4">
        <f t="shared" si="2"/>
        <v>8777.65625</v>
      </c>
      <c r="M5" s="4">
        <f t="shared" si="2"/>
        <v>8888.125</v>
      </c>
      <c r="N5" s="4">
        <f t="shared" si="2"/>
        <v>8888.125</v>
      </c>
      <c r="O5" s="4">
        <f t="shared" si="2"/>
        <v>8888.125</v>
      </c>
      <c r="P5" s="4">
        <f t="shared" si="2"/>
        <v>8944.84375</v>
      </c>
      <c r="Q5" s="4">
        <f t="shared" si="2"/>
        <v>8124.3125</v>
      </c>
      <c r="R5" s="4">
        <f t="shared" si="2"/>
        <v>8944.84375</v>
      </c>
      <c r="S5" s="4">
        <f t="shared" si="2"/>
        <v>8888.125</v>
      </c>
      <c r="T5" s="4">
        <f t="shared" si="2"/>
        <v>8944.84375</v>
      </c>
      <c r="U5" s="4">
        <f t="shared" si="2"/>
        <v>8888.125</v>
      </c>
      <c r="V5" s="4">
        <f t="shared" si="2"/>
        <v>8888.125</v>
      </c>
      <c r="W5" s="4">
        <f t="shared" si="2"/>
        <v>8944.84375</v>
      </c>
      <c r="X5" s="4">
        <f t="shared" si="2"/>
        <v>8777.65625</v>
      </c>
      <c r="Y5" s="4">
        <f t="shared" si="2"/>
        <v>8777.65625</v>
      </c>
      <c r="Z5" s="4">
        <f t="shared" si="2"/>
        <v>8888.125</v>
      </c>
      <c r="AA5" s="4">
        <f t="shared" si="2"/>
        <v>8888.125</v>
      </c>
      <c r="AB5" s="4">
        <f t="shared" si="2"/>
        <v>8888.125</v>
      </c>
      <c r="AC5" s="4">
        <f t="shared" si="2"/>
        <v>8888.125</v>
      </c>
      <c r="AD5" s="4">
        <f t="shared" si="2"/>
        <v>8944.84375</v>
      </c>
      <c r="AE5" s="4">
        <f t="shared" si="2"/>
        <v>8944.84375</v>
      </c>
      <c r="AF5" s="4">
        <f t="shared" si="2"/>
        <v>8935.46875</v>
      </c>
      <c r="AG5" s="4">
        <f t="shared" si="2"/>
        <v>8888.125</v>
      </c>
      <c r="AH5" s="4">
        <f t="shared" si="2"/>
        <v>8888.125</v>
      </c>
      <c r="AI5" s="4">
        <f t="shared" si="2"/>
        <v>8777.65625</v>
      </c>
      <c r="AJ5" s="4">
        <f t="shared" si="2"/>
        <v>7999.3125</v>
      </c>
      <c r="AK5" s="4">
        <f t="shared" si="2"/>
        <v>8888.125</v>
      </c>
      <c r="AL5" s="4">
        <f t="shared" si="2"/>
        <v>8888.125</v>
      </c>
      <c r="AM5" s="4">
        <f t="shared" si="2"/>
        <v>8124.3125</v>
      </c>
      <c r="AN5" s="4">
        <f t="shared" si="2"/>
        <v>8888.125</v>
      </c>
      <c r="AO5" s="4">
        <f t="shared" si="2"/>
        <v>8250.5625</v>
      </c>
      <c r="AP5" s="4">
        <f t="shared" si="2"/>
        <v>8777.65625</v>
      </c>
      <c r="AQ5" s="4">
        <f t="shared" si="2"/>
        <v>8755.78125</v>
      </c>
      <c r="AR5" s="4">
        <f t="shared" si="2"/>
        <v>8935.46875</v>
      </c>
      <c r="AS5" s="4">
        <f t="shared" si="2"/>
        <v>7999.3125</v>
      </c>
      <c r="AT5" s="4">
        <f t="shared" si="2"/>
        <v>8935.46875</v>
      </c>
      <c r="AU5" s="4">
        <f t="shared" si="2"/>
        <v>8935.46875</v>
      </c>
      <c r="AV5" s="4">
        <f t="shared" si="2"/>
        <v>8024.890625</v>
      </c>
      <c r="AW5" s="4">
        <f t="shared" si="2"/>
        <v>8647.2265625</v>
      </c>
      <c r="AX5" s="4">
        <f t="shared" si="2"/>
        <v>8888.125</v>
      </c>
      <c r="AY5" s="4">
        <f t="shared" si="2"/>
        <v>8888.125</v>
      </c>
      <c r="AZ5" s="4">
        <f t="shared" si="2"/>
        <v>8888.125</v>
      </c>
      <c r="BA5" s="4">
        <f t="shared" si="2"/>
        <v>8888.125</v>
      </c>
      <c r="BB5" s="4">
        <f t="shared" si="2"/>
        <v>8888.125</v>
      </c>
      <c r="BC5" s="4">
        <f t="shared" si="2"/>
        <v>8944.84375</v>
      </c>
      <c r="BD5" s="4">
        <f t="shared" si="2"/>
        <v>8888.125</v>
      </c>
      <c r="BE5" s="4">
        <f t="shared" si="2"/>
        <v>8302.546875</v>
      </c>
      <c r="BF5" s="4">
        <f t="shared" si="2"/>
        <v>8992.5390625</v>
      </c>
      <c r="BG5" s="4">
        <f t="shared" si="2"/>
        <v>8777.65625</v>
      </c>
      <c r="BH5" s="4">
        <f t="shared" si="2"/>
        <v>8935.46875</v>
      </c>
      <c r="BI5" s="4">
        <f t="shared" si="2"/>
        <v>8888.125</v>
      </c>
      <c r="BJ5" s="4">
        <f t="shared" si="2"/>
        <v>8888.125</v>
      </c>
      <c r="BK5" s="4">
        <f t="shared" si="2"/>
        <v>8992.5390625</v>
      </c>
      <c r="BL5" s="4">
        <f t="shared" si="2"/>
        <v>8888.125</v>
      </c>
      <c r="BM5" s="4">
        <f t="shared" si="2"/>
        <v>8888.125</v>
      </c>
      <c r="BN5" s="4">
        <f t="shared" si="2"/>
        <v>8992.5390625</v>
      </c>
      <c r="BO5" s="4">
        <f t="shared" si="2"/>
        <v>8888.125</v>
      </c>
      <c r="BP5" s="4">
        <f t="shared" si="2"/>
        <v>8888.125</v>
      </c>
      <c r="BQ5" s="4">
        <f t="shared" si="2"/>
        <v>8755.78125</v>
      </c>
      <c r="BR5" s="4">
        <f t="shared" si="3"/>
        <v>8888.125</v>
      </c>
      <c r="BS5" s="4">
        <f t="shared" si="3"/>
        <v>8777.65625</v>
      </c>
      <c r="BT5" s="4">
        <f t="shared" si="3"/>
        <v>7999.3125</v>
      </c>
      <c r="BU5" s="4">
        <f t="shared" si="3"/>
        <v>8992.5390625</v>
      </c>
      <c r="BV5" s="4">
        <f t="shared" si="3"/>
        <v>8755.78125</v>
      </c>
      <c r="BW5" s="4">
        <f t="shared" si="3"/>
        <v>8935.46875</v>
      </c>
      <c r="BX5" s="4">
        <f t="shared" si="3"/>
        <v>8755.78125</v>
      </c>
      <c r="BY5" s="4">
        <f t="shared" si="3"/>
        <v>8777.65625</v>
      </c>
      <c r="BZ5" s="4">
        <f t="shared" si="3"/>
        <v>8802.3046875</v>
      </c>
      <c r="CA5" s="4">
        <f t="shared" si="3"/>
        <v>8888.125</v>
      </c>
      <c r="CB5" s="4">
        <f t="shared" si="3"/>
        <v>7999.3125</v>
      </c>
      <c r="CC5" s="4">
        <f t="shared" si="3"/>
        <v>8935.46875</v>
      </c>
      <c r="CD5" s="4">
        <f t="shared" si="3"/>
        <v>8944.84375</v>
      </c>
      <c r="CE5" s="4">
        <f t="shared" si="3"/>
        <v>8888.125</v>
      </c>
      <c r="CF5" s="4">
        <f t="shared" si="3"/>
        <v>8888.125</v>
      </c>
      <c r="CG5" s="4">
        <f t="shared" si="3"/>
        <v>8833.5546875</v>
      </c>
      <c r="CH5" s="4">
        <f t="shared" si="3"/>
        <v>8755.78125</v>
      </c>
      <c r="CI5" s="4">
        <f t="shared" si="3"/>
        <v>8935.46875</v>
      </c>
      <c r="CJ5" s="4">
        <f t="shared" si="3"/>
        <v>8888.125</v>
      </c>
      <c r="CK5" s="4">
        <f t="shared" si="3"/>
        <v>8777.65625</v>
      </c>
      <c r="CL5" s="4">
        <f t="shared" si="3"/>
        <v>8944.84375</v>
      </c>
      <c r="CM5" s="4">
        <f t="shared" si="3"/>
        <v>8888.125</v>
      </c>
      <c r="CN5" s="4">
        <f t="shared" si="3"/>
        <v>8888.125</v>
      </c>
      <c r="CO5" s="4">
        <f t="shared" si="3"/>
        <v>8992.5390625</v>
      </c>
      <c r="CP5" s="4">
        <f t="shared" si="3"/>
        <v>8777.65625</v>
      </c>
      <c r="CQ5" s="4">
        <f t="shared" si="3"/>
        <v>8755.78125</v>
      </c>
      <c r="CR5" s="4">
        <f t="shared" si="3"/>
        <v>8944.84375</v>
      </c>
      <c r="CS5" s="4">
        <f t="shared" si="3"/>
        <v>8935.46875</v>
      </c>
      <c r="CT5" s="4">
        <f t="shared" si="3"/>
        <v>8888.125</v>
      </c>
      <c r="CU5" s="4">
        <f t="shared" si="3"/>
        <v>8888.125</v>
      </c>
      <c r="CV5" s="4">
        <f t="shared" si="3"/>
        <v>8005.203125</v>
      </c>
      <c r="CW5" s="4">
        <f t="shared" si="3"/>
        <v>8888.125</v>
      </c>
      <c r="CX5" s="4">
        <f t="shared" si="3"/>
        <v>8888.125</v>
      </c>
      <c r="CY5" s="4">
        <f t="shared" si="3"/>
        <v>8175.3593750000009</v>
      </c>
      <c r="CZ5" s="4">
        <f t="shared" si="3"/>
        <v>8935.46875</v>
      </c>
    </row>
    <row r="6" spans="2:104" x14ac:dyDescent="0.25">
      <c r="B6" s="1">
        <v>45046</v>
      </c>
      <c r="C6">
        <v>3</v>
      </c>
      <c r="D6" s="4">
        <f>Table1[[#This Row],[Monthly Income Invested ($)]]</f>
        <v>1250</v>
      </c>
      <c r="E6" s="4">
        <f t="shared" si="4"/>
        <v>9583.0681249999998</v>
      </c>
      <c r="F6" s="4">
        <f t="shared" si="2"/>
        <v>10227.00625</v>
      </c>
      <c r="G6" s="4">
        <f t="shared" si="2"/>
        <v>10274.823437499999</v>
      </c>
      <c r="H6" s="4">
        <f t="shared" si="2"/>
        <v>9228.889531249999</v>
      </c>
      <c r="I6" s="4">
        <f t="shared" si="2"/>
        <v>10399.908496093751</v>
      </c>
      <c r="J6" s="4">
        <f t="shared" si="2"/>
        <v>10227.00625</v>
      </c>
      <c r="K6" s="4">
        <f t="shared" si="2"/>
        <v>10227.00625</v>
      </c>
      <c r="L6" s="4">
        <f t="shared" si="2"/>
        <v>10115.432812499999</v>
      </c>
      <c r="M6" s="4">
        <f t="shared" si="2"/>
        <v>10227.00625</v>
      </c>
      <c r="N6" s="4">
        <f t="shared" si="2"/>
        <v>10227.00625</v>
      </c>
      <c r="O6" s="4">
        <f t="shared" si="2"/>
        <v>10227.00625</v>
      </c>
      <c r="P6" s="4">
        <f t="shared" si="2"/>
        <v>10351.378515625001</v>
      </c>
      <c r="Q6" s="4">
        <f t="shared" si="2"/>
        <v>9455.5556250000009</v>
      </c>
      <c r="R6" s="4">
        <f t="shared" si="2"/>
        <v>10351.378515625001</v>
      </c>
      <c r="S6" s="4">
        <f t="shared" si="2"/>
        <v>10227.00625</v>
      </c>
      <c r="T6" s="4">
        <f t="shared" si="2"/>
        <v>10351.378515625001</v>
      </c>
      <c r="U6" s="4">
        <f t="shared" si="2"/>
        <v>10227.00625</v>
      </c>
      <c r="V6" s="4">
        <f t="shared" si="2"/>
        <v>10227.00625</v>
      </c>
      <c r="W6" s="4">
        <f t="shared" si="2"/>
        <v>10351.378515625001</v>
      </c>
      <c r="X6" s="4">
        <f t="shared" si="2"/>
        <v>10115.432812499999</v>
      </c>
      <c r="Y6" s="4">
        <f t="shared" si="2"/>
        <v>10115.432812499999</v>
      </c>
      <c r="Z6" s="4">
        <f t="shared" si="2"/>
        <v>10227.00625</v>
      </c>
      <c r="AA6" s="4">
        <f t="shared" si="2"/>
        <v>10227.00625</v>
      </c>
      <c r="AB6" s="4">
        <f t="shared" si="2"/>
        <v>10227.00625</v>
      </c>
      <c r="AC6" s="4">
        <f t="shared" si="2"/>
        <v>10227.00625</v>
      </c>
      <c r="AD6" s="4">
        <f t="shared" si="2"/>
        <v>10351.378515625001</v>
      </c>
      <c r="AE6" s="4">
        <f t="shared" si="2"/>
        <v>10351.378515625001</v>
      </c>
      <c r="AF6" s="4">
        <f t="shared" si="2"/>
        <v>10274.823437499999</v>
      </c>
      <c r="AG6" s="4">
        <f t="shared" si="2"/>
        <v>10227.00625</v>
      </c>
      <c r="AH6" s="4">
        <f t="shared" si="2"/>
        <v>10227.00625</v>
      </c>
      <c r="AI6" s="4">
        <f t="shared" si="2"/>
        <v>10115.432812499999</v>
      </c>
      <c r="AJ6" s="4">
        <f t="shared" si="2"/>
        <v>9329.3056250000009</v>
      </c>
      <c r="AK6" s="4">
        <f t="shared" si="2"/>
        <v>10227.00625</v>
      </c>
      <c r="AL6" s="4">
        <f t="shared" si="2"/>
        <v>10227.00625</v>
      </c>
      <c r="AM6" s="4">
        <f t="shared" si="2"/>
        <v>9455.5556250000009</v>
      </c>
      <c r="AN6" s="4">
        <f t="shared" si="2"/>
        <v>10227.00625</v>
      </c>
      <c r="AO6" s="4">
        <f t="shared" si="2"/>
        <v>9583.0681249999998</v>
      </c>
      <c r="AP6" s="4">
        <f t="shared" si="2"/>
        <v>10115.432812499999</v>
      </c>
      <c r="AQ6" s="4">
        <f t="shared" si="2"/>
        <v>9940.1128906249996</v>
      </c>
      <c r="AR6" s="4">
        <f t="shared" si="2"/>
        <v>10274.823437499999</v>
      </c>
      <c r="AS6" s="4">
        <f t="shared" si="2"/>
        <v>9329.3056250000009</v>
      </c>
      <c r="AT6" s="4">
        <f t="shared" si="2"/>
        <v>10274.823437499999</v>
      </c>
      <c r="AU6" s="4">
        <f t="shared" si="2"/>
        <v>9247.3410937499993</v>
      </c>
      <c r="AV6" s="4">
        <f t="shared" si="2"/>
        <v>9355.139531249999</v>
      </c>
      <c r="AW6" s="4">
        <f t="shared" si="2"/>
        <v>9832.3723632812507</v>
      </c>
      <c r="AX6" s="4">
        <f t="shared" si="2"/>
        <v>10227.00625</v>
      </c>
      <c r="AY6" s="4">
        <f t="shared" si="2"/>
        <v>10227.00625</v>
      </c>
      <c r="AZ6" s="4">
        <f t="shared" si="2"/>
        <v>10227.00625</v>
      </c>
      <c r="BA6" s="4">
        <f t="shared" si="2"/>
        <v>10227.00625</v>
      </c>
      <c r="BB6" s="4">
        <f t="shared" si="2"/>
        <v>10227.00625</v>
      </c>
      <c r="BC6" s="4">
        <f t="shared" si="2"/>
        <v>10351.378515625001</v>
      </c>
      <c r="BD6" s="4">
        <f t="shared" si="2"/>
        <v>10227.00625</v>
      </c>
      <c r="BE6" s="4">
        <f t="shared" si="2"/>
        <v>9697.8414453125006</v>
      </c>
      <c r="BF6" s="4">
        <f t="shared" si="2"/>
        <v>10399.908496093751</v>
      </c>
      <c r="BG6" s="4">
        <f t="shared" si="2"/>
        <v>10115.432812499999</v>
      </c>
      <c r="BH6" s="4">
        <f t="shared" si="2"/>
        <v>10274.823437499999</v>
      </c>
      <c r="BI6" s="4">
        <f t="shared" si="2"/>
        <v>10227.00625</v>
      </c>
      <c r="BJ6" s="4">
        <f t="shared" si="2"/>
        <v>10227.00625</v>
      </c>
      <c r="BK6" s="4">
        <f t="shared" si="2"/>
        <v>10399.908496093751</v>
      </c>
      <c r="BL6" s="4">
        <f t="shared" si="2"/>
        <v>10227.00625</v>
      </c>
      <c r="BM6" s="4">
        <f t="shared" si="2"/>
        <v>10227.00625</v>
      </c>
      <c r="BN6" s="4">
        <f t="shared" si="2"/>
        <v>10399.908496093751</v>
      </c>
      <c r="BO6" s="4">
        <f t="shared" si="2"/>
        <v>10227.00625</v>
      </c>
      <c r="BP6" s="4">
        <f t="shared" si="2"/>
        <v>10227.00625</v>
      </c>
      <c r="BQ6" s="4">
        <f t="shared" si="2"/>
        <v>9940.1128906249996</v>
      </c>
      <c r="BR6" s="4">
        <f t="shared" si="3"/>
        <v>10227.00625</v>
      </c>
      <c r="BS6" s="4">
        <f t="shared" si="3"/>
        <v>10115.432812499999</v>
      </c>
      <c r="BT6" s="4">
        <f t="shared" si="3"/>
        <v>9329.3056250000009</v>
      </c>
      <c r="BU6" s="4">
        <f t="shared" si="3"/>
        <v>10399.908496093751</v>
      </c>
      <c r="BV6" s="4">
        <f t="shared" si="3"/>
        <v>9940.1128906249996</v>
      </c>
      <c r="BW6" s="4">
        <f t="shared" si="3"/>
        <v>10274.823437499999</v>
      </c>
      <c r="BX6" s="4">
        <f t="shared" si="3"/>
        <v>9940.1128906249996</v>
      </c>
      <c r="BY6" s="4">
        <f t="shared" si="3"/>
        <v>10115.432812499999</v>
      </c>
      <c r="BZ6" s="4">
        <f t="shared" si="3"/>
        <v>9986.2874023437507</v>
      </c>
      <c r="CA6" s="4">
        <f t="shared" si="3"/>
        <v>10227.00625</v>
      </c>
      <c r="CB6" s="4">
        <f t="shared" si="3"/>
        <v>9329.3056250000009</v>
      </c>
      <c r="CC6" s="4">
        <f t="shared" si="3"/>
        <v>10274.823437499999</v>
      </c>
      <c r="CD6" s="4">
        <f t="shared" si="3"/>
        <v>10351.378515625001</v>
      </c>
      <c r="CE6" s="4">
        <f t="shared" si="3"/>
        <v>10227.00625</v>
      </c>
      <c r="CF6" s="4">
        <f t="shared" si="3"/>
        <v>10227.00625</v>
      </c>
      <c r="CG6" s="4">
        <f t="shared" si="3"/>
        <v>10238.141894531251</v>
      </c>
      <c r="CH6" s="4">
        <f t="shared" si="3"/>
        <v>9940.1128906249996</v>
      </c>
      <c r="CI6" s="4">
        <f t="shared" si="3"/>
        <v>10274.823437499999</v>
      </c>
      <c r="CJ6" s="4">
        <f t="shared" si="3"/>
        <v>10227.00625</v>
      </c>
      <c r="CK6" s="4">
        <f t="shared" si="3"/>
        <v>10115.432812499999</v>
      </c>
      <c r="CL6" s="4">
        <f t="shared" si="3"/>
        <v>10351.378515625001</v>
      </c>
      <c r="CM6" s="4">
        <f t="shared" si="3"/>
        <v>10227.00625</v>
      </c>
      <c r="CN6" s="4">
        <f t="shared" si="3"/>
        <v>10227.00625</v>
      </c>
      <c r="CO6" s="4">
        <f t="shared" si="3"/>
        <v>10399.908496093751</v>
      </c>
      <c r="CP6" s="4">
        <f t="shared" si="3"/>
        <v>10115.432812499999</v>
      </c>
      <c r="CQ6" s="4">
        <f t="shared" si="3"/>
        <v>9940.1128906249996</v>
      </c>
      <c r="CR6" s="4">
        <f t="shared" si="3"/>
        <v>10351.378515625001</v>
      </c>
      <c r="CS6" s="4">
        <f t="shared" si="3"/>
        <v>10274.823437499999</v>
      </c>
      <c r="CT6" s="4">
        <f t="shared" si="3"/>
        <v>10227.00625</v>
      </c>
      <c r="CU6" s="4">
        <f t="shared" si="3"/>
        <v>10227.00625</v>
      </c>
      <c r="CV6" s="4">
        <f t="shared" si="3"/>
        <v>9195.1641015624991</v>
      </c>
      <c r="CW6" s="4">
        <f t="shared" si="3"/>
        <v>10227.00625</v>
      </c>
      <c r="CX6" s="4">
        <f t="shared" si="3"/>
        <v>10227.00625</v>
      </c>
      <c r="CY6" s="4">
        <f t="shared" si="3"/>
        <v>9568.4281640625013</v>
      </c>
      <c r="CZ6" s="4">
        <f t="shared" si="3"/>
        <v>10274.823437499999</v>
      </c>
    </row>
    <row r="7" spans="2:104" x14ac:dyDescent="0.25">
      <c r="B7" s="1">
        <v>45077</v>
      </c>
      <c r="C7">
        <v>4</v>
      </c>
      <c r="D7" s="4">
        <f>Table1[[#This Row],[Monthly Income Invested ($)]]</f>
        <v>1250</v>
      </c>
      <c r="E7" s="4">
        <f t="shared" si="4"/>
        <v>10928.898806249999</v>
      </c>
      <c r="F7" s="4">
        <f t="shared" si="2"/>
        <v>11579.2763125</v>
      </c>
      <c r="G7" s="4">
        <f t="shared" si="2"/>
        <v>11627.571671874999</v>
      </c>
      <c r="H7" s="4">
        <f t="shared" si="2"/>
        <v>10571.178426562499</v>
      </c>
      <c r="I7" s="4">
        <f t="shared" si="2"/>
        <v>11831.906894775391</v>
      </c>
      <c r="J7" s="4">
        <f t="shared" si="2"/>
        <v>11579.2763125</v>
      </c>
      <c r="K7" s="4">
        <f t="shared" si="2"/>
        <v>11579.2763125</v>
      </c>
      <c r="L7" s="4">
        <f t="shared" si="2"/>
        <v>11466.587140624999</v>
      </c>
      <c r="M7" s="4">
        <f t="shared" si="2"/>
        <v>11579.2763125</v>
      </c>
      <c r="N7" s="4">
        <f t="shared" si="2"/>
        <v>11579.2763125</v>
      </c>
      <c r="O7" s="4">
        <f t="shared" si="2"/>
        <v>11579.2763125</v>
      </c>
      <c r="P7" s="4">
        <f t="shared" si="2"/>
        <v>11782.527639648441</v>
      </c>
      <c r="Q7" s="4">
        <f t="shared" si="2"/>
        <v>9720.1000631250008</v>
      </c>
      <c r="R7" s="4">
        <f t="shared" si="2"/>
        <v>11782.527639648441</v>
      </c>
      <c r="S7" s="4">
        <f t="shared" si="2"/>
        <v>11579.2763125</v>
      </c>
      <c r="T7" s="4">
        <f t="shared" si="2"/>
        <v>11782.527639648441</v>
      </c>
      <c r="U7" s="4">
        <f t="shared" si="2"/>
        <v>11579.2763125</v>
      </c>
      <c r="V7" s="4">
        <f t="shared" si="2"/>
        <v>11579.2763125</v>
      </c>
      <c r="W7" s="4">
        <f t="shared" si="2"/>
        <v>11782.527639648441</v>
      </c>
      <c r="X7" s="4">
        <f t="shared" si="2"/>
        <v>11466.587140624999</v>
      </c>
      <c r="Y7" s="4">
        <f t="shared" si="2"/>
        <v>11466.587140624999</v>
      </c>
      <c r="Z7" s="4">
        <f t="shared" si="2"/>
        <v>11579.2763125</v>
      </c>
      <c r="AA7" s="4">
        <f t="shared" si="2"/>
        <v>11579.2763125</v>
      </c>
      <c r="AB7" s="4">
        <f t="shared" si="2"/>
        <v>11579.2763125</v>
      </c>
      <c r="AC7" s="4">
        <f t="shared" si="2"/>
        <v>10421.34868125</v>
      </c>
      <c r="AD7" s="4">
        <f t="shared" si="2"/>
        <v>11782.527639648441</v>
      </c>
      <c r="AE7" s="4">
        <f t="shared" si="2"/>
        <v>11782.527639648441</v>
      </c>
      <c r="AF7" s="4">
        <f t="shared" si="2"/>
        <v>11627.571671874999</v>
      </c>
      <c r="AG7" s="4">
        <f t="shared" si="2"/>
        <v>11579.2763125</v>
      </c>
      <c r="AH7" s="4">
        <f t="shared" si="2"/>
        <v>11579.2763125</v>
      </c>
      <c r="AI7" s="4">
        <f t="shared" si="2"/>
        <v>11466.587140624999</v>
      </c>
      <c r="AJ7" s="4">
        <f t="shared" si="2"/>
        <v>10672.598681250001</v>
      </c>
      <c r="AK7" s="4">
        <f t="shared" si="2"/>
        <v>11579.2763125</v>
      </c>
      <c r="AL7" s="4">
        <f t="shared" si="2"/>
        <v>11579.2763125</v>
      </c>
      <c r="AM7" s="4">
        <f t="shared" si="2"/>
        <v>10800.11118125</v>
      </c>
      <c r="AN7" s="4">
        <f t="shared" si="2"/>
        <v>11579.2763125</v>
      </c>
      <c r="AO7" s="4">
        <f t="shared" si="2"/>
        <v>10928.898806249999</v>
      </c>
      <c r="AP7" s="4">
        <f t="shared" si="2"/>
        <v>11466.587140624999</v>
      </c>
      <c r="AQ7" s="4">
        <f t="shared" si="2"/>
        <v>11115.562043945312</v>
      </c>
      <c r="AR7" s="4">
        <f t="shared" si="2"/>
        <v>11627.571671874999</v>
      </c>
      <c r="AS7" s="4">
        <f t="shared" si="2"/>
        <v>10672.598681250001</v>
      </c>
      <c r="AT7" s="4">
        <f t="shared" si="2"/>
        <v>11627.571671874999</v>
      </c>
      <c r="AU7" s="4">
        <f t="shared" si="2"/>
        <v>10589.8145046875</v>
      </c>
      <c r="AV7" s="4">
        <f t="shared" si="2"/>
        <v>10698.6909265625</v>
      </c>
      <c r="AW7" s="4">
        <f t="shared" si="2"/>
        <v>11008.629570556643</v>
      </c>
      <c r="AX7" s="4">
        <f t="shared" si="2"/>
        <v>11579.2763125</v>
      </c>
      <c r="AY7" s="4">
        <f t="shared" si="2"/>
        <v>11579.2763125</v>
      </c>
      <c r="AZ7" s="4">
        <f t="shared" si="2"/>
        <v>11579.2763125</v>
      </c>
      <c r="BA7" s="4">
        <f t="shared" si="2"/>
        <v>11579.2763125</v>
      </c>
      <c r="BB7" s="4">
        <f t="shared" si="2"/>
        <v>11579.2763125</v>
      </c>
      <c r="BC7" s="4">
        <f t="shared" si="2"/>
        <v>11782.527639648441</v>
      </c>
      <c r="BD7" s="4">
        <f t="shared" si="2"/>
        <v>11579.2763125</v>
      </c>
      <c r="BE7" s="4">
        <f t="shared" si="2"/>
        <v>11117.55367060547</v>
      </c>
      <c r="BF7" s="4">
        <f t="shared" si="2"/>
        <v>11831.906894775391</v>
      </c>
      <c r="BG7" s="4">
        <f t="shared" si="2"/>
        <v>11466.587140624999</v>
      </c>
      <c r="BH7" s="4">
        <f t="shared" si="2"/>
        <v>11627.571671874999</v>
      </c>
      <c r="BI7" s="4">
        <f t="shared" si="2"/>
        <v>11579.2763125</v>
      </c>
      <c r="BJ7" s="4">
        <f t="shared" si="2"/>
        <v>11579.2763125</v>
      </c>
      <c r="BK7" s="4">
        <f t="shared" si="2"/>
        <v>11831.906894775391</v>
      </c>
      <c r="BL7" s="4">
        <f t="shared" si="2"/>
        <v>11579.2763125</v>
      </c>
      <c r="BM7" s="4">
        <f t="shared" si="2"/>
        <v>10421.34868125</v>
      </c>
      <c r="BN7" s="4">
        <f t="shared" si="2"/>
        <v>11831.906894775391</v>
      </c>
      <c r="BO7" s="4">
        <f t="shared" si="2"/>
        <v>11579.2763125</v>
      </c>
      <c r="BP7" s="4">
        <f t="shared" si="2"/>
        <v>11579.2763125</v>
      </c>
      <c r="BQ7" s="4">
        <f t="shared" ref="BQ7:BQ70" si="5">IF(COUNTIF(BQ$247:BQ$286,$C7) &gt; 0, (0.9)^(COUNTIF(BQ$247:BQ$286,$C7)), 1)*(BQ6*BQ129+$D7)</f>
        <v>11115.562043945312</v>
      </c>
      <c r="BR7" s="4">
        <f t="shared" si="3"/>
        <v>11579.2763125</v>
      </c>
      <c r="BS7" s="4">
        <f t="shared" si="3"/>
        <v>11466.587140624999</v>
      </c>
      <c r="BT7" s="4">
        <f t="shared" si="3"/>
        <v>10672.598681250001</v>
      </c>
      <c r="BU7" s="4">
        <f t="shared" si="3"/>
        <v>11831.906894775391</v>
      </c>
      <c r="BV7" s="4">
        <f t="shared" si="3"/>
        <v>11115.562043945312</v>
      </c>
      <c r="BW7" s="4">
        <f t="shared" si="3"/>
        <v>11627.571671874999</v>
      </c>
      <c r="BX7" s="4">
        <f t="shared" si="3"/>
        <v>11115.562043945312</v>
      </c>
      <c r="BY7" s="4">
        <f t="shared" si="3"/>
        <v>11466.587140624999</v>
      </c>
      <c r="BZ7" s="4">
        <f t="shared" si="3"/>
        <v>11161.390246826173</v>
      </c>
      <c r="CA7" s="4">
        <f t="shared" si="3"/>
        <v>11579.2763125</v>
      </c>
      <c r="CB7" s="4">
        <f t="shared" si="3"/>
        <v>10672.598681250001</v>
      </c>
      <c r="CC7" s="4">
        <f t="shared" si="3"/>
        <v>10464.8145046875</v>
      </c>
      <c r="CD7" s="4">
        <f t="shared" si="3"/>
        <v>11782.527639648441</v>
      </c>
      <c r="CE7" s="4">
        <f t="shared" si="3"/>
        <v>11579.2763125</v>
      </c>
      <c r="CF7" s="4">
        <f t="shared" si="3"/>
        <v>11579.2763125</v>
      </c>
      <c r="CG7" s="4">
        <f t="shared" si="3"/>
        <v>11667.309377685548</v>
      </c>
      <c r="CH7" s="4">
        <f t="shared" si="3"/>
        <v>11115.562043945312</v>
      </c>
      <c r="CI7" s="4">
        <f t="shared" si="3"/>
        <v>11627.571671874999</v>
      </c>
      <c r="CJ7" s="4">
        <f t="shared" si="3"/>
        <v>11579.2763125</v>
      </c>
      <c r="CK7" s="4">
        <f t="shared" si="3"/>
        <v>11466.587140624999</v>
      </c>
      <c r="CL7" s="4">
        <f t="shared" si="3"/>
        <v>11782.527639648441</v>
      </c>
      <c r="CM7" s="4">
        <f t="shared" si="3"/>
        <v>11579.2763125</v>
      </c>
      <c r="CN7" s="4">
        <f t="shared" si="3"/>
        <v>11579.2763125</v>
      </c>
      <c r="CO7" s="4">
        <f t="shared" si="3"/>
        <v>11831.906894775391</v>
      </c>
      <c r="CP7" s="4">
        <f t="shared" si="3"/>
        <v>11466.587140624999</v>
      </c>
      <c r="CQ7" s="4">
        <f t="shared" si="3"/>
        <v>11115.562043945312</v>
      </c>
      <c r="CR7" s="4">
        <f t="shared" si="3"/>
        <v>11782.527639648441</v>
      </c>
      <c r="CS7" s="4">
        <f t="shared" si="3"/>
        <v>11627.571671874999</v>
      </c>
      <c r="CT7" s="4">
        <f t="shared" si="3"/>
        <v>11579.2763125</v>
      </c>
      <c r="CU7" s="4">
        <f t="shared" si="3"/>
        <v>11579.2763125</v>
      </c>
      <c r="CV7" s="4">
        <f t="shared" si="3"/>
        <v>10376.200370800781</v>
      </c>
      <c r="CW7" s="4">
        <f t="shared" si="3"/>
        <v>11579.2763125</v>
      </c>
      <c r="CX7" s="4">
        <f t="shared" si="3"/>
        <v>11579.2763125</v>
      </c>
      <c r="CY7" s="4">
        <f t="shared" si="3"/>
        <v>10985.875656933596</v>
      </c>
      <c r="CZ7" s="4">
        <f t="shared" si="3"/>
        <v>11627.571671874999</v>
      </c>
    </row>
    <row r="8" spans="2:104" x14ac:dyDescent="0.25">
      <c r="B8" s="1">
        <v>45107</v>
      </c>
      <c r="C8">
        <v>5</v>
      </c>
      <c r="D8" s="4">
        <f>Table1[[#This Row],[Monthly Income Invested ($)]]</f>
        <v>1250</v>
      </c>
      <c r="E8" s="4">
        <f t="shared" si="4"/>
        <v>12288.1877943125</v>
      </c>
      <c r="F8" s="4">
        <f t="shared" ref="F8:F71" si="6">IF(COUNTIF(F$247:F$286,$C8) &gt; 0, (0.9)^(COUNTIF(F$247:F$286,$C8)), 1)*(F7*F130+$D8)</f>
        <v>12945.069075625001</v>
      </c>
      <c r="G8" s="4">
        <f t="shared" ref="G8:G71" si="7">IF(COUNTIF(G$247:G$286,$C8) &gt; 0, (0.9)^(COUNTIF(G$247:G$286,$C8)), 1)*(G7*G130+$D8)</f>
        <v>11772.948758519533</v>
      </c>
      <c r="H8" s="4">
        <f t="shared" ref="H8:H71" si="8">IF(COUNTIF(H$247:H$286,$C8) &gt; 0, (0.9)^(COUNTIF(H$247:H$286,$C8)), 1)*(H7*H130+$D8)</f>
        <v>11741.89458836328</v>
      </c>
      <c r="I8" s="4">
        <f t="shared" ref="I8:I71" si="9">IF(COUNTIF(I$247:I$286,$C8) &gt; 0, (0.9)^(COUNTIF(I$247:I$286,$C8)), 1)*(I7*I130+$D8)</f>
        <v>13200.225963723145</v>
      </c>
      <c r="J8" s="4">
        <f t="shared" ref="J8:J71" si="10">IF(COUNTIF(J$247:J$286,$C8) &gt; 0, (0.9)^(COUNTIF(J$247:J$286,$C8)), 1)*(J7*J130+$D8)</f>
        <v>12945.069075625001</v>
      </c>
      <c r="K8" s="4">
        <f t="shared" ref="K8:K71" si="11">IF(COUNTIF(K$247:K$286,$C8) &gt; 0, (0.9)^(COUNTIF(K$247:K$286,$C8)), 1)*(K7*K130+$D8)</f>
        <v>12945.069075625001</v>
      </c>
      <c r="L8" s="4">
        <f t="shared" ref="L8:L71" si="12">IF(COUNTIF(L$247:L$286,$C8) &gt; 0, (0.9)^(COUNTIF(L$247:L$286,$C8)), 1)*(L7*L130+$D8)</f>
        <v>11548.127710828125</v>
      </c>
      <c r="M8" s="4">
        <f t="shared" ref="M8:M71" si="13">IF(COUNTIF(M$247:M$286,$C8) &gt; 0, (0.9)^(COUNTIF(M$247:M$286,$C8)), 1)*(M7*M130+$D8)</f>
        <v>12945.069075625001</v>
      </c>
      <c r="N8" s="4">
        <f t="shared" ref="N8:N71" si="14">IF(COUNTIF(N$247:N$286,$C8) &gt; 0, (0.9)^(COUNTIF(N$247:N$286,$C8)), 1)*(N7*N130+$D8)</f>
        <v>12945.069075625001</v>
      </c>
      <c r="O8" s="4">
        <f t="shared" ref="O8:O71" si="15">IF(COUNTIF(O$247:O$286,$C8) &gt; 0, (0.9)^(COUNTIF(O$247:O$286,$C8)), 1)*(O7*O130+$D8)</f>
        <v>13031.913647968751</v>
      </c>
      <c r="P8" s="4">
        <f t="shared" ref="P8:P71" si="16">IF(COUNTIF(P$247:P$286,$C8) &gt; 0, (0.9)^(COUNTIF(P$247:P$286,$C8)), 1)*(P7*P130+$D8)</f>
        <v>13150.352916044925</v>
      </c>
      <c r="Q8" s="4">
        <f t="shared" ref="Q8:Q71" si="17">IF(COUNTIF(Q$247:Q$286,$C8) &gt; 0, (0.9)^(COUNTIF(Q$247:Q$286,$C8)), 1)*(Q7*Q130+$D8)</f>
        <v>11140.201814229689</v>
      </c>
      <c r="R8" s="4">
        <f t="shared" ref="R8:R71" si="18">IF(COUNTIF(R$247:R$286,$C8) &gt; 0, (0.9)^(COUNTIF(R$247:R$286,$C8)), 1)*(R7*R130+$D8)</f>
        <v>13238.721873342289</v>
      </c>
      <c r="S8" s="4">
        <f t="shared" ref="S8:S71" si="19">IF(COUNTIF(S$247:S$286,$C8) &gt; 0, (0.9)^(COUNTIF(S$247:S$286,$C8)), 1)*(S7*S130+$D8)</f>
        <v>12945.069075625001</v>
      </c>
      <c r="T8" s="4">
        <f t="shared" ref="T8:T71" si="20">IF(COUNTIF(T$247:T$286,$C8) &gt; 0, (0.9)^(COUNTIF(T$247:T$286,$C8)), 1)*(T7*T130+$D8)</f>
        <v>13150.352916044925</v>
      </c>
      <c r="U8" s="4">
        <f t="shared" ref="U8:U71" si="21">IF(COUNTIF(U$247:U$286,$C8) &gt; 0, (0.9)^(COUNTIF(U$247:U$286,$C8)), 1)*(U7*U130+$D8)</f>
        <v>12945.069075625001</v>
      </c>
      <c r="V8" s="4">
        <f t="shared" ref="V8:V71" si="22">IF(COUNTIF(V$247:V$286,$C8) &gt; 0, (0.9)^(COUNTIF(V$247:V$286,$C8)), 1)*(V7*V130+$D8)</f>
        <v>12945.069075625001</v>
      </c>
      <c r="W8" s="4">
        <f t="shared" ref="W8:W71" si="23">IF(COUNTIF(W$247:W$286,$C8) &gt; 0, (0.9)^(COUNTIF(W$247:W$286,$C8)), 1)*(W7*W130+$D8)</f>
        <v>13150.352916044925</v>
      </c>
      <c r="X8" s="4">
        <f t="shared" ref="X8:X71" si="24">IF(COUNTIF(X$247:X$286,$C8) &gt; 0, (0.9)^(COUNTIF(X$247:X$286,$C8)), 1)*(X7*X130+$D8)</f>
        <v>12831.253012031249</v>
      </c>
      <c r="Y8" s="4">
        <f t="shared" ref="Y8:Y71" si="25">IF(COUNTIF(Y$247:Y$286,$C8) &gt; 0, (0.9)^(COUNTIF(Y$247:Y$286,$C8)), 1)*(Y7*Y130+$D8)</f>
        <v>12831.253012031249</v>
      </c>
      <c r="Z8" s="4">
        <f t="shared" ref="Z8:Z71" si="26">IF(COUNTIF(Z$247:Z$286,$C8) &gt; 0, (0.9)^(COUNTIF(Z$247:Z$286,$C8)), 1)*(Z7*Z130+$D8)</f>
        <v>11650.562168062501</v>
      </c>
      <c r="AA8" s="4">
        <f t="shared" ref="AA8:AA71" si="27">IF(COUNTIF(AA$247:AA$286,$C8) &gt; 0, (0.9)^(COUNTIF(AA$247:AA$286,$C8)), 1)*(AA7*AA130+$D8)</f>
        <v>12945.069075625001</v>
      </c>
      <c r="AB8" s="4">
        <f t="shared" ref="AB8:AB71" si="28">IF(COUNTIF(AB$247:AB$286,$C8) &gt; 0, (0.9)^(COUNTIF(AB$247:AB$286,$C8)), 1)*(AB7*AB130+$D8)</f>
        <v>12945.069075625001</v>
      </c>
      <c r="AC8" s="4">
        <f t="shared" ref="AC8:AC71" si="29">IF(COUNTIF(AC$247:AC$286,$C8) &gt; 0, (0.9)^(COUNTIF(AC$247:AC$286,$C8)), 1)*(AC7*AC130+$D8)</f>
        <v>11853.722283171875</v>
      </c>
      <c r="AD8" s="4">
        <f t="shared" ref="AD8:AD71" si="30">IF(COUNTIF(AD$247:AD$286,$C8) &gt; 0, (0.9)^(COUNTIF(AD$247:AD$286,$C8)), 1)*(AD7*AD130+$D8)</f>
        <v>13150.352916044925</v>
      </c>
      <c r="AE8" s="4">
        <f t="shared" ref="AE8:AE71" si="31">IF(COUNTIF(AE$247:AE$286,$C8) &gt; 0, (0.9)^(COUNTIF(AE$247:AE$286,$C8)), 1)*(AE7*AE130+$D8)</f>
        <v>13150.352916044925</v>
      </c>
      <c r="AF8" s="4">
        <f t="shared" ref="AF8:AF71" si="32">IF(COUNTIF(AF$247:AF$286,$C8) &gt; 0, (0.9)^(COUNTIF(AF$247:AF$286,$C8)), 1)*(AF7*AF130+$D8)</f>
        <v>12993.847388593749</v>
      </c>
      <c r="AG8" s="4">
        <f t="shared" ref="AG8:AG71" si="33">IF(COUNTIF(AG$247:AG$286,$C8) &gt; 0, (0.9)^(COUNTIF(AG$247:AG$286,$C8)), 1)*(AG7*AG130+$D8)</f>
        <v>12945.069075625001</v>
      </c>
      <c r="AH8" s="4">
        <f t="shared" ref="AH8:AH71" si="34">IF(COUNTIF(AH$247:AH$286,$C8) &gt; 0, (0.9)^(COUNTIF(AH$247:AH$286,$C8)), 1)*(AH7*AH130+$D8)</f>
        <v>13031.913647968751</v>
      </c>
      <c r="AI8" s="4">
        <f t="shared" ref="AI8:AI71" si="35">IF(COUNTIF(AI$247:AI$286,$C8) &gt; 0, (0.9)^(COUNTIF(AI$247:AI$286,$C8)), 1)*(AI7*AI130+$D8)</f>
        <v>12831.253012031249</v>
      </c>
      <c r="AJ8" s="4">
        <f t="shared" ref="AJ8:AJ71" si="36">IF(COUNTIF(AJ$247:AJ$286,$C8) &gt; 0, (0.9)^(COUNTIF(AJ$247:AJ$286,$C8)), 1)*(AJ7*AJ130+$D8)</f>
        <v>12029.324668062502</v>
      </c>
      <c r="AK8" s="4">
        <f t="shared" ref="AK8:AK71" si="37">IF(COUNTIF(AK$247:AK$286,$C8) &gt; 0, (0.9)^(COUNTIF(AK$247:AK$286,$C8)), 1)*(AK7*AK130+$D8)</f>
        <v>12742.431740156251</v>
      </c>
      <c r="AL8" s="4">
        <f t="shared" ref="AL8:AL71" si="38">IF(COUNTIF(AL$247:AL$286,$C8) &gt; 0, (0.9)^(COUNTIF(AL$247:AL$286,$C8)), 1)*(AL7*AL130+$D8)</f>
        <v>12742.431740156251</v>
      </c>
      <c r="AM8" s="4">
        <f t="shared" ref="AM8:AM71" si="39">IF(COUNTIF(AM$247:AM$286,$C8) &gt; 0, (0.9)^(COUNTIF(AM$247:AM$286,$C8)), 1)*(AM7*AM130+$D8)</f>
        <v>12158.112293062501</v>
      </c>
      <c r="AN8" s="4">
        <f t="shared" ref="AN8:AN71" si="40">IF(COUNTIF(AN$247:AN$286,$C8) &gt; 0, (0.9)^(COUNTIF(AN$247:AN$286,$C8)), 1)*(AN7*AN130+$D8)</f>
        <v>12945.069075625001</v>
      </c>
      <c r="AO8" s="4">
        <f t="shared" ref="AO8:AO71" si="41">IF(COUNTIF(AO$247:AO$286,$C8) &gt; 0, (0.9)^(COUNTIF(AO$247:AO$286,$C8)), 1)*(AO7*AO130+$D8)</f>
        <v>12288.1877943125</v>
      </c>
      <c r="AP8" s="4">
        <f t="shared" ref="AP8:AP71" si="42">IF(COUNTIF(AP$247:AP$286,$C8) &gt; 0, (0.9)^(COUNTIF(AP$247:AP$286,$C8)), 1)*(AP7*AP130+$D8)</f>
        <v>11548.127710828125</v>
      </c>
      <c r="AQ8" s="4">
        <f t="shared" ref="AQ8:AQ71" si="43">IF(COUNTIF(AQ$247:AQ$286,$C8) &gt; 0, (0.9)^(COUNTIF(AQ$247:AQ$286,$C8)), 1)*(AQ7*AQ130+$D8)</f>
        <v>12476.717664384765</v>
      </c>
      <c r="AR8" s="4">
        <f t="shared" ref="AR8:AR71" si="44">IF(COUNTIF(AR$247:AR$286,$C8) &gt; 0, (0.9)^(COUNTIF(AR$247:AR$286,$C8)), 1)*(AR7*AR130+$D8)</f>
        <v>12993.847388593749</v>
      </c>
      <c r="AS8" s="4">
        <f t="shared" ref="AS8:AS71" si="45">IF(COUNTIF(AS$247:AS$286,$C8) &gt; 0, (0.9)^(COUNTIF(AS$247:AS$286,$C8)), 1)*(AS7*AS130+$D8)</f>
        <v>12029.324668062502</v>
      </c>
      <c r="AT8" s="4">
        <f t="shared" ref="AT8:AT71" si="46">IF(COUNTIF(AT$247:AT$286,$C8) &gt; 0, (0.9)^(COUNTIF(AT$247:AT$286,$C8)), 1)*(AT7*AT130+$D8)</f>
        <v>11772.948758519533</v>
      </c>
      <c r="AU8" s="4">
        <f t="shared" ref="AU8:AU71" si="47">IF(COUNTIF(AU$247:AU$286,$C8) &gt; 0, (0.9)^(COUNTIF(AU$247:AU$286,$C8)), 1)*(AU7*AU130+$D8)</f>
        <v>11945.712649734374</v>
      </c>
      <c r="AV8" s="4">
        <f t="shared" ref="AV8:AV71" si="48">IF(COUNTIF(AV$247:AV$286,$C8) &gt; 0, (0.9)^(COUNTIF(AV$247:AV$286,$C8)), 1)*(AV7*AV130+$D8)</f>
        <v>12055.677835828124</v>
      </c>
      <c r="AW8" s="4">
        <f t="shared" ref="AW8:AW71" si="49">IF(COUNTIF(AW$247:AW$286,$C8) &gt; 0, (0.9)^(COUNTIF(AW$247:AW$286,$C8)), 1)*(AW7*AW130+$D8)</f>
        <v>12368.71586626221</v>
      </c>
      <c r="AX8" s="4">
        <f t="shared" ref="AX8:AX71" si="50">IF(COUNTIF(AX$247:AX$286,$C8) &gt; 0, (0.9)^(COUNTIF(AX$247:AX$286,$C8)), 1)*(AX7*AX130+$D8)</f>
        <v>12945.069075625001</v>
      </c>
      <c r="AY8" s="4">
        <f t="shared" ref="AY8:AY71" si="51">IF(COUNTIF(AY$247:AY$286,$C8) &gt; 0, (0.9)^(COUNTIF(AY$247:AY$286,$C8)), 1)*(AY7*AY130+$D8)</f>
        <v>13031.913647968751</v>
      </c>
      <c r="AZ8" s="4">
        <f t="shared" ref="AZ8:AZ71" si="52">IF(COUNTIF(AZ$247:AZ$286,$C8) &gt; 0, (0.9)^(COUNTIF(AZ$247:AZ$286,$C8)), 1)*(AZ7*AZ130+$D8)</f>
        <v>12945.069075625001</v>
      </c>
      <c r="BA8" s="4">
        <f t="shared" ref="BA8:BA71" si="53">IF(COUNTIF(BA$247:BA$286,$C8) &gt; 0, (0.9)^(COUNTIF(BA$247:BA$286,$C8)), 1)*(BA7*BA130+$D8)</f>
        <v>11468.188566140627</v>
      </c>
      <c r="BB8" s="4">
        <f t="shared" ref="BB8:BB71" si="54">IF(COUNTIF(BB$247:BB$286,$C8) &gt; 0, (0.9)^(COUNTIF(BB$247:BB$286,$C8)), 1)*(BB7*BB130+$D8)</f>
        <v>12945.069075625001</v>
      </c>
      <c r="BC8" s="4">
        <f t="shared" ref="BC8:BC71" si="55">IF(COUNTIF(BC$247:BC$286,$C8) &gt; 0, (0.9)^(COUNTIF(BC$247:BC$286,$C8)), 1)*(BC7*BC130+$D8)</f>
        <v>13150.352916044925</v>
      </c>
      <c r="BD8" s="4">
        <f t="shared" ref="BD8:BD71" si="56">IF(COUNTIF(BD$247:BD$286,$C8) &gt; 0, (0.9)^(COUNTIF(BD$247:BD$286,$C8)), 1)*(BD7*BD130+$D8)</f>
        <v>12945.069075625001</v>
      </c>
      <c r="BE8" s="4">
        <f t="shared" ref="BE8:BE71" si="57">IF(COUNTIF(BE$247:BE$286,$C8) &gt; 0, (0.9)^(COUNTIF(BE$247:BE$286,$C8)), 1)*(BE7*BE130+$D8)</f>
        <v>12478.729207311524</v>
      </c>
      <c r="BF8" s="4">
        <f t="shared" ref="BF8:BF71" si="58">IF(COUNTIF(BF$247:BF$286,$C8) &gt; 0, (0.9)^(COUNTIF(BF$247:BF$286,$C8)), 1)*(BF7*BF130+$D8)</f>
        <v>13200.225963723145</v>
      </c>
      <c r="BG8" s="4">
        <f t="shared" ref="BG8:BG71" si="59">IF(COUNTIF(BG$247:BG$286,$C8) &gt; 0, (0.9)^(COUNTIF(BG$247:BG$286,$C8)), 1)*(BG7*BG130+$D8)</f>
        <v>12831.253012031249</v>
      </c>
      <c r="BH8" s="4">
        <f t="shared" ref="BH8:BH71" si="60">IF(COUNTIF(BH$247:BH$286,$C8) &gt; 0, (0.9)^(COUNTIF(BH$247:BH$286,$C8)), 1)*(BH7*BH130+$D8)</f>
        <v>11772.948758519533</v>
      </c>
      <c r="BI8" s="4">
        <f t="shared" ref="BI8:BI71" si="61">IF(COUNTIF(BI$247:BI$286,$C8) &gt; 0, (0.9)^(COUNTIF(BI$247:BI$286,$C8)), 1)*(BI7*BI130+$D8)</f>
        <v>11728.722283171877</v>
      </c>
      <c r="BJ8" s="4">
        <f t="shared" ref="BJ8:BJ71" si="62">IF(COUNTIF(BJ$247:BJ$286,$C8) &gt; 0, (0.9)^(COUNTIF(BJ$247:BJ$286,$C8)), 1)*(BJ7*BJ130+$D8)</f>
        <v>12742.431740156251</v>
      </c>
      <c r="BK8" s="4">
        <f t="shared" ref="BK8:BK71" si="63">IF(COUNTIF(BK$247:BK$286,$C8) &gt; 0, (0.9)^(COUNTIF(BK$247:BK$286,$C8)), 1)*(BK7*BK130+$D8)</f>
        <v>13200.225963723145</v>
      </c>
      <c r="BL8" s="4">
        <f t="shared" ref="BL8:BL71" si="64">IF(COUNTIF(BL$247:BL$286,$C8) &gt; 0, (0.9)^(COUNTIF(BL$247:BL$286,$C8)), 1)*(BL7*BL130+$D8)</f>
        <v>12742.431740156251</v>
      </c>
      <c r="BM8" s="4">
        <f t="shared" ref="BM8:BM71" si="65">IF(COUNTIF(BM$247:BM$286,$C8) &gt; 0, (0.9)^(COUNTIF(BM$247:BM$286,$C8)), 1)*(BM7*BM130+$D8)</f>
        <v>11593.188566140625</v>
      </c>
      <c r="BN8" s="4">
        <f t="shared" ref="BN8:BN71" si="66">IF(COUNTIF(BN$247:BN$286,$C8) &gt; 0, (0.9)^(COUNTIF(BN$247:BN$286,$C8)), 1)*(BN7*BN130+$D8)</f>
        <v>13200.225963723145</v>
      </c>
      <c r="BO8" s="4">
        <f t="shared" ref="BO8:BO71" si="67">IF(COUNTIF(BO$247:BO$286,$C8) &gt; 0, (0.9)^(COUNTIF(BO$247:BO$286,$C8)), 1)*(BO7*BO130+$D8)</f>
        <v>12742.431740156251</v>
      </c>
      <c r="BP8" s="4">
        <f t="shared" ref="BP8:BP71" si="68">IF(COUNTIF(BP$247:BP$286,$C8) &gt; 0, (0.9)^(COUNTIF(BP$247:BP$286,$C8)), 1)*(BP7*BP130+$D8)</f>
        <v>12945.069075625001</v>
      </c>
      <c r="BQ8" s="4">
        <f t="shared" si="5"/>
        <v>12476.717664384765</v>
      </c>
      <c r="BR8" s="4">
        <f t="shared" si="3"/>
        <v>12945.069075625001</v>
      </c>
      <c r="BS8" s="4">
        <f t="shared" si="3"/>
        <v>12831.253012031249</v>
      </c>
      <c r="BT8" s="4">
        <f t="shared" si="3"/>
        <v>12109.369158171878</v>
      </c>
      <c r="BU8" s="4">
        <f t="shared" si="3"/>
        <v>13200.225963723145</v>
      </c>
      <c r="BV8" s="4">
        <f t="shared" si="3"/>
        <v>12476.717664384765</v>
      </c>
      <c r="BW8" s="4">
        <f t="shared" si="3"/>
        <v>12790.364884335937</v>
      </c>
      <c r="BX8" s="4">
        <f t="shared" si="3"/>
        <v>12282.195328615722</v>
      </c>
      <c r="BY8" s="4">
        <f t="shared" si="3"/>
        <v>12831.253012031249</v>
      </c>
      <c r="BZ8" s="4">
        <f t="shared" si="3"/>
        <v>12523.004149294435</v>
      </c>
      <c r="CA8" s="4">
        <f t="shared" si="3"/>
        <v>13031.913647968751</v>
      </c>
      <c r="CB8" s="4">
        <f t="shared" si="3"/>
        <v>12029.324668062502</v>
      </c>
      <c r="CC8" s="4">
        <f t="shared" si="3"/>
        <v>11819.462649734374</v>
      </c>
      <c r="CD8" s="4">
        <f t="shared" si="3"/>
        <v>13150.352916044925</v>
      </c>
      <c r="CE8" s="4">
        <f t="shared" si="3"/>
        <v>11728.722283171877</v>
      </c>
      <c r="CF8" s="4">
        <f t="shared" si="3"/>
        <v>12945.069075625001</v>
      </c>
      <c r="CG8" s="4">
        <f t="shared" si="3"/>
        <v>13033.982471462403</v>
      </c>
      <c r="CH8" s="4">
        <f t="shared" si="3"/>
        <v>12476.717664384765</v>
      </c>
      <c r="CI8" s="4">
        <f t="shared" si="3"/>
        <v>13081.054176132813</v>
      </c>
      <c r="CJ8" s="4">
        <f t="shared" si="3"/>
        <v>12945.069075625001</v>
      </c>
      <c r="CK8" s="4">
        <f t="shared" si="3"/>
        <v>12831.253012031249</v>
      </c>
      <c r="CL8" s="4">
        <f t="shared" si="3"/>
        <v>11914.84968600806</v>
      </c>
      <c r="CM8" s="4">
        <f t="shared" si="3"/>
        <v>12945.069075625001</v>
      </c>
      <c r="CN8" s="4">
        <f t="shared" si="3"/>
        <v>12945.069075625001</v>
      </c>
      <c r="CO8" s="4">
        <f t="shared" si="3"/>
        <v>13200.225963723145</v>
      </c>
      <c r="CP8" s="4">
        <f t="shared" si="3"/>
        <v>12917.252415585937</v>
      </c>
      <c r="CQ8" s="4">
        <f t="shared" si="3"/>
        <v>12560.084379714355</v>
      </c>
      <c r="CR8" s="4">
        <f t="shared" si="3"/>
        <v>13150.352916044925</v>
      </c>
      <c r="CS8" s="4">
        <f t="shared" si="3"/>
        <v>12993.847388593749</v>
      </c>
      <c r="CT8" s="4">
        <f t="shared" si="3"/>
        <v>12945.069075625001</v>
      </c>
      <c r="CU8" s="4">
        <f t="shared" si="3"/>
        <v>12945.069075625001</v>
      </c>
      <c r="CV8" s="4">
        <f t="shared" si="3"/>
        <v>10627.005489560817</v>
      </c>
      <c r="CW8" s="4">
        <f t="shared" si="3"/>
        <v>13031.913647968751</v>
      </c>
      <c r="CX8" s="4">
        <f t="shared" si="3"/>
        <v>12945.069075625001</v>
      </c>
      <c r="CY8" s="4">
        <f t="shared" si="3"/>
        <v>12345.734413502933</v>
      </c>
      <c r="CZ8" s="4">
        <f t="shared" si="3"/>
        <v>13081.054176132813</v>
      </c>
    </row>
    <row r="9" spans="2:104" x14ac:dyDescent="0.25">
      <c r="B9" s="1">
        <v>45138</v>
      </c>
      <c r="C9">
        <v>6</v>
      </c>
      <c r="D9" s="4">
        <f>Table1[[#This Row],[Monthly Income Invested ($)]]</f>
        <v>1250</v>
      </c>
      <c r="E9" s="4">
        <f t="shared" si="4"/>
        <v>13661.069672255626</v>
      </c>
      <c r="F9" s="4">
        <f t="shared" si="6"/>
        <v>14324.519766381251</v>
      </c>
      <c r="G9" s="4">
        <f t="shared" si="7"/>
        <v>13228.975361793626</v>
      </c>
      <c r="H9" s="4">
        <f t="shared" si="8"/>
        <v>12903.830378950557</v>
      </c>
      <c r="I9" s="4">
        <f t="shared" si="9"/>
        <v>14582.228223360376</v>
      </c>
      <c r="J9" s="4">
        <f t="shared" si="10"/>
        <v>14324.519766381251</v>
      </c>
      <c r="K9" s="4">
        <f t="shared" si="11"/>
        <v>14324.519766381251</v>
      </c>
      <c r="L9" s="4">
        <f t="shared" si="12"/>
        <v>12913.608987936406</v>
      </c>
      <c r="M9" s="4">
        <f t="shared" si="13"/>
        <v>14324.519766381251</v>
      </c>
      <c r="N9" s="4">
        <f t="shared" si="14"/>
        <v>14324.519766381251</v>
      </c>
      <c r="O9" s="4">
        <f t="shared" si="15"/>
        <v>14509.972136808205</v>
      </c>
      <c r="P9" s="4">
        <f t="shared" si="16"/>
        <v>14531.856445205374</v>
      </c>
      <c r="Q9" s="4">
        <f t="shared" si="17"/>
        <v>12585.15534597871</v>
      </c>
      <c r="R9" s="4">
        <f t="shared" si="18"/>
        <v>14720.399506125779</v>
      </c>
      <c r="S9" s="4">
        <f t="shared" si="19"/>
        <v>14324.519766381251</v>
      </c>
      <c r="T9" s="4">
        <f t="shared" si="20"/>
        <v>14531.856445205374</v>
      </c>
      <c r="U9" s="4">
        <f t="shared" si="21"/>
        <v>14324.519766381251</v>
      </c>
      <c r="V9" s="4">
        <f t="shared" si="22"/>
        <v>14324.519766381251</v>
      </c>
      <c r="W9" s="4">
        <f t="shared" si="23"/>
        <v>14531.856445205374</v>
      </c>
      <c r="X9" s="4">
        <f t="shared" si="24"/>
        <v>12788.608987936406</v>
      </c>
      <c r="Y9" s="4">
        <f t="shared" si="25"/>
        <v>14209.565542151562</v>
      </c>
      <c r="Z9" s="4">
        <f t="shared" si="26"/>
        <v>13017.067789743125</v>
      </c>
      <c r="AA9" s="4">
        <f t="shared" si="27"/>
        <v>14324.519766381251</v>
      </c>
      <c r="AB9" s="4">
        <f t="shared" si="28"/>
        <v>14324.519766381251</v>
      </c>
      <c r="AC9" s="4">
        <f t="shared" si="29"/>
        <v>13311.162423127384</v>
      </c>
      <c r="AD9" s="4">
        <f t="shared" si="30"/>
        <v>14531.856445205374</v>
      </c>
      <c r="AE9" s="4">
        <f t="shared" si="31"/>
        <v>14531.856445205374</v>
      </c>
      <c r="AF9" s="4">
        <f t="shared" si="32"/>
        <v>14373.785862479686</v>
      </c>
      <c r="AG9" s="4">
        <f t="shared" si="33"/>
        <v>14324.519766381251</v>
      </c>
      <c r="AH9" s="4">
        <f t="shared" si="34"/>
        <v>14509.972136808205</v>
      </c>
      <c r="AI9" s="4">
        <f t="shared" si="35"/>
        <v>14209.565542151562</v>
      </c>
      <c r="AJ9" s="4">
        <f t="shared" si="36"/>
        <v>13399.617914743127</v>
      </c>
      <c r="AK9" s="4">
        <f t="shared" si="37"/>
        <v>13896.86350210508</v>
      </c>
      <c r="AL9" s="4">
        <f t="shared" si="38"/>
        <v>13896.86350210508</v>
      </c>
      <c r="AM9" s="4">
        <f t="shared" si="39"/>
        <v>13529.693415993126</v>
      </c>
      <c r="AN9" s="4">
        <f t="shared" si="40"/>
        <v>14324.519766381251</v>
      </c>
      <c r="AO9" s="4">
        <f t="shared" si="41"/>
        <v>13661.069672255626</v>
      </c>
      <c r="AP9" s="4">
        <f t="shared" si="42"/>
        <v>11622.248089142766</v>
      </c>
      <c r="AQ9" s="4">
        <f t="shared" si="43"/>
        <v>13851.484841028612</v>
      </c>
      <c r="AR9" s="4">
        <f t="shared" si="44"/>
        <v>14373.785862479686</v>
      </c>
      <c r="AS9" s="4">
        <f t="shared" si="45"/>
        <v>13399.617914743127</v>
      </c>
      <c r="AT9" s="4">
        <f t="shared" si="46"/>
        <v>13228.975361793626</v>
      </c>
      <c r="AU9" s="4">
        <f t="shared" si="47"/>
        <v>13315.169776231718</v>
      </c>
      <c r="AV9" s="4">
        <f t="shared" si="48"/>
        <v>13426.234614186405</v>
      </c>
      <c r="AW9" s="4">
        <f t="shared" si="49"/>
        <v>13742.403024924832</v>
      </c>
      <c r="AX9" s="4">
        <f t="shared" si="50"/>
        <v>14324.519766381251</v>
      </c>
      <c r="AY9" s="4">
        <f t="shared" si="51"/>
        <v>14509.972136808205</v>
      </c>
      <c r="AZ9" s="4">
        <f t="shared" si="52"/>
        <v>14324.519766381251</v>
      </c>
      <c r="BA9" s="4">
        <f t="shared" si="53"/>
        <v>12632.177151894573</v>
      </c>
      <c r="BB9" s="4">
        <f t="shared" si="54"/>
        <v>14324.519766381251</v>
      </c>
      <c r="BC9" s="4">
        <f t="shared" si="55"/>
        <v>14531.856445205374</v>
      </c>
      <c r="BD9" s="4">
        <f t="shared" si="56"/>
        <v>14324.519766381251</v>
      </c>
      <c r="BE9" s="4">
        <f t="shared" si="57"/>
        <v>13853.516499384639</v>
      </c>
      <c r="BF9" s="4">
        <f t="shared" si="58"/>
        <v>14582.228223360376</v>
      </c>
      <c r="BG9" s="4">
        <f t="shared" si="59"/>
        <v>14209.565542151562</v>
      </c>
      <c r="BH9" s="4">
        <f t="shared" si="60"/>
        <v>11906.077825614264</v>
      </c>
      <c r="BI9" s="4">
        <f t="shared" si="61"/>
        <v>13183.974923127385</v>
      </c>
      <c r="BJ9" s="4">
        <f t="shared" si="62"/>
        <v>13896.86350210508</v>
      </c>
      <c r="BK9" s="4">
        <f t="shared" si="63"/>
        <v>14582.228223360376</v>
      </c>
      <c r="BL9" s="4">
        <f t="shared" si="64"/>
        <v>13896.86350210508</v>
      </c>
      <c r="BM9" s="4">
        <f t="shared" si="65"/>
        <v>12756.239651894572</v>
      </c>
      <c r="BN9" s="4">
        <f t="shared" si="66"/>
        <v>14582.228223360376</v>
      </c>
      <c r="BO9" s="4">
        <f t="shared" si="67"/>
        <v>12507.177151894572</v>
      </c>
      <c r="BP9" s="4">
        <f t="shared" si="68"/>
        <v>14324.519766381251</v>
      </c>
      <c r="BQ9" s="4">
        <f t="shared" si="5"/>
        <v>13851.484841028612</v>
      </c>
      <c r="BR9" s="4">
        <f t="shared" si="3"/>
        <v>12892.067789743125</v>
      </c>
      <c r="BS9" s="4">
        <f t="shared" si="3"/>
        <v>14209.565542151562</v>
      </c>
      <c r="BT9" s="4">
        <f t="shared" si="3"/>
        <v>13571.283118439886</v>
      </c>
      <c r="BU9" s="4">
        <f t="shared" si="3"/>
        <v>13124.005401024338</v>
      </c>
      <c r="BV9" s="4">
        <f t="shared" si="3"/>
        <v>12466.336356925751</v>
      </c>
      <c r="BW9" s="4">
        <f t="shared" si="3"/>
        <v>13944.437147703418</v>
      </c>
      <c r="BX9" s="4">
        <f t="shared" si="3"/>
        <v>13440.078863651104</v>
      </c>
      <c r="BY9" s="4">
        <f t="shared" si="3"/>
        <v>14209.565542151562</v>
      </c>
      <c r="BZ9" s="4">
        <f t="shared" si="3"/>
        <v>13898.23419078738</v>
      </c>
      <c r="CA9" s="4">
        <f t="shared" si="3"/>
        <v>14509.972136808205</v>
      </c>
      <c r="CB9" s="4">
        <f t="shared" si="3"/>
        <v>12059.656123268815</v>
      </c>
      <c r="CC9" s="4">
        <f t="shared" si="3"/>
        <v>13187.657276231717</v>
      </c>
      <c r="CD9" s="4">
        <f t="shared" si="3"/>
        <v>14531.856445205374</v>
      </c>
      <c r="CE9" s="4">
        <f t="shared" si="3"/>
        <v>11865.577430814647</v>
      </c>
      <c r="CF9" s="4">
        <f t="shared" si="3"/>
        <v>14324.519766381251</v>
      </c>
      <c r="CG9" s="4">
        <f t="shared" si="3"/>
        <v>14414.322296177026</v>
      </c>
      <c r="CH9" s="4">
        <f t="shared" si="3"/>
        <v>13851.484841028612</v>
      </c>
      <c r="CI9" s="4">
        <f t="shared" si="3"/>
        <v>14559.972624215139</v>
      </c>
      <c r="CJ9" s="4">
        <f t="shared" si="3"/>
        <v>14324.519766381251</v>
      </c>
      <c r="CK9" s="4">
        <f t="shared" si="3"/>
        <v>14209.565542151562</v>
      </c>
      <c r="CL9" s="4">
        <f t="shared" si="3"/>
        <v>13373.359555513201</v>
      </c>
      <c r="CM9" s="4">
        <f t="shared" si="3"/>
        <v>14324.519766381251</v>
      </c>
      <c r="CN9" s="4">
        <f t="shared" si="3"/>
        <v>14324.519766381251</v>
      </c>
      <c r="CO9" s="4">
        <f t="shared" si="3"/>
        <v>14582.228223360376</v>
      </c>
      <c r="CP9" s="4">
        <f t="shared" si="3"/>
        <v>14393.304332858692</v>
      </c>
      <c r="CQ9" s="4">
        <f t="shared" si="3"/>
        <v>14029.885856359357</v>
      </c>
      <c r="CR9" s="4">
        <f t="shared" si="3"/>
        <v>14531.856445205374</v>
      </c>
      <c r="CS9" s="4">
        <f t="shared" si="3"/>
        <v>14373.785862479686</v>
      </c>
      <c r="CT9" s="4">
        <f t="shared" si="3"/>
        <v>14324.519766381251</v>
      </c>
      <c r="CU9" s="4">
        <f t="shared" si="3"/>
        <v>14324.519766381251</v>
      </c>
      <c r="CV9" s="4">
        <f t="shared" si="3"/>
        <v>12062.978085628132</v>
      </c>
      <c r="CW9" s="4">
        <f t="shared" si="3"/>
        <v>14509.972136808205</v>
      </c>
      <c r="CX9" s="4">
        <f t="shared" si="3"/>
        <v>12892.067789743125</v>
      </c>
      <c r="CY9" s="4">
        <f t="shared" si="3"/>
        <v>13719.191757637962</v>
      </c>
      <c r="CZ9" s="4">
        <f t="shared" si="3"/>
        <v>14559.972624215139</v>
      </c>
    </row>
    <row r="10" spans="2:104" x14ac:dyDescent="0.25">
      <c r="B10" s="1">
        <v>45169</v>
      </c>
      <c r="C10">
        <v>7</v>
      </c>
      <c r="D10" s="4">
        <f>Table1[[#This Row],[Monthly Income Invested ($)]]</f>
        <v>1250</v>
      </c>
      <c r="E10" s="4">
        <f t="shared" si="4"/>
        <v>15047.680368978183</v>
      </c>
      <c r="F10" s="4">
        <f t="shared" si="6"/>
        <v>15717.764964045064</v>
      </c>
      <c r="G10" s="4">
        <f t="shared" si="7"/>
        <v>14710.482430625016</v>
      </c>
      <c r="H10" s="4">
        <f t="shared" si="8"/>
        <v>14057.051651108428</v>
      </c>
      <c r="I10" s="4">
        <f t="shared" si="9"/>
        <v>15978.050505593981</v>
      </c>
      <c r="J10" s="4">
        <f t="shared" si="10"/>
        <v>15717.764964045064</v>
      </c>
      <c r="K10" s="4">
        <f t="shared" si="11"/>
        <v>15717.764964045064</v>
      </c>
      <c r="L10" s="4">
        <f t="shared" si="12"/>
        <v>14292.745077815771</v>
      </c>
      <c r="M10" s="4">
        <f t="shared" si="13"/>
        <v>15717.764964045064</v>
      </c>
      <c r="N10" s="4">
        <f t="shared" si="14"/>
        <v>15717.764964045064</v>
      </c>
      <c r="O10" s="4">
        <f t="shared" si="15"/>
        <v>16013.89664920235</v>
      </c>
      <c r="P10" s="4">
        <f t="shared" si="16"/>
        <v>15927.175009657429</v>
      </c>
      <c r="Q10" s="4">
        <f t="shared" si="17"/>
        <v>14055.395564533339</v>
      </c>
      <c r="R10" s="4">
        <f t="shared" si="18"/>
        <v>16228.006497482982</v>
      </c>
      <c r="S10" s="4">
        <f t="shared" si="19"/>
        <v>14145.988467640558</v>
      </c>
      <c r="T10" s="4">
        <f t="shared" si="20"/>
        <v>15927.175009657429</v>
      </c>
      <c r="U10" s="4">
        <f t="shared" si="21"/>
        <v>15717.764964045064</v>
      </c>
      <c r="V10" s="4">
        <f t="shared" si="22"/>
        <v>15717.764964045064</v>
      </c>
      <c r="W10" s="4">
        <f t="shared" si="23"/>
        <v>15927.175009657429</v>
      </c>
      <c r="X10" s="4">
        <f t="shared" si="24"/>
        <v>14166.495077815771</v>
      </c>
      <c r="Y10" s="4">
        <f t="shared" si="25"/>
        <v>15601.661197573078</v>
      </c>
      <c r="Z10" s="4">
        <f t="shared" si="26"/>
        <v>14397.238467640556</v>
      </c>
      <c r="AA10" s="4">
        <f t="shared" si="27"/>
        <v>15717.764964045064</v>
      </c>
      <c r="AB10" s="4">
        <f t="shared" si="28"/>
        <v>15717.764964045064</v>
      </c>
      <c r="AC10" s="4">
        <f t="shared" si="29"/>
        <v>14794.107765532113</v>
      </c>
      <c r="AD10" s="4">
        <f t="shared" si="30"/>
        <v>15927.175009657429</v>
      </c>
      <c r="AE10" s="4">
        <f t="shared" si="31"/>
        <v>15927.175009657429</v>
      </c>
      <c r="AF10" s="4">
        <f t="shared" si="32"/>
        <v>15767.523721104484</v>
      </c>
      <c r="AG10" s="4">
        <f t="shared" si="33"/>
        <v>15717.764964045064</v>
      </c>
      <c r="AH10" s="4">
        <f t="shared" si="34"/>
        <v>16013.89664920235</v>
      </c>
      <c r="AI10" s="4">
        <f t="shared" si="35"/>
        <v>15601.661197573078</v>
      </c>
      <c r="AJ10" s="4">
        <f t="shared" si="36"/>
        <v>14783.614093890557</v>
      </c>
      <c r="AK10" s="4">
        <f t="shared" si="37"/>
        <v>15042.637025839293</v>
      </c>
      <c r="AL10" s="4">
        <f t="shared" si="38"/>
        <v>15042.637025839293</v>
      </c>
      <c r="AM10" s="4">
        <f t="shared" si="39"/>
        <v>14914.990350153057</v>
      </c>
      <c r="AN10" s="4">
        <f t="shared" si="40"/>
        <v>15717.764964045064</v>
      </c>
      <c r="AO10" s="4">
        <f t="shared" si="41"/>
        <v>15047.680368978183</v>
      </c>
      <c r="AP10" s="4">
        <f t="shared" si="42"/>
        <v>12988.470570034193</v>
      </c>
      <c r="AQ10" s="4">
        <f t="shared" si="43"/>
        <v>15239.999689438899</v>
      </c>
      <c r="AR10" s="4">
        <f t="shared" si="44"/>
        <v>15767.523721104484</v>
      </c>
      <c r="AS10" s="4">
        <f t="shared" si="45"/>
        <v>14783.614093890557</v>
      </c>
      <c r="AT10" s="4">
        <f t="shared" si="46"/>
        <v>14710.482430625016</v>
      </c>
      <c r="AU10" s="4">
        <f t="shared" si="47"/>
        <v>14698.321473994036</v>
      </c>
      <c r="AV10" s="4">
        <f t="shared" si="48"/>
        <v>14810.49696032827</v>
      </c>
      <c r="AW10" s="4">
        <f t="shared" si="49"/>
        <v>15129.827055174081</v>
      </c>
      <c r="AX10" s="4">
        <f t="shared" si="50"/>
        <v>15717.764964045064</v>
      </c>
      <c r="AY10" s="4">
        <f t="shared" si="51"/>
        <v>16013.89664920235</v>
      </c>
      <c r="AZ10" s="4">
        <f t="shared" si="52"/>
        <v>15717.764964045064</v>
      </c>
      <c r="BA10" s="4">
        <f t="shared" si="53"/>
        <v>13787.435823255364</v>
      </c>
      <c r="BB10" s="4">
        <f t="shared" si="54"/>
        <v>15717.764964045064</v>
      </c>
      <c r="BC10" s="4">
        <f t="shared" si="55"/>
        <v>15927.175009657429</v>
      </c>
      <c r="BD10" s="4">
        <f t="shared" si="56"/>
        <v>15717.764964045064</v>
      </c>
      <c r="BE10" s="4">
        <f t="shared" si="57"/>
        <v>15242.051664378485</v>
      </c>
      <c r="BF10" s="4">
        <f t="shared" si="58"/>
        <v>15978.050505593981</v>
      </c>
      <c r="BG10" s="4">
        <f t="shared" si="59"/>
        <v>15601.661197573078</v>
      </c>
      <c r="BH10" s="4">
        <f t="shared" si="60"/>
        <v>13364.434187562514</v>
      </c>
      <c r="BI10" s="4">
        <f t="shared" si="61"/>
        <v>14664.694484282116</v>
      </c>
      <c r="BJ10" s="4">
        <f t="shared" si="62"/>
        <v>15042.637025839293</v>
      </c>
      <c r="BK10" s="4">
        <f t="shared" si="63"/>
        <v>15978.050505593981</v>
      </c>
      <c r="BL10" s="4">
        <f t="shared" si="64"/>
        <v>15042.637025839293</v>
      </c>
      <c r="BM10" s="4">
        <f t="shared" si="65"/>
        <v>13910.567854505363</v>
      </c>
      <c r="BN10" s="4">
        <f t="shared" si="66"/>
        <v>14380.245455034583</v>
      </c>
      <c r="BO10" s="4">
        <f t="shared" si="67"/>
        <v>13663.373323255362</v>
      </c>
      <c r="BP10" s="4">
        <f t="shared" si="68"/>
        <v>15717.764964045064</v>
      </c>
      <c r="BQ10" s="4">
        <f t="shared" si="5"/>
        <v>15239.999689438899</v>
      </c>
      <c r="BR10" s="4">
        <f t="shared" si="3"/>
        <v>14270.988467640556</v>
      </c>
      <c r="BS10" s="4">
        <f t="shared" si="3"/>
        <v>15601.661197573078</v>
      </c>
      <c r="BT10" s="4">
        <f t="shared" si="3"/>
        <v>15058.780573012584</v>
      </c>
      <c r="BU10" s="4">
        <f t="shared" si="3"/>
        <v>14505.245455034581</v>
      </c>
      <c r="BV10" s="4">
        <f t="shared" si="3"/>
        <v>13840.999720495009</v>
      </c>
      <c r="BW10" s="4">
        <f t="shared" si="3"/>
        <v>15089.853869095643</v>
      </c>
      <c r="BX10" s="4">
        <f t="shared" si="3"/>
        <v>14589.278272173722</v>
      </c>
      <c r="BY10" s="4">
        <f t="shared" si="3"/>
        <v>15601.661197573078</v>
      </c>
      <c r="BZ10" s="4">
        <f t="shared" si="3"/>
        <v>15287.216532695255</v>
      </c>
      <c r="CA10" s="4">
        <f t="shared" si="3"/>
        <v>16013.89664920235</v>
      </c>
      <c r="CB10" s="4">
        <f t="shared" si="3"/>
        <v>13430.252684501504</v>
      </c>
      <c r="CC10" s="4">
        <f t="shared" si="3"/>
        <v>14569.533848994035</v>
      </c>
      <c r="CD10" s="4">
        <f t="shared" si="3"/>
        <v>15927.175009657429</v>
      </c>
      <c r="CE10" s="4">
        <f t="shared" si="3"/>
        <v>13323.225035853904</v>
      </c>
      <c r="CF10" s="4">
        <f t="shared" si="3"/>
        <v>15717.764964045064</v>
      </c>
      <c r="CG10" s="4">
        <f t="shared" si="3"/>
        <v>15808.465519138797</v>
      </c>
      <c r="CH10" s="4">
        <f t="shared" si="3"/>
        <v>15239.999689438899</v>
      </c>
      <c r="CI10" s="4">
        <f t="shared" si="3"/>
        <v>16064.772145138904</v>
      </c>
      <c r="CJ10" s="4">
        <f t="shared" si="3"/>
        <v>15717.764964045064</v>
      </c>
      <c r="CK10" s="4">
        <f t="shared" si="3"/>
        <v>15601.661197573078</v>
      </c>
      <c r="CL10" s="4">
        <f t="shared" si="3"/>
        <v>14857.393347734684</v>
      </c>
      <c r="CM10" s="4">
        <f t="shared" si="3"/>
        <v>15717.764964045064</v>
      </c>
      <c r="CN10" s="4">
        <f t="shared" si="3"/>
        <v>15717.764964045064</v>
      </c>
      <c r="CO10" s="4">
        <f t="shared" si="3"/>
        <v>15978.050505593981</v>
      </c>
      <c r="CP10" s="4">
        <f t="shared" si="3"/>
        <v>15895.187158683721</v>
      </c>
      <c r="CQ10" s="4">
        <f t="shared" si="3"/>
        <v>15525.408858845647</v>
      </c>
      <c r="CR10" s="4">
        <f t="shared" si="3"/>
        <v>15927.175009657429</v>
      </c>
      <c r="CS10" s="4">
        <f t="shared" si="3"/>
        <v>15767.523721104484</v>
      </c>
      <c r="CT10" s="4">
        <f t="shared" si="3"/>
        <v>15717.764964045064</v>
      </c>
      <c r="CU10" s="4">
        <f t="shared" si="3"/>
        <v>15717.764964045064</v>
      </c>
      <c r="CV10" s="4">
        <f t="shared" si="3"/>
        <v>13524.080202126626</v>
      </c>
      <c r="CW10" s="4">
        <f t="shared" si="3"/>
        <v>16013.89664920235</v>
      </c>
      <c r="CX10" s="4">
        <f t="shared" si="3"/>
        <v>14270.988467640556</v>
      </c>
      <c r="CY10" s="4">
        <f t="shared" si="3"/>
        <v>15106.383675214342</v>
      </c>
      <c r="CZ10" s="4">
        <f t="shared" si="3"/>
        <v>16064.772145138904</v>
      </c>
    </row>
    <row r="11" spans="2:104" x14ac:dyDescent="0.25">
      <c r="B11" s="1">
        <v>45199</v>
      </c>
      <c r="C11">
        <v>8</v>
      </c>
      <c r="D11" s="4">
        <f>Table1[[#This Row],[Monthly Income Invested ($)]]</f>
        <v>1250</v>
      </c>
      <c r="E11" s="4">
        <f t="shared" si="4"/>
        <v>14904.913297891771</v>
      </c>
      <c r="F11" s="4">
        <f t="shared" si="6"/>
        <v>17124.942613685515</v>
      </c>
      <c r="G11" s="4">
        <f t="shared" si="7"/>
        <v>16107.587254931266</v>
      </c>
      <c r="H11" s="4">
        <f t="shared" si="8"/>
        <v>15447.622167619513</v>
      </c>
      <c r="I11" s="4">
        <f t="shared" si="9"/>
        <v>17108.215126802028</v>
      </c>
      <c r="J11" s="4">
        <f t="shared" si="10"/>
        <v>17242.825850915855</v>
      </c>
      <c r="K11" s="4">
        <f t="shared" si="11"/>
        <v>17124.942613685515</v>
      </c>
      <c r="L11" s="4">
        <f t="shared" si="12"/>
        <v>15792.868116677548</v>
      </c>
      <c r="M11" s="4">
        <f t="shared" si="13"/>
        <v>17124.942613685515</v>
      </c>
      <c r="N11" s="4">
        <f t="shared" si="14"/>
        <v>17124.942613685515</v>
      </c>
      <c r="O11" s="4">
        <f t="shared" si="15"/>
        <v>17424.035615694374</v>
      </c>
      <c r="P11" s="4">
        <f t="shared" si="16"/>
        <v>17455.900572326434</v>
      </c>
      <c r="Q11" s="4">
        <f t="shared" si="17"/>
        <v>13901.354568160805</v>
      </c>
      <c r="R11" s="4">
        <f t="shared" si="18"/>
        <v>17640.286562457812</v>
      </c>
      <c r="S11" s="4">
        <f t="shared" si="19"/>
        <v>15537.448352316964</v>
      </c>
      <c r="T11" s="4">
        <f t="shared" si="20"/>
        <v>17057.721197084997</v>
      </c>
      <c r="U11" s="4">
        <f t="shared" si="21"/>
        <v>16849.881726814725</v>
      </c>
      <c r="V11" s="4">
        <f t="shared" si="22"/>
        <v>17242.825850915855</v>
      </c>
      <c r="W11" s="4">
        <f t="shared" si="23"/>
        <v>17336.446759754002</v>
      </c>
      <c r="X11" s="4">
        <f t="shared" si="24"/>
        <v>15558.160028593929</v>
      </c>
      <c r="Y11" s="4">
        <f t="shared" si="25"/>
        <v>17007.677809548808</v>
      </c>
      <c r="Z11" s="4">
        <f t="shared" si="26"/>
        <v>15791.210852316963</v>
      </c>
      <c r="AA11" s="4">
        <f t="shared" si="27"/>
        <v>17242.825850915855</v>
      </c>
      <c r="AB11" s="4">
        <f t="shared" si="28"/>
        <v>17124.942613685515</v>
      </c>
      <c r="AC11" s="4">
        <f t="shared" si="29"/>
        <v>16192.048843187435</v>
      </c>
      <c r="AD11" s="4">
        <f t="shared" si="30"/>
        <v>17455.900572326434</v>
      </c>
      <c r="AE11" s="4">
        <f t="shared" si="31"/>
        <v>17336.446759754002</v>
      </c>
      <c r="AF11" s="4">
        <f t="shared" si="32"/>
        <v>17175.19895831553</v>
      </c>
      <c r="AG11" s="4">
        <f t="shared" si="33"/>
        <v>17124.942613685515</v>
      </c>
      <c r="AH11" s="4">
        <f t="shared" si="34"/>
        <v>15789.725856507053</v>
      </c>
      <c r="AI11" s="4">
        <f t="shared" si="35"/>
        <v>16734.648738591281</v>
      </c>
      <c r="AJ11" s="4">
        <f t="shared" si="36"/>
        <v>16181.450234829463</v>
      </c>
      <c r="AK11" s="4">
        <f t="shared" si="37"/>
        <v>16555.883173791481</v>
      </c>
      <c r="AL11" s="4">
        <f t="shared" si="38"/>
        <v>16443.063396097685</v>
      </c>
      <c r="AM11" s="4">
        <f t="shared" si="39"/>
        <v>16053.12792252691</v>
      </c>
      <c r="AN11" s="4">
        <f t="shared" si="40"/>
        <v>17124.942613685515</v>
      </c>
      <c r="AO11" s="4">
        <f t="shared" si="41"/>
        <v>16448.157172667965</v>
      </c>
      <c r="AP11" s="4">
        <f t="shared" si="42"/>
        <v>14368.355275734535</v>
      </c>
      <c r="AQ11" s="4">
        <f t="shared" si="43"/>
        <v>16642.399686333287</v>
      </c>
      <c r="AR11" s="4">
        <f t="shared" si="44"/>
        <v>17175.19895831553</v>
      </c>
      <c r="AS11" s="4">
        <f t="shared" si="45"/>
        <v>16181.450234829463</v>
      </c>
      <c r="AT11" s="4">
        <f t="shared" si="46"/>
        <v>16107.587254931266</v>
      </c>
      <c r="AU11" s="4">
        <f t="shared" si="47"/>
        <v>16095.304688733977</v>
      </c>
      <c r="AV11" s="4">
        <f t="shared" si="48"/>
        <v>15949.418233125809</v>
      </c>
      <c r="AW11" s="4">
        <f t="shared" si="49"/>
        <v>16531.125325725821</v>
      </c>
      <c r="AX11" s="4">
        <f t="shared" si="50"/>
        <v>17124.942613685515</v>
      </c>
      <c r="AY11" s="4">
        <f t="shared" si="51"/>
        <v>17424.035615694374</v>
      </c>
      <c r="AZ11" s="4">
        <f t="shared" si="52"/>
        <v>16849.881726814725</v>
      </c>
      <c r="BA11" s="4">
        <f t="shared" si="53"/>
        <v>15175.310181487917</v>
      </c>
      <c r="BB11" s="4">
        <f t="shared" si="54"/>
        <v>17124.942613685515</v>
      </c>
      <c r="BC11" s="4">
        <f t="shared" si="55"/>
        <v>17336.446759754002</v>
      </c>
      <c r="BD11" s="4">
        <f t="shared" si="56"/>
        <v>17242.825850915855</v>
      </c>
      <c r="BE11" s="4">
        <f t="shared" si="57"/>
        <v>16644.472181022269</v>
      </c>
      <c r="BF11" s="4">
        <f t="shared" si="58"/>
        <v>17387.831010649919</v>
      </c>
      <c r="BG11" s="4">
        <f t="shared" si="59"/>
        <v>17007.677809548808</v>
      </c>
      <c r="BH11" s="4">
        <f t="shared" si="60"/>
        <v>14748.078529438139</v>
      </c>
      <c r="BI11" s="4">
        <f t="shared" si="61"/>
        <v>15804.709275650001</v>
      </c>
      <c r="BJ11" s="4">
        <f t="shared" si="62"/>
        <v>16443.063396097685</v>
      </c>
      <c r="BK11" s="4">
        <f t="shared" si="63"/>
        <v>17507.666389441874</v>
      </c>
      <c r="BL11" s="4">
        <f t="shared" si="64"/>
        <v>16555.883173791481</v>
      </c>
      <c r="BM11" s="4">
        <f t="shared" si="65"/>
        <v>13863.602512763287</v>
      </c>
      <c r="BN11" s="4">
        <f t="shared" si="66"/>
        <v>15774.04790958493</v>
      </c>
      <c r="BO11" s="4">
        <f t="shared" si="67"/>
        <v>15050.007056487915</v>
      </c>
      <c r="BP11" s="4">
        <f t="shared" si="68"/>
        <v>17124.942613685515</v>
      </c>
      <c r="BQ11" s="4">
        <f t="shared" si="5"/>
        <v>16642.399686333287</v>
      </c>
      <c r="BR11" s="4">
        <f t="shared" si="3"/>
        <v>15770.730765824266</v>
      </c>
      <c r="BS11" s="4">
        <f t="shared" si="3"/>
        <v>15306.910028593928</v>
      </c>
      <c r="BT11" s="4">
        <f t="shared" si="3"/>
        <v>16459.368378742707</v>
      </c>
      <c r="BU11" s="4">
        <f t="shared" si="3"/>
        <v>15900.297909584928</v>
      </c>
      <c r="BV11" s="4">
        <f t="shared" si="3"/>
        <v>15229.409717699958</v>
      </c>
      <c r="BW11" s="4">
        <f t="shared" si="3"/>
        <v>16490.7524077866</v>
      </c>
      <c r="BX11" s="4">
        <f t="shared" si="3"/>
        <v>15729.85868513242</v>
      </c>
      <c r="BY11" s="4">
        <f t="shared" si="3"/>
        <v>17124.690268530605</v>
      </c>
      <c r="BZ11" s="4">
        <f t="shared" si="3"/>
        <v>16690.088698022206</v>
      </c>
      <c r="CA11" s="4">
        <f t="shared" si="3"/>
        <v>17424.035615694374</v>
      </c>
      <c r="CB11" s="4">
        <f t="shared" ref="CB11:CB74" si="69">IF(COUNTIF(CB$247:CB$286,$C11) &gt; 0, (0.9)^(COUNTIF(CB$247:CB$286,$C11)), 1)*(CB10*CB133+$D11)</f>
        <v>14814.555211346518</v>
      </c>
      <c r="CC11" s="4">
        <f t="shared" ref="CC11:CC74" si="70">IF(COUNTIF(CC$247:CC$286,$C11) &gt; 0, (0.9)^(COUNTIF(CC$247:CC$286,$C11)), 1)*(CC10*CC133+$D11)</f>
        <v>15965.229187483976</v>
      </c>
      <c r="CD11" s="4">
        <f t="shared" ref="CD11:CD74" si="71">IF(COUNTIF(CD$247:CD$286,$C11) &gt; 0, (0.9)^(COUNTIF(CD$247:CD$286,$C11)), 1)*(CD10*CD133+$D11)</f>
        <v>17336.446759754002</v>
      </c>
      <c r="CE11" s="4">
        <f t="shared" ref="CE11:CE74" si="72">IF(COUNTIF(CE$247:CE$286,$C11) &gt; 0, (0.9)^(COUNTIF(CE$247:CE$286,$C11)), 1)*(CE10*CE133+$D11)</f>
        <v>14706.457286212442</v>
      </c>
      <c r="CF11" s="4">
        <f t="shared" ref="CF11:CF74" si="73">IF(COUNTIF(CF$247:CF$286,$C11) &gt; 0, (0.9)^(COUNTIF(CF$247:CF$286,$C11)), 1)*(CF10*CF133+$D11)</f>
        <v>17124.942613685515</v>
      </c>
      <c r="CG11" s="4">
        <f t="shared" ref="CG11:CG74" si="74">IF(COUNTIF(CG$247:CG$286,$C11) &gt; 0, (0.9)^(COUNTIF(CG$247:CG$286,$C11)), 1)*(CG10*CG133+$D11)</f>
        <v>17216.550174330187</v>
      </c>
      <c r="CH11" s="4">
        <f t="shared" ref="CH11:CH74" si="75">IF(COUNTIF(CH$247:CH$286,$C11) &gt; 0, (0.9)^(COUNTIF(CH$247:CH$286,$C11)), 1)*(CH10*CH133+$D11)</f>
        <v>16642.399686333287</v>
      </c>
      <c r="CI11" s="4">
        <f t="shared" ref="CI11:CI74" si="76">IF(COUNTIF(CI$247:CI$286,$C11) &gt; 0, (0.9)^(COUNTIF(CI$247:CI$286,$C11)), 1)*(CI10*CI133+$D11)</f>
        <v>17475.419866590295</v>
      </c>
      <c r="CJ11" s="4">
        <f t="shared" ref="CJ11:CJ74" si="77">IF(COUNTIF(CJ$247:CJ$286,$C11) &gt; 0, (0.9)^(COUNTIF(CJ$247:CJ$286,$C11)), 1)*(CJ10*CJ133+$D11)</f>
        <v>17124.942613685515</v>
      </c>
      <c r="CK11" s="4">
        <f t="shared" ref="CK11:CK74" si="78">IF(COUNTIF(CK$247:CK$286,$C11) &gt; 0, (0.9)^(COUNTIF(CK$247:CK$286,$C11)), 1)*(CK10*CK133+$D11)</f>
        <v>17007.677809548808</v>
      </c>
      <c r="CL11" s="4">
        <f t="shared" ref="CL11:CL74" si="79">IF(COUNTIF(CL$247:CL$286,$C11) &gt; 0, (0.9)^(COUNTIF(CL$247:CL$286,$C11)), 1)*(CL10*CL133+$D11)</f>
        <v>16255.96728121203</v>
      </c>
      <c r="CM11" s="4">
        <f t="shared" ref="CM11:CM74" si="80">IF(COUNTIF(CM$247:CM$286,$C11) &gt; 0, (0.9)^(COUNTIF(CM$247:CM$286,$C11)), 1)*(CM10*CM133+$D11)</f>
        <v>17242.825850915855</v>
      </c>
      <c r="CN11" s="4">
        <f t="shared" ref="CN11:CN74" si="81">IF(COUNTIF(CN$247:CN$286,$C11) &gt; 0, (0.9)^(COUNTIF(CN$247:CN$286,$C11)), 1)*(CN10*CN133+$D11)</f>
        <v>17242.825850915855</v>
      </c>
      <c r="CO11" s="4">
        <f t="shared" ref="CO11:CO74" si="82">IF(COUNTIF(CO$247:CO$286,$C11) &gt; 0, (0.9)^(COUNTIF(CO$247:CO$286,$C11)), 1)*(CO10*CO133+$D11)</f>
        <v>17507.666389441874</v>
      </c>
      <c r="CP11" s="4">
        <f t="shared" ref="CP11:CP74" si="83">IF(COUNTIF(CP$247:CP$286,$C11) &gt; 0, (0.9)^(COUNTIF(CP$247:CP$286,$C11)), 1)*(CP10*CP133+$D11)</f>
        <v>17304.139030270559</v>
      </c>
      <c r="CQ11" s="4">
        <f t="shared" ref="CQ11:CQ74" si="84">IF(COUNTIF(CQ$247:CQ$286,$C11) &gt; 0, (0.9)^(COUNTIF(CQ$247:CQ$286,$C11)), 1)*(CQ10*CQ133+$D11)</f>
        <v>17047.103513875445</v>
      </c>
      <c r="CR11" s="4">
        <f t="shared" ref="CR11:CR74" si="85">IF(COUNTIF(CR$247:CR$286,$C11) &gt; 0, (0.9)^(COUNTIF(CR$247:CR$286,$C11)), 1)*(CR10*CR133+$D11)</f>
        <v>15710.310515093792</v>
      </c>
      <c r="CS11" s="4">
        <f t="shared" ref="CS11:CS74" si="86">IF(COUNTIF(CS$247:CS$286,$C11) &gt; 0, (0.9)^(COUNTIF(CS$247:CS$286,$C11)), 1)*(CS10*CS133+$D11)</f>
        <v>17175.19895831553</v>
      </c>
      <c r="CT11" s="4">
        <f t="shared" ref="CT11:CT74" si="87">IF(COUNTIF(CT$247:CT$286,$C11) &gt; 0, (0.9)^(COUNTIF(CT$247:CT$286,$C11)), 1)*(CT10*CT133+$D11)</f>
        <v>17124.942613685515</v>
      </c>
      <c r="CU11" s="4">
        <f t="shared" ref="CU11:CU74" si="88">IF(COUNTIF(CU$247:CU$286,$C11) &gt; 0, (0.9)^(COUNTIF(CU$247:CU$286,$C11)), 1)*(CU10*CU133+$D11)</f>
        <v>17242.825850915855</v>
      </c>
      <c r="CV11" s="4">
        <f t="shared" ref="CV11:CV74" si="89">IF(COUNTIF(CV$247:CV$286,$C11) &gt; 0, (0.9)^(COUNTIF(CV$247:CV$286,$C11)), 1)*(CV10*CV133+$D11)</f>
        <v>14909.321004147892</v>
      </c>
      <c r="CW11" s="4">
        <f t="shared" ref="CW11:CW74" si="90">IF(COUNTIF(CW$247:CW$286,$C11) &gt; 0, (0.9)^(COUNTIF(CW$247:CW$286,$C11)), 1)*(CW10*CW133+$D11)</f>
        <v>17424.035615694374</v>
      </c>
      <c r="CX11" s="4">
        <f t="shared" ref="CX11:CX74" si="91">IF(COUNTIF(CX$247:CX$286,$C11) &gt; 0, (0.9)^(COUNTIF(CX$247:CX$286,$C11)), 1)*(CX10*CX133+$D11)</f>
        <v>15663.698352316962</v>
      </c>
      <c r="CY11" s="4">
        <f t="shared" ref="CY11:CY74" si="92">IF(COUNTIF(CY$247:CY$286,$C11) &gt; 0, (0.9)^(COUNTIF(CY$247:CY$286,$C11)), 1)*(CY10*CY133+$D11)</f>
        <v>16507.447511966486</v>
      </c>
      <c r="CZ11" s="4">
        <f t="shared" ref="CZ11:CZ74" si="93">IF(COUNTIF(CZ$247:CZ$286,$C11) &gt; 0, (0.9)^(COUNTIF(CZ$247:CZ$286,$C11)), 1)*(CZ10*CZ133+$D11)</f>
        <v>17475.419866590295</v>
      </c>
    </row>
    <row r="12" spans="2:104" x14ac:dyDescent="0.25">
      <c r="B12" s="1">
        <v>45230</v>
      </c>
      <c r="C12">
        <v>9</v>
      </c>
      <c r="D12" s="4">
        <f>Table1[[#This Row],[Monthly Income Invested ($)]]</f>
        <v>1250</v>
      </c>
      <c r="E12" s="4">
        <f t="shared" si="4"/>
        <v>16415.749280604876</v>
      </c>
      <c r="F12" s="4">
        <f t="shared" si="6"/>
        <v>18546.19203982237</v>
      </c>
      <c r="G12" s="4">
        <f t="shared" si="7"/>
        <v>17518.663127480577</v>
      </c>
      <c r="H12" s="4">
        <f t="shared" si="8"/>
        <v>16852.098389295708</v>
      </c>
      <c r="I12" s="4">
        <f t="shared" si="9"/>
        <v>18229.903513351015</v>
      </c>
      <c r="J12" s="4">
        <f t="shared" si="10"/>
        <v>18794.575303306883</v>
      </c>
      <c r="K12" s="4">
        <f t="shared" si="11"/>
        <v>18546.19203982237</v>
      </c>
      <c r="L12" s="4">
        <f t="shared" si="12"/>
        <v>17319.243308719408</v>
      </c>
      <c r="M12" s="4">
        <f t="shared" si="13"/>
        <v>18546.19203982237</v>
      </c>
      <c r="N12" s="4">
        <f t="shared" si="14"/>
        <v>18546.19203982237</v>
      </c>
      <c r="O12" s="4">
        <f t="shared" si="15"/>
        <v>18848.275971851319</v>
      </c>
      <c r="P12" s="4">
        <f t="shared" si="16"/>
        <v>19011.378832342147</v>
      </c>
      <c r="Q12" s="4">
        <f t="shared" si="17"/>
        <v>15290.368113842413</v>
      </c>
      <c r="R12" s="4">
        <f t="shared" si="18"/>
        <v>19066.689428082391</v>
      </c>
      <c r="S12" s="4">
        <f t="shared" si="19"/>
        <v>16942.822835840132</v>
      </c>
      <c r="T12" s="4">
        <f t="shared" si="20"/>
        <v>18179.788288106862</v>
      </c>
      <c r="U12" s="4">
        <f t="shared" si="21"/>
        <v>17973.507613863614</v>
      </c>
      <c r="V12" s="4">
        <f t="shared" si="22"/>
        <v>18794.575303306883</v>
      </c>
      <c r="W12" s="4">
        <f t="shared" si="23"/>
        <v>18759.811227351543</v>
      </c>
      <c r="X12" s="4">
        <f t="shared" si="24"/>
        <v>16963.74162887987</v>
      </c>
      <c r="Y12" s="4">
        <f t="shared" si="25"/>
        <v>18427.754587644296</v>
      </c>
      <c r="Z12" s="4">
        <f t="shared" si="26"/>
        <v>17199.122960840134</v>
      </c>
      <c r="AA12" s="4">
        <f t="shared" si="27"/>
        <v>18794.575303306883</v>
      </c>
      <c r="AB12" s="4">
        <f t="shared" si="28"/>
        <v>18546.19203982237</v>
      </c>
      <c r="AC12" s="4">
        <f t="shared" si="29"/>
        <v>15843.572398457378</v>
      </c>
      <c r="AD12" s="4">
        <f t="shared" si="30"/>
        <v>19011.378832342147</v>
      </c>
      <c r="AE12" s="4">
        <f t="shared" si="31"/>
        <v>18759.811227351543</v>
      </c>
      <c r="AF12" s="4">
        <f t="shared" si="32"/>
        <v>18596.950947898684</v>
      </c>
      <c r="AG12" s="4">
        <f t="shared" si="33"/>
        <v>18546.19203982237</v>
      </c>
      <c r="AH12" s="4">
        <f t="shared" si="34"/>
        <v>17316.046058995926</v>
      </c>
      <c r="AI12" s="4">
        <f t="shared" si="35"/>
        <v>17859.138873051848</v>
      </c>
      <c r="AJ12" s="4">
        <f t="shared" si="36"/>
        <v>17593.264737177757</v>
      </c>
      <c r="AK12" s="4">
        <f t="shared" si="37"/>
        <v>18095.611129332832</v>
      </c>
      <c r="AL12" s="4">
        <f t="shared" si="38"/>
        <v>16071.744627052794</v>
      </c>
      <c r="AM12" s="4">
        <f t="shared" si="39"/>
        <v>17182.729463107957</v>
      </c>
      <c r="AN12" s="4">
        <f t="shared" si="40"/>
        <v>18546.19203982237</v>
      </c>
      <c r="AO12" s="4">
        <f t="shared" si="41"/>
        <v>17862.638744394644</v>
      </c>
      <c r="AP12" s="4">
        <f t="shared" si="42"/>
        <v>15762.038828491881</v>
      </c>
      <c r="AQ12" s="4">
        <f t="shared" si="43"/>
        <v>18058.823683196621</v>
      </c>
      <c r="AR12" s="4">
        <f t="shared" si="44"/>
        <v>18596.950947898684</v>
      </c>
      <c r="AS12" s="4">
        <f t="shared" si="45"/>
        <v>17593.264737177757</v>
      </c>
      <c r="AT12" s="4">
        <f t="shared" si="46"/>
        <v>17518.663127480577</v>
      </c>
      <c r="AU12" s="4">
        <f t="shared" si="47"/>
        <v>17506.257735621315</v>
      </c>
      <c r="AV12" s="4">
        <f t="shared" si="48"/>
        <v>17079.797596377364</v>
      </c>
      <c r="AW12" s="4">
        <f t="shared" si="49"/>
        <v>17946.436578983081</v>
      </c>
      <c r="AX12" s="4">
        <f t="shared" si="50"/>
        <v>18546.19203982237</v>
      </c>
      <c r="AY12" s="4">
        <f t="shared" si="51"/>
        <v>18848.275971851319</v>
      </c>
      <c r="AZ12" s="4">
        <f t="shared" si="52"/>
        <v>17973.507613863614</v>
      </c>
      <c r="BA12" s="4">
        <f t="shared" si="53"/>
        <v>16577.063283302799</v>
      </c>
      <c r="BB12" s="4">
        <f t="shared" si="54"/>
        <v>18546.19203982237</v>
      </c>
      <c r="BC12" s="4">
        <f t="shared" si="55"/>
        <v>18759.811227351543</v>
      </c>
      <c r="BD12" s="4">
        <f t="shared" si="56"/>
        <v>18794.575303306883</v>
      </c>
      <c r="BE12" s="4">
        <f t="shared" si="57"/>
        <v>18060.91690283249</v>
      </c>
      <c r="BF12" s="4">
        <f t="shared" si="58"/>
        <v>18811.709320756418</v>
      </c>
      <c r="BG12" s="4">
        <f t="shared" si="59"/>
        <v>18427.754587644296</v>
      </c>
      <c r="BH12" s="4">
        <f t="shared" si="60"/>
        <v>16145.55931473252</v>
      </c>
      <c r="BI12" s="4">
        <f t="shared" si="61"/>
        <v>16936.173956082624</v>
      </c>
      <c r="BJ12" s="4">
        <f t="shared" si="62"/>
        <v>17857.49403005866</v>
      </c>
      <c r="BK12" s="4">
        <f t="shared" si="63"/>
        <v>19064.050551257107</v>
      </c>
      <c r="BL12" s="4">
        <f t="shared" si="64"/>
        <v>18095.611129332832</v>
      </c>
      <c r="BM12" s="4">
        <f t="shared" si="65"/>
        <v>15356.215556736646</v>
      </c>
      <c r="BN12" s="4">
        <f t="shared" si="66"/>
        <v>17181.788388680779</v>
      </c>
      <c r="BO12" s="4">
        <f t="shared" si="67"/>
        <v>16450.507127052795</v>
      </c>
      <c r="BP12" s="4">
        <f t="shared" si="68"/>
        <v>16691.572835840132</v>
      </c>
      <c r="BQ12" s="4">
        <f t="shared" si="5"/>
        <v>18058.823683196621</v>
      </c>
      <c r="BR12" s="4">
        <f t="shared" ref="BR12:BR75" si="94">IF(COUNTIF(BR$247:BR$286,$C12) &gt; 0, (0.9)^(COUNTIF(BR$247:BR$286,$C12)), 1)*(BR11*BR134+$D12)</f>
        <v>17296.718554226194</v>
      </c>
      <c r="BS12" s="4">
        <f t="shared" ref="BS12:BS75" si="95">IF(COUNTIF(BS$247:BS$286,$C12) &gt; 0, (0.9)^(COUNTIF(BS$247:BS$286,$C12)), 1)*(BS11*BS134+$D12)</f>
        <v>16709.979128879866</v>
      </c>
      <c r="BT12" s="4">
        <f t="shared" ref="BT12:BT75" si="96">IF(COUNTIF(BT$247:BT$286,$C12) &gt; 0, (0.9)^(COUNTIF(BT$247:BT$286,$C12)), 1)*(BT11*BT134+$D12)</f>
        <v>17873.962062530136</v>
      </c>
      <c r="BU12" s="4">
        <f t="shared" ref="BU12:BU75" si="97">IF(COUNTIF(BU$247:BU$286,$C12) &gt; 0, (0.9)^(COUNTIF(BU$247:BU$286,$C12)), 1)*(BU11*BU134+$D12)</f>
        <v>17309.300888680777</v>
      </c>
      <c r="BV12" s="4">
        <f t="shared" ref="BV12:BV75" si="98">IF(COUNTIF(BV$247:BV$286,$C12) &gt; 0, (0.9)^(COUNTIF(BV$247:BV$286,$C12)), 1)*(BV11*BV134+$D12)</f>
        <v>16631.703814876957</v>
      </c>
      <c r="BW12" s="4">
        <f t="shared" ref="BW12:BW75" si="99">IF(COUNTIF(BW$247:BW$286,$C12) &gt; 0, (0.9)^(COUNTIF(BW$247:BW$286,$C12)), 1)*(BW11*BW134+$D12)</f>
        <v>17905.659931864466</v>
      </c>
      <c r="BX12" s="4">
        <f t="shared" ref="BX12:BX75" si="100">IF(COUNTIF(BX$247:BX$286,$C12) &gt; 0, (0.9)^(COUNTIF(BX$247:BX$286,$C12)), 1)*(BX11*BX134+$D12)</f>
        <v>16861.884744993928</v>
      </c>
      <c r="BY12" s="4">
        <f t="shared" ref="BY12:BY75" si="101">IF(COUNTIF(BY$247:BY$286,$C12) &gt; 0, (0.9)^(COUNTIF(BY$247:BY$286,$C12)), 1)*(BY11*BY134+$D12)</f>
        <v>18674.372348229892</v>
      </c>
      <c r="BZ12" s="4">
        <f t="shared" ref="BZ12:BZ75" si="102">IF(COUNTIF(BZ$247:BZ$286,$C12) &gt; 0, (0.9)^(COUNTIF(BZ$247:BZ$286,$C12)), 1)*(BZ11*BZ134+$D12)</f>
        <v>18106.98958500243</v>
      </c>
      <c r="CA12" s="4">
        <f t="shared" ref="CA12:CA75" si="103">IF(COUNTIF(CA$247:CA$286,$C12) &gt; 0, (0.9)^(COUNTIF(CA$247:CA$286,$C12)), 1)*(CA11*CA134+$D12)</f>
        <v>18848.275971851319</v>
      </c>
      <c r="CB12" s="4">
        <f t="shared" si="69"/>
        <v>16212.700763459983</v>
      </c>
      <c r="CC12" s="4">
        <f t="shared" si="70"/>
        <v>17374.881479358817</v>
      </c>
      <c r="CD12" s="4">
        <f t="shared" si="71"/>
        <v>18759.811227351543</v>
      </c>
      <c r="CE12" s="4">
        <f t="shared" si="72"/>
        <v>16103.521859074566</v>
      </c>
      <c r="CF12" s="4">
        <f t="shared" si="73"/>
        <v>18546.19203982237</v>
      </c>
      <c r="CG12" s="4">
        <f t="shared" si="74"/>
        <v>18638.715676073487</v>
      </c>
      <c r="CH12" s="4">
        <f t="shared" si="75"/>
        <v>18058.823683196621</v>
      </c>
      <c r="CI12" s="4">
        <f t="shared" si="76"/>
        <v>18900.174065256197</v>
      </c>
      <c r="CJ12" s="4">
        <f t="shared" si="77"/>
        <v>18546.19203982237</v>
      </c>
      <c r="CK12" s="4">
        <f t="shared" si="78"/>
        <v>18427.754587644296</v>
      </c>
      <c r="CL12" s="4">
        <f t="shared" si="79"/>
        <v>17668.52695402415</v>
      </c>
      <c r="CM12" s="4">
        <f t="shared" si="80"/>
        <v>18794.575303306883</v>
      </c>
      <c r="CN12" s="4">
        <f t="shared" si="81"/>
        <v>18794.575303306883</v>
      </c>
      <c r="CO12" s="4">
        <f t="shared" si="82"/>
        <v>19064.050551257107</v>
      </c>
      <c r="CP12" s="4">
        <f t="shared" si="83"/>
        <v>18727.180420573266</v>
      </c>
      <c r="CQ12" s="4">
        <f t="shared" si="84"/>
        <v>18595.427825368268</v>
      </c>
      <c r="CR12" s="4">
        <f t="shared" si="85"/>
        <v>17235.240949107934</v>
      </c>
      <c r="CS12" s="4">
        <f t="shared" si="86"/>
        <v>18596.950947898684</v>
      </c>
      <c r="CT12" s="4">
        <f t="shared" si="87"/>
        <v>18546.19203982237</v>
      </c>
      <c r="CU12" s="4">
        <f t="shared" si="88"/>
        <v>18794.575303306883</v>
      </c>
      <c r="CV12" s="4">
        <f t="shared" si="89"/>
        <v>16308.414214189372</v>
      </c>
      <c r="CW12" s="4">
        <f t="shared" si="90"/>
        <v>18848.275971851319</v>
      </c>
      <c r="CX12" s="4">
        <f t="shared" si="91"/>
        <v>17070.335335840129</v>
      </c>
      <c r="CY12" s="4">
        <f t="shared" si="92"/>
        <v>17922.521987086151</v>
      </c>
      <c r="CZ12" s="4">
        <f t="shared" si="93"/>
        <v>18900.174065256197</v>
      </c>
    </row>
    <row r="13" spans="2:104" x14ac:dyDescent="0.25">
      <c r="B13" s="1">
        <v>45260</v>
      </c>
      <c r="C13">
        <v>10</v>
      </c>
      <c r="D13" s="4">
        <f>Table1[[#This Row],[Monthly Income Invested ($)]]</f>
        <v>1250</v>
      </c>
      <c r="E13" s="4">
        <f t="shared" si="4"/>
        <v>17953.024893015463</v>
      </c>
      <c r="F13" s="4">
        <f t="shared" si="6"/>
        <v>19981.653960220596</v>
      </c>
      <c r="G13" s="4">
        <f t="shared" si="7"/>
        <v>18943.849758755383</v>
      </c>
      <c r="H13" s="4">
        <f t="shared" si="8"/>
        <v>18270.619373188667</v>
      </c>
      <c r="I13" s="4">
        <f t="shared" si="9"/>
        <v>19343.179237000884</v>
      </c>
      <c r="J13" s="4">
        <f t="shared" si="10"/>
        <v>20373.480371114754</v>
      </c>
      <c r="K13" s="4">
        <f t="shared" si="11"/>
        <v>19981.653960220596</v>
      </c>
      <c r="L13" s="4">
        <f t="shared" si="12"/>
        <v>18872.330066621998</v>
      </c>
      <c r="M13" s="4">
        <f t="shared" si="13"/>
        <v>19981.653960220596</v>
      </c>
      <c r="N13" s="4">
        <f t="shared" si="14"/>
        <v>19981.653960220596</v>
      </c>
      <c r="O13" s="4">
        <f t="shared" si="15"/>
        <v>20286.758731569833</v>
      </c>
      <c r="P13" s="4">
        <f t="shared" si="16"/>
        <v>20594.077961908137</v>
      </c>
      <c r="Q13" s="4">
        <f t="shared" si="17"/>
        <v>16693.271794980836</v>
      </c>
      <c r="R13" s="4">
        <f t="shared" si="18"/>
        <v>20507.356322363215</v>
      </c>
      <c r="S13" s="4">
        <f t="shared" si="19"/>
        <v>18362.251064198532</v>
      </c>
      <c r="T13" s="4">
        <f t="shared" si="20"/>
        <v>19293.43987594606</v>
      </c>
      <c r="U13" s="4">
        <f t="shared" si="21"/>
        <v>19088.706306759639</v>
      </c>
      <c r="V13" s="4">
        <f t="shared" si="22"/>
        <v>20373.480371114754</v>
      </c>
      <c r="W13" s="4">
        <f t="shared" si="23"/>
        <v>20197.409339625057</v>
      </c>
      <c r="X13" s="4">
        <f t="shared" si="24"/>
        <v>18383.379045168669</v>
      </c>
      <c r="Y13" s="4">
        <f t="shared" si="25"/>
        <v>19862.032133520741</v>
      </c>
      <c r="Z13" s="4">
        <f t="shared" si="26"/>
        <v>18621.114190448534</v>
      </c>
      <c r="AA13" s="4">
        <f t="shared" si="27"/>
        <v>20373.480371114754</v>
      </c>
      <c r="AB13" s="4">
        <f t="shared" si="28"/>
        <v>19981.653960220596</v>
      </c>
      <c r="AC13" s="4">
        <f t="shared" si="29"/>
        <v>17252.008122441952</v>
      </c>
      <c r="AD13" s="4">
        <f t="shared" si="30"/>
        <v>20594.077961908137</v>
      </c>
      <c r="AE13" s="4">
        <f t="shared" si="31"/>
        <v>20197.409339625057</v>
      </c>
      <c r="AF13" s="4">
        <f t="shared" si="32"/>
        <v>20032.92045737767</v>
      </c>
      <c r="AG13" s="4">
        <f t="shared" si="33"/>
        <v>19981.653960220596</v>
      </c>
      <c r="AH13" s="4">
        <f t="shared" si="34"/>
        <v>18869.076865028357</v>
      </c>
      <c r="AI13" s="4">
        <f t="shared" si="35"/>
        <v>17077.675798353564</v>
      </c>
      <c r="AJ13" s="4">
        <f t="shared" si="36"/>
        <v>19019.197384549534</v>
      </c>
      <c r="AK13" s="4">
        <f t="shared" si="37"/>
        <v>19662.284324096159</v>
      </c>
      <c r="AL13" s="4">
        <f t="shared" si="38"/>
        <v>17482.462073323324</v>
      </c>
      <c r="AM13" s="4">
        <f t="shared" si="39"/>
        <v>18303.858992134647</v>
      </c>
      <c r="AN13" s="4">
        <f t="shared" si="40"/>
        <v>19981.653960220596</v>
      </c>
      <c r="AO13" s="4">
        <f t="shared" si="41"/>
        <v>19291.265131838591</v>
      </c>
      <c r="AP13" s="4">
        <f t="shared" si="42"/>
        <v>17169.659216776799</v>
      </c>
      <c r="AQ13" s="4">
        <f t="shared" si="43"/>
        <v>19489.411920028586</v>
      </c>
      <c r="AR13" s="4">
        <f t="shared" si="44"/>
        <v>20032.92045737767</v>
      </c>
      <c r="AS13" s="4">
        <f t="shared" si="45"/>
        <v>19019.197384549534</v>
      </c>
      <c r="AT13" s="4">
        <f t="shared" si="46"/>
        <v>18943.849758755383</v>
      </c>
      <c r="AU13" s="4">
        <f t="shared" si="47"/>
        <v>18931.320312977528</v>
      </c>
      <c r="AV13" s="4">
        <f t="shared" si="48"/>
        <v>16381.529202964082</v>
      </c>
      <c r="AW13" s="4">
        <f t="shared" si="49"/>
        <v>19375.900944772911</v>
      </c>
      <c r="AX13" s="4">
        <f t="shared" si="50"/>
        <v>19981.653960220596</v>
      </c>
      <c r="AY13" s="4">
        <f t="shared" si="51"/>
        <v>20286.758731569833</v>
      </c>
      <c r="AZ13" s="4">
        <f t="shared" si="52"/>
        <v>19088.706306759639</v>
      </c>
      <c r="BA13" s="4">
        <f t="shared" si="53"/>
        <v>16193.550524522245</v>
      </c>
      <c r="BB13" s="4">
        <f t="shared" si="54"/>
        <v>19981.653960220596</v>
      </c>
      <c r="BC13" s="4">
        <f t="shared" si="55"/>
        <v>20197.409339625057</v>
      </c>
      <c r="BD13" s="4">
        <f t="shared" si="56"/>
        <v>20373.480371114754</v>
      </c>
      <c r="BE13" s="4">
        <f t="shared" si="57"/>
        <v>19491.526071860815</v>
      </c>
      <c r="BF13" s="4">
        <f t="shared" si="58"/>
        <v>20249.826413963983</v>
      </c>
      <c r="BG13" s="4">
        <f t="shared" si="59"/>
        <v>19862.032133520741</v>
      </c>
      <c r="BH13" s="4">
        <f t="shared" si="60"/>
        <v>17557.014907879846</v>
      </c>
      <c r="BI13" s="4">
        <f t="shared" si="61"/>
        <v>18059.152651412005</v>
      </c>
      <c r="BJ13" s="4">
        <f t="shared" si="62"/>
        <v>19286.068970359247</v>
      </c>
      <c r="BK13" s="4">
        <f t="shared" si="63"/>
        <v>20647.671435904107</v>
      </c>
      <c r="BL13" s="4">
        <f t="shared" si="64"/>
        <v>19662.284324096159</v>
      </c>
      <c r="BM13" s="4">
        <f t="shared" si="65"/>
        <v>16874.949328979539</v>
      </c>
      <c r="BN13" s="4">
        <f t="shared" si="66"/>
        <v>18603.606272567587</v>
      </c>
      <c r="BO13" s="4">
        <f t="shared" si="67"/>
        <v>17865.012198323322</v>
      </c>
      <c r="BP13" s="4">
        <f t="shared" si="68"/>
        <v>18108.488564198535</v>
      </c>
      <c r="BQ13" s="4">
        <f t="shared" si="5"/>
        <v>19489.411920028586</v>
      </c>
      <c r="BR13" s="4">
        <f t="shared" si="94"/>
        <v>18849.411128925152</v>
      </c>
      <c r="BS13" s="4">
        <f t="shared" si="95"/>
        <v>18127.078920168664</v>
      </c>
      <c r="BT13" s="4">
        <f t="shared" si="96"/>
        <v>19302.701683155436</v>
      </c>
      <c r="BU13" s="4">
        <f t="shared" si="97"/>
        <v>18732.393897567585</v>
      </c>
      <c r="BV13" s="4">
        <f t="shared" si="98"/>
        <v>18048.020853025726</v>
      </c>
      <c r="BW13" s="4">
        <f t="shared" si="99"/>
        <v>19334.716531183112</v>
      </c>
      <c r="BX13" s="4">
        <f t="shared" si="100"/>
        <v>17985.420609406476</v>
      </c>
      <c r="BY13" s="4">
        <f t="shared" si="101"/>
        <v>20251.173864323915</v>
      </c>
      <c r="BZ13" s="4">
        <f t="shared" si="102"/>
        <v>19538.059480852455</v>
      </c>
      <c r="CA13" s="4">
        <f t="shared" si="103"/>
        <v>20286.758731569833</v>
      </c>
      <c r="CB13" s="4">
        <f t="shared" si="69"/>
        <v>17624.827771094584</v>
      </c>
      <c r="CC13" s="4">
        <f t="shared" si="70"/>
        <v>18798.630294152405</v>
      </c>
      <c r="CD13" s="4">
        <f t="shared" si="71"/>
        <v>20197.409339625057</v>
      </c>
      <c r="CE13" s="4">
        <f t="shared" si="72"/>
        <v>17514.557077665311</v>
      </c>
      <c r="CF13" s="4">
        <f t="shared" si="73"/>
        <v>17983.488564198538</v>
      </c>
      <c r="CG13" s="4">
        <f t="shared" si="74"/>
        <v>20075.102832834222</v>
      </c>
      <c r="CH13" s="4">
        <f t="shared" si="75"/>
        <v>19489.411920028586</v>
      </c>
      <c r="CI13" s="4">
        <f t="shared" si="76"/>
        <v>20339.175805908759</v>
      </c>
      <c r="CJ13" s="4">
        <f t="shared" si="77"/>
        <v>19981.653960220596</v>
      </c>
      <c r="CK13" s="4">
        <f t="shared" si="78"/>
        <v>19862.032133520741</v>
      </c>
      <c r="CL13" s="4">
        <f t="shared" si="79"/>
        <v>19095.212223564391</v>
      </c>
      <c r="CM13" s="4">
        <f t="shared" si="80"/>
        <v>20373.480371114754</v>
      </c>
      <c r="CN13" s="4">
        <f t="shared" si="81"/>
        <v>20373.480371114754</v>
      </c>
      <c r="CO13" s="4">
        <f t="shared" si="82"/>
        <v>20647.671435904107</v>
      </c>
      <c r="CP13" s="4">
        <f t="shared" si="83"/>
        <v>20164.452224778997</v>
      </c>
      <c r="CQ13" s="4">
        <f t="shared" si="84"/>
        <v>20170.847812312215</v>
      </c>
      <c r="CR13" s="4">
        <f t="shared" si="85"/>
        <v>18786.857665717325</v>
      </c>
      <c r="CS13" s="4">
        <f t="shared" si="86"/>
        <v>20032.92045737767</v>
      </c>
      <c r="CT13" s="4">
        <f t="shared" si="87"/>
        <v>19981.653960220596</v>
      </c>
      <c r="CU13" s="4">
        <f t="shared" si="88"/>
        <v>20373.480371114754</v>
      </c>
      <c r="CV13" s="4">
        <f t="shared" si="89"/>
        <v>17721.498356331267</v>
      </c>
      <c r="CW13" s="4">
        <f t="shared" si="90"/>
        <v>20286.758731569833</v>
      </c>
      <c r="CX13" s="4">
        <f t="shared" si="91"/>
        <v>18491.038689198529</v>
      </c>
      <c r="CY13" s="4">
        <f t="shared" si="92"/>
        <v>19351.747206957014</v>
      </c>
      <c r="CZ13" s="4">
        <f t="shared" si="93"/>
        <v>20339.175805908759</v>
      </c>
    </row>
    <row r="14" spans="2:104" x14ac:dyDescent="0.25">
      <c r="B14" s="1">
        <v>45291</v>
      </c>
      <c r="C14">
        <v>11</v>
      </c>
      <c r="D14" s="4">
        <f>Table1[[#This Row],[Monthly Income Invested ($)]]</f>
        <v>5000</v>
      </c>
      <c r="E14" s="4">
        <f t="shared" si="4"/>
        <v>23132.555141945617</v>
      </c>
      <c r="F14" s="4">
        <f t="shared" si="6"/>
        <v>25181.470499822801</v>
      </c>
      <c r="G14" s="4">
        <f t="shared" si="7"/>
        <v>24275.367129533603</v>
      </c>
      <c r="H14" s="4">
        <f t="shared" si="8"/>
        <v>23453.325566920554</v>
      </c>
      <c r="I14" s="4">
        <f t="shared" si="9"/>
        <v>24536.611029370892</v>
      </c>
      <c r="J14" s="4">
        <f t="shared" si="10"/>
        <v>25577.215174825902</v>
      </c>
      <c r="K14" s="4">
        <f t="shared" si="11"/>
        <v>25181.470499822801</v>
      </c>
      <c r="L14" s="4">
        <f t="shared" si="12"/>
        <v>24061.053367288219</v>
      </c>
      <c r="M14" s="4">
        <f t="shared" si="13"/>
        <v>25181.470499822801</v>
      </c>
      <c r="N14" s="4">
        <f t="shared" si="14"/>
        <v>25181.470499822801</v>
      </c>
      <c r="O14" s="4">
        <f t="shared" si="15"/>
        <v>25489.62631888553</v>
      </c>
      <c r="P14" s="4">
        <f t="shared" si="16"/>
        <v>25954.474326241532</v>
      </c>
      <c r="Q14" s="4">
        <f t="shared" si="17"/>
        <v>21860.204512930643</v>
      </c>
      <c r="R14" s="4">
        <f t="shared" si="18"/>
        <v>25866.235058004575</v>
      </c>
      <c r="S14" s="4">
        <f t="shared" si="19"/>
        <v>23545.873574840516</v>
      </c>
      <c r="T14" s="4">
        <f t="shared" si="20"/>
        <v>24486.374274705522</v>
      </c>
      <c r="U14" s="4">
        <f t="shared" si="21"/>
        <v>24279.593369827235</v>
      </c>
      <c r="V14" s="4">
        <f t="shared" si="22"/>
        <v>25577.215174825902</v>
      </c>
      <c r="W14" s="4">
        <f t="shared" si="23"/>
        <v>25399.383433021307</v>
      </c>
      <c r="X14" s="4">
        <f t="shared" si="24"/>
        <v>23705.088178459122</v>
      </c>
      <c r="Y14" s="4">
        <f t="shared" si="25"/>
        <v>25209.617695857356</v>
      </c>
      <c r="Z14" s="4">
        <f t="shared" si="26"/>
        <v>23807.325332353019</v>
      </c>
      <c r="AA14" s="4">
        <f t="shared" si="27"/>
        <v>25577.215174825902</v>
      </c>
      <c r="AB14" s="4">
        <f t="shared" si="28"/>
        <v>25181.470499822801</v>
      </c>
      <c r="AC14" s="4">
        <f t="shared" si="29"/>
        <v>22424.52820366637</v>
      </c>
      <c r="AD14" s="4">
        <f t="shared" si="30"/>
        <v>25954.474326241532</v>
      </c>
      <c r="AE14" s="4">
        <f t="shared" si="31"/>
        <v>25045.928769577869</v>
      </c>
      <c r="AF14" s="4">
        <f t="shared" si="32"/>
        <v>25383.496565381782</v>
      </c>
      <c r="AG14" s="4">
        <f t="shared" si="33"/>
        <v>25181.470499822801</v>
      </c>
      <c r="AH14" s="4">
        <f t="shared" si="34"/>
        <v>23727.558788540646</v>
      </c>
      <c r="AI14" s="4">
        <f t="shared" si="35"/>
        <v>22248.452556337099</v>
      </c>
      <c r="AJ14" s="4">
        <f t="shared" si="36"/>
        <v>23876.553404165414</v>
      </c>
      <c r="AK14" s="4">
        <f t="shared" si="37"/>
        <v>25006.374299767842</v>
      </c>
      <c r="AL14" s="4">
        <f t="shared" si="38"/>
        <v>22788.405159606482</v>
      </c>
      <c r="AM14" s="4">
        <f t="shared" si="39"/>
        <v>23486.897582055994</v>
      </c>
      <c r="AN14" s="4">
        <f t="shared" si="40"/>
        <v>25181.470499822801</v>
      </c>
      <c r="AO14" s="4">
        <f t="shared" si="41"/>
        <v>24484.177783156978</v>
      </c>
      <c r="AP14" s="4">
        <f t="shared" si="42"/>
        <v>22341.355808944569</v>
      </c>
      <c r="AQ14" s="4">
        <f t="shared" si="43"/>
        <v>24343.241330628371</v>
      </c>
      <c r="AR14" s="4">
        <f t="shared" si="44"/>
        <v>25383.496565381782</v>
      </c>
      <c r="AS14" s="4">
        <f t="shared" si="45"/>
        <v>24352.033338779151</v>
      </c>
      <c r="AT14" s="4">
        <f t="shared" si="46"/>
        <v>24275.367129533603</v>
      </c>
      <c r="AU14" s="4">
        <f t="shared" si="47"/>
        <v>24120.633516107304</v>
      </c>
      <c r="AV14" s="4">
        <f t="shared" si="48"/>
        <v>21545.344494993722</v>
      </c>
      <c r="AW14" s="4">
        <f t="shared" si="49"/>
        <v>22112.69395879858</v>
      </c>
      <c r="AX14" s="4">
        <f t="shared" si="50"/>
        <v>25331.332904524457</v>
      </c>
      <c r="AY14" s="4">
        <f t="shared" si="51"/>
        <v>25489.62631888553</v>
      </c>
      <c r="AZ14" s="4">
        <f t="shared" si="52"/>
        <v>24279.593369827235</v>
      </c>
      <c r="BA14" s="4">
        <f t="shared" si="53"/>
        <v>21476.937658701387</v>
      </c>
      <c r="BB14" s="4">
        <f t="shared" si="54"/>
        <v>25181.470499822801</v>
      </c>
      <c r="BC14" s="4">
        <f t="shared" si="55"/>
        <v>25399.383433021307</v>
      </c>
      <c r="BD14" s="4">
        <f t="shared" si="56"/>
        <v>25577.215174825902</v>
      </c>
      <c r="BE14" s="4">
        <f t="shared" si="57"/>
        <v>24686.441332579423</v>
      </c>
      <c r="BF14" s="4">
        <f t="shared" si="58"/>
        <v>25097.952715859254</v>
      </c>
      <c r="BG14" s="4">
        <f t="shared" si="59"/>
        <v>25060.65245485595</v>
      </c>
      <c r="BH14" s="4">
        <f t="shared" si="60"/>
        <v>22732.585056958644</v>
      </c>
      <c r="BI14" s="4">
        <f t="shared" si="61"/>
        <v>23239.744177926124</v>
      </c>
      <c r="BJ14" s="4">
        <f t="shared" si="62"/>
        <v>24141.423453081552</v>
      </c>
      <c r="BK14" s="4">
        <f t="shared" si="63"/>
        <v>25854.148150263147</v>
      </c>
      <c r="BL14" s="4">
        <f t="shared" si="64"/>
        <v>25006.374299767842</v>
      </c>
      <c r="BM14" s="4">
        <f t="shared" si="65"/>
        <v>22170.260942236684</v>
      </c>
      <c r="BN14" s="4">
        <f t="shared" si="66"/>
        <v>23789.642335293265</v>
      </c>
      <c r="BO14" s="4">
        <f t="shared" si="67"/>
        <v>23177.649911793982</v>
      </c>
      <c r="BP14" s="4">
        <f t="shared" si="68"/>
        <v>22972.674899967045</v>
      </c>
      <c r="BQ14" s="4">
        <f t="shared" si="5"/>
        <v>24343.241330628371</v>
      </c>
      <c r="BR14" s="4">
        <f t="shared" si="94"/>
        <v>24037.905240214404</v>
      </c>
      <c r="BS14" s="4">
        <f t="shared" si="95"/>
        <v>23308.349709370352</v>
      </c>
      <c r="BT14" s="4">
        <f t="shared" si="96"/>
        <v>24495.72869998699</v>
      </c>
      <c r="BU14" s="4">
        <f t="shared" si="97"/>
        <v>24060.210790775018</v>
      </c>
      <c r="BV14" s="4">
        <f t="shared" si="98"/>
        <v>22912.660696628034</v>
      </c>
      <c r="BW14" s="4">
        <f t="shared" si="99"/>
        <v>24528.063696494944</v>
      </c>
      <c r="BX14" s="4">
        <f t="shared" si="100"/>
        <v>23165.274815500539</v>
      </c>
      <c r="BY14" s="4">
        <f t="shared" si="101"/>
        <v>25453.685602967154</v>
      </c>
      <c r="BZ14" s="4">
        <f t="shared" si="102"/>
        <v>24733.440075660979</v>
      </c>
      <c r="CA14" s="4">
        <f t="shared" si="103"/>
        <v>25134.608041083062</v>
      </c>
      <c r="CB14" s="4">
        <f t="shared" si="69"/>
        <v>22801.076048805531</v>
      </c>
      <c r="CC14" s="4">
        <f t="shared" si="70"/>
        <v>23986.616597093929</v>
      </c>
      <c r="CD14" s="4">
        <f t="shared" si="71"/>
        <v>25045.928769577869</v>
      </c>
      <c r="CE14" s="4">
        <f t="shared" si="72"/>
        <v>22689.702648441966</v>
      </c>
      <c r="CF14" s="4">
        <f t="shared" si="73"/>
        <v>22848.612399967049</v>
      </c>
      <c r="CG14" s="4">
        <f t="shared" si="74"/>
        <v>25275.853861162563</v>
      </c>
      <c r="CH14" s="4">
        <f t="shared" si="75"/>
        <v>24684.306039228872</v>
      </c>
      <c r="CI14" s="4">
        <f t="shared" si="76"/>
        <v>25542.567563967845</v>
      </c>
      <c r="CJ14" s="4">
        <f t="shared" si="77"/>
        <v>25181.470499822801</v>
      </c>
      <c r="CK14" s="4">
        <f t="shared" si="78"/>
        <v>25060.65245485595</v>
      </c>
      <c r="CL14" s="4">
        <f t="shared" si="79"/>
        <v>24286.164345800036</v>
      </c>
      <c r="CM14" s="4">
        <f t="shared" si="80"/>
        <v>25577.215174825902</v>
      </c>
      <c r="CN14" s="4">
        <f t="shared" si="81"/>
        <v>25577.215174825902</v>
      </c>
      <c r="CO14" s="4">
        <f t="shared" si="82"/>
        <v>25854.148150263147</v>
      </c>
      <c r="CP14" s="4">
        <f t="shared" si="83"/>
        <v>25366.096747026786</v>
      </c>
      <c r="CQ14" s="4">
        <f t="shared" si="84"/>
        <v>25523.837649027679</v>
      </c>
      <c r="CR14" s="4">
        <f t="shared" si="85"/>
        <v>23974.726242374498</v>
      </c>
      <c r="CS14" s="4">
        <f t="shared" si="86"/>
        <v>25383.496565381782</v>
      </c>
      <c r="CT14" s="4">
        <f t="shared" si="87"/>
        <v>25181.470499822801</v>
      </c>
      <c r="CU14" s="4">
        <f t="shared" si="88"/>
        <v>25577.215174825902</v>
      </c>
      <c r="CV14" s="4">
        <f t="shared" si="89"/>
        <v>22588.587118658783</v>
      </c>
      <c r="CW14" s="4">
        <f t="shared" si="90"/>
        <v>25489.62631888553</v>
      </c>
      <c r="CX14" s="4">
        <f t="shared" si="91"/>
        <v>23675.949076090514</v>
      </c>
      <c r="CY14" s="4">
        <f t="shared" si="92"/>
        <v>24545.264679026583</v>
      </c>
      <c r="CZ14" s="4">
        <f t="shared" si="93"/>
        <v>25542.567563967845</v>
      </c>
    </row>
    <row r="15" spans="2:104" x14ac:dyDescent="0.25">
      <c r="B15" s="1">
        <v>45322</v>
      </c>
      <c r="C15">
        <v>12</v>
      </c>
      <c r="D15" s="4">
        <f>Table1[[#This Row],[Monthly Income Invested ($)]]</f>
        <v>1325</v>
      </c>
      <c r="E15" s="4">
        <f t="shared" si="4"/>
        <v>24688.880693365074</v>
      </c>
      <c r="F15" s="4">
        <f t="shared" si="6"/>
        <v>26758.28520482103</v>
      </c>
      <c r="G15" s="4">
        <f t="shared" si="7"/>
        <v>26025.186054300444</v>
      </c>
      <c r="H15" s="4">
        <f t="shared" si="8"/>
        <v>25012.858822589758</v>
      </c>
      <c r="I15" s="4">
        <f t="shared" si="9"/>
        <v>26106.977139664599</v>
      </c>
      <c r="J15" s="4">
        <f t="shared" si="10"/>
        <v>27157.987326574163</v>
      </c>
      <c r="K15" s="4">
        <f t="shared" si="11"/>
        <v>26758.28520482103</v>
      </c>
      <c r="L15" s="4">
        <f t="shared" si="12"/>
        <v>25626.663900961103</v>
      </c>
      <c r="M15" s="4">
        <f t="shared" si="13"/>
        <v>26758.28520482103</v>
      </c>
      <c r="N15" s="4">
        <f t="shared" si="14"/>
        <v>26758.28520482103</v>
      </c>
      <c r="O15" s="4">
        <f t="shared" si="15"/>
        <v>27069.522582074387</v>
      </c>
      <c r="P15" s="4">
        <f t="shared" si="16"/>
        <v>27733.677626950761</v>
      </c>
      <c r="Q15" s="4">
        <f t="shared" si="17"/>
        <v>23403.80655805995</v>
      </c>
      <c r="R15" s="4">
        <f t="shared" si="18"/>
        <v>27643.894171519656</v>
      </c>
      <c r="S15" s="4">
        <f t="shared" si="19"/>
        <v>25106.332310588921</v>
      </c>
      <c r="T15" s="4">
        <f t="shared" si="20"/>
        <v>26056.238017452579</v>
      </c>
      <c r="U15" s="4">
        <f t="shared" si="21"/>
        <v>25847.389303525506</v>
      </c>
      <c r="V15" s="4">
        <f t="shared" si="22"/>
        <v>27157.987326574163</v>
      </c>
      <c r="W15" s="4">
        <f t="shared" si="23"/>
        <v>26978.37726735152</v>
      </c>
      <c r="X15" s="4">
        <f t="shared" si="24"/>
        <v>25444.927221582158</v>
      </c>
      <c r="Y15" s="4">
        <f t="shared" si="25"/>
        <v>26975.786005534861</v>
      </c>
      <c r="Z15" s="4">
        <f t="shared" si="26"/>
        <v>25370.39858567655</v>
      </c>
      <c r="AA15" s="4">
        <f t="shared" si="27"/>
        <v>27157.987326574163</v>
      </c>
      <c r="AB15" s="4">
        <f t="shared" si="28"/>
        <v>26758.28520482103</v>
      </c>
      <c r="AC15" s="4">
        <f t="shared" si="29"/>
        <v>23973.773485703034</v>
      </c>
      <c r="AD15" s="4">
        <f t="shared" si="30"/>
        <v>27733.677626950761</v>
      </c>
      <c r="AE15" s="4">
        <f t="shared" si="31"/>
        <v>26183.084303806037</v>
      </c>
      <c r="AF15" s="4">
        <f t="shared" si="32"/>
        <v>27152.707755275966</v>
      </c>
      <c r="AG15" s="4">
        <f t="shared" si="33"/>
        <v>26758.28520482103</v>
      </c>
      <c r="AH15" s="4">
        <f t="shared" si="34"/>
        <v>24874.602097626594</v>
      </c>
      <c r="AI15" s="4">
        <f t="shared" si="35"/>
        <v>23795.937081900469</v>
      </c>
      <c r="AJ15" s="4">
        <f t="shared" si="36"/>
        <v>25022.479253634174</v>
      </c>
      <c r="AK15" s="4">
        <f t="shared" si="37"/>
        <v>26768.985850013782</v>
      </c>
      <c r="AL15" s="4">
        <f t="shared" si="38"/>
        <v>24512.202249899598</v>
      </c>
      <c r="AM15" s="4">
        <f t="shared" si="39"/>
        <v>25046.766557876555</v>
      </c>
      <c r="AN15" s="4">
        <f t="shared" si="40"/>
        <v>26758.28520482103</v>
      </c>
      <c r="AO15" s="4">
        <f t="shared" si="41"/>
        <v>26054.019560988549</v>
      </c>
      <c r="AP15" s="4">
        <f t="shared" si="42"/>
        <v>23889.769367034016</v>
      </c>
      <c r="AQ15" s="4">
        <f t="shared" si="43"/>
        <v>25485.66702064866</v>
      </c>
      <c r="AR15" s="4">
        <f t="shared" si="44"/>
        <v>27152.707755275966</v>
      </c>
      <c r="AS15" s="4">
        <f t="shared" si="45"/>
        <v>26103.193922207789</v>
      </c>
      <c r="AT15" s="4">
        <f t="shared" si="46"/>
        <v>26025.186054300444</v>
      </c>
      <c r="AU15" s="4">
        <f t="shared" si="47"/>
        <v>25686.839851268378</v>
      </c>
      <c r="AV15" s="4">
        <f t="shared" si="48"/>
        <v>20777.218145949293</v>
      </c>
      <c r="AW15" s="4">
        <f t="shared" si="49"/>
        <v>23658.820898386566</v>
      </c>
      <c r="AX15" s="4">
        <f t="shared" si="50"/>
        <v>27099.631230353636</v>
      </c>
      <c r="AY15" s="4">
        <f t="shared" si="51"/>
        <v>27069.522582074387</v>
      </c>
      <c r="AZ15" s="4">
        <f t="shared" si="52"/>
        <v>25847.389303525506</v>
      </c>
      <c r="BA15" s="4">
        <f t="shared" si="53"/>
        <v>23177.784067728662</v>
      </c>
      <c r="BB15" s="4">
        <f t="shared" si="54"/>
        <v>26758.28520482103</v>
      </c>
      <c r="BC15" s="4">
        <f t="shared" si="55"/>
        <v>26978.37726735152</v>
      </c>
      <c r="BD15" s="4">
        <f t="shared" si="56"/>
        <v>27157.987326574163</v>
      </c>
      <c r="BE15" s="4">
        <f t="shared" si="57"/>
        <v>26258.305745905218</v>
      </c>
      <c r="BF15" s="4">
        <f t="shared" si="58"/>
        <v>26234.718070490311</v>
      </c>
      <c r="BG15" s="4">
        <f t="shared" si="59"/>
        <v>26636.258979404509</v>
      </c>
      <c r="BH15" s="4">
        <f t="shared" si="60"/>
        <v>24284.910907528229</v>
      </c>
      <c r="BI15" s="4">
        <f t="shared" si="61"/>
        <v>24797.141619705384</v>
      </c>
      <c r="BJ15" s="4">
        <f t="shared" si="62"/>
        <v>25285.36277718344</v>
      </c>
      <c r="BK15" s="4">
        <f t="shared" si="63"/>
        <v>27437.689631765777</v>
      </c>
      <c r="BL15" s="4">
        <f t="shared" si="64"/>
        <v>26768.985850013782</v>
      </c>
      <c r="BM15" s="4">
        <f t="shared" si="65"/>
        <v>23883.240508725827</v>
      </c>
      <c r="BN15" s="4">
        <f t="shared" si="66"/>
        <v>25352.538758646198</v>
      </c>
      <c r="BO15" s="4">
        <f t="shared" si="67"/>
        <v>24908.258785250378</v>
      </c>
      <c r="BP15" s="4">
        <f t="shared" si="68"/>
        <v>24125.379838217294</v>
      </c>
      <c r="BQ15" s="4">
        <f t="shared" si="5"/>
        <v>25485.66702064866</v>
      </c>
      <c r="BR15" s="4">
        <f t="shared" si="94"/>
        <v>25603.28429261655</v>
      </c>
      <c r="BS15" s="4">
        <f t="shared" si="95"/>
        <v>24866.433206464055</v>
      </c>
      <c r="BT15" s="4">
        <f t="shared" si="96"/>
        <v>26065.68598698686</v>
      </c>
      <c r="BU15" s="4">
        <f t="shared" si="97"/>
        <v>25806.264479613583</v>
      </c>
      <c r="BV15" s="4">
        <f t="shared" si="98"/>
        <v>24065.815741403327</v>
      </c>
      <c r="BW15" s="4">
        <f t="shared" si="99"/>
        <v>26098.344333459892</v>
      </c>
      <c r="BX15" s="4">
        <f t="shared" si="100"/>
        <v>24721.927563655543</v>
      </c>
      <c r="BY15" s="4">
        <f t="shared" si="101"/>
        <v>27033.222458996825</v>
      </c>
      <c r="BZ15" s="4">
        <f t="shared" si="102"/>
        <v>26305.774476417588</v>
      </c>
      <c r="CA15" s="4">
        <f t="shared" si="103"/>
        <v>26271.098480774941</v>
      </c>
      <c r="CB15" s="4">
        <f t="shared" si="69"/>
        <v>24354.086809293585</v>
      </c>
      <c r="CC15" s="4">
        <f t="shared" si="70"/>
        <v>25551.482763064869</v>
      </c>
      <c r="CD15" s="4">
        <f t="shared" si="71"/>
        <v>26183.084303806037</v>
      </c>
      <c r="CE15" s="4">
        <f t="shared" si="72"/>
        <v>24241.599674926387</v>
      </c>
      <c r="CF15" s="4">
        <f t="shared" si="73"/>
        <v>24002.247806967298</v>
      </c>
      <c r="CG15" s="4">
        <f t="shared" si="74"/>
        <v>26853.612399774189</v>
      </c>
      <c r="CH15" s="4">
        <f t="shared" si="75"/>
        <v>26256.149099621161</v>
      </c>
      <c r="CI15" s="4">
        <f t="shared" si="76"/>
        <v>27122.993239607524</v>
      </c>
      <c r="CJ15" s="4">
        <f t="shared" si="77"/>
        <v>26758.28520482103</v>
      </c>
      <c r="CK15" s="4">
        <f t="shared" si="78"/>
        <v>26636.258979404509</v>
      </c>
      <c r="CL15" s="4">
        <f t="shared" si="79"/>
        <v>25854.025989258036</v>
      </c>
      <c r="CM15" s="4">
        <f t="shared" si="80"/>
        <v>27157.987326574163</v>
      </c>
      <c r="CN15" s="4">
        <f t="shared" si="81"/>
        <v>27157.987326574163</v>
      </c>
      <c r="CO15" s="4">
        <f t="shared" si="82"/>
        <v>27437.689631765777</v>
      </c>
      <c r="CP15" s="4">
        <f t="shared" si="83"/>
        <v>26944.757714497053</v>
      </c>
      <c r="CQ15" s="4">
        <f t="shared" si="84"/>
        <v>27295.504807885663</v>
      </c>
      <c r="CR15" s="4">
        <f t="shared" si="85"/>
        <v>25539.473504798243</v>
      </c>
      <c r="CS15" s="4">
        <f t="shared" si="86"/>
        <v>24437.436979748371</v>
      </c>
      <c r="CT15" s="4">
        <f t="shared" si="87"/>
        <v>26758.28520482103</v>
      </c>
      <c r="CU15" s="4">
        <f t="shared" si="88"/>
        <v>24442.188593916748</v>
      </c>
      <c r="CV15" s="4">
        <f t="shared" si="89"/>
        <v>23744.172715268844</v>
      </c>
      <c r="CW15" s="4">
        <f t="shared" si="90"/>
        <v>27069.522582074387</v>
      </c>
      <c r="CX15" s="4">
        <f t="shared" si="91"/>
        <v>25237.708566851419</v>
      </c>
      <c r="CY15" s="4">
        <f t="shared" si="92"/>
        <v>26115.717325816848</v>
      </c>
      <c r="CZ15" s="4">
        <f t="shared" si="93"/>
        <v>27122.993239607524</v>
      </c>
    </row>
    <row r="16" spans="2:104" x14ac:dyDescent="0.25">
      <c r="B16" s="1">
        <v>45351</v>
      </c>
      <c r="C16">
        <v>13</v>
      </c>
      <c r="D16" s="4">
        <f>Table1[[#This Row],[Monthly Income Invested ($)]]</f>
        <v>1325</v>
      </c>
      <c r="E16" s="4">
        <f t="shared" si="4"/>
        <v>26260.769500298724</v>
      </c>
      <c r="F16" s="4">
        <f t="shared" si="6"/>
        <v>28350.86805686924</v>
      </c>
      <c r="G16" s="4">
        <f t="shared" si="7"/>
        <v>25025.064129225633</v>
      </c>
      <c r="H16" s="4">
        <f t="shared" si="8"/>
        <v>26587.987410815655</v>
      </c>
      <c r="I16" s="4">
        <f t="shared" si="9"/>
        <v>27693.046911061247</v>
      </c>
      <c r="J16" s="4">
        <f t="shared" si="10"/>
        <v>28754.567199839905</v>
      </c>
      <c r="K16" s="4">
        <f t="shared" si="11"/>
        <v>28350.86805686924</v>
      </c>
      <c r="L16" s="4">
        <f t="shared" si="12"/>
        <v>27207.930539970715</v>
      </c>
      <c r="M16" s="4">
        <f t="shared" si="13"/>
        <v>28350.86805686924</v>
      </c>
      <c r="N16" s="4">
        <f t="shared" si="14"/>
        <v>28350.86805686924</v>
      </c>
      <c r="O16" s="4">
        <f t="shared" si="15"/>
        <v>28665.217807895133</v>
      </c>
      <c r="P16" s="4">
        <f t="shared" si="16"/>
        <v>29544.0169854224</v>
      </c>
      <c r="Q16" s="4">
        <f t="shared" si="17"/>
        <v>24962.844623640551</v>
      </c>
      <c r="R16" s="4">
        <f t="shared" si="18"/>
        <v>29452.662319521252</v>
      </c>
      <c r="S16" s="4">
        <f t="shared" si="19"/>
        <v>26682.39563369481</v>
      </c>
      <c r="T16" s="4">
        <f t="shared" si="20"/>
        <v>27641.800397627107</v>
      </c>
      <c r="U16" s="4">
        <f t="shared" si="21"/>
        <v>27430.86319656076</v>
      </c>
      <c r="V16" s="4">
        <f t="shared" si="22"/>
        <v>28754.567199839905</v>
      </c>
      <c r="W16" s="4">
        <f t="shared" si="23"/>
        <v>25715.844936022531</v>
      </c>
      <c r="X16" s="4">
        <f t="shared" si="24"/>
        <v>27215.213447959846</v>
      </c>
      <c r="Y16" s="4">
        <f t="shared" si="25"/>
        <v>28772.862260631722</v>
      </c>
      <c r="Z16" s="4">
        <f t="shared" si="26"/>
        <v>26949.102571533316</v>
      </c>
      <c r="AA16" s="4">
        <f t="shared" si="27"/>
        <v>28754.567199839905</v>
      </c>
      <c r="AB16" s="4">
        <f t="shared" si="28"/>
        <v>28350.86805686924</v>
      </c>
      <c r="AC16" s="4">
        <f t="shared" si="29"/>
        <v>25538.511220560064</v>
      </c>
      <c r="AD16" s="4">
        <f t="shared" si="30"/>
        <v>29544.0169854224</v>
      </c>
      <c r="AE16" s="4">
        <f t="shared" si="31"/>
        <v>27311.711171527495</v>
      </c>
      <c r="AF16" s="4">
        <f t="shared" si="32"/>
        <v>26057.592126893967</v>
      </c>
      <c r="AG16" s="4">
        <f t="shared" si="33"/>
        <v>28350.86805686924</v>
      </c>
      <c r="AH16" s="4">
        <f t="shared" si="34"/>
        <v>26013.042581894395</v>
      </c>
      <c r="AI16" s="4">
        <f t="shared" si="35"/>
        <v>25358.896452719473</v>
      </c>
      <c r="AJ16" s="4">
        <f t="shared" si="36"/>
        <v>26159.81065923192</v>
      </c>
      <c r="AK16" s="4">
        <f t="shared" si="37"/>
        <v>28562.443102389025</v>
      </c>
      <c r="AL16" s="4">
        <f t="shared" si="38"/>
        <v>26266.165789272844</v>
      </c>
      <c r="AM16" s="4">
        <f t="shared" si="39"/>
        <v>23960.010801109791</v>
      </c>
      <c r="AN16" s="4">
        <f t="shared" si="40"/>
        <v>28350.86805686924</v>
      </c>
      <c r="AO16" s="4">
        <f t="shared" si="41"/>
        <v>27639.559756598435</v>
      </c>
      <c r="AP16" s="4">
        <f t="shared" si="42"/>
        <v>25453.667060704356</v>
      </c>
      <c r="AQ16" s="4">
        <f t="shared" si="43"/>
        <v>26619.524517993796</v>
      </c>
      <c r="AR16" s="4">
        <f t="shared" si="44"/>
        <v>28952.880140993297</v>
      </c>
      <c r="AS16" s="4">
        <f t="shared" si="45"/>
        <v>27884.999815846426</v>
      </c>
      <c r="AT16" s="4">
        <f t="shared" si="46"/>
        <v>27805.626810250702</v>
      </c>
      <c r="AU16" s="4">
        <f t="shared" si="47"/>
        <v>27268.708249781062</v>
      </c>
      <c r="AV16" s="4">
        <f t="shared" si="48"/>
        <v>22309.990327408785</v>
      </c>
      <c r="AW16" s="4">
        <f t="shared" si="49"/>
        <v>25220.409107370433</v>
      </c>
      <c r="AX16" s="4">
        <f t="shared" si="50"/>
        <v>28898.874776884826</v>
      </c>
      <c r="AY16" s="4">
        <f t="shared" si="51"/>
        <v>28665.217807895133</v>
      </c>
      <c r="AZ16" s="4">
        <f t="shared" si="52"/>
        <v>27430.86319656076</v>
      </c>
      <c r="BA16" s="4">
        <f t="shared" si="53"/>
        <v>24908.395288913915</v>
      </c>
      <c r="BB16" s="4">
        <f t="shared" si="54"/>
        <v>28350.86805686924</v>
      </c>
      <c r="BC16" s="4">
        <f t="shared" si="55"/>
        <v>28573.161040025036</v>
      </c>
      <c r="BD16" s="4">
        <f t="shared" si="56"/>
        <v>28754.567199839905</v>
      </c>
      <c r="BE16" s="4">
        <f t="shared" si="57"/>
        <v>27845.888803364269</v>
      </c>
      <c r="BF16" s="4">
        <f t="shared" si="58"/>
        <v>27362.957684961635</v>
      </c>
      <c r="BG16" s="4">
        <f t="shared" si="59"/>
        <v>28227.621569198553</v>
      </c>
      <c r="BH16" s="4">
        <f t="shared" si="60"/>
        <v>25852.760016603512</v>
      </c>
      <c r="BI16" s="4">
        <f t="shared" si="61"/>
        <v>26370.113035902439</v>
      </c>
      <c r="BJ16" s="4">
        <f t="shared" si="62"/>
        <v>26420.722556354565</v>
      </c>
      <c r="BK16" s="4">
        <f t="shared" si="63"/>
        <v>29037.066528083436</v>
      </c>
      <c r="BL16" s="4">
        <f t="shared" si="64"/>
        <v>28562.443102389025</v>
      </c>
      <c r="BM16" s="4">
        <f t="shared" si="65"/>
        <v>25626.197217628531</v>
      </c>
      <c r="BN16" s="4">
        <f t="shared" si="66"/>
        <v>26931.06414623266</v>
      </c>
      <c r="BO16" s="4">
        <f t="shared" si="67"/>
        <v>26669.153313992261</v>
      </c>
      <c r="BP16" s="4">
        <f t="shared" si="68"/>
        <v>25269.439489430664</v>
      </c>
      <c r="BQ16" s="4">
        <f t="shared" si="5"/>
        <v>26619.524517993796</v>
      </c>
      <c r="BR16" s="4">
        <f t="shared" si="94"/>
        <v>27184.317135542715</v>
      </c>
      <c r="BS16" s="4">
        <f t="shared" si="95"/>
        <v>26440.097538528695</v>
      </c>
      <c r="BT16" s="4">
        <f t="shared" si="96"/>
        <v>27651.342846856729</v>
      </c>
      <c r="BU16" s="4">
        <f t="shared" si="97"/>
        <v>27582.874108006821</v>
      </c>
      <c r="BV16" s="4">
        <f t="shared" si="98"/>
        <v>25210.322123342801</v>
      </c>
      <c r="BW16" s="4">
        <f t="shared" si="99"/>
        <v>27684.327776794493</v>
      </c>
      <c r="BX16" s="4">
        <f t="shared" si="100"/>
        <v>26294.146839292098</v>
      </c>
      <c r="BY16" s="4">
        <f t="shared" si="101"/>
        <v>28628.554683586794</v>
      </c>
      <c r="BZ16" s="4">
        <f t="shared" si="102"/>
        <v>27893.832221181765</v>
      </c>
      <c r="CA16" s="4">
        <f t="shared" si="103"/>
        <v>24659.158717952218</v>
      </c>
      <c r="CB16" s="4">
        <f t="shared" si="69"/>
        <v>25922.627677386521</v>
      </c>
      <c r="CC16" s="4">
        <f t="shared" si="70"/>
        <v>27131.997590695519</v>
      </c>
      <c r="CD16" s="4">
        <f t="shared" si="71"/>
        <v>27311.711171527495</v>
      </c>
      <c r="CE16" s="4">
        <f t="shared" si="72"/>
        <v>25809.01567167565</v>
      </c>
      <c r="CF16" s="4">
        <f t="shared" si="73"/>
        <v>25147.230948415043</v>
      </c>
      <c r="CG16" s="4">
        <f t="shared" si="74"/>
        <v>28447.148523771932</v>
      </c>
      <c r="CH16" s="4">
        <f t="shared" si="75"/>
        <v>27843.710590617375</v>
      </c>
      <c r="CI16" s="4">
        <f t="shared" si="76"/>
        <v>28719.2231720036</v>
      </c>
      <c r="CJ16" s="4">
        <f t="shared" si="77"/>
        <v>28350.86805686924</v>
      </c>
      <c r="CK16" s="4">
        <f t="shared" si="78"/>
        <v>28227.621569198553</v>
      </c>
      <c r="CL16" s="4">
        <f t="shared" si="79"/>
        <v>27437.566249150615</v>
      </c>
      <c r="CM16" s="4">
        <f t="shared" si="80"/>
        <v>28754.567199839905</v>
      </c>
      <c r="CN16" s="4">
        <f t="shared" si="81"/>
        <v>28754.567199839905</v>
      </c>
      <c r="CO16" s="4">
        <f t="shared" si="82"/>
        <v>29037.066528083436</v>
      </c>
      <c r="CP16" s="4">
        <f t="shared" si="83"/>
        <v>28539.205291642025</v>
      </c>
      <c r="CQ16" s="4">
        <f t="shared" si="84"/>
        <v>29098.176142023665</v>
      </c>
      <c r="CR16" s="4">
        <f t="shared" si="85"/>
        <v>27119.868239846226</v>
      </c>
      <c r="CS16" s="4">
        <f t="shared" si="86"/>
        <v>26190.092126893967</v>
      </c>
      <c r="CT16" s="4">
        <f t="shared" si="87"/>
        <v>28350.86805686924</v>
      </c>
      <c r="CU16" s="4">
        <f t="shared" si="88"/>
        <v>26011.610479855917</v>
      </c>
      <c r="CV16" s="4">
        <f t="shared" si="89"/>
        <v>24891.091419904329</v>
      </c>
      <c r="CW16" s="4">
        <f t="shared" si="90"/>
        <v>28665.217807895133</v>
      </c>
      <c r="CX16" s="4">
        <f t="shared" si="91"/>
        <v>26815.085652519934</v>
      </c>
      <c r="CY16" s="4">
        <f t="shared" si="92"/>
        <v>27701.874499075017</v>
      </c>
      <c r="CZ16" s="4">
        <f t="shared" si="93"/>
        <v>28719.2231720036</v>
      </c>
    </row>
    <row r="17" spans="2:104" x14ac:dyDescent="0.25">
      <c r="B17" s="1">
        <v>45382</v>
      </c>
      <c r="C17">
        <v>14</v>
      </c>
      <c r="D17" s="4">
        <f>Table1[[#This Row],[Monthly Income Invested ($)]]</f>
        <v>1325</v>
      </c>
      <c r="E17" s="4">
        <f t="shared" si="4"/>
        <v>27848.377195301713</v>
      </c>
      <c r="F17" s="4">
        <f t="shared" si="6"/>
        <v>29959.376737437931</v>
      </c>
      <c r="G17" s="4">
        <f t="shared" si="7"/>
        <v>26600.314770517889</v>
      </c>
      <c r="H17" s="4">
        <f t="shared" si="8"/>
        <v>28378.27719050493</v>
      </c>
      <c r="I17" s="4">
        <f t="shared" si="9"/>
        <v>29294.977380171858</v>
      </c>
      <c r="J17" s="4">
        <f t="shared" si="10"/>
        <v>29863.907945841107</v>
      </c>
      <c r="K17" s="4">
        <f t="shared" si="11"/>
        <v>29959.376737437931</v>
      </c>
      <c r="L17" s="4">
        <f t="shared" si="12"/>
        <v>28805.009845370423</v>
      </c>
      <c r="M17" s="4">
        <f t="shared" si="13"/>
        <v>30172.008247864454</v>
      </c>
      <c r="N17" s="4">
        <f t="shared" si="14"/>
        <v>29959.376737437931</v>
      </c>
      <c r="O17" s="4">
        <f t="shared" si="15"/>
        <v>30491.859119533299</v>
      </c>
      <c r="P17" s="4">
        <f t="shared" si="16"/>
        <v>31164.457155276625</v>
      </c>
      <c r="Q17" s="4">
        <f t="shared" si="17"/>
        <v>26724.694404554262</v>
      </c>
      <c r="R17" s="4">
        <f t="shared" si="18"/>
        <v>30556.767352124843</v>
      </c>
      <c r="S17" s="4">
        <f t="shared" si="19"/>
        <v>28274.21959003176</v>
      </c>
      <c r="T17" s="4">
        <f t="shared" si="20"/>
        <v>29243.218401603379</v>
      </c>
      <c r="U17" s="4">
        <f t="shared" si="21"/>
        <v>29030.171828526367</v>
      </c>
      <c r="V17" s="4">
        <f t="shared" si="22"/>
        <v>30582.772125837106</v>
      </c>
      <c r="W17" s="4">
        <f t="shared" si="23"/>
        <v>24741.785000162636</v>
      </c>
      <c r="X17" s="4">
        <f t="shared" si="24"/>
        <v>28812.365582439445</v>
      </c>
      <c r="Y17" s="4">
        <f t="shared" si="25"/>
        <v>30385.590883238041</v>
      </c>
      <c r="Z17" s="4">
        <f t="shared" si="26"/>
        <v>28543.593597248651</v>
      </c>
      <c r="AA17" s="4">
        <f t="shared" si="27"/>
        <v>30582.772125837106</v>
      </c>
      <c r="AB17" s="4">
        <f t="shared" si="28"/>
        <v>29959.376737437931</v>
      </c>
      <c r="AC17" s="4">
        <f t="shared" si="29"/>
        <v>27118.896332765664</v>
      </c>
      <c r="AD17" s="4">
        <f t="shared" si="30"/>
        <v>30647.436858031735</v>
      </c>
      <c r="AE17" s="4">
        <f t="shared" si="31"/>
        <v>28909.828283242769</v>
      </c>
      <c r="AF17" s="4">
        <f t="shared" si="32"/>
        <v>27838.599989114613</v>
      </c>
      <c r="AG17" s="4">
        <f t="shared" si="33"/>
        <v>29959.376737437931</v>
      </c>
      <c r="AH17" s="4">
        <f t="shared" si="34"/>
        <v>25013.943744369793</v>
      </c>
      <c r="AI17" s="4">
        <f t="shared" si="35"/>
        <v>26937.485417246669</v>
      </c>
      <c r="AJ17" s="4">
        <f t="shared" si="36"/>
        <v>27942.60734576848</v>
      </c>
      <c r="AK17" s="4">
        <f t="shared" si="37"/>
        <v>30173.067533412916</v>
      </c>
      <c r="AL17" s="4">
        <f t="shared" si="38"/>
        <v>27394.169545853299</v>
      </c>
      <c r="AM17" s="4">
        <f t="shared" si="39"/>
        <v>25524.610909120889</v>
      </c>
      <c r="AN17" s="4">
        <f t="shared" si="40"/>
        <v>30172.008247864454</v>
      </c>
      <c r="AO17" s="4">
        <f t="shared" si="41"/>
        <v>29240.95535416442</v>
      </c>
      <c r="AP17" s="4">
        <f t="shared" si="42"/>
        <v>24329.883358180261</v>
      </c>
      <c r="AQ17" s="4">
        <f t="shared" si="43"/>
        <v>28210.719763173733</v>
      </c>
      <c r="AR17" s="4">
        <f t="shared" si="44"/>
        <v>30567.408942403228</v>
      </c>
      <c r="AS17" s="4">
        <f t="shared" si="45"/>
        <v>29488.849814004891</v>
      </c>
      <c r="AT17" s="4">
        <f t="shared" si="46"/>
        <v>29408.68307835321</v>
      </c>
      <c r="AU17" s="4">
        <f t="shared" si="47"/>
        <v>29070.910644152234</v>
      </c>
      <c r="AV17" s="4">
        <f t="shared" si="48"/>
        <v>23858.090230682872</v>
      </c>
      <c r="AW17" s="4">
        <f t="shared" si="49"/>
        <v>26797.613198444138</v>
      </c>
      <c r="AX17" s="4">
        <f t="shared" si="50"/>
        <v>30007.133216058191</v>
      </c>
      <c r="AY17" s="4">
        <f t="shared" si="51"/>
        <v>30276.869985974085</v>
      </c>
      <c r="AZ17" s="4">
        <f t="shared" si="52"/>
        <v>29030.171828526367</v>
      </c>
      <c r="BA17" s="4">
        <f t="shared" si="53"/>
        <v>26482.479241803056</v>
      </c>
      <c r="BB17" s="4">
        <f t="shared" si="54"/>
        <v>29959.376737437931</v>
      </c>
      <c r="BC17" s="4">
        <f t="shared" si="55"/>
        <v>30398.191358225475</v>
      </c>
      <c r="BD17" s="4">
        <f t="shared" si="56"/>
        <v>30367.112871838304</v>
      </c>
      <c r="BE17" s="4">
        <f t="shared" si="57"/>
        <v>29449.34769139791</v>
      </c>
      <c r="BF17" s="4">
        <f t="shared" si="58"/>
        <v>28961.587261811252</v>
      </c>
      <c r="BG17" s="4">
        <f t="shared" si="59"/>
        <v>29834.897784890538</v>
      </c>
      <c r="BH17" s="4">
        <f t="shared" si="60"/>
        <v>27630.183316894076</v>
      </c>
      <c r="BI17" s="4">
        <f t="shared" si="61"/>
        <v>27958.814166261465</v>
      </c>
      <c r="BJ17" s="4">
        <f t="shared" si="62"/>
        <v>28009.929781918112</v>
      </c>
      <c r="BK17" s="4">
        <f t="shared" si="63"/>
        <v>30652.437193364272</v>
      </c>
      <c r="BL17" s="4">
        <f t="shared" si="64"/>
        <v>30173.067533412916</v>
      </c>
      <c r="BM17" s="4">
        <f t="shared" si="65"/>
        <v>27399.655668937034</v>
      </c>
      <c r="BN17" s="4">
        <f t="shared" si="66"/>
        <v>28525.374787694986</v>
      </c>
      <c r="BO17" s="4">
        <f t="shared" si="67"/>
        <v>28260.844847132183</v>
      </c>
      <c r="BP17" s="4">
        <f t="shared" si="68"/>
        <v>26847.133884324972</v>
      </c>
      <c r="BQ17" s="4">
        <f t="shared" si="5"/>
        <v>28410.366197058687</v>
      </c>
      <c r="BR17" s="4">
        <f t="shared" si="94"/>
        <v>28781.160306898142</v>
      </c>
      <c r="BS17" s="4">
        <f t="shared" si="95"/>
        <v>28029.498513913983</v>
      </c>
      <c r="BT17" s="4">
        <f t="shared" si="96"/>
        <v>29252.856275325295</v>
      </c>
      <c r="BU17" s="4">
        <f t="shared" si="97"/>
        <v>28701.002552196773</v>
      </c>
      <c r="BV17" s="4">
        <f t="shared" si="98"/>
        <v>26787.42534457623</v>
      </c>
      <c r="BW17" s="4">
        <f t="shared" si="99"/>
        <v>29286.171054562437</v>
      </c>
      <c r="BX17" s="4">
        <f t="shared" si="100"/>
        <v>27882.088307685019</v>
      </c>
      <c r="BY17" s="4">
        <f t="shared" si="101"/>
        <v>30239.840230422662</v>
      </c>
      <c r="BZ17" s="4">
        <f t="shared" si="102"/>
        <v>29497.770543393584</v>
      </c>
      <c r="CA17" s="4">
        <f t="shared" si="103"/>
        <v>26415.693995516383</v>
      </c>
      <c r="CB17" s="4">
        <f t="shared" si="69"/>
        <v>27506.853954160386</v>
      </c>
      <c r="CC17" s="4">
        <f t="shared" si="70"/>
        <v>28728.317566602473</v>
      </c>
      <c r="CD17" s="4">
        <f t="shared" si="71"/>
        <v>28909.828283242769</v>
      </c>
      <c r="CE17" s="4">
        <f t="shared" si="72"/>
        <v>27392.105828392407</v>
      </c>
      <c r="CF17" s="4">
        <f t="shared" si="73"/>
        <v>26723.703257899193</v>
      </c>
      <c r="CG17" s="4">
        <f t="shared" si="74"/>
        <v>30056.62000900965</v>
      </c>
      <c r="CH17" s="4">
        <f t="shared" si="75"/>
        <v>29655.975525953181</v>
      </c>
      <c r="CI17" s="4">
        <f t="shared" si="76"/>
        <v>27298.273863351274</v>
      </c>
      <c r="CJ17" s="4">
        <f t="shared" si="77"/>
        <v>29959.376737437931</v>
      </c>
      <c r="CK17" s="4">
        <f t="shared" si="78"/>
        <v>29834.897784890538</v>
      </c>
      <c r="CL17" s="4">
        <f t="shared" si="79"/>
        <v>29242.723658510753</v>
      </c>
      <c r="CM17" s="4">
        <f t="shared" si="80"/>
        <v>29863.907945841107</v>
      </c>
      <c r="CN17" s="4">
        <f t="shared" si="81"/>
        <v>30367.112871838304</v>
      </c>
      <c r="CO17" s="4">
        <f t="shared" si="82"/>
        <v>30144.288529122812</v>
      </c>
      <c r="CP17" s="4">
        <f t="shared" si="83"/>
        <v>30149.597344558446</v>
      </c>
      <c r="CQ17" s="4">
        <f t="shared" si="84"/>
        <v>30204.939820958491</v>
      </c>
      <c r="CR17" s="4">
        <f t="shared" si="85"/>
        <v>28716.066922244689</v>
      </c>
      <c r="CS17" s="4">
        <f t="shared" si="86"/>
        <v>27776.993048162909</v>
      </c>
      <c r="CT17" s="4">
        <f t="shared" si="87"/>
        <v>29463.23654644272</v>
      </c>
      <c r="CU17" s="4">
        <f t="shared" si="88"/>
        <v>27596.726584654476</v>
      </c>
      <c r="CV17" s="4">
        <f t="shared" si="89"/>
        <v>26465.002334103374</v>
      </c>
      <c r="CW17" s="4">
        <f t="shared" si="90"/>
        <v>30491.859119533299</v>
      </c>
      <c r="CX17" s="4">
        <f t="shared" si="91"/>
        <v>28408.236509045135</v>
      </c>
      <c r="CY17" s="4">
        <f t="shared" si="92"/>
        <v>29303.893244065766</v>
      </c>
      <c r="CZ17" s="4">
        <f t="shared" si="93"/>
        <v>30331.415403723637</v>
      </c>
    </row>
    <row r="18" spans="2:104" x14ac:dyDescent="0.25">
      <c r="B18" s="1">
        <v>45412</v>
      </c>
      <c r="C18">
        <v>15</v>
      </c>
      <c r="D18" s="4">
        <f>Table1[[#This Row],[Monthly Income Invested ($)]]</f>
        <v>1325</v>
      </c>
      <c r="E18" s="4">
        <f t="shared" si="4"/>
        <v>29451.860967254732</v>
      </c>
      <c r="F18" s="4">
        <f t="shared" si="6"/>
        <v>31583.970504812311</v>
      </c>
      <c r="G18" s="4">
        <f t="shared" si="7"/>
        <v>28191.317918223067</v>
      </c>
      <c r="H18" s="4">
        <f t="shared" si="8"/>
        <v>30199.897041338769</v>
      </c>
      <c r="I18" s="4">
        <f t="shared" si="9"/>
        <v>30912.927153973578</v>
      </c>
      <c r="J18" s="4">
        <f t="shared" si="10"/>
        <v>30964.928636247299</v>
      </c>
      <c r="K18" s="4">
        <f t="shared" si="11"/>
        <v>31583.970504812311</v>
      </c>
      <c r="L18" s="4">
        <f t="shared" si="12"/>
        <v>30418.059943824126</v>
      </c>
      <c r="M18" s="4">
        <f t="shared" si="13"/>
        <v>32025.018392202084</v>
      </c>
      <c r="N18" s="4">
        <f t="shared" si="14"/>
        <v>31583.970504812311</v>
      </c>
      <c r="O18" s="4">
        <f t="shared" si="15"/>
        <v>32350.466654125135</v>
      </c>
      <c r="P18" s="4">
        <f t="shared" si="16"/>
        <v>32801.101726829394</v>
      </c>
      <c r="Q18" s="4">
        <f t="shared" si="17"/>
        <v>28517.376556633964</v>
      </c>
      <c r="R18" s="4">
        <f t="shared" si="18"/>
        <v>31652.591596983908</v>
      </c>
      <c r="S18" s="4">
        <f t="shared" si="19"/>
        <v>29881.961785932079</v>
      </c>
      <c r="T18" s="4">
        <f t="shared" si="20"/>
        <v>30860.650585619413</v>
      </c>
      <c r="U18" s="4">
        <f t="shared" si="21"/>
        <v>30645.473546811631</v>
      </c>
      <c r="V18" s="4">
        <f t="shared" si="22"/>
        <v>32442.970638039256</v>
      </c>
      <c r="W18" s="4">
        <f t="shared" si="23"/>
        <v>26499.766237665484</v>
      </c>
      <c r="X18" s="4">
        <f t="shared" si="24"/>
        <v>30425.489238263839</v>
      </c>
      <c r="Y18" s="4">
        <f t="shared" si="25"/>
        <v>32014.446792070423</v>
      </c>
      <c r="Z18" s="4">
        <f t="shared" si="26"/>
        <v>30154.029533221139</v>
      </c>
      <c r="AA18" s="4">
        <f t="shared" si="27"/>
        <v>32442.970638039256</v>
      </c>
      <c r="AB18" s="4">
        <f t="shared" si="28"/>
        <v>31583.970504812311</v>
      </c>
      <c r="AC18" s="4">
        <f t="shared" si="29"/>
        <v>28715.085296093319</v>
      </c>
      <c r="AD18" s="4">
        <f t="shared" si="30"/>
        <v>31742.581081596498</v>
      </c>
      <c r="AE18" s="4">
        <f t="shared" si="31"/>
        <v>30523.926566075195</v>
      </c>
      <c r="AF18" s="4">
        <f t="shared" si="32"/>
        <v>29650.775488924122</v>
      </c>
      <c r="AG18" s="4">
        <f t="shared" si="33"/>
        <v>31583.970504812311</v>
      </c>
      <c r="AH18" s="4">
        <f t="shared" si="34"/>
        <v>26776.687759896267</v>
      </c>
      <c r="AI18" s="4">
        <f t="shared" si="35"/>
        <v>28531.860271419137</v>
      </c>
      <c r="AJ18" s="4">
        <f t="shared" si="36"/>
        <v>29756.60297431943</v>
      </c>
      <c r="AK18" s="4">
        <f t="shared" si="37"/>
        <v>31799.798208747045</v>
      </c>
      <c r="AL18" s="4">
        <f t="shared" si="38"/>
        <v>28513.7132742594</v>
      </c>
      <c r="AM18" s="4">
        <f t="shared" si="39"/>
        <v>27104.857018212097</v>
      </c>
      <c r="AN18" s="4">
        <f t="shared" si="40"/>
        <v>32025.018392202084</v>
      </c>
      <c r="AO18" s="4">
        <f t="shared" si="41"/>
        <v>30858.364907706065</v>
      </c>
      <c r="AP18" s="4">
        <f t="shared" si="42"/>
        <v>25898.182191762065</v>
      </c>
      <c r="AQ18" s="4">
        <f t="shared" si="43"/>
        <v>29817.826960805469</v>
      </c>
      <c r="AR18" s="4">
        <f t="shared" si="44"/>
        <v>32198.08303182726</v>
      </c>
      <c r="AS18" s="4">
        <f t="shared" si="45"/>
        <v>31108.738312144938</v>
      </c>
      <c r="AT18" s="4">
        <f t="shared" si="46"/>
        <v>31027.769909136743</v>
      </c>
      <c r="AU18" s="4">
        <f t="shared" si="47"/>
        <v>30904.651580424899</v>
      </c>
      <c r="AV18" s="4">
        <f t="shared" si="48"/>
        <v>25421.671132989701</v>
      </c>
      <c r="AW18" s="4">
        <f t="shared" si="49"/>
        <v>28390.589330428578</v>
      </c>
      <c r="AX18" s="4">
        <f t="shared" si="50"/>
        <v>31107.079716937755</v>
      </c>
      <c r="AY18" s="4">
        <f t="shared" si="51"/>
        <v>31904.638685833826</v>
      </c>
      <c r="AZ18" s="4">
        <f t="shared" si="52"/>
        <v>30645.473546811631</v>
      </c>
      <c r="BA18" s="4">
        <f t="shared" si="53"/>
        <v>28072.304034221088</v>
      </c>
      <c r="BB18" s="4">
        <f t="shared" si="54"/>
        <v>31583.970504812311</v>
      </c>
      <c r="BC18" s="4">
        <f t="shared" si="55"/>
        <v>32255.159706994422</v>
      </c>
      <c r="BD18" s="4">
        <f t="shared" si="56"/>
        <v>31995.784000556687</v>
      </c>
      <c r="BE18" s="4">
        <f t="shared" si="57"/>
        <v>31068.84116831189</v>
      </c>
      <c r="BF18" s="4">
        <f t="shared" si="58"/>
        <v>30576.203134429365</v>
      </c>
      <c r="BG18" s="4">
        <f t="shared" si="59"/>
        <v>31458.246762739444</v>
      </c>
      <c r="BH18" s="4">
        <f t="shared" si="60"/>
        <v>29438.711524939725</v>
      </c>
      <c r="BI18" s="4">
        <f t="shared" si="61"/>
        <v>29563.40230792408</v>
      </c>
      <c r="BJ18" s="4">
        <f t="shared" si="62"/>
        <v>29615.029079737295</v>
      </c>
      <c r="BK18" s="4">
        <f t="shared" si="63"/>
        <v>32283.961565297916</v>
      </c>
      <c r="BL18" s="4">
        <f t="shared" si="64"/>
        <v>31799.798208747045</v>
      </c>
      <c r="BM18" s="4">
        <f t="shared" si="65"/>
        <v>29204.149643143435</v>
      </c>
      <c r="BN18" s="4">
        <f t="shared" si="66"/>
        <v>30135.628535571937</v>
      </c>
      <c r="BO18" s="4">
        <f t="shared" si="67"/>
        <v>29868.453295603504</v>
      </c>
      <c r="BP18" s="4">
        <f t="shared" si="68"/>
        <v>28440.605223168222</v>
      </c>
      <c r="BQ18" s="4">
        <f t="shared" si="5"/>
        <v>30232.547605507218</v>
      </c>
      <c r="BR18" s="4">
        <f t="shared" si="94"/>
        <v>30393.971909967124</v>
      </c>
      <c r="BS18" s="4">
        <f t="shared" si="95"/>
        <v>29634.793499053121</v>
      </c>
      <c r="BT18" s="4">
        <f t="shared" si="96"/>
        <v>30870.384838078549</v>
      </c>
      <c r="BU18" s="4">
        <f t="shared" si="97"/>
        <v>29810.7450330553</v>
      </c>
      <c r="BV18" s="4">
        <f t="shared" si="98"/>
        <v>28380.299598021993</v>
      </c>
      <c r="BW18" s="4">
        <f t="shared" si="99"/>
        <v>30904.032765108062</v>
      </c>
      <c r="BX18" s="4">
        <f t="shared" si="100"/>
        <v>29485.909190761868</v>
      </c>
      <c r="BY18" s="4">
        <f t="shared" si="101"/>
        <v>31867.238632726891</v>
      </c>
      <c r="BZ18" s="4">
        <f t="shared" si="102"/>
        <v>31117.74824882752</v>
      </c>
      <c r="CA18" s="4">
        <f t="shared" si="103"/>
        <v>28202.968640437921</v>
      </c>
      <c r="CB18" s="4">
        <f t="shared" si="69"/>
        <v>29106.92249370199</v>
      </c>
      <c r="CC18" s="4">
        <f t="shared" si="70"/>
        <v>30340.600742268496</v>
      </c>
      <c r="CD18" s="4">
        <f t="shared" si="71"/>
        <v>30523.926566075195</v>
      </c>
      <c r="CE18" s="4">
        <f t="shared" si="72"/>
        <v>28991.026886676333</v>
      </c>
      <c r="CF18" s="4">
        <f t="shared" si="73"/>
        <v>28315.940290478185</v>
      </c>
      <c r="CG18" s="4">
        <f t="shared" si="74"/>
        <v>31682.186209099746</v>
      </c>
      <c r="CH18" s="4">
        <f t="shared" si="75"/>
        <v>31499.955097657363</v>
      </c>
      <c r="CI18" s="4">
        <f t="shared" si="76"/>
        <v>28896.256601984787</v>
      </c>
      <c r="CJ18" s="4">
        <f t="shared" si="77"/>
        <v>31583.970504812311</v>
      </c>
      <c r="CK18" s="4">
        <f t="shared" si="78"/>
        <v>31458.246762739444</v>
      </c>
      <c r="CL18" s="4">
        <f t="shared" si="79"/>
        <v>31079.471322534693</v>
      </c>
      <c r="CM18" s="4">
        <f t="shared" si="80"/>
        <v>30964.928636247299</v>
      </c>
      <c r="CN18" s="4">
        <f t="shared" si="81"/>
        <v>31995.784000556687</v>
      </c>
      <c r="CO18" s="4">
        <f t="shared" si="82"/>
        <v>31243.206365154394</v>
      </c>
      <c r="CP18" s="4">
        <f t="shared" si="83"/>
        <v>31776.09331800403</v>
      </c>
      <c r="CQ18" s="4">
        <f t="shared" si="84"/>
        <v>31303.402772301302</v>
      </c>
      <c r="CR18" s="4">
        <f t="shared" si="85"/>
        <v>30328.227591467137</v>
      </c>
      <c r="CS18" s="4">
        <f t="shared" si="86"/>
        <v>29379.76297864454</v>
      </c>
      <c r="CT18" s="4">
        <f t="shared" si="87"/>
        <v>30567.2622723444</v>
      </c>
      <c r="CU18" s="4">
        <f t="shared" si="88"/>
        <v>29197.693850501022</v>
      </c>
      <c r="CV18" s="4">
        <f t="shared" si="89"/>
        <v>28054.652357444407</v>
      </c>
      <c r="CW18" s="4">
        <f t="shared" si="90"/>
        <v>32350.466654125135</v>
      </c>
      <c r="CX18" s="4">
        <f t="shared" si="91"/>
        <v>30017.318874135588</v>
      </c>
      <c r="CY18" s="4">
        <f t="shared" si="92"/>
        <v>30921.932176506423</v>
      </c>
      <c r="CZ18" s="4">
        <f t="shared" si="93"/>
        <v>31959.729557760875</v>
      </c>
    </row>
    <row r="19" spans="2:104" x14ac:dyDescent="0.25">
      <c r="B19" s="1">
        <v>45443</v>
      </c>
      <c r="C19">
        <v>16</v>
      </c>
      <c r="D19" s="4">
        <f>Table1[[#This Row],[Monthly Income Invested ($)]]</f>
        <v>1325</v>
      </c>
      <c r="E19" s="4">
        <f t="shared" si="4"/>
        <v>31071.37957692728</v>
      </c>
      <c r="F19" s="4">
        <f t="shared" si="6"/>
        <v>33224.810209860429</v>
      </c>
      <c r="G19" s="4">
        <f t="shared" si="7"/>
        <v>29798.231097405296</v>
      </c>
      <c r="H19" s="4">
        <f t="shared" si="8"/>
        <v>32053.3952395622</v>
      </c>
      <c r="I19" s="4">
        <f t="shared" si="9"/>
        <v>32547.056425513314</v>
      </c>
      <c r="J19" s="4">
        <f t="shared" si="10"/>
        <v>32057.691671475448</v>
      </c>
      <c r="K19" s="4">
        <f t="shared" si="11"/>
        <v>33224.810209860429</v>
      </c>
      <c r="L19" s="4">
        <f t="shared" si="12"/>
        <v>32047.240543262367</v>
      </c>
      <c r="M19" s="4">
        <f t="shared" si="13"/>
        <v>33910.45621406562</v>
      </c>
      <c r="N19" s="4">
        <f t="shared" si="14"/>
        <v>33224.810209860429</v>
      </c>
      <c r="O19" s="4">
        <f t="shared" si="15"/>
        <v>34241.59982057233</v>
      </c>
      <c r="P19" s="4">
        <f t="shared" si="16"/>
        <v>34454.112744097685</v>
      </c>
      <c r="Q19" s="4">
        <f t="shared" si="17"/>
        <v>30341.430646375062</v>
      </c>
      <c r="R19" s="4">
        <f t="shared" si="18"/>
        <v>32740.19716000653</v>
      </c>
      <c r="S19" s="4">
        <f t="shared" si="19"/>
        <v>31505.781403791399</v>
      </c>
      <c r="T19" s="4">
        <f t="shared" si="20"/>
        <v>32494.257091475607</v>
      </c>
      <c r="U19" s="4">
        <f t="shared" si="21"/>
        <v>29049.235454051774</v>
      </c>
      <c r="V19" s="4">
        <f t="shared" si="22"/>
        <v>34335.722624204944</v>
      </c>
      <c r="W19" s="4">
        <f t="shared" si="23"/>
        <v>28288.512146824633</v>
      </c>
      <c r="X19" s="4">
        <f t="shared" si="24"/>
        <v>32054.744130646479</v>
      </c>
      <c r="Y19" s="4">
        <f t="shared" si="25"/>
        <v>33659.591259991124</v>
      </c>
      <c r="Z19" s="4">
        <f t="shared" si="26"/>
        <v>31780.569828553351</v>
      </c>
      <c r="AA19" s="4">
        <f t="shared" si="27"/>
        <v>34335.722624204944</v>
      </c>
      <c r="AB19" s="4">
        <f t="shared" si="28"/>
        <v>33224.810209860429</v>
      </c>
      <c r="AC19" s="4">
        <f t="shared" si="29"/>
        <v>27294.512534148827</v>
      </c>
      <c r="AD19" s="4">
        <f t="shared" si="30"/>
        <v>32829.511723484524</v>
      </c>
      <c r="AE19" s="4">
        <f t="shared" si="31"/>
        <v>28938.749248562352</v>
      </c>
      <c r="AF19" s="4">
        <f t="shared" si="32"/>
        <v>31494.664059980296</v>
      </c>
      <c r="AG19" s="4">
        <f t="shared" si="33"/>
        <v>33224.810209860429</v>
      </c>
      <c r="AH19" s="4">
        <f t="shared" si="34"/>
        <v>28570.279795694452</v>
      </c>
      <c r="AI19" s="4">
        <f t="shared" si="35"/>
        <v>30142.178874133329</v>
      </c>
      <c r="AJ19" s="4">
        <f t="shared" si="36"/>
        <v>31602.343526370023</v>
      </c>
      <c r="AK19" s="4">
        <f t="shared" si="37"/>
        <v>33442.796190834517</v>
      </c>
      <c r="AL19" s="4">
        <f t="shared" si="38"/>
        <v>29624.860424702456</v>
      </c>
      <c r="AM19" s="4">
        <f t="shared" si="39"/>
        <v>28700.905588394216</v>
      </c>
      <c r="AN19" s="4">
        <f t="shared" si="40"/>
        <v>33910.45621406562</v>
      </c>
      <c r="AO19" s="4">
        <f t="shared" si="41"/>
        <v>32491.948556783125</v>
      </c>
      <c r="AP19" s="4">
        <f t="shared" si="42"/>
        <v>24733.947612311717</v>
      </c>
      <c r="AQ19" s="4">
        <f t="shared" si="43"/>
        <v>31441.005230413524</v>
      </c>
      <c r="AR19" s="4">
        <f t="shared" si="44"/>
        <v>33845.063862145529</v>
      </c>
      <c r="AS19" s="4">
        <f t="shared" si="45"/>
        <v>32744.825695266387</v>
      </c>
      <c r="AT19" s="4">
        <f t="shared" si="46"/>
        <v>32663.047608228109</v>
      </c>
      <c r="AU19" s="4">
        <f t="shared" si="47"/>
        <v>32770.482983082336</v>
      </c>
      <c r="AV19" s="4">
        <f t="shared" si="48"/>
        <v>27000.887844319597</v>
      </c>
      <c r="AW19" s="4">
        <f t="shared" si="49"/>
        <v>29999.495223732865</v>
      </c>
      <c r="AX19" s="4">
        <f t="shared" si="50"/>
        <v>32198.776619060722</v>
      </c>
      <c r="AY19" s="4">
        <f t="shared" si="51"/>
        <v>33548.685072692169</v>
      </c>
      <c r="AZ19" s="4">
        <f t="shared" si="52"/>
        <v>32276.928282279747</v>
      </c>
      <c r="BA19" s="4">
        <f t="shared" si="53"/>
        <v>26710.22436710697</v>
      </c>
      <c r="BB19" s="4">
        <f t="shared" si="54"/>
        <v>33224.810209860429</v>
      </c>
      <c r="BC19" s="4">
        <f t="shared" si="55"/>
        <v>34144.625001866829</v>
      </c>
      <c r="BD19" s="4">
        <f t="shared" si="56"/>
        <v>33640.741840562259</v>
      </c>
      <c r="BE19" s="4">
        <f t="shared" si="57"/>
        <v>32704.529579995011</v>
      </c>
      <c r="BF19" s="4">
        <f t="shared" si="58"/>
        <v>32206.965165773658</v>
      </c>
      <c r="BG19" s="4">
        <f t="shared" si="59"/>
        <v>33097.829230366842</v>
      </c>
      <c r="BH19" s="4">
        <f t="shared" si="60"/>
        <v>31278.888976626171</v>
      </c>
      <c r="BI19" s="4">
        <f t="shared" si="61"/>
        <v>31184.036331003321</v>
      </c>
      <c r="BJ19" s="4">
        <f t="shared" si="62"/>
        <v>31236.179370534668</v>
      </c>
      <c r="BK19" s="4">
        <f t="shared" si="63"/>
        <v>33931.80118095089</v>
      </c>
      <c r="BL19" s="4">
        <f t="shared" si="64"/>
        <v>33442.796190834517</v>
      </c>
      <c r="BM19" s="4">
        <f t="shared" si="65"/>
        <v>31040.222261898449</v>
      </c>
      <c r="BN19" s="4">
        <f t="shared" si="66"/>
        <v>31761.984820927657</v>
      </c>
      <c r="BO19" s="4">
        <f t="shared" si="67"/>
        <v>31492.137828559538</v>
      </c>
      <c r="BP19" s="4">
        <f t="shared" si="68"/>
        <v>30050.011275399906</v>
      </c>
      <c r="BQ19" s="4">
        <f t="shared" si="5"/>
        <v>32086.617188603595</v>
      </c>
      <c r="BR19" s="4">
        <f t="shared" si="94"/>
        <v>32022.911629066795</v>
      </c>
      <c r="BS19" s="4">
        <f t="shared" si="95"/>
        <v>31256.141434043653</v>
      </c>
      <c r="BT19" s="4">
        <f t="shared" si="96"/>
        <v>32504.088686459334</v>
      </c>
      <c r="BU19" s="4">
        <f t="shared" si="97"/>
        <v>30912.164445307386</v>
      </c>
      <c r="BV19" s="4">
        <f t="shared" si="98"/>
        <v>29989.102594002212</v>
      </c>
      <c r="BW19" s="4">
        <f t="shared" si="99"/>
        <v>32538.073092759143</v>
      </c>
      <c r="BX19" s="4">
        <f t="shared" si="100"/>
        <v>31105.768282669487</v>
      </c>
      <c r="BY19" s="4">
        <f t="shared" si="101"/>
        <v>33510.911019054161</v>
      </c>
      <c r="BZ19" s="4">
        <f t="shared" si="102"/>
        <v>32753.925731315794</v>
      </c>
      <c r="CA19" s="4">
        <f t="shared" si="103"/>
        <v>30021.520591645585</v>
      </c>
      <c r="CB19" s="4">
        <f t="shared" si="69"/>
        <v>30722.991718639008</v>
      </c>
      <c r="CC19" s="4">
        <f t="shared" si="70"/>
        <v>31969.00674969118</v>
      </c>
      <c r="CD19" s="4">
        <f t="shared" si="71"/>
        <v>32154.165831735947</v>
      </c>
      <c r="CE19" s="4">
        <f t="shared" si="72"/>
        <v>30605.937155543095</v>
      </c>
      <c r="CF19" s="4">
        <f t="shared" si="73"/>
        <v>29924.099693382967</v>
      </c>
      <c r="CG19" s="4">
        <f t="shared" si="74"/>
        <v>33324.008071190743</v>
      </c>
      <c r="CH19" s="4">
        <f t="shared" si="75"/>
        <v>33376.204311866371</v>
      </c>
      <c r="CI19" s="4">
        <f t="shared" si="76"/>
        <v>30510.219168004634</v>
      </c>
      <c r="CJ19" s="4">
        <f t="shared" si="77"/>
        <v>33224.810209860429</v>
      </c>
      <c r="CK19" s="4">
        <f t="shared" si="78"/>
        <v>33097.829230366842</v>
      </c>
      <c r="CL19" s="4">
        <f t="shared" si="79"/>
        <v>32948.362070679053</v>
      </c>
      <c r="CM19" s="4">
        <f t="shared" si="80"/>
        <v>32057.691671475448</v>
      </c>
      <c r="CN19" s="4">
        <f t="shared" si="81"/>
        <v>33640.741840562259</v>
      </c>
      <c r="CO19" s="4">
        <f t="shared" si="82"/>
        <v>32333.882317415737</v>
      </c>
      <c r="CP19" s="4">
        <f t="shared" si="83"/>
        <v>33418.854251184071</v>
      </c>
      <c r="CQ19" s="4">
        <f t="shared" si="84"/>
        <v>32393.627251509046</v>
      </c>
      <c r="CR19" s="4">
        <f t="shared" si="85"/>
        <v>31956.50986738181</v>
      </c>
      <c r="CS19" s="4">
        <f t="shared" si="86"/>
        <v>30998.560608430984</v>
      </c>
      <c r="CT19" s="4">
        <f t="shared" si="87"/>
        <v>31663.007805301819</v>
      </c>
      <c r="CU19" s="4">
        <f t="shared" si="88"/>
        <v>30814.670789006032</v>
      </c>
      <c r="CV19" s="4">
        <f t="shared" si="89"/>
        <v>29660.198881018852</v>
      </c>
      <c r="CW19" s="4">
        <f t="shared" si="90"/>
        <v>34241.59982057233</v>
      </c>
      <c r="CX19" s="4">
        <f t="shared" si="91"/>
        <v>31642.492062876943</v>
      </c>
      <c r="CY19" s="4">
        <f t="shared" si="92"/>
        <v>32556.151498271487</v>
      </c>
      <c r="CZ19" s="4">
        <f t="shared" si="93"/>
        <v>33604.326853338483</v>
      </c>
    </row>
    <row r="20" spans="2:104" x14ac:dyDescent="0.25">
      <c r="B20" s="1">
        <v>45473</v>
      </c>
      <c r="C20">
        <v>17</v>
      </c>
      <c r="D20" s="4">
        <f>Table1[[#This Row],[Monthly Income Invested ($)]]</f>
        <v>1325</v>
      </c>
      <c r="E20" s="4">
        <f t="shared" si="4"/>
        <v>32707.093372696552</v>
      </c>
      <c r="F20" s="4">
        <f t="shared" si="6"/>
        <v>34882.05831195903</v>
      </c>
      <c r="G20" s="4">
        <f t="shared" si="7"/>
        <v>30899.74436417476</v>
      </c>
      <c r="H20" s="4">
        <f t="shared" si="8"/>
        <v>33698.929191957825</v>
      </c>
      <c r="I20" s="4">
        <f t="shared" si="9"/>
        <v>33627.953502321965</v>
      </c>
      <c r="J20" s="4">
        <f t="shared" si="10"/>
        <v>33703.2685881902</v>
      </c>
      <c r="K20" s="4">
        <f t="shared" si="11"/>
        <v>34882.05831195903</v>
      </c>
      <c r="L20" s="4">
        <f t="shared" si="12"/>
        <v>33933.067252769462</v>
      </c>
      <c r="M20" s="4">
        <f t="shared" si="13"/>
        <v>35574.560776206279</v>
      </c>
      <c r="N20" s="4">
        <f t="shared" si="14"/>
        <v>34882.05831195903</v>
      </c>
      <c r="O20" s="4">
        <f t="shared" si="15"/>
        <v>35309.787821918042</v>
      </c>
      <c r="P20" s="4">
        <f t="shared" si="16"/>
        <v>36123.653871538663</v>
      </c>
      <c r="Q20" s="4">
        <f t="shared" si="17"/>
        <v>28977.665114417967</v>
      </c>
      <c r="R20" s="4">
        <f t="shared" si="18"/>
        <v>34392.599131606592</v>
      </c>
      <c r="S20" s="4">
        <f t="shared" si="19"/>
        <v>33145.839217829314</v>
      </c>
      <c r="T20" s="4">
        <f t="shared" si="20"/>
        <v>33575.550163289547</v>
      </c>
      <c r="U20" s="4">
        <f t="shared" si="21"/>
        <v>30882.59707449768</v>
      </c>
      <c r="V20" s="4">
        <f t="shared" si="22"/>
        <v>36004.079850446993</v>
      </c>
      <c r="W20" s="4">
        <f t="shared" si="23"/>
        <v>29401.348305723448</v>
      </c>
      <c r="X20" s="4">
        <f t="shared" si="24"/>
        <v>33700.291571952941</v>
      </c>
      <c r="Y20" s="4">
        <f t="shared" si="25"/>
        <v>35573.634107040969</v>
      </c>
      <c r="Z20" s="4">
        <f t="shared" si="26"/>
        <v>33423.375526838885</v>
      </c>
      <c r="AA20" s="4">
        <f t="shared" si="27"/>
        <v>36004.079850446993</v>
      </c>
      <c r="AB20" s="4">
        <f t="shared" si="28"/>
        <v>34300.624133286474</v>
      </c>
      <c r="AC20" s="4">
        <f t="shared" si="29"/>
        <v>28892.457659490316</v>
      </c>
      <c r="AD20" s="4">
        <f t="shared" si="30"/>
        <v>34482.806840719371</v>
      </c>
      <c r="AE20" s="4">
        <f t="shared" si="31"/>
        <v>27497.82306694318</v>
      </c>
      <c r="AF20" s="4">
        <f t="shared" si="32"/>
        <v>32583.454079530446</v>
      </c>
      <c r="AG20" s="4">
        <f t="shared" si="33"/>
        <v>35131.244388532985</v>
      </c>
      <c r="AH20" s="4">
        <f t="shared" si="34"/>
        <v>30395.259692119107</v>
      </c>
      <c r="AI20" s="4">
        <f t="shared" si="35"/>
        <v>31768.600662874662</v>
      </c>
      <c r="AJ20" s="4">
        <f t="shared" si="36"/>
        <v>33243.366961633728</v>
      </c>
      <c r="AK20" s="4">
        <f t="shared" si="37"/>
        <v>35102.224152742863</v>
      </c>
      <c r="AL20" s="4">
        <f t="shared" si="38"/>
        <v>31468.295482134752</v>
      </c>
      <c r="AM20" s="4">
        <f t="shared" si="39"/>
        <v>30312.91464427816</v>
      </c>
      <c r="AN20" s="4">
        <f t="shared" si="40"/>
        <v>35574.560776206279</v>
      </c>
      <c r="AO20" s="4">
        <f t="shared" si="41"/>
        <v>34141.868042350958</v>
      </c>
      <c r="AP20" s="4">
        <f t="shared" si="42"/>
        <v>26491.791695527172</v>
      </c>
      <c r="AQ20" s="4">
        <f t="shared" si="43"/>
        <v>33080.415282717659</v>
      </c>
      <c r="AR20" s="4">
        <f t="shared" si="44"/>
        <v>34916.225883179439</v>
      </c>
      <c r="AS20" s="4">
        <f t="shared" si="45"/>
        <v>34642.860144933547</v>
      </c>
      <c r="AT20" s="4">
        <f t="shared" si="46"/>
        <v>34314.678084310392</v>
      </c>
      <c r="AU20" s="4">
        <f t="shared" si="47"/>
        <v>34423.187812913158</v>
      </c>
      <c r="AV20" s="4">
        <f t="shared" si="48"/>
        <v>28798.403381595192</v>
      </c>
      <c r="AW20" s="4">
        <f t="shared" si="49"/>
        <v>28462.041158373173</v>
      </c>
      <c r="AX20" s="4">
        <f t="shared" si="50"/>
        <v>33845.764385251328</v>
      </c>
      <c r="AY20" s="4">
        <f t="shared" si="51"/>
        <v>35209.17192341909</v>
      </c>
      <c r="AZ20" s="4">
        <f t="shared" si="52"/>
        <v>33924.697565102542</v>
      </c>
      <c r="BA20" s="4">
        <f t="shared" si="53"/>
        <v>28302.32661077804</v>
      </c>
      <c r="BB20" s="4">
        <f t="shared" si="54"/>
        <v>34882.05831195903</v>
      </c>
      <c r="BC20" s="4">
        <f t="shared" si="55"/>
        <v>35811.0712518855</v>
      </c>
      <c r="BD20" s="4">
        <f t="shared" si="56"/>
        <v>35302.149258967882</v>
      </c>
      <c r="BE20" s="4">
        <f t="shared" si="57"/>
        <v>34356.574875794962</v>
      </c>
      <c r="BF20" s="4">
        <f t="shared" si="58"/>
        <v>33854.034817431399</v>
      </c>
      <c r="BG20" s="4">
        <f t="shared" si="59"/>
        <v>34753.807522670511</v>
      </c>
      <c r="BH20" s="4">
        <f t="shared" si="60"/>
        <v>32916.677866392434</v>
      </c>
      <c r="BI20" s="4">
        <f t="shared" si="61"/>
        <v>32820.876694313352</v>
      </c>
      <c r="BJ20" s="4">
        <f t="shared" si="62"/>
        <v>32873.541164240014</v>
      </c>
      <c r="BK20" s="4">
        <f t="shared" si="63"/>
        <v>35596.119192760401</v>
      </c>
      <c r="BL20" s="4">
        <f t="shared" si="64"/>
        <v>35102.224152742863</v>
      </c>
      <c r="BM20" s="4">
        <f t="shared" si="65"/>
        <v>32675.624484517433</v>
      </c>
      <c r="BN20" s="4">
        <f t="shared" si="66"/>
        <v>33404.604669136934</v>
      </c>
      <c r="BO20" s="4">
        <f t="shared" si="67"/>
        <v>32580.946794845342</v>
      </c>
      <c r="BP20" s="4">
        <f t="shared" si="68"/>
        <v>28507.960249338514</v>
      </c>
      <c r="BQ20" s="4">
        <f t="shared" si="5"/>
        <v>33170.967559689074</v>
      </c>
      <c r="BR20" s="4">
        <f t="shared" si="94"/>
        <v>33668.140745357465</v>
      </c>
      <c r="BS20" s="4">
        <f t="shared" si="95"/>
        <v>32893.702848384091</v>
      </c>
      <c r="BT20" s="4">
        <f t="shared" si="96"/>
        <v>34154.129573323924</v>
      </c>
      <c r="BU20" s="4">
        <f t="shared" si="97"/>
        <v>32546.286089760459</v>
      </c>
      <c r="BV20" s="4">
        <f t="shared" si="98"/>
        <v>31613.993619942234</v>
      </c>
      <c r="BW20" s="4">
        <f t="shared" si="99"/>
        <v>34188.453823686737</v>
      </c>
      <c r="BX20" s="4">
        <f t="shared" si="100"/>
        <v>32741.825965496184</v>
      </c>
      <c r="BY20" s="4">
        <f t="shared" si="101"/>
        <v>35171.020129244702</v>
      </c>
      <c r="BZ20" s="4">
        <f t="shared" si="102"/>
        <v>34406.464988628955</v>
      </c>
      <c r="CA20" s="4">
        <f t="shared" si="103"/>
        <v>31646.73579756204</v>
      </c>
      <c r="CB20" s="4">
        <f t="shared" si="69"/>
        <v>31817.569280749216</v>
      </c>
      <c r="CC20" s="4">
        <f t="shared" si="70"/>
        <v>33853.464367810782</v>
      </c>
      <c r="CD20" s="4">
        <f t="shared" si="71"/>
        <v>33800.707490053304</v>
      </c>
      <c r="CE20" s="4">
        <f t="shared" si="72"/>
        <v>31701.392626876524</v>
      </c>
      <c r="CF20" s="4">
        <f t="shared" si="73"/>
        <v>31548.340690316796</v>
      </c>
      <c r="CG20" s="4">
        <f t="shared" si="74"/>
        <v>34982.248151902648</v>
      </c>
      <c r="CH20" s="4">
        <f t="shared" si="75"/>
        <v>35034.966354985037</v>
      </c>
      <c r="CI20" s="4">
        <f t="shared" si="76"/>
        <v>31606.392524244602</v>
      </c>
      <c r="CJ20" s="4">
        <f t="shared" si="77"/>
        <v>35131.244388532985</v>
      </c>
      <c r="CK20" s="4">
        <f t="shared" si="78"/>
        <v>34753.807522670511</v>
      </c>
      <c r="CL20" s="4">
        <f t="shared" si="79"/>
        <v>34602.845691385846</v>
      </c>
      <c r="CM20" s="4">
        <f t="shared" si="80"/>
        <v>33943.701275726271</v>
      </c>
      <c r="CN20" s="4">
        <f t="shared" si="81"/>
        <v>35302.149258967882</v>
      </c>
      <c r="CO20" s="4">
        <f t="shared" si="82"/>
        <v>33982.2211405899</v>
      </c>
      <c r="CP20" s="4">
        <f t="shared" si="83"/>
        <v>35078.042793695909</v>
      </c>
      <c r="CQ20" s="4">
        <f t="shared" si="84"/>
        <v>34042.563524024139</v>
      </c>
      <c r="CR20" s="4">
        <f t="shared" si="85"/>
        <v>33840.748790060999</v>
      </c>
      <c r="CS20" s="4">
        <f t="shared" si="86"/>
        <v>32866.035419078529</v>
      </c>
      <c r="CT20" s="4">
        <f t="shared" si="87"/>
        <v>33542.110441894605</v>
      </c>
      <c r="CU20" s="4">
        <f t="shared" si="88"/>
        <v>32678.927527813641</v>
      </c>
      <c r="CV20" s="4">
        <f t="shared" si="89"/>
        <v>30762.747389411212</v>
      </c>
      <c r="CW20" s="4">
        <f t="shared" si="90"/>
        <v>35909.015818778054</v>
      </c>
      <c r="CX20" s="4">
        <f t="shared" si="91"/>
        <v>33283.916983505711</v>
      </c>
      <c r="CY20" s="4">
        <f t="shared" si="92"/>
        <v>34206.713013254201</v>
      </c>
      <c r="CZ20" s="4">
        <f t="shared" si="93"/>
        <v>35265.370121871871</v>
      </c>
    </row>
    <row r="21" spans="2:104" x14ac:dyDescent="0.25">
      <c r="B21" s="1">
        <v>45504</v>
      </c>
      <c r="C21">
        <v>18</v>
      </c>
      <c r="D21" s="4">
        <f>Table1[[#This Row],[Monthly Income Invested ($)]]</f>
        <v>1325</v>
      </c>
      <c r="E21" s="4">
        <f t="shared" si="4"/>
        <v>34359.164306423518</v>
      </c>
      <c r="F21" s="4">
        <f t="shared" si="6"/>
        <v>36555.878895078618</v>
      </c>
      <c r="G21" s="4">
        <f t="shared" si="7"/>
        <v>31992.996281443451</v>
      </c>
      <c r="H21" s="4">
        <f t="shared" si="8"/>
        <v>31824.826635489662</v>
      </c>
      <c r="I21" s="4">
        <f t="shared" si="9"/>
        <v>34700.743851054554</v>
      </c>
      <c r="J21" s="4">
        <f t="shared" si="10"/>
        <v>35365.301274072102</v>
      </c>
      <c r="K21" s="4">
        <f t="shared" si="11"/>
        <v>36555.878895078618</v>
      </c>
      <c r="L21" s="4">
        <f t="shared" si="12"/>
        <v>35851.895929692932</v>
      </c>
      <c r="M21" s="4">
        <f t="shared" si="13"/>
        <v>37255.306383968345</v>
      </c>
      <c r="N21" s="4">
        <f t="shared" si="14"/>
        <v>36555.878895078618</v>
      </c>
      <c r="O21" s="4">
        <f t="shared" si="15"/>
        <v>36369.964413253656</v>
      </c>
      <c r="P21" s="4">
        <f t="shared" si="16"/>
        <v>37809.890410254047</v>
      </c>
      <c r="Q21" s="4">
        <f t="shared" si="17"/>
        <v>30809.774253920285</v>
      </c>
      <c r="R21" s="4">
        <f t="shared" si="18"/>
        <v>36061.525122922656</v>
      </c>
      <c r="S21" s="4">
        <f t="shared" si="19"/>
        <v>34802.297610007605</v>
      </c>
      <c r="T21" s="4">
        <f t="shared" si="20"/>
        <v>34648.73353706488</v>
      </c>
      <c r="U21" s="4">
        <f t="shared" si="21"/>
        <v>32748.042523301392</v>
      </c>
      <c r="V21" s="4">
        <f t="shared" si="22"/>
        <v>37689.120648951466</v>
      </c>
      <c r="W21" s="4">
        <f t="shared" si="23"/>
        <v>30505.838193430525</v>
      </c>
      <c r="X21" s="4">
        <f t="shared" si="24"/>
        <v>35362.294487672472</v>
      </c>
      <c r="Y21" s="4">
        <f t="shared" si="25"/>
        <v>37521.172703914192</v>
      </c>
      <c r="Z21" s="4">
        <f t="shared" si="26"/>
        <v>35082.609282107274</v>
      </c>
      <c r="AA21" s="4">
        <f t="shared" si="27"/>
        <v>37689.120648951466</v>
      </c>
      <c r="AB21" s="4">
        <f t="shared" si="28"/>
        <v>35368.369452286825</v>
      </c>
      <c r="AC21" s="4">
        <f t="shared" si="29"/>
        <v>30506.382236085217</v>
      </c>
      <c r="AD21" s="4">
        <f t="shared" si="30"/>
        <v>36152.634909126566</v>
      </c>
      <c r="AE21" s="4">
        <f t="shared" si="31"/>
        <v>29097.801297612612</v>
      </c>
      <c r="AF21" s="4">
        <f t="shared" si="32"/>
        <v>33664.078173933973</v>
      </c>
      <c r="AG21" s="4">
        <f t="shared" si="33"/>
        <v>33363.937048799089</v>
      </c>
      <c r="AH21" s="4">
        <f t="shared" si="34"/>
        <v>32252.176736731195</v>
      </c>
      <c r="AI21" s="4">
        <f t="shared" si="35"/>
        <v>33411.28666950341</v>
      </c>
      <c r="AJ21" s="4">
        <f t="shared" si="36"/>
        <v>34900.800631250066</v>
      </c>
      <c r="AK21" s="4">
        <f t="shared" si="37"/>
        <v>36778.246394270289</v>
      </c>
      <c r="AL21" s="4">
        <f t="shared" si="38"/>
        <v>33343.990653072113</v>
      </c>
      <c r="AM21" s="4">
        <f t="shared" si="39"/>
        <v>31941.043790720942</v>
      </c>
      <c r="AN21" s="4">
        <f t="shared" si="40"/>
        <v>37255.306383968345</v>
      </c>
      <c r="AO21" s="4">
        <f t="shared" si="41"/>
        <v>35808.286722774465</v>
      </c>
      <c r="AP21" s="4">
        <f t="shared" si="42"/>
        <v>28280.398050198899</v>
      </c>
      <c r="AQ21" s="4">
        <f t="shared" si="43"/>
        <v>31262.597491990353</v>
      </c>
      <c r="AR21" s="4">
        <f t="shared" si="44"/>
        <v>35979.354189055593</v>
      </c>
      <c r="AS21" s="4">
        <f t="shared" si="45"/>
        <v>36574.11019746989</v>
      </c>
      <c r="AT21" s="4">
        <f t="shared" si="46"/>
        <v>35982.824865153496</v>
      </c>
      <c r="AU21" s="4">
        <f t="shared" si="47"/>
        <v>36092.419691042291</v>
      </c>
      <c r="AV21" s="4">
        <f t="shared" si="48"/>
        <v>30627.37544077311</v>
      </c>
      <c r="AW21" s="4">
        <f t="shared" si="49"/>
        <v>27064.495412961216</v>
      </c>
      <c r="AX21" s="4">
        <f t="shared" si="50"/>
        <v>35509.222029103839</v>
      </c>
      <c r="AY21" s="4">
        <f t="shared" si="51"/>
        <v>36886.263642653277</v>
      </c>
      <c r="AZ21" s="4">
        <f t="shared" si="52"/>
        <v>35588.944540753568</v>
      </c>
      <c r="BA21" s="4">
        <f t="shared" si="53"/>
        <v>29910.349876885819</v>
      </c>
      <c r="BB21" s="4">
        <f t="shared" si="54"/>
        <v>36555.878895078618</v>
      </c>
      <c r="BC21" s="4">
        <f t="shared" si="55"/>
        <v>37494.181964404357</v>
      </c>
      <c r="BD21" s="4">
        <f t="shared" si="56"/>
        <v>36980.170751557562</v>
      </c>
      <c r="BE21" s="4">
        <f t="shared" si="57"/>
        <v>36025.140624552914</v>
      </c>
      <c r="BF21" s="4">
        <f t="shared" si="58"/>
        <v>35517.575165605711</v>
      </c>
      <c r="BG21" s="4">
        <f t="shared" si="59"/>
        <v>36426.34559789722</v>
      </c>
      <c r="BH21" s="4">
        <f t="shared" si="60"/>
        <v>34570.844645056357</v>
      </c>
      <c r="BI21" s="4">
        <f t="shared" si="61"/>
        <v>34474.085461256487</v>
      </c>
      <c r="BJ21" s="4">
        <f t="shared" si="62"/>
        <v>34527.276575882417</v>
      </c>
      <c r="BK21" s="4">
        <f t="shared" si="63"/>
        <v>37277.080384688008</v>
      </c>
      <c r="BL21" s="4">
        <f t="shared" si="64"/>
        <v>33100.421754843264</v>
      </c>
      <c r="BM21" s="4">
        <f t="shared" si="65"/>
        <v>34327.380729362609</v>
      </c>
      <c r="BN21" s="4">
        <f t="shared" si="66"/>
        <v>35063.650715828306</v>
      </c>
      <c r="BO21" s="4">
        <f t="shared" si="67"/>
        <v>33661.589693884001</v>
      </c>
      <c r="BP21" s="4">
        <f t="shared" si="68"/>
        <v>30118.039851831898</v>
      </c>
      <c r="BQ21" s="4">
        <f t="shared" si="5"/>
        <v>34247.185302991405</v>
      </c>
      <c r="BR21" s="4">
        <f t="shared" si="94"/>
        <v>35329.822152811037</v>
      </c>
      <c r="BS21" s="4">
        <f t="shared" si="95"/>
        <v>34547.639876867936</v>
      </c>
      <c r="BT21" s="4">
        <f t="shared" si="96"/>
        <v>35820.670869057161</v>
      </c>
      <c r="BU21" s="4">
        <f t="shared" si="97"/>
        <v>34196.74895065806</v>
      </c>
      <c r="BV21" s="4">
        <f t="shared" si="98"/>
        <v>33255.133556141656</v>
      </c>
      <c r="BW21" s="4">
        <f t="shared" si="99"/>
        <v>35855.338361923605</v>
      </c>
      <c r="BX21" s="4">
        <f t="shared" si="100"/>
        <v>34394.244225151146</v>
      </c>
      <c r="BY21" s="4">
        <f t="shared" si="101"/>
        <v>36847.730330537146</v>
      </c>
      <c r="BZ21" s="4">
        <f t="shared" si="102"/>
        <v>36075.529638515247</v>
      </c>
      <c r="CA21" s="4">
        <f t="shared" si="103"/>
        <v>33288.20315553766</v>
      </c>
      <c r="CB21" s="4">
        <f t="shared" si="69"/>
        <v>32903.937511143595</v>
      </c>
      <c r="CC21" s="4">
        <f t="shared" si="70"/>
        <v>35770.899994247477</v>
      </c>
      <c r="CD21" s="4">
        <f t="shared" si="71"/>
        <v>31917.343108458452</v>
      </c>
      <c r="CE21" s="4">
        <f t="shared" si="72"/>
        <v>32788.632182174952</v>
      </c>
      <c r="CF21" s="4">
        <f t="shared" si="73"/>
        <v>33188.824097219964</v>
      </c>
      <c r="CG21" s="4">
        <f t="shared" si="74"/>
        <v>36657.070633421674</v>
      </c>
      <c r="CH21" s="4">
        <f t="shared" si="75"/>
        <v>36710.31601853489</v>
      </c>
      <c r="CI21" s="4">
        <f t="shared" si="76"/>
        <v>32694.344580312769</v>
      </c>
      <c r="CJ21" s="4">
        <f t="shared" si="77"/>
        <v>37071.041165332317</v>
      </c>
      <c r="CK21" s="4">
        <f t="shared" si="78"/>
        <v>36426.34559789722</v>
      </c>
      <c r="CL21" s="4">
        <f t="shared" si="79"/>
        <v>36273.874148299707</v>
      </c>
      <c r="CM21" s="4">
        <f t="shared" si="80"/>
        <v>35862.716048051487</v>
      </c>
      <c r="CN21" s="4">
        <f t="shared" si="81"/>
        <v>36980.170751557562</v>
      </c>
      <c r="CO21" s="4">
        <f t="shared" si="82"/>
        <v>35647.043351995802</v>
      </c>
      <c r="CP21" s="4">
        <f t="shared" si="83"/>
        <v>36753.823221632869</v>
      </c>
      <c r="CQ21" s="4">
        <f t="shared" si="84"/>
        <v>35707.989159264383</v>
      </c>
      <c r="CR21" s="4">
        <f t="shared" si="85"/>
        <v>35757.96189388707</v>
      </c>
      <c r="CS21" s="4">
        <f t="shared" si="86"/>
        <v>34766.191038912402</v>
      </c>
      <c r="CT21" s="4">
        <f t="shared" si="87"/>
        <v>35454.09737462776</v>
      </c>
      <c r="CU21" s="4">
        <f t="shared" si="88"/>
        <v>34575.808759550382</v>
      </c>
      <c r="CV21" s="4">
        <f t="shared" si="89"/>
        <v>31857.02678399063</v>
      </c>
      <c r="CW21" s="4">
        <f t="shared" si="90"/>
        <v>37593.105976965839</v>
      </c>
      <c r="CX21" s="4">
        <f t="shared" si="91"/>
        <v>34941.756153340772</v>
      </c>
      <c r="CY21" s="4">
        <f t="shared" si="92"/>
        <v>35873.780143386743</v>
      </c>
      <c r="CZ21" s="4">
        <f t="shared" si="93"/>
        <v>36943.023823090589</v>
      </c>
    </row>
    <row r="22" spans="2:104" x14ac:dyDescent="0.25">
      <c r="B22" s="1">
        <v>45535</v>
      </c>
      <c r="C22">
        <v>19</v>
      </c>
      <c r="D22" s="4">
        <f>Table1[[#This Row],[Monthly Income Invested ($)]]</f>
        <v>1325</v>
      </c>
      <c r="E22" s="4">
        <f t="shared" si="4"/>
        <v>36027.75594948775</v>
      </c>
      <c r="F22" s="4">
        <f t="shared" si="6"/>
        <v>38246.437684029406</v>
      </c>
      <c r="G22" s="4">
        <f t="shared" si="7"/>
        <v>33078.048809332628</v>
      </c>
      <c r="H22" s="4">
        <f t="shared" si="8"/>
        <v>33468.074901844564</v>
      </c>
      <c r="I22" s="4">
        <f t="shared" si="9"/>
        <v>35765.488272171649</v>
      </c>
      <c r="J22" s="4">
        <f t="shared" si="10"/>
        <v>37043.954286812826</v>
      </c>
      <c r="K22" s="4">
        <f t="shared" si="11"/>
        <v>38246.437684029406</v>
      </c>
      <c r="L22" s="4">
        <f t="shared" si="12"/>
        <v>37804.304108462558</v>
      </c>
      <c r="M22" s="4">
        <f t="shared" si="13"/>
        <v>38952.859447808027</v>
      </c>
      <c r="N22" s="4">
        <f t="shared" si="14"/>
        <v>38246.437684029406</v>
      </c>
      <c r="O22" s="4">
        <f t="shared" si="15"/>
        <v>37422.189680154253</v>
      </c>
      <c r="P22" s="4">
        <f t="shared" si="16"/>
        <v>39512.989314356586</v>
      </c>
      <c r="Q22" s="4">
        <f t="shared" si="17"/>
        <v>32673.945303363893</v>
      </c>
      <c r="R22" s="4">
        <f t="shared" si="18"/>
        <v>37747.140374151881</v>
      </c>
      <c r="S22" s="4">
        <f t="shared" si="19"/>
        <v>36475.320586107679</v>
      </c>
      <c r="T22" s="4">
        <f t="shared" si="20"/>
        <v>35713.868035536892</v>
      </c>
      <c r="U22" s="4">
        <f t="shared" si="21"/>
        <v>34646.133267459169</v>
      </c>
      <c r="V22" s="4">
        <f t="shared" si="22"/>
        <v>39391.011855440978</v>
      </c>
      <c r="W22" s="4">
        <f t="shared" si="23"/>
        <v>31602.0444069798</v>
      </c>
      <c r="X22" s="4">
        <f t="shared" si="24"/>
        <v>37040.917432549199</v>
      </c>
      <c r="Y22" s="4">
        <f t="shared" si="25"/>
        <v>39502.793226232694</v>
      </c>
      <c r="Z22" s="4">
        <f t="shared" si="26"/>
        <v>36758.435374928347</v>
      </c>
      <c r="AA22" s="4">
        <f t="shared" si="27"/>
        <v>39391.011855440978</v>
      </c>
      <c r="AB22" s="4">
        <f t="shared" si="28"/>
        <v>36428.106681394675</v>
      </c>
      <c r="AC22" s="4">
        <f t="shared" si="29"/>
        <v>32136.446058446068</v>
      </c>
      <c r="AD22" s="4">
        <f t="shared" si="30"/>
        <v>37839.161258217835</v>
      </c>
      <c r="AE22" s="4">
        <f t="shared" si="31"/>
        <v>30713.779310588739</v>
      </c>
      <c r="AF22" s="4">
        <f t="shared" si="32"/>
        <v>34736.597587629469</v>
      </c>
      <c r="AG22" s="4">
        <f t="shared" si="33"/>
        <v>35272.805947153072</v>
      </c>
      <c r="AH22" s="4">
        <f t="shared" si="34"/>
        <v>34141.58982962399</v>
      </c>
      <c r="AI22" s="4">
        <f t="shared" si="35"/>
        <v>35070.399536198442</v>
      </c>
      <c r="AJ22" s="4">
        <f t="shared" si="36"/>
        <v>36574.808637562564</v>
      </c>
      <c r="AK22" s="4">
        <f t="shared" si="37"/>
        <v>38471.028858212994</v>
      </c>
      <c r="AL22" s="4">
        <f t="shared" si="38"/>
        <v>35252.510489500877</v>
      </c>
      <c r="AM22" s="4">
        <f t="shared" si="39"/>
        <v>33585.45422862815</v>
      </c>
      <c r="AN22" s="4">
        <f t="shared" si="40"/>
        <v>38952.859447808027</v>
      </c>
      <c r="AO22" s="4">
        <f t="shared" si="41"/>
        <v>37491.369590002207</v>
      </c>
      <c r="AP22" s="4">
        <f t="shared" si="42"/>
        <v>30100.305016077382</v>
      </c>
      <c r="AQ22" s="4">
        <f t="shared" si="43"/>
        <v>29610.201120219237</v>
      </c>
      <c r="AR22" s="4">
        <f t="shared" si="44"/>
        <v>37034.509032637681</v>
      </c>
      <c r="AS22" s="4">
        <f t="shared" si="45"/>
        <v>38539.157125925616</v>
      </c>
      <c r="AT22" s="4">
        <f t="shared" si="46"/>
        <v>37667.653113805034</v>
      </c>
      <c r="AU22" s="4">
        <f t="shared" si="47"/>
        <v>37778.343887952717</v>
      </c>
      <c r="AV22" s="4">
        <f t="shared" si="48"/>
        <v>32488.354510986643</v>
      </c>
      <c r="AW22" s="4">
        <f t="shared" si="49"/>
        <v>28660.140367090829</v>
      </c>
      <c r="AX22" s="4">
        <f t="shared" si="50"/>
        <v>37189.314249394876</v>
      </c>
      <c r="AY22" s="4">
        <f t="shared" si="51"/>
        <v>38580.126279079814</v>
      </c>
      <c r="AZ22" s="4">
        <f t="shared" si="52"/>
        <v>37269.833986161102</v>
      </c>
      <c r="BA22" s="4">
        <f t="shared" si="53"/>
        <v>31534.453375654677</v>
      </c>
      <c r="BB22" s="4">
        <f t="shared" si="54"/>
        <v>38246.437684029406</v>
      </c>
      <c r="BC22" s="4">
        <f t="shared" si="55"/>
        <v>39194.123784048403</v>
      </c>
      <c r="BD22" s="4">
        <f t="shared" si="56"/>
        <v>38674.972459073135</v>
      </c>
      <c r="BE22" s="4">
        <f t="shared" si="57"/>
        <v>37710.392030798444</v>
      </c>
      <c r="BF22" s="4">
        <f t="shared" si="58"/>
        <v>37197.750917261772</v>
      </c>
      <c r="BG22" s="4">
        <f t="shared" si="59"/>
        <v>38115.609053876193</v>
      </c>
      <c r="BH22" s="4">
        <f t="shared" si="60"/>
        <v>36241.553091506918</v>
      </c>
      <c r="BI22" s="4">
        <f t="shared" si="61"/>
        <v>36143.826315869053</v>
      </c>
      <c r="BJ22" s="4">
        <f t="shared" si="62"/>
        <v>36197.549341641243</v>
      </c>
      <c r="BK22" s="4">
        <f t="shared" si="63"/>
        <v>38974.851188534885</v>
      </c>
      <c r="BL22" s="4">
        <f t="shared" si="64"/>
        <v>34756.425972391698</v>
      </c>
      <c r="BM22" s="4">
        <f t="shared" si="65"/>
        <v>35995.654536656235</v>
      </c>
      <c r="BN22" s="4">
        <f t="shared" si="66"/>
        <v>36739.28722298659</v>
      </c>
      <c r="BO22" s="4">
        <f t="shared" si="67"/>
        <v>34734.127771179876</v>
      </c>
      <c r="BP22" s="4">
        <f t="shared" si="68"/>
        <v>31744.220250350216</v>
      </c>
      <c r="BQ22" s="4">
        <f t="shared" si="5"/>
        <v>35315.33141321897</v>
      </c>
      <c r="BR22" s="4">
        <f t="shared" si="94"/>
        <v>37008.120374339145</v>
      </c>
      <c r="BS22" s="4">
        <f t="shared" si="95"/>
        <v>36218.116275636618</v>
      </c>
      <c r="BT22" s="4">
        <f t="shared" si="96"/>
        <v>37503.877577747735</v>
      </c>
      <c r="BU22" s="4">
        <f t="shared" si="97"/>
        <v>35863.716440164644</v>
      </c>
      <c r="BV22" s="4">
        <f t="shared" si="98"/>
        <v>34912.684891703073</v>
      </c>
      <c r="BW22" s="4">
        <f t="shared" si="99"/>
        <v>37538.891745542838</v>
      </c>
      <c r="BX22" s="4">
        <f t="shared" si="100"/>
        <v>36063.186667402661</v>
      </c>
      <c r="BY22" s="4">
        <f t="shared" si="101"/>
        <v>38541.207633842518</v>
      </c>
      <c r="BZ22" s="4">
        <f t="shared" si="102"/>
        <v>37761.284934900403</v>
      </c>
      <c r="CA22" s="4">
        <f t="shared" si="103"/>
        <v>34946.085187093035</v>
      </c>
      <c r="CB22" s="4">
        <f t="shared" si="69"/>
        <v>33982.157979810021</v>
      </c>
      <c r="CC22" s="4">
        <f t="shared" si="70"/>
        <v>37721.890744146811</v>
      </c>
      <c r="CD22" s="4">
        <f t="shared" si="71"/>
        <v>33561.516539543038</v>
      </c>
      <c r="CE22" s="4">
        <f t="shared" si="72"/>
        <v>33867.717440808643</v>
      </c>
      <c r="CF22" s="4">
        <f t="shared" si="73"/>
        <v>34845.712338192163</v>
      </c>
      <c r="CG22" s="4">
        <f t="shared" si="74"/>
        <v>38348.641339755894</v>
      </c>
      <c r="CH22" s="4">
        <f t="shared" si="75"/>
        <v>38402.419178720236</v>
      </c>
      <c r="CI22" s="4">
        <f t="shared" si="76"/>
        <v>33774.13699596042</v>
      </c>
      <c r="CJ22" s="4">
        <f t="shared" si="77"/>
        <v>39044.784385725638</v>
      </c>
      <c r="CK22" s="4">
        <f t="shared" si="78"/>
        <v>34304.048148488575</v>
      </c>
      <c r="CL22" s="4">
        <f t="shared" si="79"/>
        <v>37961.612889782707</v>
      </c>
      <c r="CM22" s="4">
        <f t="shared" si="80"/>
        <v>37815.31357889239</v>
      </c>
      <c r="CN22" s="4">
        <f t="shared" si="81"/>
        <v>38674.972459073135</v>
      </c>
      <c r="CO22" s="4">
        <f t="shared" si="82"/>
        <v>37328.513785515759</v>
      </c>
      <c r="CP22" s="4">
        <f t="shared" si="83"/>
        <v>38446.361453849197</v>
      </c>
      <c r="CQ22" s="4">
        <f t="shared" si="84"/>
        <v>37390.069050857026</v>
      </c>
      <c r="CR22" s="4">
        <f t="shared" si="85"/>
        <v>37708.726227030093</v>
      </c>
      <c r="CS22" s="4">
        <f t="shared" si="86"/>
        <v>36699.599382093373</v>
      </c>
      <c r="CT22" s="4">
        <f t="shared" si="87"/>
        <v>37399.54407868375</v>
      </c>
      <c r="CU22" s="4">
        <f t="shared" si="88"/>
        <v>36505.885412842516</v>
      </c>
      <c r="CV22" s="4">
        <f t="shared" si="89"/>
        <v>32943.099083110705</v>
      </c>
      <c r="CW22" s="4">
        <f t="shared" si="90"/>
        <v>39294.037036735499</v>
      </c>
      <c r="CX22" s="4">
        <f t="shared" si="91"/>
        <v>32954.556343386765</v>
      </c>
      <c r="CY22" s="4">
        <f t="shared" si="92"/>
        <v>37557.517944820611</v>
      </c>
      <c r="CZ22" s="4">
        <f t="shared" si="93"/>
        <v>38637.454061321492</v>
      </c>
    </row>
    <row r="23" spans="2:104" x14ac:dyDescent="0.25">
      <c r="B23" s="1">
        <v>45565</v>
      </c>
      <c r="C23">
        <v>20</v>
      </c>
      <c r="D23" s="4">
        <f>Table1[[#This Row],[Monthly Income Invested ($)]]</f>
        <v>1325</v>
      </c>
      <c r="E23" s="4">
        <f t="shared" si="4"/>
        <v>37983.241678603787</v>
      </c>
      <c r="F23" s="4">
        <f t="shared" si="6"/>
        <v>39953.902060869703</v>
      </c>
      <c r="G23" s="4">
        <f t="shared" si="7"/>
        <v>34154.963443262634</v>
      </c>
      <c r="H23" s="4">
        <f t="shared" si="8"/>
        <v>35127.755650863008</v>
      </c>
      <c r="I23" s="4">
        <f t="shared" si="9"/>
        <v>37448.143154893369</v>
      </c>
      <c r="J23" s="4">
        <f t="shared" si="10"/>
        <v>39017.223486832052</v>
      </c>
      <c r="K23" s="4">
        <f t="shared" si="11"/>
        <v>39953.902060869703</v>
      </c>
      <c r="L23" s="4">
        <f t="shared" si="12"/>
        <v>39507.347149547182</v>
      </c>
      <c r="M23" s="4">
        <f t="shared" si="13"/>
        <v>40667.388042286104</v>
      </c>
      <c r="N23" s="4">
        <f t="shared" si="14"/>
        <v>39953.902060869703</v>
      </c>
      <c r="O23" s="4">
        <f t="shared" si="15"/>
        <v>39121.411576955797</v>
      </c>
      <c r="P23" s="4">
        <f t="shared" si="16"/>
        <v>40541.641894498913</v>
      </c>
      <c r="Q23" s="4">
        <f t="shared" si="17"/>
        <v>34570.739346172762</v>
      </c>
      <c r="R23" s="4">
        <f t="shared" si="18"/>
        <v>39449.611777893399</v>
      </c>
      <c r="S23" s="4">
        <f t="shared" si="19"/>
        <v>38165.073791968753</v>
      </c>
      <c r="T23" s="4">
        <f t="shared" si="20"/>
        <v>37396.006715892261</v>
      </c>
      <c r="U23" s="4">
        <f t="shared" si="21"/>
        <v>36317.594600133758</v>
      </c>
      <c r="V23" s="4">
        <f t="shared" si="22"/>
        <v>41405.354562911198</v>
      </c>
      <c r="W23" s="4">
        <f t="shared" si="23"/>
        <v>33243.064851049596</v>
      </c>
      <c r="X23" s="4">
        <f t="shared" si="24"/>
        <v>38736.326606874689</v>
      </c>
      <c r="Y23" s="4">
        <f t="shared" si="25"/>
        <v>40531.522277035954</v>
      </c>
      <c r="Z23" s="4">
        <f t="shared" si="26"/>
        <v>38726.707993989599</v>
      </c>
      <c r="AA23" s="4">
        <f t="shared" si="27"/>
        <v>41109.921973995391</v>
      </c>
      <c r="AB23" s="4">
        <f t="shared" si="28"/>
        <v>38117.387748208625</v>
      </c>
      <c r="AC23" s="4">
        <f t="shared" si="29"/>
        <v>33782.810519030529</v>
      </c>
      <c r="AD23" s="4">
        <f t="shared" si="30"/>
        <v>39542.552870800013</v>
      </c>
      <c r="AE23" s="4">
        <f t="shared" si="31"/>
        <v>32345.917103694628</v>
      </c>
      <c r="AF23" s="4">
        <f t="shared" si="32"/>
        <v>35801.073105722251</v>
      </c>
      <c r="AG23" s="4">
        <f t="shared" si="33"/>
        <v>36950.534006624606</v>
      </c>
      <c r="AH23" s="4">
        <f t="shared" si="34"/>
        <v>35808.00572792023</v>
      </c>
      <c r="AI23" s="4">
        <f t="shared" si="35"/>
        <v>36746.103531560424</v>
      </c>
      <c r="AJ23" s="4">
        <f t="shared" si="36"/>
        <v>38265.556723938193</v>
      </c>
      <c r="AK23" s="4">
        <f t="shared" si="37"/>
        <v>39507.496141776399</v>
      </c>
      <c r="AL23" s="4">
        <f t="shared" si="38"/>
        <v>36930.035594395886</v>
      </c>
      <c r="AM23" s="4">
        <f t="shared" si="39"/>
        <v>35246.308770914431</v>
      </c>
      <c r="AN23" s="4">
        <f t="shared" si="40"/>
        <v>40959.534488144673</v>
      </c>
      <c r="AO23" s="4">
        <f t="shared" si="41"/>
        <v>39472.468557827247</v>
      </c>
      <c r="AP23" s="4">
        <f t="shared" si="42"/>
        <v>31726.308066238154</v>
      </c>
      <c r="AQ23" s="4">
        <f t="shared" si="43"/>
        <v>31231.303131421431</v>
      </c>
      <c r="AR23" s="4">
        <f t="shared" si="44"/>
        <v>38729.854122964061</v>
      </c>
      <c r="AS23" s="4">
        <f t="shared" si="45"/>
        <v>40538.59237562932</v>
      </c>
      <c r="AT23" s="4">
        <f t="shared" si="46"/>
        <v>39369.329644943085</v>
      </c>
      <c r="AU23" s="4">
        <f t="shared" si="47"/>
        <v>39481.127326832247</v>
      </c>
      <c r="AV23" s="4">
        <f t="shared" si="48"/>
        <v>34138.23805609651</v>
      </c>
      <c r="AW23" s="4">
        <f t="shared" si="49"/>
        <v>30271.741770761739</v>
      </c>
      <c r="AX23" s="4">
        <f t="shared" si="50"/>
        <v>38886.207391888827</v>
      </c>
      <c r="AY23" s="4">
        <f t="shared" si="51"/>
        <v>36522.250640067345</v>
      </c>
      <c r="AZ23" s="4">
        <f t="shared" si="52"/>
        <v>35070.779093420446</v>
      </c>
      <c r="BA23" s="4">
        <f t="shared" si="53"/>
        <v>33411.306309728636</v>
      </c>
      <c r="BB23" s="4">
        <f t="shared" si="54"/>
        <v>39953.902060869703</v>
      </c>
      <c r="BC23" s="4">
        <f t="shared" si="55"/>
        <v>40911.065021888884</v>
      </c>
      <c r="BD23" s="4">
        <f t="shared" si="56"/>
        <v>40386.722183663864</v>
      </c>
      <c r="BE23" s="4">
        <f t="shared" si="57"/>
        <v>39412.49595110643</v>
      </c>
      <c r="BF23" s="4">
        <f t="shared" si="58"/>
        <v>38894.728426434391</v>
      </c>
      <c r="BG23" s="4">
        <f t="shared" si="59"/>
        <v>40107.632212319026</v>
      </c>
      <c r="BH23" s="4">
        <f t="shared" si="60"/>
        <v>37928.968622421984</v>
      </c>
      <c r="BI23" s="4">
        <f t="shared" si="61"/>
        <v>37830.264579027746</v>
      </c>
      <c r="BJ23" s="4">
        <f t="shared" si="62"/>
        <v>38156.006455119968</v>
      </c>
      <c r="BK23" s="4">
        <f t="shared" si="63"/>
        <v>40981.91108433425</v>
      </c>
      <c r="BL23" s="4">
        <f t="shared" si="64"/>
        <v>36428.990232115619</v>
      </c>
      <c r="BM23" s="4">
        <f t="shared" si="65"/>
        <v>37680.611082022799</v>
      </c>
      <c r="BN23" s="4">
        <f t="shared" si="66"/>
        <v>38707.224749388857</v>
      </c>
      <c r="BO23" s="4">
        <f t="shared" si="67"/>
        <v>36406.469048891675</v>
      </c>
      <c r="BP23" s="4">
        <f t="shared" si="68"/>
        <v>33386.662452853721</v>
      </c>
      <c r="BQ23" s="4">
        <f t="shared" si="5"/>
        <v>36993.484727351162</v>
      </c>
      <c r="BR23" s="4">
        <f t="shared" si="94"/>
        <v>38055.559471531604</v>
      </c>
      <c r="BS23" s="4">
        <f t="shared" si="95"/>
        <v>37905.297438392983</v>
      </c>
      <c r="BT23" s="4">
        <f t="shared" si="96"/>
        <v>39203.916353525216</v>
      </c>
      <c r="BU23" s="4">
        <f t="shared" si="97"/>
        <v>37547.353604566291</v>
      </c>
      <c r="BV23" s="4">
        <f t="shared" si="98"/>
        <v>36586.811740620105</v>
      </c>
      <c r="BW23" s="4">
        <f t="shared" si="99"/>
        <v>35315.352596698438</v>
      </c>
      <c r="BX23" s="4">
        <f t="shared" si="100"/>
        <v>37748.818534076687</v>
      </c>
      <c r="BY23" s="4">
        <f t="shared" si="101"/>
        <v>40251.619710180945</v>
      </c>
      <c r="BZ23" s="4">
        <f t="shared" si="102"/>
        <v>38803.075297888652</v>
      </c>
      <c r="CA23" s="4">
        <f t="shared" si="103"/>
        <v>36620.546038963963</v>
      </c>
      <c r="CB23" s="4">
        <f t="shared" si="69"/>
        <v>35646.979559608124</v>
      </c>
      <c r="CC23" s="4">
        <f t="shared" si="70"/>
        <v>39707.023832169383</v>
      </c>
      <c r="CD23" s="4">
        <f t="shared" si="71"/>
        <v>35222.131704938467</v>
      </c>
      <c r="CE23" s="4">
        <f t="shared" si="72"/>
        <v>35531.394615216726</v>
      </c>
      <c r="CF23" s="4">
        <f t="shared" si="73"/>
        <v>36519.169461574085</v>
      </c>
      <c r="CG23" s="4">
        <f t="shared" si="74"/>
        <v>40057.127753153451</v>
      </c>
      <c r="CH23" s="4">
        <f t="shared" si="75"/>
        <v>40399.461514347844</v>
      </c>
      <c r="CI23" s="4">
        <f t="shared" si="76"/>
        <v>35436.878365920027</v>
      </c>
      <c r="CJ23" s="4">
        <f t="shared" si="77"/>
        <v>40760.232229582893</v>
      </c>
      <c r="CK23" s="4">
        <f t="shared" si="78"/>
        <v>35972.088629973463</v>
      </c>
      <c r="CL23" s="4">
        <f t="shared" si="79"/>
        <v>39666.229018680533</v>
      </c>
      <c r="CM23" s="4">
        <f t="shared" si="80"/>
        <v>39802.081566523011</v>
      </c>
      <c r="CN23" s="4">
        <f t="shared" si="81"/>
        <v>40386.722183663864</v>
      </c>
      <c r="CO23" s="4">
        <f t="shared" si="82"/>
        <v>38373.549932124391</v>
      </c>
      <c r="CP23" s="4">
        <f t="shared" si="83"/>
        <v>40155.82506838769</v>
      </c>
      <c r="CQ23" s="4">
        <f t="shared" si="84"/>
        <v>39088.969741365596</v>
      </c>
      <c r="CR23" s="4">
        <f t="shared" si="85"/>
        <v>39410.813489300395</v>
      </c>
      <c r="CS23" s="4">
        <f t="shared" si="86"/>
        <v>38391.595375914309</v>
      </c>
      <c r="CT23" s="4">
        <f t="shared" si="87"/>
        <v>39098.539519470585</v>
      </c>
      <c r="CU23" s="4">
        <f t="shared" si="88"/>
        <v>38469.73840756726</v>
      </c>
      <c r="CV23" s="4">
        <f t="shared" si="89"/>
        <v>34844.603317065143</v>
      </c>
      <c r="CW23" s="4">
        <f t="shared" si="90"/>
        <v>40324.331758959983</v>
      </c>
      <c r="CX23" s="4">
        <f t="shared" si="91"/>
        <v>34609.10190682063</v>
      </c>
      <c r="CY23" s="4">
        <f t="shared" si="92"/>
        <v>39258.093124268817</v>
      </c>
      <c r="CZ23" s="4">
        <f t="shared" si="93"/>
        <v>40348.828601934707</v>
      </c>
    </row>
    <row r="24" spans="2:104" x14ac:dyDescent="0.25">
      <c r="B24" s="1">
        <v>45596</v>
      </c>
      <c r="C24">
        <v>21</v>
      </c>
      <c r="D24" s="4">
        <f>Table1[[#This Row],[Monthly Income Invested ($)]]</f>
        <v>1325</v>
      </c>
      <c r="E24" s="4">
        <f t="shared" si="4"/>
        <v>39972.948407979355</v>
      </c>
      <c r="F24" s="4">
        <f t="shared" si="6"/>
        <v>41678.441081478399</v>
      </c>
      <c r="G24" s="4">
        <f t="shared" si="7"/>
        <v>35223.801217438166</v>
      </c>
      <c r="H24" s="4">
        <f t="shared" si="8"/>
        <v>36804.033207371642</v>
      </c>
      <c r="I24" s="4">
        <f t="shared" si="9"/>
        <v>39147.624586442304</v>
      </c>
      <c r="J24" s="4">
        <f t="shared" si="10"/>
        <v>41025.024897851617</v>
      </c>
      <c r="K24" s="4">
        <f t="shared" si="11"/>
        <v>41678.441081478399</v>
      </c>
      <c r="L24" s="4">
        <f t="shared" si="12"/>
        <v>41227.420621042656</v>
      </c>
      <c r="M24" s="4">
        <f t="shared" si="13"/>
        <v>42399.061922708963</v>
      </c>
      <c r="N24" s="4">
        <f t="shared" si="14"/>
        <v>41678.441081478399</v>
      </c>
      <c r="O24" s="4">
        <f t="shared" si="15"/>
        <v>40837.625692725356</v>
      </c>
      <c r="P24" s="4">
        <f t="shared" si="16"/>
        <v>41562.57958029017</v>
      </c>
      <c r="Q24" s="4">
        <f t="shared" si="17"/>
        <v>36500.72728473079</v>
      </c>
      <c r="R24" s="4">
        <f t="shared" si="18"/>
        <v>41169.107895672336</v>
      </c>
      <c r="S24" s="4">
        <f t="shared" si="19"/>
        <v>39871.724529888437</v>
      </c>
      <c r="T24" s="4">
        <f t="shared" si="20"/>
        <v>39094.966783051183</v>
      </c>
      <c r="U24" s="4">
        <f t="shared" si="21"/>
        <v>38005.770546135092</v>
      </c>
      <c r="V24" s="4">
        <f t="shared" si="22"/>
        <v>43454.948267762149</v>
      </c>
      <c r="W24" s="4">
        <f t="shared" si="23"/>
        <v>34900.495499560093</v>
      </c>
      <c r="X24" s="4">
        <f t="shared" si="24"/>
        <v>40448.68987294344</v>
      </c>
      <c r="Y24" s="4">
        <f t="shared" si="25"/>
        <v>37397.282273962373</v>
      </c>
      <c r="Z24" s="4">
        <f t="shared" si="26"/>
        <v>40729.425383884423</v>
      </c>
      <c r="AA24" s="4">
        <f t="shared" si="27"/>
        <v>42846.021193735345</v>
      </c>
      <c r="AB24" s="4">
        <f t="shared" si="28"/>
        <v>39823.561625690709</v>
      </c>
      <c r="AC24" s="4">
        <f t="shared" si="29"/>
        <v>35445.638624220832</v>
      </c>
      <c r="AD24" s="4">
        <f t="shared" si="30"/>
        <v>41262.978399508014</v>
      </c>
      <c r="AE24" s="4">
        <f t="shared" si="31"/>
        <v>33994.376274731578</v>
      </c>
      <c r="AF24" s="4">
        <f t="shared" si="32"/>
        <v>36857.56505742934</v>
      </c>
      <c r="AG24" s="4">
        <f t="shared" si="33"/>
        <v>38645.03934669085</v>
      </c>
      <c r="AH24" s="4">
        <f t="shared" si="34"/>
        <v>37491.08578519943</v>
      </c>
      <c r="AI24" s="4">
        <f t="shared" si="35"/>
        <v>38438.564566876026</v>
      </c>
      <c r="AJ24" s="4">
        <f t="shared" si="36"/>
        <v>32378.301955853836</v>
      </c>
      <c r="AK24" s="4">
        <f t="shared" si="37"/>
        <v>40536.189920713077</v>
      </c>
      <c r="AL24" s="4">
        <f t="shared" si="38"/>
        <v>38624.335950339846</v>
      </c>
      <c r="AM24" s="4">
        <f t="shared" si="39"/>
        <v>36923.771858623579</v>
      </c>
      <c r="AN24" s="4">
        <f t="shared" si="40"/>
        <v>43001.326341687207</v>
      </c>
      <c r="AO24" s="4">
        <f t="shared" si="41"/>
        <v>41488.236757589228</v>
      </c>
      <c r="AP24" s="4">
        <f t="shared" si="42"/>
        <v>33368.571146900533</v>
      </c>
      <c r="AQ24" s="4">
        <f t="shared" si="43"/>
        <v>32868.616162735649</v>
      </c>
      <c r="AR24" s="4">
        <f t="shared" si="44"/>
        <v>40442.152664193702</v>
      </c>
      <c r="AS24" s="4">
        <f t="shared" si="45"/>
        <v>42573.017742202836</v>
      </c>
      <c r="AT24" s="4">
        <f t="shared" si="46"/>
        <v>41088.022941392519</v>
      </c>
      <c r="AU24" s="4">
        <f t="shared" si="47"/>
        <v>37080.844740090513</v>
      </c>
      <c r="AV24" s="4">
        <f t="shared" si="48"/>
        <v>35804.620436657475</v>
      </c>
      <c r="AW24" s="4">
        <f t="shared" si="49"/>
        <v>31899.459188469358</v>
      </c>
      <c r="AX24" s="4">
        <f t="shared" si="50"/>
        <v>40600.069465807719</v>
      </c>
      <c r="AY24" s="4">
        <f t="shared" si="51"/>
        <v>34637.751023641678</v>
      </c>
      <c r="AZ24" s="4">
        <f t="shared" si="52"/>
        <v>33071.838195919183</v>
      </c>
      <c r="BA24" s="4">
        <f t="shared" si="53"/>
        <v>35321.004170148888</v>
      </c>
      <c r="BB24" s="4">
        <f t="shared" si="54"/>
        <v>41678.441081478399</v>
      </c>
      <c r="BC24" s="4">
        <f t="shared" si="55"/>
        <v>42645.175672107776</v>
      </c>
      <c r="BD24" s="4">
        <f t="shared" si="56"/>
        <v>42115.589405500505</v>
      </c>
      <c r="BE24" s="4">
        <f t="shared" si="57"/>
        <v>41131.620910617494</v>
      </c>
      <c r="BF24" s="4">
        <f t="shared" si="58"/>
        <v>40608.675710698735</v>
      </c>
      <c r="BG24" s="4">
        <f t="shared" si="59"/>
        <v>42134.515776034612</v>
      </c>
      <c r="BH24" s="4">
        <f t="shared" si="60"/>
        <v>39633.258308646204</v>
      </c>
      <c r="BI24" s="4">
        <f t="shared" si="61"/>
        <v>39533.56722481802</v>
      </c>
      <c r="BJ24" s="4">
        <f t="shared" si="62"/>
        <v>40148.736568084569</v>
      </c>
      <c r="BK24" s="4">
        <f t="shared" si="63"/>
        <v>43024.094528310103</v>
      </c>
      <c r="BL24" s="4">
        <f t="shared" si="64"/>
        <v>38118.280134436776</v>
      </c>
      <c r="BM24" s="4">
        <f t="shared" si="65"/>
        <v>39382.41719284303</v>
      </c>
      <c r="BN24" s="4">
        <f t="shared" si="66"/>
        <v>40709.601182503167</v>
      </c>
      <c r="BO24" s="4">
        <f t="shared" si="67"/>
        <v>38095.533739380589</v>
      </c>
      <c r="BP24" s="4">
        <f t="shared" si="68"/>
        <v>35045.529077382256</v>
      </c>
      <c r="BQ24" s="4">
        <f t="shared" si="5"/>
        <v>38688.419574624677</v>
      </c>
      <c r="BR24" s="4">
        <f t="shared" si="94"/>
        <v>39095.142775495122</v>
      </c>
      <c r="BS24" s="4">
        <f t="shared" si="95"/>
        <v>39609.350412776912</v>
      </c>
      <c r="BT24" s="4">
        <f t="shared" si="96"/>
        <v>36828.859965354422</v>
      </c>
      <c r="BU24" s="4">
        <f t="shared" si="97"/>
        <v>39247.827140611953</v>
      </c>
      <c r="BV24" s="4">
        <f t="shared" si="98"/>
        <v>38277.679858026306</v>
      </c>
      <c r="BW24" s="4">
        <f t="shared" si="99"/>
        <v>36993.506122665422</v>
      </c>
      <c r="BX24" s="4">
        <f t="shared" si="100"/>
        <v>39451.306719417451</v>
      </c>
      <c r="BY24" s="4">
        <f t="shared" si="101"/>
        <v>41979.135907282754</v>
      </c>
      <c r="BZ24" s="4">
        <f t="shared" si="102"/>
        <v>39837.052233154493</v>
      </c>
      <c r="CA24" s="4">
        <f t="shared" si="103"/>
        <v>38311.751499353602</v>
      </c>
      <c r="CB24" s="4">
        <f t="shared" si="69"/>
        <v>37328.449355204204</v>
      </c>
      <c r="CC24" s="4">
        <f t="shared" si="70"/>
        <v>41726.89674923235</v>
      </c>
      <c r="CD24" s="4">
        <f t="shared" si="71"/>
        <v>36899.353021987852</v>
      </c>
      <c r="CE24" s="4">
        <f t="shared" si="72"/>
        <v>37211.708561368891</v>
      </c>
      <c r="CF24" s="4">
        <f t="shared" si="73"/>
        <v>38209.361156189829</v>
      </c>
      <c r="CG24" s="4">
        <f t="shared" si="74"/>
        <v>41782.699030684984</v>
      </c>
      <c r="CH24" s="4">
        <f t="shared" si="75"/>
        <v>42431.452090848936</v>
      </c>
      <c r="CI24" s="4">
        <f t="shared" si="76"/>
        <v>37116.247149579227</v>
      </c>
      <c r="CJ24" s="4">
        <f t="shared" si="77"/>
        <v>42492.834551878725</v>
      </c>
      <c r="CK24" s="4">
        <f t="shared" si="78"/>
        <v>37656.809516273199</v>
      </c>
      <c r="CL24" s="4">
        <f t="shared" si="79"/>
        <v>41387.891308867336</v>
      </c>
      <c r="CM24" s="4">
        <f t="shared" si="80"/>
        <v>41823.617993937165</v>
      </c>
      <c r="CN24" s="4">
        <f t="shared" si="81"/>
        <v>42115.589405500505</v>
      </c>
      <c r="CO24" s="4">
        <f t="shared" si="82"/>
        <v>39410.748307633461</v>
      </c>
      <c r="CP24" s="4">
        <f t="shared" si="83"/>
        <v>41882.383319071567</v>
      </c>
      <c r="CQ24" s="4">
        <f t="shared" si="84"/>
        <v>40804.859438779255</v>
      </c>
      <c r="CR24" s="4">
        <f t="shared" si="85"/>
        <v>41129.921624193397</v>
      </c>
      <c r="CS24" s="4">
        <f t="shared" si="86"/>
        <v>40100.511329673449</v>
      </c>
      <c r="CT24" s="4">
        <f t="shared" si="87"/>
        <v>40814.524914665293</v>
      </c>
      <c r="CU24" s="4">
        <f t="shared" si="88"/>
        <v>40467.958829699688</v>
      </c>
      <c r="CV24" s="4">
        <f t="shared" si="89"/>
        <v>36779.383875113788</v>
      </c>
      <c r="CW24" s="4">
        <f t="shared" si="90"/>
        <v>41346.899270767783</v>
      </c>
      <c r="CX24" s="4">
        <f t="shared" si="91"/>
        <v>36280.192925888834</v>
      </c>
      <c r="CY24" s="4">
        <f t="shared" si="92"/>
        <v>40975.674055511503</v>
      </c>
      <c r="CZ24" s="4">
        <f t="shared" si="93"/>
        <v>42077.316887954054</v>
      </c>
    </row>
    <row r="25" spans="2:104" x14ac:dyDescent="0.25">
      <c r="B25" s="1">
        <v>45626</v>
      </c>
      <c r="C25">
        <v>22</v>
      </c>
      <c r="D25" s="4">
        <f>Table1[[#This Row],[Monthly Income Invested ($)]]</f>
        <v>1325</v>
      </c>
      <c r="E25" s="4">
        <f t="shared" si="4"/>
        <v>41997.475005118999</v>
      </c>
      <c r="F25" s="4">
        <f t="shared" si="6"/>
        <v>43420.225492293182</v>
      </c>
      <c r="G25" s="4">
        <f t="shared" si="7"/>
        <v>36284.622708307383</v>
      </c>
      <c r="H25" s="4">
        <f t="shared" si="8"/>
        <v>38497.073539445359</v>
      </c>
      <c r="I25" s="4">
        <f t="shared" si="9"/>
        <v>40864.100832306729</v>
      </c>
      <c r="J25" s="4">
        <f t="shared" si="10"/>
        <v>43067.962833564023</v>
      </c>
      <c r="K25" s="4">
        <f t="shared" si="11"/>
        <v>43420.225492293182</v>
      </c>
      <c r="L25" s="4">
        <f t="shared" si="12"/>
        <v>42964.694827253086</v>
      </c>
      <c r="M25" s="4">
        <f t="shared" si="13"/>
        <v>44148.052541936049</v>
      </c>
      <c r="N25" s="4">
        <f t="shared" si="14"/>
        <v>43420.225492293182</v>
      </c>
      <c r="O25" s="4">
        <f t="shared" si="15"/>
        <v>42571.001949652607</v>
      </c>
      <c r="P25" s="4">
        <f t="shared" si="16"/>
        <v>42575.860233437998</v>
      </c>
      <c r="Q25" s="4">
        <f t="shared" si="17"/>
        <v>38464.49001221358</v>
      </c>
      <c r="R25" s="4">
        <f t="shared" si="18"/>
        <v>42905.798974629062</v>
      </c>
      <c r="S25" s="4">
        <f t="shared" si="19"/>
        <v>41595.441775187319</v>
      </c>
      <c r="T25" s="4">
        <f t="shared" si="20"/>
        <v>40810.916450881698</v>
      </c>
      <c r="U25" s="4">
        <f t="shared" si="21"/>
        <v>39710.828251596446</v>
      </c>
      <c r="V25" s="4">
        <f t="shared" si="22"/>
        <v>45540.409862447988</v>
      </c>
      <c r="W25" s="4">
        <f t="shared" si="23"/>
        <v>36574.500454555695</v>
      </c>
      <c r="X25" s="4">
        <f t="shared" si="24"/>
        <v>42178.176771672872</v>
      </c>
      <c r="Y25" s="4">
        <f t="shared" si="25"/>
        <v>38441.802656907661</v>
      </c>
      <c r="Z25" s="4">
        <f t="shared" si="26"/>
        <v>42767.190328102406</v>
      </c>
      <c r="AA25" s="4">
        <f t="shared" si="27"/>
        <v>44599.481405672697</v>
      </c>
      <c r="AB25" s="4">
        <f t="shared" si="28"/>
        <v>41546.797241947614</v>
      </c>
      <c r="AC25" s="4">
        <f t="shared" si="29"/>
        <v>37125.095010463039</v>
      </c>
      <c r="AD25" s="4">
        <f t="shared" si="30"/>
        <v>43000.608183503093</v>
      </c>
      <c r="AE25" s="4">
        <f t="shared" si="31"/>
        <v>35659.320037478894</v>
      </c>
      <c r="AF25" s="4">
        <f t="shared" si="32"/>
        <v>37906.133319498622</v>
      </c>
      <c r="AG25" s="4">
        <f t="shared" si="33"/>
        <v>40356.489740157762</v>
      </c>
      <c r="AH25" s="4">
        <f t="shared" si="34"/>
        <v>39190.996643051425</v>
      </c>
      <c r="AI25" s="4">
        <f t="shared" si="35"/>
        <v>40147.950212544783</v>
      </c>
      <c r="AJ25" s="4">
        <f t="shared" si="36"/>
        <v>34027.084975412377</v>
      </c>
      <c r="AK25" s="4">
        <f t="shared" si="37"/>
        <v>41557.168496307728</v>
      </c>
      <c r="AL25" s="4">
        <f t="shared" si="38"/>
        <v>40335.579309843248</v>
      </c>
      <c r="AM25" s="4">
        <f t="shared" si="39"/>
        <v>38618.009577209814</v>
      </c>
      <c r="AN25" s="4">
        <f t="shared" si="40"/>
        <v>45078.849552666739</v>
      </c>
      <c r="AO25" s="4">
        <f t="shared" si="41"/>
        <v>43539.280900847043</v>
      </c>
      <c r="AP25" s="4">
        <f t="shared" si="42"/>
        <v>35027.256858369539</v>
      </c>
      <c r="AQ25" s="4">
        <f t="shared" si="43"/>
        <v>34522.302324363009</v>
      </c>
      <c r="AR25" s="4">
        <f t="shared" si="44"/>
        <v>42171.574190835636</v>
      </c>
      <c r="AS25" s="4">
        <f t="shared" si="45"/>
        <v>44643.045552691387</v>
      </c>
      <c r="AT25" s="4">
        <f t="shared" si="46"/>
        <v>42823.903170806443</v>
      </c>
      <c r="AU25" s="4">
        <f t="shared" si="47"/>
        <v>38776.653187491422</v>
      </c>
      <c r="AV25" s="4">
        <f t="shared" si="48"/>
        <v>37487.66664102405</v>
      </c>
      <c r="AW25" s="4">
        <f t="shared" si="49"/>
        <v>33543.453780354052</v>
      </c>
      <c r="AX25" s="4">
        <f t="shared" si="50"/>
        <v>42331.070160465795</v>
      </c>
      <c r="AY25" s="4">
        <f t="shared" si="51"/>
        <v>36568.91166655541</v>
      </c>
      <c r="AZ25" s="4">
        <f t="shared" si="52"/>
        <v>34727.556577878378</v>
      </c>
      <c r="BA25" s="4">
        <f t="shared" si="53"/>
        <v>37264.121743126496</v>
      </c>
      <c r="BB25" s="4">
        <f t="shared" si="54"/>
        <v>43420.225492293182</v>
      </c>
      <c r="BC25" s="4">
        <f t="shared" si="55"/>
        <v>44396.627428828855</v>
      </c>
      <c r="BD25" s="4">
        <f t="shared" si="56"/>
        <v>43861.745299555507</v>
      </c>
      <c r="BE25" s="4">
        <f t="shared" si="57"/>
        <v>42867.937119723669</v>
      </c>
      <c r="BF25" s="4">
        <f t="shared" si="58"/>
        <v>42339.762467805725</v>
      </c>
      <c r="BG25" s="4">
        <f t="shared" si="59"/>
        <v>44196.869802115223</v>
      </c>
      <c r="BH25" s="4">
        <f t="shared" si="60"/>
        <v>41354.590891732667</v>
      </c>
      <c r="BI25" s="4">
        <f t="shared" si="61"/>
        <v>41253.902897066204</v>
      </c>
      <c r="BJ25" s="4">
        <f t="shared" si="62"/>
        <v>42176.33945802605</v>
      </c>
      <c r="BK25" s="4">
        <f t="shared" si="63"/>
        <v>45102.016182555533</v>
      </c>
      <c r="BL25" s="4">
        <f t="shared" si="64"/>
        <v>39824.462935781143</v>
      </c>
      <c r="BM25" s="4">
        <f t="shared" si="65"/>
        <v>41101.241364771464</v>
      </c>
      <c r="BN25" s="4">
        <f t="shared" si="66"/>
        <v>42747.019203196978</v>
      </c>
      <c r="BO25" s="4">
        <f t="shared" si="67"/>
        <v>39801.489076774393</v>
      </c>
      <c r="BP25" s="4">
        <f t="shared" si="68"/>
        <v>36720.984368156081</v>
      </c>
      <c r="BQ25" s="4">
        <f t="shared" si="5"/>
        <v>40400.303770370927</v>
      </c>
      <c r="BR25" s="4">
        <f t="shared" si="94"/>
        <v>40126.929204678912</v>
      </c>
      <c r="BS25" s="4">
        <f t="shared" si="95"/>
        <v>41330.443916904682</v>
      </c>
      <c r="BT25" s="4">
        <f t="shared" si="96"/>
        <v>38522.14856500797</v>
      </c>
      <c r="BU25" s="4">
        <f t="shared" si="97"/>
        <v>40965.305412018075</v>
      </c>
      <c r="BV25" s="4">
        <f t="shared" si="98"/>
        <v>39985.45665660657</v>
      </c>
      <c r="BW25" s="4">
        <f t="shared" si="99"/>
        <v>38688.441183892079</v>
      </c>
      <c r="BX25" s="4">
        <f t="shared" si="100"/>
        <v>41170.819786611624</v>
      </c>
      <c r="BY25" s="4">
        <f t="shared" si="101"/>
        <v>43723.927266355582</v>
      </c>
      <c r="BZ25" s="4">
        <f t="shared" si="102"/>
        <v>40863.274341405835</v>
      </c>
      <c r="CA25" s="4">
        <f t="shared" si="103"/>
        <v>40019.869014347139</v>
      </c>
      <c r="CB25" s="4">
        <f t="shared" si="69"/>
        <v>39026.733848756245</v>
      </c>
      <c r="CC25" s="4">
        <f t="shared" si="70"/>
        <v>43782.117442343922</v>
      </c>
      <c r="CD25" s="4">
        <f t="shared" si="71"/>
        <v>38593.346552207731</v>
      </c>
      <c r="CE25" s="4">
        <f t="shared" si="72"/>
        <v>35017.943082284321</v>
      </c>
      <c r="CF25" s="4">
        <f t="shared" si="73"/>
        <v>39916.454767751726</v>
      </c>
      <c r="CG25" s="4">
        <f t="shared" si="74"/>
        <v>43525.526020991834</v>
      </c>
      <c r="CH25" s="4">
        <f t="shared" si="75"/>
        <v>44499.002502438794</v>
      </c>
      <c r="CI25" s="4">
        <f t="shared" si="76"/>
        <v>38812.409621075021</v>
      </c>
      <c r="CJ25" s="4">
        <f t="shared" si="77"/>
        <v>44242.762897397515</v>
      </c>
      <c r="CK25" s="4">
        <f t="shared" si="78"/>
        <v>39358.377611435928</v>
      </c>
      <c r="CL25" s="4">
        <f t="shared" si="79"/>
        <v>43126.770221956009</v>
      </c>
      <c r="CM25" s="4">
        <f t="shared" si="80"/>
        <v>43880.531308831065</v>
      </c>
      <c r="CN25" s="4">
        <f t="shared" si="81"/>
        <v>43861.745299555507</v>
      </c>
      <c r="CO25" s="4">
        <f t="shared" si="82"/>
        <v>40440.167695326214</v>
      </c>
      <c r="CP25" s="4">
        <f t="shared" si="83"/>
        <v>43626.207152262286</v>
      </c>
      <c r="CQ25" s="4">
        <f t="shared" si="84"/>
        <v>38284.117229850344</v>
      </c>
      <c r="CR25" s="4">
        <f t="shared" si="85"/>
        <v>42866.22084043533</v>
      </c>
      <c r="CS25" s="4">
        <f t="shared" si="86"/>
        <v>41826.516442970184</v>
      </c>
      <c r="CT25" s="4">
        <f t="shared" si="87"/>
        <v>42547.670163811948</v>
      </c>
      <c r="CU25" s="4">
        <f t="shared" si="88"/>
        <v>42501.148109219437</v>
      </c>
      <c r="CV25" s="4">
        <f t="shared" si="89"/>
        <v>38748.023092928284</v>
      </c>
      <c r="CW25" s="4">
        <f t="shared" si="90"/>
        <v>42361.797526237024</v>
      </c>
      <c r="CX25" s="4">
        <f t="shared" si="91"/>
        <v>37967.994855147721</v>
      </c>
      <c r="CY25" s="4">
        <f t="shared" si="92"/>
        <v>42710.430796066619</v>
      </c>
      <c r="CZ25" s="4">
        <f t="shared" si="93"/>
        <v>43823.090056833593</v>
      </c>
    </row>
    <row r="26" spans="2:104" x14ac:dyDescent="0.25">
      <c r="B26" s="1">
        <v>45657</v>
      </c>
      <c r="C26">
        <v>23</v>
      </c>
      <c r="D26" s="4">
        <f>Table1[[#This Row],[Monthly Income Invested ($)]]</f>
        <v>5075</v>
      </c>
      <c r="E26" s="4">
        <f t="shared" si="4"/>
        <v>47492.449755170186</v>
      </c>
      <c r="F26" s="4">
        <f t="shared" si="6"/>
        <v>49255.079438408313</v>
      </c>
      <c r="G26" s="4">
        <f t="shared" si="7"/>
        <v>41722.468935390454</v>
      </c>
      <c r="H26" s="4">
        <f t="shared" si="8"/>
        <v>43957.044274839813</v>
      </c>
      <c r="I26" s="4">
        <f t="shared" si="9"/>
        <v>46347.741840629795</v>
      </c>
      <c r="J26" s="4">
        <f t="shared" si="10"/>
        <v>48573.642461899661</v>
      </c>
      <c r="K26" s="4">
        <f t="shared" si="11"/>
        <v>48169.573801100989</v>
      </c>
      <c r="L26" s="4">
        <f t="shared" si="12"/>
        <v>43622.407597973055</v>
      </c>
      <c r="M26" s="4">
        <f t="shared" si="13"/>
        <v>48891.94214787153</v>
      </c>
      <c r="N26" s="4">
        <f t="shared" si="14"/>
        <v>48929.427747216112</v>
      </c>
      <c r="O26" s="4">
        <f t="shared" si="15"/>
        <v>48071.711969149132</v>
      </c>
      <c r="P26" s="4">
        <f t="shared" si="16"/>
        <v>48395.937787523166</v>
      </c>
      <c r="Q26" s="4">
        <f t="shared" si="17"/>
        <v>44212.618587427321</v>
      </c>
      <c r="R26" s="4">
        <f t="shared" si="18"/>
        <v>48409.856964375351</v>
      </c>
      <c r="S26" s="4">
        <f t="shared" si="19"/>
        <v>47086.396192939195</v>
      </c>
      <c r="T26" s="4">
        <f t="shared" si="20"/>
        <v>45579.834577500085</v>
      </c>
      <c r="U26" s="4">
        <f t="shared" si="21"/>
        <v>44487.997039709473</v>
      </c>
      <c r="V26" s="4">
        <f t="shared" si="22"/>
        <v>51070.813961072468</v>
      </c>
      <c r="W26" s="4">
        <f t="shared" si="23"/>
        <v>42015.24545910125</v>
      </c>
      <c r="X26" s="4">
        <f t="shared" si="24"/>
        <v>46936.840445885326</v>
      </c>
      <c r="Y26" s="4">
        <f t="shared" si="25"/>
        <v>43901.220683476735</v>
      </c>
      <c r="Z26" s="4">
        <f t="shared" si="26"/>
        <v>47521.436400641644</v>
      </c>
      <c r="AA26" s="4">
        <f t="shared" si="27"/>
        <v>50120.476219729426</v>
      </c>
      <c r="AB26" s="4">
        <f t="shared" si="28"/>
        <v>47037.265214367093</v>
      </c>
      <c r="AC26" s="4">
        <f t="shared" si="29"/>
        <v>42849.784173146145</v>
      </c>
      <c r="AD26" s="4">
        <f t="shared" si="30"/>
        <v>48505.614265338125</v>
      </c>
      <c r="AE26" s="4">
        <f t="shared" si="31"/>
        <v>41090.913237853681</v>
      </c>
      <c r="AF26" s="4">
        <f t="shared" si="32"/>
        <v>42696.837319602382</v>
      </c>
      <c r="AG26" s="4">
        <f t="shared" si="33"/>
        <v>41251.549173803411</v>
      </c>
      <c r="AH26" s="4">
        <f t="shared" si="34"/>
        <v>44657.906609481943</v>
      </c>
      <c r="AI26" s="4">
        <f t="shared" si="35"/>
        <v>44921.840585950697</v>
      </c>
      <c r="AJ26" s="4">
        <f t="shared" si="36"/>
        <v>38846.881838096786</v>
      </c>
      <c r="AK26" s="4">
        <f t="shared" si="37"/>
        <v>47047.740181270805</v>
      </c>
      <c r="AL26" s="4">
        <f t="shared" si="38"/>
        <v>45813.935102941679</v>
      </c>
      <c r="AM26" s="4">
        <f t="shared" si="39"/>
        <v>43403.374505380743</v>
      </c>
      <c r="AN26" s="4">
        <f t="shared" si="40"/>
        <v>50604.63804819341</v>
      </c>
      <c r="AO26" s="4">
        <f t="shared" si="41"/>
        <v>49049.673709855517</v>
      </c>
      <c r="AP26" s="4">
        <f t="shared" si="42"/>
        <v>40715.233853391008</v>
      </c>
      <c r="AQ26" s="4">
        <f t="shared" si="43"/>
        <v>39942.525347606635</v>
      </c>
      <c r="AR26" s="4">
        <f t="shared" si="44"/>
        <v>47984.57673917526</v>
      </c>
      <c r="AS26" s="4">
        <f t="shared" si="45"/>
        <v>49383.222711046204</v>
      </c>
      <c r="AT26" s="4">
        <f t="shared" si="46"/>
        <v>48648.321476295561</v>
      </c>
      <c r="AU26" s="4">
        <f t="shared" si="47"/>
        <v>44239.419719366335</v>
      </c>
      <c r="AV26" s="4">
        <f t="shared" si="48"/>
        <v>42937.543307434295</v>
      </c>
      <c r="AW26" s="4">
        <f t="shared" si="49"/>
        <v>38953.888318157595</v>
      </c>
      <c r="AX26" s="4">
        <f t="shared" si="50"/>
        <v>48146.863888273947</v>
      </c>
      <c r="AY26" s="4">
        <f t="shared" si="51"/>
        <v>41369.644829056248</v>
      </c>
      <c r="AZ26" s="4">
        <f t="shared" si="52"/>
        <v>40410.288817991255</v>
      </c>
      <c r="BA26" s="4">
        <f t="shared" si="53"/>
        <v>42711.76296055776</v>
      </c>
      <c r="BB26" s="4">
        <f t="shared" si="54"/>
        <v>48929.427747216112</v>
      </c>
      <c r="BC26" s="4">
        <f t="shared" si="55"/>
        <v>50248.568408833366</v>
      </c>
      <c r="BD26" s="4">
        <f t="shared" si="56"/>
        <v>49375.36275255106</v>
      </c>
      <c r="BE26" s="4">
        <f t="shared" si="57"/>
        <v>48371.616490920904</v>
      </c>
      <c r="BF26" s="4">
        <f t="shared" si="58"/>
        <v>47838.160092483784</v>
      </c>
      <c r="BG26" s="4">
        <f t="shared" si="59"/>
        <v>49713.838500136379</v>
      </c>
      <c r="BH26" s="4">
        <f t="shared" si="60"/>
        <v>46843.136800649991</v>
      </c>
      <c r="BI26" s="4">
        <f t="shared" si="61"/>
        <v>47050.846197764862</v>
      </c>
      <c r="BJ26" s="4">
        <f t="shared" si="62"/>
        <v>47989.425398541513</v>
      </c>
      <c r="BK26" s="4">
        <f t="shared" si="63"/>
        <v>50628.036344381086</v>
      </c>
      <c r="BL26" s="4">
        <f t="shared" si="64"/>
        <v>45297.707565138953</v>
      </c>
      <c r="BM26" s="4">
        <f t="shared" si="65"/>
        <v>46587.253778419181</v>
      </c>
      <c r="BN26" s="4">
        <f t="shared" si="66"/>
        <v>48249.489395228949</v>
      </c>
      <c r="BO26" s="4">
        <f t="shared" si="67"/>
        <v>45274.503967542136</v>
      </c>
      <c r="BP26" s="4">
        <f t="shared" si="68"/>
        <v>42163.194211837639</v>
      </c>
      <c r="BQ26" s="4">
        <f t="shared" si="5"/>
        <v>46182.309086352419</v>
      </c>
      <c r="BR26" s="4">
        <f t="shared" si="94"/>
        <v>45603.198496725701</v>
      </c>
      <c r="BS26" s="4">
        <f t="shared" si="95"/>
        <v>47128.726685450514</v>
      </c>
      <c r="BT26" s="4">
        <f t="shared" si="96"/>
        <v>43982.37005065805</v>
      </c>
      <c r="BU26" s="4">
        <f t="shared" si="97"/>
        <v>46449.958466138254</v>
      </c>
      <c r="BV26" s="4">
        <f t="shared" si="98"/>
        <v>45460.311223172634</v>
      </c>
      <c r="BW26" s="4">
        <f t="shared" si="99"/>
        <v>44150.325595731003</v>
      </c>
      <c r="BX26" s="4">
        <f t="shared" si="100"/>
        <v>46657.52798447774</v>
      </c>
      <c r="BY26" s="4">
        <f t="shared" si="101"/>
        <v>48470.997811857917</v>
      </c>
      <c r="BZ26" s="4">
        <f t="shared" si="102"/>
        <v>46346.907084819897</v>
      </c>
      <c r="CA26" s="4">
        <f t="shared" si="103"/>
        <v>40945.560934041554</v>
      </c>
      <c r="CB26" s="4">
        <f t="shared" si="69"/>
        <v>44492.001187243804</v>
      </c>
      <c r="CC26" s="4">
        <f t="shared" si="70"/>
        <v>49294.938616767366</v>
      </c>
      <c r="CD26" s="4">
        <f t="shared" si="71"/>
        <v>44054.280017729812</v>
      </c>
      <c r="CE26" s="4">
        <f t="shared" si="72"/>
        <v>40443.122513107162</v>
      </c>
      <c r="CF26" s="4">
        <f t="shared" si="73"/>
        <v>45390.619315429241</v>
      </c>
      <c r="CG26" s="4">
        <f t="shared" si="74"/>
        <v>49035.781281201751</v>
      </c>
      <c r="CH26" s="4">
        <f t="shared" si="75"/>
        <v>50018.992527463182</v>
      </c>
      <c r="CI26" s="4">
        <f t="shared" si="76"/>
        <v>43596.316548916962</v>
      </c>
      <c r="CJ26" s="4">
        <f t="shared" si="77"/>
        <v>49760.190526371494</v>
      </c>
      <c r="CK26" s="4">
        <f t="shared" si="78"/>
        <v>44826.961387550291</v>
      </c>
      <c r="CL26" s="4">
        <f t="shared" si="79"/>
        <v>48633.037924175573</v>
      </c>
      <c r="CM26" s="4">
        <f t="shared" si="80"/>
        <v>49394.336621919378</v>
      </c>
      <c r="CN26" s="4">
        <f t="shared" si="81"/>
        <v>49704.325842297731</v>
      </c>
      <c r="CO26" s="4">
        <f t="shared" si="82"/>
        <v>45919.569372279475</v>
      </c>
      <c r="CP26" s="4">
        <f t="shared" si="83"/>
        <v>49464.665777426882</v>
      </c>
      <c r="CQ26" s="4">
        <f t="shared" si="84"/>
        <v>39367.762561933967</v>
      </c>
      <c r="CR26" s="4">
        <f t="shared" si="85"/>
        <v>48369.883048839685</v>
      </c>
      <c r="CS26" s="4">
        <f t="shared" si="86"/>
        <v>47319.781607399884</v>
      </c>
      <c r="CT26" s="4">
        <f t="shared" si="87"/>
        <v>48048.146865450071</v>
      </c>
      <c r="CU26" s="4">
        <f t="shared" si="88"/>
        <v>48319.918201130778</v>
      </c>
      <c r="CV26" s="4">
        <f t="shared" si="89"/>
        <v>44210.503323857571</v>
      </c>
      <c r="CW26" s="4">
        <f t="shared" si="90"/>
        <v>47860.415501499396</v>
      </c>
      <c r="CX26" s="4">
        <f t="shared" si="91"/>
        <v>43422.674803699199</v>
      </c>
      <c r="CY26" s="4">
        <f t="shared" si="92"/>
        <v>48212.535104027287</v>
      </c>
      <c r="CZ26" s="4">
        <f t="shared" si="93"/>
        <v>49336.320957401927</v>
      </c>
    </row>
    <row r="27" spans="2:104" x14ac:dyDescent="0.25">
      <c r="B27" s="1">
        <v>45688</v>
      </c>
      <c r="C27">
        <v>24</v>
      </c>
      <c r="D27" s="4">
        <f>Table1[[#This Row],[Monthly Income Invested ($)]]</f>
        <v>1404.5</v>
      </c>
      <c r="E27" s="4">
        <f t="shared" si="4"/>
        <v>49371.874252721886</v>
      </c>
      <c r="F27" s="4">
        <f t="shared" si="6"/>
        <v>46369.388995722416</v>
      </c>
      <c r="G27" s="4">
        <f t="shared" si="7"/>
        <v>43544.193624744359</v>
      </c>
      <c r="H27" s="4">
        <f t="shared" si="8"/>
        <v>45801.114717588214</v>
      </c>
      <c r="I27" s="4">
        <f t="shared" si="9"/>
        <v>48215.719259036094</v>
      </c>
      <c r="J27" s="4">
        <f t="shared" si="10"/>
        <v>50463.878886518658</v>
      </c>
      <c r="K27" s="4">
        <f t="shared" si="11"/>
        <v>49212.801997592731</v>
      </c>
      <c r="L27" s="4">
        <f t="shared" si="12"/>
        <v>45463.131673952783</v>
      </c>
      <c r="M27" s="4">
        <f t="shared" si="13"/>
        <v>44936.777323586248</v>
      </c>
      <c r="N27" s="4">
        <f t="shared" si="14"/>
        <v>50823.222024688272</v>
      </c>
      <c r="O27" s="4">
        <f t="shared" si="15"/>
        <v>49956.929088840625</v>
      </c>
      <c r="P27" s="4">
        <f t="shared" si="16"/>
        <v>50647.366698804828</v>
      </c>
      <c r="Q27" s="4">
        <f t="shared" si="17"/>
        <v>46390.839412707304</v>
      </c>
      <c r="R27" s="4">
        <f t="shared" si="18"/>
        <v>50298.455534019107</v>
      </c>
      <c r="S27" s="4">
        <f t="shared" si="19"/>
        <v>48961.760154868585</v>
      </c>
      <c r="T27" s="4">
        <f t="shared" si="20"/>
        <v>46642.48581816884</v>
      </c>
      <c r="U27" s="4">
        <f t="shared" si="21"/>
        <v>45558.837061911654</v>
      </c>
      <c r="V27" s="4">
        <f t="shared" si="22"/>
        <v>52986.022100683193</v>
      </c>
      <c r="W27" s="4">
        <f t="shared" si="23"/>
        <v>43839.897913692264</v>
      </c>
      <c r="X27" s="4">
        <f t="shared" si="24"/>
        <v>47989.314142541189</v>
      </c>
      <c r="Y27" s="4">
        <f t="shared" si="25"/>
        <v>45744.732890311505</v>
      </c>
      <c r="Z27" s="4">
        <f t="shared" si="26"/>
        <v>48569.525627636831</v>
      </c>
      <c r="AA27" s="4">
        <f t="shared" si="27"/>
        <v>52026.180981926722</v>
      </c>
      <c r="AB27" s="4">
        <f t="shared" si="28"/>
        <v>48912.137866510762</v>
      </c>
      <c r="AC27" s="4">
        <f t="shared" si="29"/>
        <v>45004.155396176204</v>
      </c>
      <c r="AD27" s="4">
        <f t="shared" si="30"/>
        <v>50395.170407991507</v>
      </c>
      <c r="AE27" s="4">
        <f t="shared" si="31"/>
        <v>42906.322370232221</v>
      </c>
      <c r="AF27" s="4">
        <f t="shared" si="32"/>
        <v>43781.111039705364</v>
      </c>
      <c r="AG27" s="4">
        <f t="shared" si="33"/>
        <v>43068.564665541446</v>
      </c>
      <c r="AH27" s="4">
        <f t="shared" si="34"/>
        <v>46508.985675576761</v>
      </c>
      <c r="AI27" s="4">
        <f t="shared" si="35"/>
        <v>45989.426781556067</v>
      </c>
      <c r="AJ27" s="4">
        <f t="shared" si="36"/>
        <v>39960.030224311064</v>
      </c>
      <c r="AK27" s="4">
        <f t="shared" si="37"/>
        <v>48922.717583083511</v>
      </c>
      <c r="AL27" s="4">
        <f t="shared" si="38"/>
        <v>47676.574453971094</v>
      </c>
      <c r="AM27" s="4">
        <f t="shared" si="39"/>
        <v>44482.349196590389</v>
      </c>
      <c r="AN27" s="4">
        <f t="shared" si="40"/>
        <v>52515.184428675348</v>
      </c>
      <c r="AO27" s="4">
        <f t="shared" si="41"/>
        <v>50944.670446954071</v>
      </c>
      <c r="AP27" s="4">
        <f t="shared" si="42"/>
        <v>42832.250445825353</v>
      </c>
      <c r="AQ27" s="4">
        <f t="shared" si="43"/>
        <v>37571.805540974434</v>
      </c>
      <c r="AR27" s="4">
        <f t="shared" si="44"/>
        <v>50228.806832110829</v>
      </c>
      <c r="AS27" s="4">
        <f t="shared" si="45"/>
        <v>50417.348540713363</v>
      </c>
      <c r="AT27" s="4">
        <f t="shared" si="46"/>
        <v>50904.167102130734</v>
      </c>
      <c r="AU27" s="4">
        <f t="shared" si="47"/>
        <v>41477.682524904005</v>
      </c>
      <c r="AV27" s="4">
        <f t="shared" si="48"/>
        <v>44771.418740508641</v>
      </c>
      <c r="AW27" s="4">
        <f t="shared" si="49"/>
        <v>40747.927201339175</v>
      </c>
      <c r="AX27" s="4">
        <f t="shared" si="50"/>
        <v>50393.934006318741</v>
      </c>
      <c r="AY27" s="4">
        <f t="shared" si="51"/>
        <v>38217.485243554496</v>
      </c>
      <c r="AZ27" s="4">
        <f t="shared" si="52"/>
        <v>42521.968872306104</v>
      </c>
      <c r="BA27" s="4">
        <f t="shared" si="53"/>
        <v>44543.380590163339</v>
      </c>
      <c r="BB27" s="4">
        <f t="shared" si="54"/>
        <v>50823.222024688272</v>
      </c>
      <c r="BC27" s="4">
        <f t="shared" si="55"/>
        <v>52532.418355987953</v>
      </c>
      <c r="BD27" s="4">
        <f t="shared" si="56"/>
        <v>51273.616380076572</v>
      </c>
      <c r="BE27" s="4">
        <f t="shared" si="57"/>
        <v>50259.832655830112</v>
      </c>
      <c r="BF27" s="4">
        <f t="shared" si="58"/>
        <v>49721.041693408624</v>
      </c>
      <c r="BG27" s="4">
        <f t="shared" si="59"/>
        <v>51615.476885137745</v>
      </c>
      <c r="BH27" s="4">
        <f t="shared" si="60"/>
        <v>48716.068168656493</v>
      </c>
      <c r="BI27" s="4">
        <f t="shared" si="61"/>
        <v>49278.73600622575</v>
      </c>
      <c r="BJ27" s="4">
        <f t="shared" si="62"/>
        <v>50233.74034301599</v>
      </c>
      <c r="BK27" s="4">
        <f t="shared" si="63"/>
        <v>52538.816707824895</v>
      </c>
      <c r="BL27" s="4">
        <f t="shared" si="64"/>
        <v>47155.184640790343</v>
      </c>
      <c r="BM27" s="4">
        <f t="shared" si="65"/>
        <v>48457.626316203372</v>
      </c>
      <c r="BN27" s="4">
        <f t="shared" si="66"/>
        <v>50136.484289181237</v>
      </c>
      <c r="BO27" s="4">
        <f t="shared" si="67"/>
        <v>47131.749007217557</v>
      </c>
      <c r="BP27" s="4">
        <f t="shared" si="68"/>
        <v>43989.326153956019</v>
      </c>
      <c r="BQ27" s="4">
        <f t="shared" si="5"/>
        <v>48394.999495363591</v>
      </c>
      <c r="BR27" s="4">
        <f t="shared" si="94"/>
        <v>47463.730481692961</v>
      </c>
      <c r="BS27" s="4">
        <f t="shared" si="95"/>
        <v>49357.979402445904</v>
      </c>
      <c r="BT27" s="4">
        <f t="shared" si="96"/>
        <v>45826.693751164632</v>
      </c>
      <c r="BU27" s="4">
        <f t="shared" si="97"/>
        <v>48318.958050799636</v>
      </c>
      <c r="BV27" s="4">
        <f t="shared" si="98"/>
        <v>47319.414335404363</v>
      </c>
      <c r="BW27" s="4">
        <f t="shared" si="99"/>
        <v>45996.328851688311</v>
      </c>
      <c r="BX27" s="4">
        <f t="shared" si="100"/>
        <v>48528.603264322519</v>
      </c>
      <c r="BY27" s="4">
        <f t="shared" si="101"/>
        <v>49511.965328268983</v>
      </c>
      <c r="BZ27" s="4">
        <f t="shared" si="102"/>
        <v>48214.876155668098</v>
      </c>
      <c r="CA27" s="4">
        <f t="shared" si="103"/>
        <v>42759.516543381971</v>
      </c>
      <c r="CB27" s="4">
        <f t="shared" si="69"/>
        <v>46341.421199116245</v>
      </c>
      <c r="CC27" s="4">
        <f t="shared" si="70"/>
        <v>51192.38800293504</v>
      </c>
      <c r="CD27" s="4">
        <f t="shared" si="71"/>
        <v>45899.322817907108</v>
      </c>
      <c r="CE27" s="4">
        <f t="shared" si="72"/>
        <v>42252.053738238232</v>
      </c>
      <c r="CF27" s="4">
        <f t="shared" si="73"/>
        <v>47249.025508583531</v>
      </c>
      <c r="CG27" s="4">
        <f t="shared" si="74"/>
        <v>50930.639094013772</v>
      </c>
      <c r="CH27" s="4">
        <f t="shared" si="75"/>
        <v>51923.682452737812</v>
      </c>
      <c r="CI27" s="4">
        <f t="shared" si="76"/>
        <v>44673.844174800084</v>
      </c>
      <c r="CJ27" s="4">
        <f t="shared" si="77"/>
        <v>46496.063188471686</v>
      </c>
      <c r="CK27" s="4">
        <f t="shared" si="78"/>
        <v>46679.731001425796</v>
      </c>
      <c r="CL27" s="4">
        <f t="shared" si="79"/>
        <v>50523.86830341733</v>
      </c>
      <c r="CM27" s="4">
        <f t="shared" si="80"/>
        <v>51292.779988138573</v>
      </c>
      <c r="CN27" s="4">
        <f t="shared" si="81"/>
        <v>51978.651544537941</v>
      </c>
      <c r="CO27" s="4">
        <f t="shared" si="82"/>
        <v>47783.26506600227</v>
      </c>
      <c r="CP27" s="4">
        <f t="shared" si="83"/>
        <v>51734.797428531856</v>
      </c>
      <c r="CQ27" s="4">
        <f t="shared" si="84"/>
        <v>41165.940187553308</v>
      </c>
      <c r="CR27" s="4">
        <f t="shared" si="85"/>
        <v>50258.081879328085</v>
      </c>
      <c r="CS27" s="4">
        <f t="shared" si="86"/>
        <v>49197.47942347388</v>
      </c>
      <c r="CT27" s="4">
        <f t="shared" si="87"/>
        <v>49933.128334104571</v>
      </c>
      <c r="CU27" s="4">
        <f t="shared" si="88"/>
        <v>50570.016769650574</v>
      </c>
      <c r="CV27" s="4">
        <f t="shared" si="89"/>
        <v>46057.108357096149</v>
      </c>
      <c r="CW27" s="4">
        <f t="shared" si="90"/>
        <v>49743.519656514392</v>
      </c>
      <c r="CX27" s="4">
        <f t="shared" si="91"/>
        <v>45261.401551736191</v>
      </c>
      <c r="CY27" s="4">
        <f t="shared" si="92"/>
        <v>50099.160455067562</v>
      </c>
      <c r="CZ27" s="4">
        <f t="shared" si="93"/>
        <v>51234.184166975945</v>
      </c>
    </row>
    <row r="28" spans="2:104" x14ac:dyDescent="0.25">
      <c r="B28" s="1">
        <v>45716</v>
      </c>
      <c r="C28">
        <v>25</v>
      </c>
      <c r="D28" s="4">
        <f>Table1[[#This Row],[Monthly Income Invested ($)]]</f>
        <v>1404.5</v>
      </c>
      <c r="E28" s="4">
        <f t="shared" si="4"/>
        <v>51270.092995249106</v>
      </c>
      <c r="F28" s="4">
        <f t="shared" si="6"/>
        <v>48585.35330314756</v>
      </c>
      <c r="G28" s="4">
        <f t="shared" si="7"/>
        <v>45384.135560991803</v>
      </c>
      <c r="H28" s="4">
        <f t="shared" si="8"/>
        <v>47663.625864764093</v>
      </c>
      <c r="I28" s="4">
        <f t="shared" si="9"/>
        <v>50102.376451626456</v>
      </c>
      <c r="J28" s="4">
        <f t="shared" si="10"/>
        <v>52373.017675383846</v>
      </c>
      <c r="K28" s="4">
        <f t="shared" si="11"/>
        <v>50248.205982610787</v>
      </c>
      <c r="L28" s="4">
        <f t="shared" si="12"/>
        <v>47322.26299069231</v>
      </c>
      <c r="M28" s="4">
        <f t="shared" si="13"/>
        <v>46004.251493659351</v>
      </c>
      <c r="N28" s="4">
        <f t="shared" si="14"/>
        <v>52735.954244935157</v>
      </c>
      <c r="O28" s="4">
        <f t="shared" si="15"/>
        <v>46674.898541756134</v>
      </c>
      <c r="P28" s="4">
        <f t="shared" si="16"/>
        <v>52938.195616033918</v>
      </c>
      <c r="Q28" s="4">
        <f t="shared" si="17"/>
        <v>48607.179102429684</v>
      </c>
      <c r="R28" s="4">
        <f t="shared" si="18"/>
        <v>52205.940089359297</v>
      </c>
      <c r="S28" s="4">
        <f t="shared" si="19"/>
        <v>50855.877756417271</v>
      </c>
      <c r="T28" s="4">
        <f t="shared" si="20"/>
        <v>47697.167174532573</v>
      </c>
      <c r="U28" s="4">
        <f t="shared" si="21"/>
        <v>46621.645783947322</v>
      </c>
      <c r="V28" s="4">
        <f t="shared" si="22"/>
        <v>54920.382321690027</v>
      </c>
      <c r="W28" s="4">
        <f t="shared" si="23"/>
        <v>45682.796892829188</v>
      </c>
      <c r="X28" s="4">
        <f t="shared" si="24"/>
        <v>49033.894286472132</v>
      </c>
      <c r="Y28" s="4">
        <f t="shared" si="25"/>
        <v>47606.680219214621</v>
      </c>
      <c r="Z28" s="4">
        <f t="shared" si="26"/>
        <v>49609.754185429556</v>
      </c>
      <c r="AA28" s="4">
        <f t="shared" si="27"/>
        <v>53950.942791745991</v>
      </c>
      <c r="AB28" s="4">
        <f t="shared" si="28"/>
        <v>50805.759245175868</v>
      </c>
      <c r="AC28" s="4">
        <f t="shared" si="29"/>
        <v>47196.228115609294</v>
      </c>
      <c r="AD28" s="4">
        <f t="shared" si="30"/>
        <v>52303.622112071425</v>
      </c>
      <c r="AE28" s="4">
        <f t="shared" si="31"/>
        <v>44739.885593934545</v>
      </c>
      <c r="AF28" s="4">
        <f t="shared" si="32"/>
        <v>44857.252706907573</v>
      </c>
      <c r="AG28" s="4">
        <f t="shared" si="33"/>
        <v>44903.750312196862</v>
      </c>
      <c r="AH28" s="4">
        <f t="shared" si="34"/>
        <v>48378.575532332528</v>
      </c>
      <c r="AI28" s="4">
        <f t="shared" si="35"/>
        <v>47049.006080694402</v>
      </c>
      <c r="AJ28" s="4">
        <f t="shared" si="36"/>
        <v>41064.829997628731</v>
      </c>
      <c r="AK28" s="4">
        <f t="shared" si="37"/>
        <v>50816.444758914346</v>
      </c>
      <c r="AL28" s="4">
        <f t="shared" si="38"/>
        <v>49557.840198510807</v>
      </c>
      <c r="AM28" s="4">
        <f t="shared" si="39"/>
        <v>45553.231577615959</v>
      </c>
      <c r="AN28" s="4">
        <f t="shared" si="40"/>
        <v>54444.8362729621</v>
      </c>
      <c r="AO28" s="4">
        <f t="shared" si="41"/>
        <v>52858.617151423612</v>
      </c>
      <c r="AP28" s="4">
        <f t="shared" si="42"/>
        <v>44986.314828627299</v>
      </c>
      <c r="AQ28" s="4">
        <f t="shared" si="43"/>
        <v>39352.023596384177</v>
      </c>
      <c r="AR28" s="4">
        <f t="shared" si="44"/>
        <v>47261.079856505494</v>
      </c>
      <c r="AS28" s="4">
        <f t="shared" si="45"/>
        <v>51443.718426658015</v>
      </c>
      <c r="AT28" s="4">
        <f t="shared" si="46"/>
        <v>53199.490026418025</v>
      </c>
      <c r="AU28" s="4">
        <f t="shared" si="47"/>
        <v>43296.959350153047</v>
      </c>
      <c r="AV28" s="4">
        <f t="shared" si="48"/>
        <v>46623.632927913728</v>
      </c>
      <c r="AW28" s="4">
        <f t="shared" si="49"/>
        <v>42559.906473352567</v>
      </c>
      <c r="AX28" s="4">
        <f t="shared" si="50"/>
        <v>52680.32785142932</v>
      </c>
      <c r="AY28" s="4">
        <f t="shared" si="51"/>
        <v>39335.354104227838</v>
      </c>
      <c r="AZ28" s="4">
        <f t="shared" si="52"/>
        <v>44670.603327571465</v>
      </c>
      <c r="BA28" s="4">
        <f t="shared" si="53"/>
        <v>46393.314396064976</v>
      </c>
      <c r="BB28" s="4">
        <f t="shared" si="54"/>
        <v>52735.954244935157</v>
      </c>
      <c r="BC28" s="4">
        <f t="shared" si="55"/>
        <v>49370.612109495974</v>
      </c>
      <c r="BD28" s="4">
        <f t="shared" si="56"/>
        <v>53190.852543877336</v>
      </c>
      <c r="BE28" s="4">
        <f t="shared" si="57"/>
        <v>52166.93098238841</v>
      </c>
      <c r="BF28" s="4">
        <f t="shared" si="58"/>
        <v>51622.752110342713</v>
      </c>
      <c r="BG28" s="4">
        <f t="shared" si="59"/>
        <v>53536.13165398912</v>
      </c>
      <c r="BH28" s="4">
        <f t="shared" si="60"/>
        <v>50607.728850343061</v>
      </c>
      <c r="BI28" s="4">
        <f t="shared" si="61"/>
        <v>51545.613886334708</v>
      </c>
      <c r="BJ28" s="4">
        <f t="shared" si="62"/>
        <v>52517.330799018775</v>
      </c>
      <c r="BK28" s="4">
        <f t="shared" si="63"/>
        <v>54468.704874903146</v>
      </c>
      <c r="BL28" s="4">
        <f t="shared" si="64"/>
        <v>49031.23648719825</v>
      </c>
      <c r="BM28" s="4">
        <f t="shared" si="65"/>
        <v>50346.702579365403</v>
      </c>
      <c r="BN28" s="4">
        <f t="shared" si="66"/>
        <v>52042.349132073046</v>
      </c>
      <c r="BO28" s="4">
        <f t="shared" si="67"/>
        <v>49007.566497289736</v>
      </c>
      <c r="BP28" s="4">
        <f t="shared" si="68"/>
        <v>45833.71941549558</v>
      </c>
      <c r="BQ28" s="4">
        <f t="shared" si="5"/>
        <v>50646.411986532454</v>
      </c>
      <c r="BR28" s="4">
        <f t="shared" si="94"/>
        <v>49342.867786509894</v>
      </c>
      <c r="BS28" s="4">
        <f t="shared" si="95"/>
        <v>51626.244041988713</v>
      </c>
      <c r="BT28" s="4">
        <f t="shared" si="96"/>
        <v>47689.460688676278</v>
      </c>
      <c r="BU28" s="4">
        <f t="shared" si="97"/>
        <v>50206.647631307635</v>
      </c>
      <c r="BV28" s="4">
        <f t="shared" si="98"/>
        <v>49197.108478758404</v>
      </c>
      <c r="BW28" s="4">
        <f t="shared" si="99"/>
        <v>47860.792140205194</v>
      </c>
      <c r="BX28" s="4">
        <f t="shared" si="100"/>
        <v>50418.389296965746</v>
      </c>
      <c r="BY28" s="4">
        <f t="shared" si="101"/>
        <v>50545.125588306968</v>
      </c>
      <c r="BZ28" s="4">
        <f t="shared" si="102"/>
        <v>50101.524917224779</v>
      </c>
      <c r="CA28" s="4">
        <f t="shared" si="103"/>
        <v>44591.611708815792</v>
      </c>
      <c r="CB28" s="4">
        <f t="shared" si="69"/>
        <v>48209.335411107408</v>
      </c>
      <c r="CC28" s="4">
        <f t="shared" si="70"/>
        <v>53108.811882964394</v>
      </c>
      <c r="CD28" s="4">
        <f t="shared" si="71"/>
        <v>47762.816046086176</v>
      </c>
      <c r="CE28" s="4">
        <f t="shared" si="72"/>
        <v>44079.074275620616</v>
      </c>
      <c r="CF28" s="4">
        <f t="shared" si="73"/>
        <v>49126.015763669369</v>
      </c>
      <c r="CG28" s="4">
        <f t="shared" si="74"/>
        <v>52844.445484953911</v>
      </c>
      <c r="CH28" s="4">
        <f t="shared" si="75"/>
        <v>53847.419277265188</v>
      </c>
      <c r="CI28" s="4">
        <f t="shared" si="76"/>
        <v>45743.290343489083</v>
      </c>
      <c r="CJ28" s="4">
        <f t="shared" si="77"/>
        <v>48365.5238203564</v>
      </c>
      <c r="CK28" s="4">
        <f t="shared" si="78"/>
        <v>48551.028311440052</v>
      </c>
      <c r="CL28" s="4">
        <f t="shared" si="79"/>
        <v>52433.606986451501</v>
      </c>
      <c r="CM28" s="4">
        <f t="shared" si="80"/>
        <v>53210.207788019958</v>
      </c>
      <c r="CN28" s="4">
        <f t="shared" si="81"/>
        <v>54292.777946567359</v>
      </c>
      <c r="CO28" s="4">
        <f t="shared" si="82"/>
        <v>44699.03794499606</v>
      </c>
      <c r="CP28" s="4">
        <f t="shared" si="83"/>
        <v>54044.656383531168</v>
      </c>
      <c r="CQ28" s="4">
        <f t="shared" si="84"/>
        <v>42982.099589428843</v>
      </c>
      <c r="CR28" s="4">
        <f t="shared" si="85"/>
        <v>52165.162698121363</v>
      </c>
      <c r="CS28" s="4">
        <f t="shared" si="86"/>
        <v>51093.954217708619</v>
      </c>
      <c r="CT28" s="4">
        <f t="shared" si="87"/>
        <v>51836.959617445616</v>
      </c>
      <c r="CU28" s="4">
        <f t="shared" si="88"/>
        <v>52859.492063119462</v>
      </c>
      <c r="CV28" s="4">
        <f t="shared" si="89"/>
        <v>47922.179440667111</v>
      </c>
      <c r="CW28" s="4">
        <f t="shared" si="90"/>
        <v>51645.454853079536</v>
      </c>
      <c r="CX28" s="4">
        <f t="shared" si="91"/>
        <v>47118.515567253555</v>
      </c>
      <c r="CY28" s="4">
        <f t="shared" si="92"/>
        <v>46804.186853656414</v>
      </c>
      <c r="CZ28" s="4">
        <f t="shared" si="93"/>
        <v>53151.026008645706</v>
      </c>
    </row>
    <row r="29" spans="2:104" x14ac:dyDescent="0.25">
      <c r="B29" s="1">
        <v>45747</v>
      </c>
      <c r="C29">
        <v>26</v>
      </c>
      <c r="D29" s="4">
        <f>Table1[[#This Row],[Monthly Income Invested ($)]]</f>
        <v>1404.5</v>
      </c>
      <c r="E29" s="4">
        <f t="shared" si="4"/>
        <v>53187.2939252016</v>
      </c>
      <c r="F29" s="4">
        <f t="shared" si="6"/>
        <v>50840.096985952645</v>
      </c>
      <c r="G29" s="4">
        <f t="shared" si="7"/>
        <v>47242.476916601721</v>
      </c>
      <c r="H29" s="4">
        <f t="shared" si="8"/>
        <v>49544.762123411732</v>
      </c>
      <c r="I29" s="4">
        <f t="shared" si="9"/>
        <v>52007.90021614272</v>
      </c>
      <c r="J29" s="4">
        <f t="shared" si="10"/>
        <v>54694.045484703071</v>
      </c>
      <c r="K29" s="4">
        <f t="shared" si="11"/>
        <v>52155.188042436894</v>
      </c>
      <c r="L29" s="4">
        <f t="shared" si="12"/>
        <v>48371.84601826212</v>
      </c>
      <c r="M29" s="4">
        <f t="shared" si="13"/>
        <v>47868.794008595942</v>
      </c>
      <c r="N29" s="4">
        <f t="shared" si="14"/>
        <v>54667.813787384512</v>
      </c>
      <c r="O29" s="4">
        <f t="shared" si="15"/>
        <v>48546.147527173693</v>
      </c>
      <c r="P29" s="4">
        <f t="shared" si="16"/>
        <v>55269.114039314518</v>
      </c>
      <c r="Q29" s="4">
        <f t="shared" si="17"/>
        <v>50497.75089345398</v>
      </c>
      <c r="R29" s="4">
        <f t="shared" si="18"/>
        <v>54132.499490252892</v>
      </c>
      <c r="S29" s="4">
        <f t="shared" si="19"/>
        <v>52768.936533981447</v>
      </c>
      <c r="T29" s="4">
        <f t="shared" si="20"/>
        <v>49578.6388462779</v>
      </c>
      <c r="U29" s="4">
        <f t="shared" si="21"/>
        <v>48842.0245851664</v>
      </c>
      <c r="V29" s="4">
        <f t="shared" si="22"/>
        <v>56874.086144906927</v>
      </c>
      <c r="W29" s="4">
        <f t="shared" si="23"/>
        <v>42070.20832451967</v>
      </c>
      <c r="X29" s="4">
        <f t="shared" si="24"/>
        <v>50928.733229336853</v>
      </c>
      <c r="Y29" s="4">
        <f t="shared" si="25"/>
        <v>49487.247021406765</v>
      </c>
      <c r="Z29" s="4">
        <f t="shared" si="26"/>
        <v>50642.181029038838</v>
      </c>
      <c r="AA29" s="4">
        <f t="shared" si="27"/>
        <v>49455.729648727116</v>
      </c>
      <c r="AB29" s="4">
        <f t="shared" si="28"/>
        <v>52718.31683762763</v>
      </c>
      <c r="AC29" s="4">
        <f t="shared" si="29"/>
        <v>49426.662107632459</v>
      </c>
      <c r="AD29" s="4">
        <f t="shared" si="30"/>
        <v>54623.435499032676</v>
      </c>
      <c r="AE29" s="4">
        <f t="shared" si="31"/>
        <v>46591.784449873892</v>
      </c>
      <c r="AF29" s="4">
        <f t="shared" si="32"/>
        <v>46710.325233976648</v>
      </c>
      <c r="AG29" s="4">
        <f t="shared" si="33"/>
        <v>46757.287815318829</v>
      </c>
      <c r="AH29" s="4">
        <f t="shared" si="34"/>
        <v>50266.861287655855</v>
      </c>
      <c r="AI29" s="4">
        <f t="shared" si="35"/>
        <v>49276.863687106561</v>
      </c>
      <c r="AJ29" s="4">
        <f t="shared" si="36"/>
        <v>42879.978297605019</v>
      </c>
      <c r="AK29" s="4">
        <f t="shared" si="37"/>
        <v>52729.10920650349</v>
      </c>
      <c r="AL29" s="4">
        <f t="shared" si="38"/>
        <v>51457.918600495912</v>
      </c>
      <c r="AM29" s="4">
        <f t="shared" si="39"/>
        <v>47413.263893392119</v>
      </c>
      <c r="AN29" s="4">
        <f t="shared" si="40"/>
        <v>56802.120907738943</v>
      </c>
      <c r="AO29" s="4">
        <f t="shared" si="41"/>
        <v>53866.677522787941</v>
      </c>
      <c r="AP29" s="4">
        <f t="shared" si="42"/>
        <v>46840.677976913576</v>
      </c>
      <c r="AQ29" s="4">
        <f t="shared" si="43"/>
        <v>41150.043832348019</v>
      </c>
      <c r="AR29" s="4">
        <f t="shared" si="44"/>
        <v>49138.190655070546</v>
      </c>
      <c r="AS29" s="4">
        <f t="shared" si="45"/>
        <v>53748.483499124537</v>
      </c>
      <c r="AT29" s="4">
        <f t="shared" si="46"/>
        <v>55135.984926682206</v>
      </c>
      <c r="AU29" s="4">
        <f t="shared" si="47"/>
        <v>45134.428943654581</v>
      </c>
      <c r="AV29" s="4">
        <f t="shared" si="48"/>
        <v>48494.369257192862</v>
      </c>
      <c r="AW29" s="4">
        <f t="shared" si="49"/>
        <v>43645.207174802425</v>
      </c>
      <c r="AX29" s="4">
        <f t="shared" si="50"/>
        <v>54611.631129943613</v>
      </c>
      <c r="AY29" s="4">
        <f t="shared" si="51"/>
        <v>41133.207645270115</v>
      </c>
      <c r="AZ29" s="4">
        <f t="shared" si="52"/>
        <v>46521.809360847183</v>
      </c>
      <c r="BA29" s="4">
        <f t="shared" si="53"/>
        <v>48261.747540025623</v>
      </c>
      <c r="BB29" s="4">
        <f t="shared" si="54"/>
        <v>54667.813787384512</v>
      </c>
      <c r="BC29" s="4">
        <f t="shared" si="55"/>
        <v>51268.818230590936</v>
      </c>
      <c r="BD29" s="4">
        <f t="shared" si="56"/>
        <v>55127.261069316111</v>
      </c>
      <c r="BE29" s="4">
        <f t="shared" si="57"/>
        <v>54093.100292212293</v>
      </c>
      <c r="BF29" s="4">
        <f t="shared" si="58"/>
        <v>53543.479631446142</v>
      </c>
      <c r="BG29" s="4">
        <f t="shared" si="59"/>
        <v>54539.110666584202</v>
      </c>
      <c r="BH29" s="4">
        <f t="shared" si="60"/>
        <v>52518.306138846492</v>
      </c>
      <c r="BI29" s="4">
        <f t="shared" si="61"/>
        <v>53465.570025198052</v>
      </c>
      <c r="BJ29" s="4">
        <f t="shared" si="62"/>
        <v>54840.884088001607</v>
      </c>
      <c r="BK29" s="4">
        <f t="shared" si="63"/>
        <v>56417.891923652176</v>
      </c>
      <c r="BL29" s="4">
        <f t="shared" si="64"/>
        <v>50926.048852070235</v>
      </c>
      <c r="BM29" s="4">
        <f t="shared" si="65"/>
        <v>52254.669605159055</v>
      </c>
      <c r="BN29" s="4">
        <f t="shared" si="66"/>
        <v>53967.272623393779</v>
      </c>
      <c r="BO29" s="4">
        <f t="shared" si="67"/>
        <v>50902.142162262637</v>
      </c>
      <c r="BP29" s="4">
        <f t="shared" si="68"/>
        <v>46894.466519879366</v>
      </c>
      <c r="BQ29" s="4">
        <f t="shared" si="5"/>
        <v>52557.37610639778</v>
      </c>
      <c r="BR29" s="4">
        <f t="shared" si="94"/>
        <v>51610.86797277382</v>
      </c>
      <c r="BS29" s="4">
        <f t="shared" si="95"/>
        <v>53547.0064824086</v>
      </c>
      <c r="BT29" s="4">
        <f t="shared" si="96"/>
        <v>48736.289733511207</v>
      </c>
      <c r="BU29" s="4">
        <f t="shared" si="97"/>
        <v>52113.214107620712</v>
      </c>
      <c r="BV29" s="4">
        <f t="shared" si="98"/>
        <v>45984.221607191386</v>
      </c>
      <c r="BW29" s="4">
        <f t="shared" si="99"/>
        <v>50102.856002658787</v>
      </c>
      <c r="BX29" s="4">
        <f t="shared" si="100"/>
        <v>52327.073189935407</v>
      </c>
      <c r="BY29" s="4">
        <f t="shared" si="101"/>
        <v>52455.076844190036</v>
      </c>
      <c r="BZ29" s="4">
        <f t="shared" si="102"/>
        <v>52007.040166397026</v>
      </c>
      <c r="CA29" s="4">
        <f t="shared" si="103"/>
        <v>46442.027825903948</v>
      </c>
      <c r="CB29" s="4">
        <f t="shared" si="69"/>
        <v>50095.928765218479</v>
      </c>
      <c r="CC29" s="4">
        <f t="shared" si="70"/>
        <v>55442.716090916278</v>
      </c>
      <c r="CD29" s="4">
        <f t="shared" si="71"/>
        <v>49644.944206547036</v>
      </c>
      <c r="CE29" s="4">
        <f t="shared" si="72"/>
        <v>45924.365018376826</v>
      </c>
      <c r="CF29" s="4">
        <f t="shared" si="73"/>
        <v>51390.221039533586</v>
      </c>
      <c r="CG29" s="4">
        <f t="shared" si="74"/>
        <v>54777.389939803448</v>
      </c>
      <c r="CH29" s="4">
        <f t="shared" si="75"/>
        <v>56194.249114617334</v>
      </c>
      <c r="CI29" s="4">
        <f t="shared" si="76"/>
        <v>47605.223246923975</v>
      </c>
      <c r="CJ29" s="4">
        <f t="shared" si="77"/>
        <v>49407.282391703731</v>
      </c>
      <c r="CK29" s="4">
        <f t="shared" si="78"/>
        <v>50441.038594554455</v>
      </c>
      <c r="CL29" s="4">
        <f t="shared" si="79"/>
        <v>54362.443056316013</v>
      </c>
      <c r="CM29" s="4">
        <f t="shared" si="80"/>
        <v>55146.809865900155</v>
      </c>
      <c r="CN29" s="4">
        <f t="shared" si="81"/>
        <v>56647.401560632294</v>
      </c>
      <c r="CO29" s="4">
        <f t="shared" si="82"/>
        <v>46550.528324446022</v>
      </c>
      <c r="CP29" s="4">
        <f t="shared" si="83"/>
        <v>55989.602947366482</v>
      </c>
      <c r="CQ29" s="4">
        <f t="shared" si="84"/>
        <v>44816.420585323132</v>
      </c>
      <c r="CR29" s="4">
        <f t="shared" si="85"/>
        <v>53178.423977885453</v>
      </c>
      <c r="CS29" s="4">
        <f t="shared" si="86"/>
        <v>53009.393759885708</v>
      </c>
      <c r="CT29" s="4">
        <f t="shared" si="87"/>
        <v>53759.829213620076</v>
      </c>
      <c r="CU29" s="4">
        <f t="shared" si="88"/>
        <v>55189.03317422406</v>
      </c>
      <c r="CV29" s="4">
        <f t="shared" si="89"/>
        <v>44825.311111566407</v>
      </c>
      <c r="CW29" s="4">
        <f t="shared" si="90"/>
        <v>53566.409401610334</v>
      </c>
      <c r="CX29" s="4">
        <f t="shared" si="91"/>
        <v>48994.200722926093</v>
      </c>
      <c r="CY29" s="4">
        <f t="shared" si="92"/>
        <v>49027.760123595406</v>
      </c>
      <c r="CZ29" s="4">
        <f t="shared" si="93"/>
        <v>55087.036268732161</v>
      </c>
    </row>
    <row r="30" spans="2:104" x14ac:dyDescent="0.25">
      <c r="B30" s="1">
        <v>45777</v>
      </c>
      <c r="C30">
        <v>27</v>
      </c>
      <c r="D30" s="4">
        <f>Table1[[#This Row],[Monthly Income Invested ($)]]</f>
        <v>1404.5</v>
      </c>
      <c r="E30" s="4">
        <f t="shared" si="4"/>
        <v>55123.666864453618</v>
      </c>
      <c r="F30" s="4">
        <f t="shared" si="6"/>
        <v>53134.29868320682</v>
      </c>
      <c r="G30" s="4">
        <f t="shared" si="7"/>
        <v>49119.401685767742</v>
      </c>
      <c r="H30" s="4">
        <f t="shared" si="8"/>
        <v>51444.70974464585</v>
      </c>
      <c r="I30" s="4">
        <f t="shared" si="9"/>
        <v>53932.47921830415</v>
      </c>
      <c r="J30" s="4">
        <f t="shared" si="10"/>
        <v>57055.69128068538</v>
      </c>
      <c r="K30" s="4">
        <f t="shared" si="11"/>
        <v>54081.239922861263</v>
      </c>
      <c r="L30" s="4">
        <f t="shared" si="12"/>
        <v>49413.557173125155</v>
      </c>
      <c r="M30" s="4">
        <f t="shared" si="13"/>
        <v>49751.981948681903</v>
      </c>
      <c r="N30" s="4">
        <f t="shared" si="14"/>
        <v>56618.991925258357</v>
      </c>
      <c r="O30" s="4">
        <f t="shared" si="15"/>
        <v>50436.109002445432</v>
      </c>
      <c r="P30" s="4">
        <f t="shared" si="16"/>
        <v>57640.823535002528</v>
      </c>
      <c r="Q30" s="4">
        <f t="shared" si="17"/>
        <v>52407.228402388522</v>
      </c>
      <c r="R30" s="4">
        <f t="shared" si="18"/>
        <v>56078.324485155419</v>
      </c>
      <c r="S30" s="4">
        <f t="shared" si="19"/>
        <v>54701.125899321261</v>
      </c>
      <c r="T30" s="4">
        <f t="shared" si="20"/>
        <v>51478.92523474068</v>
      </c>
      <c r="U30" s="4">
        <f t="shared" si="21"/>
        <v>51101.260015406813</v>
      </c>
      <c r="V30" s="4">
        <f t="shared" si="22"/>
        <v>58847.327006355998</v>
      </c>
      <c r="W30" s="4">
        <f t="shared" si="23"/>
        <v>43159.181762085776</v>
      </c>
      <c r="X30" s="4">
        <f t="shared" si="24"/>
        <v>52842.520561630219</v>
      </c>
      <c r="Y30" s="4">
        <f t="shared" si="25"/>
        <v>51386.619491620833</v>
      </c>
      <c r="Z30" s="4">
        <f t="shared" si="26"/>
        <v>51666.864671321047</v>
      </c>
      <c r="AA30" s="4">
        <f t="shared" si="27"/>
        <v>50489.311676361664</v>
      </c>
      <c r="AB30" s="4">
        <f t="shared" si="28"/>
        <v>54650.000006003909</v>
      </c>
      <c r="AC30" s="4">
        <f t="shared" si="29"/>
        <v>51696.128694516032</v>
      </c>
      <c r="AD30" s="4">
        <f t="shared" si="30"/>
        <v>56983.845620265754</v>
      </c>
      <c r="AE30" s="4">
        <f t="shared" si="31"/>
        <v>48462.202294372633</v>
      </c>
      <c r="AF30" s="4">
        <f t="shared" si="32"/>
        <v>48581.928486316414</v>
      </c>
      <c r="AG30" s="4">
        <f t="shared" si="33"/>
        <v>48629.360693472016</v>
      </c>
      <c r="AH30" s="4">
        <f t="shared" si="34"/>
        <v>52174.029900532412</v>
      </c>
      <c r="AI30" s="4">
        <f t="shared" si="35"/>
        <v>51543.708801630928</v>
      </c>
      <c r="AJ30" s="4">
        <f t="shared" si="36"/>
        <v>44713.278080581069</v>
      </c>
      <c r="AK30" s="4">
        <f t="shared" si="37"/>
        <v>54660.900298568522</v>
      </c>
      <c r="AL30" s="4">
        <f t="shared" si="38"/>
        <v>53376.99778650087</v>
      </c>
      <c r="AM30" s="4">
        <f t="shared" si="39"/>
        <v>49291.896532326042</v>
      </c>
      <c r="AN30" s="4">
        <f t="shared" si="40"/>
        <v>59200.658023624375</v>
      </c>
      <c r="AO30" s="4">
        <f t="shared" si="41"/>
        <v>54867.177441367035</v>
      </c>
      <c r="AP30" s="4">
        <f t="shared" si="42"/>
        <v>48713.584756682714</v>
      </c>
      <c r="AQ30" s="4">
        <f t="shared" si="43"/>
        <v>42966.044270671497</v>
      </c>
      <c r="AR30" s="4">
        <f t="shared" si="44"/>
        <v>51034.072561621251</v>
      </c>
      <c r="AS30" s="4">
        <f t="shared" si="45"/>
        <v>56093.581960359217</v>
      </c>
      <c r="AT30" s="4">
        <f t="shared" si="46"/>
        <v>57091.84477594903</v>
      </c>
      <c r="AU30" s="4">
        <f t="shared" si="47"/>
        <v>46990.273233091124</v>
      </c>
      <c r="AV30" s="4">
        <f t="shared" si="48"/>
        <v>50383.81294976479</v>
      </c>
      <c r="AW30" s="4">
        <f t="shared" si="49"/>
        <v>44722.368120991407</v>
      </c>
      <c r="AX30" s="4">
        <f t="shared" si="50"/>
        <v>56562.247441243053</v>
      </c>
      <c r="AY30" s="4">
        <f t="shared" si="51"/>
        <v>42949.039721722816</v>
      </c>
      <c r="AZ30" s="4">
        <f t="shared" si="52"/>
        <v>48391.527454455652</v>
      </c>
      <c r="BA30" s="4">
        <f t="shared" si="53"/>
        <v>50148.865015425879</v>
      </c>
      <c r="BB30" s="4">
        <f t="shared" si="54"/>
        <v>56618.991925258357</v>
      </c>
      <c r="BC30" s="4">
        <f t="shared" si="55"/>
        <v>53186.006412896844</v>
      </c>
      <c r="BD30" s="4">
        <f t="shared" si="56"/>
        <v>57083.03368000927</v>
      </c>
      <c r="BE30" s="4">
        <f t="shared" si="57"/>
        <v>56038.531295134417</v>
      </c>
      <c r="BF30" s="4">
        <f t="shared" si="58"/>
        <v>55483.414427760603</v>
      </c>
      <c r="BG30" s="4">
        <f t="shared" si="59"/>
        <v>55534.56733658482</v>
      </c>
      <c r="BH30" s="4">
        <f t="shared" si="60"/>
        <v>54447.989200234959</v>
      </c>
      <c r="BI30" s="4">
        <f t="shared" si="61"/>
        <v>55404.725725450036</v>
      </c>
      <c r="BJ30" s="4">
        <f t="shared" si="62"/>
        <v>57205.099559541639</v>
      </c>
      <c r="BK30" s="4">
        <f t="shared" si="63"/>
        <v>58386.570842888701</v>
      </c>
      <c r="BL30" s="4">
        <f t="shared" si="64"/>
        <v>52839.809340590939</v>
      </c>
      <c r="BM30" s="4">
        <f t="shared" si="65"/>
        <v>54181.716301210647</v>
      </c>
      <c r="BN30" s="4">
        <f t="shared" si="66"/>
        <v>55911.44534962772</v>
      </c>
      <c r="BO30" s="4">
        <f t="shared" si="67"/>
        <v>52815.663583885267</v>
      </c>
      <c r="BP30" s="4">
        <f t="shared" si="68"/>
        <v>47947.258020980276</v>
      </c>
      <c r="BQ30" s="4">
        <f t="shared" si="5"/>
        <v>54487.449867461757</v>
      </c>
      <c r="BR30" s="4">
        <f t="shared" si="94"/>
        <v>48526.702346067628</v>
      </c>
      <c r="BS30" s="4">
        <f t="shared" si="95"/>
        <v>55486.976547232684</v>
      </c>
      <c r="BT30" s="4">
        <f t="shared" si="96"/>
        <v>49775.267560509878</v>
      </c>
      <c r="BU30" s="4">
        <f t="shared" si="97"/>
        <v>54038.846248696922</v>
      </c>
      <c r="BV30" s="4">
        <f t="shared" si="98"/>
        <v>47848.563823263299</v>
      </c>
      <c r="BW30" s="4">
        <f t="shared" si="99"/>
        <v>52384.155982705321</v>
      </c>
      <c r="BX30" s="4">
        <f t="shared" si="100"/>
        <v>54254.843921834763</v>
      </c>
      <c r="BY30" s="4">
        <f t="shared" si="101"/>
        <v>54384.127612631935</v>
      </c>
      <c r="BZ30" s="4">
        <f t="shared" si="102"/>
        <v>53931.610568060998</v>
      </c>
      <c r="CA30" s="4">
        <f t="shared" si="103"/>
        <v>48310.948104162984</v>
      </c>
      <c r="CB30" s="4">
        <f t="shared" si="69"/>
        <v>52001.388052870665</v>
      </c>
      <c r="CC30" s="4">
        <f t="shared" si="70"/>
        <v>52035.717260256592</v>
      </c>
      <c r="CD30" s="4">
        <f t="shared" si="71"/>
        <v>51545.893648612509</v>
      </c>
      <c r="CE30" s="4">
        <f t="shared" si="72"/>
        <v>47788.108668560591</v>
      </c>
      <c r="CF30" s="4">
        <f t="shared" si="73"/>
        <v>53694.049907725428</v>
      </c>
      <c r="CG30" s="4">
        <f t="shared" si="74"/>
        <v>56729.663839201487</v>
      </c>
      <c r="CH30" s="4">
        <f t="shared" si="75"/>
        <v>58582.14847412314</v>
      </c>
      <c r="CI30" s="4">
        <f t="shared" si="76"/>
        <v>49485.775479393218</v>
      </c>
      <c r="CJ30" s="4">
        <f t="shared" si="77"/>
        <v>50441.227773765953</v>
      </c>
      <c r="CK30" s="4">
        <f t="shared" si="78"/>
        <v>52349.948980499998</v>
      </c>
      <c r="CL30" s="4">
        <f t="shared" si="79"/>
        <v>56310.567486879176</v>
      </c>
      <c r="CM30" s="4">
        <f t="shared" si="80"/>
        <v>57102.777964559158</v>
      </c>
      <c r="CN30" s="4">
        <f t="shared" si="81"/>
        <v>59043.231087943364</v>
      </c>
      <c r="CO30" s="4">
        <f t="shared" si="82"/>
        <v>48420.533607690486</v>
      </c>
      <c r="CP30" s="4">
        <f t="shared" si="83"/>
        <v>57953.99897684015</v>
      </c>
      <c r="CQ30" s="4">
        <f t="shared" si="84"/>
        <v>46669.084791176363</v>
      </c>
      <c r="CR30" s="4">
        <f t="shared" si="85"/>
        <v>54184.085798051317</v>
      </c>
      <c r="CS30" s="4">
        <f t="shared" si="86"/>
        <v>54943.987697484568</v>
      </c>
      <c r="CT30" s="4">
        <f t="shared" si="87"/>
        <v>55701.927505756277</v>
      </c>
      <c r="CU30" s="4">
        <f t="shared" si="88"/>
        <v>57559.341254772982</v>
      </c>
      <c r="CV30" s="4">
        <f t="shared" si="89"/>
        <v>46678.064222682071</v>
      </c>
      <c r="CW30" s="4">
        <f t="shared" si="90"/>
        <v>55506.573495626435</v>
      </c>
      <c r="CX30" s="4">
        <f t="shared" si="91"/>
        <v>50888.642730155356</v>
      </c>
      <c r="CY30" s="4">
        <f t="shared" si="92"/>
        <v>51290.245925758332</v>
      </c>
      <c r="CZ30" s="4">
        <f t="shared" si="93"/>
        <v>57042.406631419486</v>
      </c>
    </row>
    <row r="31" spans="2:104" x14ac:dyDescent="0.25">
      <c r="B31" s="1">
        <v>45808</v>
      </c>
      <c r="C31">
        <v>28</v>
      </c>
      <c r="D31" s="4">
        <f>Table1[[#This Row],[Monthly Income Invested ($)]]</f>
        <v>1404.5</v>
      </c>
      <c r="E31" s="4">
        <f t="shared" si="4"/>
        <v>51371.463179788341</v>
      </c>
      <c r="F31" s="4">
        <f t="shared" si="6"/>
        <v>55468.648910162941</v>
      </c>
      <c r="G31" s="4">
        <f t="shared" si="7"/>
        <v>51015.095702625418</v>
      </c>
      <c r="H31" s="4">
        <f t="shared" si="8"/>
        <v>53363.656842092307</v>
      </c>
      <c r="I31" s="4">
        <f t="shared" si="9"/>
        <v>55876.304010487191</v>
      </c>
      <c r="J31" s="4">
        <f t="shared" si="10"/>
        <v>59458.665878097381</v>
      </c>
      <c r="K31" s="4">
        <f t="shared" si="11"/>
        <v>56026.552322089876</v>
      </c>
      <c r="L31" s="4">
        <f t="shared" si="12"/>
        <v>50447.455494326721</v>
      </c>
      <c r="M31" s="4">
        <f t="shared" si="13"/>
        <v>51654.001768168724</v>
      </c>
      <c r="N31" s="4">
        <f t="shared" si="14"/>
        <v>58589.681844510938</v>
      </c>
      <c r="O31" s="4">
        <f t="shared" si="15"/>
        <v>52344.970092469885</v>
      </c>
      <c r="P31" s="4">
        <f t="shared" si="16"/>
        <v>60054.037946865079</v>
      </c>
      <c r="Q31" s="4">
        <f t="shared" si="17"/>
        <v>54335.800686412411</v>
      </c>
      <c r="R31" s="4">
        <f t="shared" si="18"/>
        <v>58043.607730006974</v>
      </c>
      <c r="S31" s="4">
        <f t="shared" si="19"/>
        <v>50987.373442483025</v>
      </c>
      <c r="T31" s="4">
        <f t="shared" si="20"/>
        <v>53398.214487088087</v>
      </c>
      <c r="U31" s="4">
        <f t="shared" si="21"/>
        <v>53400.032065676438</v>
      </c>
      <c r="V31" s="4">
        <f t="shared" si="22"/>
        <v>60840.300276419555</v>
      </c>
      <c r="W31" s="4">
        <f t="shared" si="23"/>
        <v>44239.987898870138</v>
      </c>
      <c r="X31" s="4">
        <f t="shared" si="24"/>
        <v>54775.445767246521</v>
      </c>
      <c r="Y31" s="4">
        <f t="shared" si="25"/>
        <v>53304.985686537046</v>
      </c>
      <c r="Z31" s="4">
        <f t="shared" si="26"/>
        <v>52683.863186286144</v>
      </c>
      <c r="AA31" s="4">
        <f t="shared" si="27"/>
        <v>51515.141838788957</v>
      </c>
      <c r="AB31" s="4">
        <f t="shared" si="28"/>
        <v>56601.00000606395</v>
      </c>
      <c r="AC31" s="4">
        <f t="shared" si="29"/>
        <v>54005.310946670063</v>
      </c>
      <c r="AD31" s="4">
        <f t="shared" si="30"/>
        <v>59385.56291862041</v>
      </c>
      <c r="AE31" s="4">
        <f t="shared" si="31"/>
        <v>50351.324317316357</v>
      </c>
      <c r="AF31" s="4">
        <f t="shared" si="32"/>
        <v>50472.24777117958</v>
      </c>
      <c r="AG31" s="4">
        <f t="shared" si="33"/>
        <v>45468.138870366063</v>
      </c>
      <c r="AH31" s="4">
        <f t="shared" si="34"/>
        <v>54100.270199537736</v>
      </c>
      <c r="AI31" s="4">
        <f t="shared" si="35"/>
        <v>53850.223705659475</v>
      </c>
      <c r="AJ31" s="4">
        <f t="shared" si="36"/>
        <v>46564.910861386881</v>
      </c>
      <c r="AK31" s="4">
        <f t="shared" si="37"/>
        <v>56612.009301554208</v>
      </c>
      <c r="AL31" s="4">
        <f t="shared" si="38"/>
        <v>55315.267764365875</v>
      </c>
      <c r="AM31" s="4">
        <f t="shared" si="39"/>
        <v>46070.383947884373</v>
      </c>
      <c r="AN31" s="4">
        <f t="shared" si="40"/>
        <v>61641.169539037808</v>
      </c>
      <c r="AO31" s="4">
        <f t="shared" si="41"/>
        <v>55860.173610556783</v>
      </c>
      <c r="AP31" s="4">
        <f t="shared" si="42"/>
        <v>50605.220604249538</v>
      </c>
      <c r="AQ31" s="4">
        <f t="shared" si="43"/>
        <v>44800.204713378211</v>
      </c>
      <c r="AR31" s="4">
        <f t="shared" si="44"/>
        <v>52948.913287237461</v>
      </c>
      <c r="AS31" s="4">
        <f t="shared" si="45"/>
        <v>58479.719644665507</v>
      </c>
      <c r="AT31" s="4">
        <f t="shared" si="46"/>
        <v>59067.26322370852</v>
      </c>
      <c r="AU31" s="4">
        <f t="shared" si="47"/>
        <v>48864.675965422037</v>
      </c>
      <c r="AV31" s="4">
        <f t="shared" si="48"/>
        <v>52292.151079262439</v>
      </c>
      <c r="AW31" s="4">
        <f t="shared" si="49"/>
        <v>45791.450360083974</v>
      </c>
      <c r="AX31" s="4">
        <f t="shared" si="50"/>
        <v>58532.369915655487</v>
      </c>
      <c r="AY31" s="4">
        <f t="shared" si="51"/>
        <v>44783.030118940042</v>
      </c>
      <c r="AZ31" s="4">
        <f t="shared" si="52"/>
        <v>50279.942729000206</v>
      </c>
      <c r="BA31" s="4">
        <f t="shared" si="53"/>
        <v>52054.853665580136</v>
      </c>
      <c r="BB31" s="4">
        <f t="shared" si="54"/>
        <v>58589.681844510938</v>
      </c>
      <c r="BC31" s="4">
        <f t="shared" si="55"/>
        <v>55122.366477025811</v>
      </c>
      <c r="BD31" s="4">
        <f t="shared" si="56"/>
        <v>59058.364016809363</v>
      </c>
      <c r="BE31" s="4">
        <f t="shared" si="57"/>
        <v>58003.416608085761</v>
      </c>
      <c r="BF31" s="4">
        <f t="shared" si="58"/>
        <v>57442.74857203821</v>
      </c>
      <c r="BG31" s="4">
        <f t="shared" si="59"/>
        <v>56522.558081560433</v>
      </c>
      <c r="BH31" s="4">
        <f t="shared" si="60"/>
        <v>56396.969092237312</v>
      </c>
      <c r="BI31" s="4">
        <f t="shared" si="61"/>
        <v>57363.27298270454</v>
      </c>
      <c r="BJ31" s="4">
        <f t="shared" si="62"/>
        <v>59610.688801833625</v>
      </c>
      <c r="BK31" s="4">
        <f t="shared" si="63"/>
        <v>60374.936551317587</v>
      </c>
      <c r="BL31" s="4">
        <f t="shared" si="64"/>
        <v>54772.707433996846</v>
      </c>
      <c r="BM31" s="4">
        <f t="shared" si="65"/>
        <v>56128.033464222754</v>
      </c>
      <c r="BN31" s="4">
        <f t="shared" si="66"/>
        <v>57875.059803124001</v>
      </c>
      <c r="BO31" s="4">
        <f t="shared" si="67"/>
        <v>54748.320219724119</v>
      </c>
      <c r="BP31" s="4">
        <f t="shared" si="68"/>
        <v>48992.153585822925</v>
      </c>
      <c r="BQ31" s="4">
        <f t="shared" si="5"/>
        <v>56436.824366136374</v>
      </c>
      <c r="BR31" s="4">
        <f t="shared" si="94"/>
        <v>50780.419637123814</v>
      </c>
      <c r="BS31" s="4">
        <f t="shared" si="95"/>
        <v>57446.346312705013</v>
      </c>
      <c r="BT31" s="4">
        <f t="shared" si="96"/>
        <v>50806.453053806057</v>
      </c>
      <c r="BU31" s="4">
        <f t="shared" si="97"/>
        <v>55983.73471118389</v>
      </c>
      <c r="BV31" s="4">
        <f t="shared" si="98"/>
        <v>49731.549461495932</v>
      </c>
      <c r="BW31" s="4">
        <f t="shared" si="99"/>
        <v>54705.378712402664</v>
      </c>
      <c r="BX31" s="4">
        <f t="shared" si="100"/>
        <v>56201.892361053113</v>
      </c>
      <c r="BY31" s="4">
        <f t="shared" si="101"/>
        <v>56332.468888758252</v>
      </c>
      <c r="BZ31" s="4">
        <f t="shared" si="102"/>
        <v>55875.426673741611</v>
      </c>
      <c r="CA31" s="4">
        <f t="shared" si="103"/>
        <v>50198.557585204617</v>
      </c>
      <c r="CB31" s="4">
        <f t="shared" si="69"/>
        <v>53925.901933399371</v>
      </c>
      <c r="CC31" s="4">
        <f t="shared" si="70"/>
        <v>54350.842312311084</v>
      </c>
      <c r="CD31" s="4">
        <f t="shared" si="71"/>
        <v>53465.852585098633</v>
      </c>
      <c r="CE31" s="4">
        <f t="shared" si="72"/>
        <v>49670.489755246199</v>
      </c>
      <c r="CF31" s="4">
        <f t="shared" si="73"/>
        <v>56038.195781110626</v>
      </c>
      <c r="CG31" s="4">
        <f t="shared" si="74"/>
        <v>58701.4604775935</v>
      </c>
      <c r="CH31" s="4">
        <f t="shared" si="75"/>
        <v>49419.587218660447</v>
      </c>
      <c r="CI31" s="4">
        <f t="shared" si="76"/>
        <v>51385.133234187153</v>
      </c>
      <c r="CJ31" s="4">
        <f t="shared" si="77"/>
        <v>51467.418565462714</v>
      </c>
      <c r="CK31" s="4">
        <f t="shared" si="78"/>
        <v>54277.948470304997</v>
      </c>
      <c r="CL31" s="4">
        <f t="shared" si="79"/>
        <v>58278.173161747967</v>
      </c>
      <c r="CM31" s="4">
        <f t="shared" si="80"/>
        <v>59078.30574420475</v>
      </c>
      <c r="CN31" s="4">
        <f t="shared" si="81"/>
        <v>61480.987631982374</v>
      </c>
      <c r="CO31" s="4">
        <f t="shared" si="82"/>
        <v>50309.238943767392</v>
      </c>
      <c r="CP31" s="4">
        <f t="shared" si="83"/>
        <v>59938.038966608554</v>
      </c>
      <c r="CQ31" s="4">
        <f t="shared" si="84"/>
        <v>48540.275639088126</v>
      </c>
      <c r="CR31" s="4">
        <f t="shared" si="85"/>
        <v>55182.205154565934</v>
      </c>
      <c r="CS31" s="4">
        <f t="shared" si="86"/>
        <v>56897.927574459412</v>
      </c>
      <c r="CT31" s="4">
        <f t="shared" si="87"/>
        <v>57663.446780813843</v>
      </c>
      <c r="CU31" s="4">
        <f t="shared" si="88"/>
        <v>59971.129726731517</v>
      </c>
      <c r="CV31" s="4">
        <f t="shared" si="89"/>
        <v>48549.34486490889</v>
      </c>
      <c r="CW31" s="4">
        <f t="shared" si="90"/>
        <v>57466.139230582703</v>
      </c>
      <c r="CX31" s="4">
        <f t="shared" si="91"/>
        <v>52802.029157456913</v>
      </c>
      <c r="CY31" s="4">
        <f t="shared" si="92"/>
        <v>53592.325229459108</v>
      </c>
      <c r="CZ31" s="4">
        <f t="shared" si="93"/>
        <v>59017.330697733683</v>
      </c>
    </row>
    <row r="32" spans="2:104" x14ac:dyDescent="0.25">
      <c r="B32" s="1">
        <v>45838</v>
      </c>
      <c r="C32">
        <v>29</v>
      </c>
      <c r="D32" s="4">
        <f>Table1[[#This Row],[Monthly Income Invested ($)]]</f>
        <v>1404.5</v>
      </c>
      <c r="E32" s="4">
        <f t="shared" si="4"/>
        <v>53289.677811586225</v>
      </c>
      <c r="F32" s="4">
        <f t="shared" si="6"/>
        <v>57427.835399264572</v>
      </c>
      <c r="G32" s="4">
        <f t="shared" si="7"/>
        <v>52929.746659651675</v>
      </c>
      <c r="H32" s="4">
        <f t="shared" si="8"/>
        <v>55702.020836828924</v>
      </c>
      <c r="I32" s="4">
        <f t="shared" si="9"/>
        <v>57839.567050592064</v>
      </c>
      <c r="J32" s="4">
        <f t="shared" si="10"/>
        <v>61457.752536878354</v>
      </c>
      <c r="K32" s="4">
        <f t="shared" si="11"/>
        <v>58411.516987726456</v>
      </c>
      <c r="L32" s="4">
        <f t="shared" si="12"/>
        <v>52734.785965477444</v>
      </c>
      <c r="M32" s="4">
        <f t="shared" si="13"/>
        <v>53575.041785850415</v>
      </c>
      <c r="N32" s="4">
        <f t="shared" si="14"/>
        <v>60580.078662956046</v>
      </c>
      <c r="O32" s="4">
        <f t="shared" si="15"/>
        <v>49198.956362179299</v>
      </c>
      <c r="P32" s="4">
        <f t="shared" si="16"/>
        <v>62059.078326333729</v>
      </c>
      <c r="Q32" s="4">
        <f t="shared" si="17"/>
        <v>56283.658693276535</v>
      </c>
      <c r="R32" s="4">
        <f t="shared" si="18"/>
        <v>60028.543807307047</v>
      </c>
      <c r="S32" s="4">
        <f t="shared" si="19"/>
        <v>52901.747176907855</v>
      </c>
      <c r="T32" s="4">
        <f t="shared" si="20"/>
        <v>54402.227878434933</v>
      </c>
      <c r="U32" s="4">
        <f t="shared" si="21"/>
        <v>55338.532386333201</v>
      </c>
      <c r="V32" s="4">
        <f t="shared" si="22"/>
        <v>62853.203279183748</v>
      </c>
      <c r="W32" s="4">
        <f t="shared" si="23"/>
        <v>46086.887777858843</v>
      </c>
      <c r="X32" s="4">
        <f t="shared" si="24"/>
        <v>56727.70022491899</v>
      </c>
      <c r="Y32" s="4">
        <f t="shared" si="25"/>
        <v>55242.535543402417</v>
      </c>
      <c r="Z32" s="4">
        <f t="shared" si="26"/>
        <v>54615.201818149006</v>
      </c>
      <c r="AA32" s="4">
        <f t="shared" si="27"/>
        <v>53434.793257176847</v>
      </c>
      <c r="AB32" s="4">
        <f t="shared" si="28"/>
        <v>58571.51000612459</v>
      </c>
      <c r="AC32" s="4">
        <f t="shared" si="29"/>
        <v>55949.864056136765</v>
      </c>
      <c r="AD32" s="4">
        <f t="shared" si="30"/>
        <v>55646.379242726645</v>
      </c>
      <c r="AE32" s="4">
        <f t="shared" si="31"/>
        <v>52259.337560489519</v>
      </c>
      <c r="AF32" s="4">
        <f t="shared" si="32"/>
        <v>52760.012107175229</v>
      </c>
      <c r="AG32" s="4">
        <f t="shared" si="33"/>
        <v>47668.331300597471</v>
      </c>
      <c r="AH32" s="4">
        <f t="shared" si="34"/>
        <v>55099.018173041208</v>
      </c>
      <c r="AI32" s="4">
        <f t="shared" si="35"/>
        <v>55793.225942716068</v>
      </c>
      <c r="AJ32" s="4">
        <f t="shared" si="36"/>
        <v>48435.059970000751</v>
      </c>
      <c r="AK32" s="4">
        <f t="shared" si="37"/>
        <v>58582.629394569747</v>
      </c>
      <c r="AL32" s="4">
        <f t="shared" si="38"/>
        <v>56304.903256133133</v>
      </c>
      <c r="AM32" s="4">
        <f t="shared" si="39"/>
        <v>47935.58778736322</v>
      </c>
      <c r="AN32" s="4">
        <f t="shared" si="40"/>
        <v>63662.081234428188</v>
      </c>
      <c r="AO32" s="4">
        <f t="shared" si="41"/>
        <v>57823.275346662354</v>
      </c>
      <c r="AP32" s="4">
        <f t="shared" si="42"/>
        <v>52515.772810292037</v>
      </c>
      <c r="AQ32" s="4">
        <f t="shared" si="43"/>
        <v>46652.706760511996</v>
      </c>
      <c r="AR32" s="4">
        <f t="shared" si="44"/>
        <v>54882.902420109836</v>
      </c>
      <c r="AS32" s="4">
        <f t="shared" si="45"/>
        <v>60469.016841112163</v>
      </c>
      <c r="AT32" s="4">
        <f t="shared" si="46"/>
        <v>61062.435855945609</v>
      </c>
      <c r="AU32" s="4">
        <f t="shared" si="47"/>
        <v>50757.822725076257</v>
      </c>
      <c r="AV32" s="4">
        <f t="shared" si="48"/>
        <v>54219.572590055068</v>
      </c>
      <c r="AW32" s="4">
        <f t="shared" si="49"/>
        <v>47997.30074138545</v>
      </c>
      <c r="AX32" s="4">
        <f t="shared" si="50"/>
        <v>60522.193614812044</v>
      </c>
      <c r="AY32" s="4">
        <f t="shared" si="51"/>
        <v>45851.657393047994</v>
      </c>
      <c r="AZ32" s="4">
        <f t="shared" si="52"/>
        <v>52187.242156290209</v>
      </c>
      <c r="BA32" s="4">
        <f t="shared" si="53"/>
        <v>53979.902202235935</v>
      </c>
      <c r="BB32" s="4">
        <f t="shared" si="54"/>
        <v>60580.078662956046</v>
      </c>
      <c r="BC32" s="4">
        <f t="shared" si="55"/>
        <v>57491.507890373767</v>
      </c>
      <c r="BD32" s="4">
        <f t="shared" si="56"/>
        <v>61053.447656977456</v>
      </c>
      <c r="BE32" s="4">
        <f t="shared" si="57"/>
        <v>59987.950774166617</v>
      </c>
      <c r="BF32" s="4">
        <f t="shared" si="58"/>
        <v>59421.676057758596</v>
      </c>
      <c r="BG32" s="4">
        <f t="shared" si="59"/>
        <v>58916.202847987748</v>
      </c>
      <c r="BH32" s="4">
        <f t="shared" si="60"/>
        <v>58365.438783159683</v>
      </c>
      <c r="BI32" s="4">
        <f t="shared" si="61"/>
        <v>59341.405712531589</v>
      </c>
      <c r="BJ32" s="4">
        <f t="shared" si="62"/>
        <v>61611.295689851962</v>
      </c>
      <c r="BK32" s="4">
        <f t="shared" si="63"/>
        <v>62383.185916830764</v>
      </c>
      <c r="BL32" s="4">
        <f t="shared" si="64"/>
        <v>56724.934508336817</v>
      </c>
      <c r="BM32" s="4">
        <f t="shared" si="65"/>
        <v>58514.774049846659</v>
      </c>
      <c r="BN32" s="4">
        <f t="shared" si="66"/>
        <v>59858.310401155242</v>
      </c>
      <c r="BO32" s="4">
        <f t="shared" si="67"/>
        <v>55742.207818076189</v>
      </c>
      <c r="BP32" s="4">
        <f t="shared" si="68"/>
        <v>50886.575121681155</v>
      </c>
      <c r="BQ32" s="4">
        <f t="shared" si="5"/>
        <v>58405.692609797741</v>
      </c>
      <c r="BR32" s="4">
        <f t="shared" si="94"/>
        <v>52692.723833495053</v>
      </c>
      <c r="BS32" s="4">
        <f t="shared" si="95"/>
        <v>59425.309775832065</v>
      </c>
      <c r="BT32" s="4">
        <f t="shared" si="96"/>
        <v>52719.017584344117</v>
      </c>
      <c r="BU32" s="4">
        <f t="shared" si="97"/>
        <v>57948.072058295729</v>
      </c>
      <c r="BV32" s="4">
        <f t="shared" si="98"/>
        <v>51633.36495611089</v>
      </c>
      <c r="BW32" s="4">
        <f t="shared" si="99"/>
        <v>55699.588372059647</v>
      </c>
      <c r="BX32" s="4">
        <f t="shared" si="100"/>
        <v>58168.411284663642</v>
      </c>
      <c r="BY32" s="4">
        <f t="shared" si="101"/>
        <v>58300.293577645833</v>
      </c>
      <c r="BZ32" s="4">
        <f t="shared" si="102"/>
        <v>57838.680940479026</v>
      </c>
      <c r="CA32" s="4">
        <f t="shared" si="103"/>
        <v>52105.043161056667</v>
      </c>
      <c r="CB32" s="4">
        <f t="shared" si="69"/>
        <v>55869.660952733364</v>
      </c>
      <c r="CC32" s="4">
        <f t="shared" si="70"/>
        <v>56298.850735434193</v>
      </c>
      <c r="CD32" s="4">
        <f t="shared" si="71"/>
        <v>55405.011110949621</v>
      </c>
      <c r="CE32" s="4">
        <f t="shared" si="72"/>
        <v>51571.694652798658</v>
      </c>
      <c r="CF32" s="4">
        <f t="shared" si="73"/>
        <v>58003.077738921733</v>
      </c>
      <c r="CG32" s="4">
        <f t="shared" si="74"/>
        <v>59665.69952401155</v>
      </c>
      <c r="CH32" s="4">
        <f t="shared" si="75"/>
        <v>51318.28309084705</v>
      </c>
      <c r="CI32" s="4">
        <f t="shared" si="76"/>
        <v>53688.873065785432</v>
      </c>
      <c r="CJ32" s="4">
        <f t="shared" si="77"/>
        <v>53772.598390358318</v>
      </c>
      <c r="CK32" s="4">
        <f t="shared" si="78"/>
        <v>56632.312568535337</v>
      </c>
      <c r="CL32" s="4">
        <f t="shared" si="79"/>
        <v>60265.454893365444</v>
      </c>
      <c r="CM32" s="4">
        <f t="shared" si="80"/>
        <v>61073.588801646802</v>
      </c>
      <c r="CN32" s="4">
        <f t="shared" si="81"/>
        <v>63500.297508302196</v>
      </c>
      <c r="CO32" s="4">
        <f t="shared" si="82"/>
        <v>52216.831333205067</v>
      </c>
      <c r="CP32" s="4">
        <f t="shared" si="83"/>
        <v>55747.727420647177</v>
      </c>
      <c r="CQ32" s="4">
        <f t="shared" si="84"/>
        <v>50430.178395479008</v>
      </c>
      <c r="CR32" s="4">
        <f t="shared" si="85"/>
        <v>57138.527206111597</v>
      </c>
      <c r="CS32" s="4">
        <f t="shared" si="86"/>
        <v>59298.141307012454</v>
      </c>
      <c r="CT32" s="4">
        <f t="shared" si="87"/>
        <v>59644.58124862198</v>
      </c>
      <c r="CU32" s="4">
        <f t="shared" si="88"/>
        <v>61975.34102399883</v>
      </c>
      <c r="CV32" s="4">
        <f t="shared" si="89"/>
        <v>50439.338313557979</v>
      </c>
      <c r="CW32" s="4">
        <f t="shared" si="90"/>
        <v>59445.300622888528</v>
      </c>
      <c r="CX32" s="4">
        <f t="shared" si="91"/>
        <v>54734.549449031481</v>
      </c>
      <c r="CY32" s="4">
        <f t="shared" si="92"/>
        <v>55532.748481753697</v>
      </c>
      <c r="CZ32" s="4">
        <f t="shared" si="93"/>
        <v>61454.633984944026</v>
      </c>
    </row>
    <row r="33" spans="2:104" x14ac:dyDescent="0.25">
      <c r="B33" s="1">
        <v>45869</v>
      </c>
      <c r="C33">
        <v>30</v>
      </c>
      <c r="D33" s="4">
        <f>Table1[[#This Row],[Monthly Income Invested ($)]]</f>
        <v>1404.5</v>
      </c>
      <c r="E33" s="4">
        <f t="shared" si="4"/>
        <v>55227.07458970209</v>
      </c>
      <c r="F33" s="4">
        <f t="shared" si="6"/>
        <v>59406.613753257217</v>
      </c>
      <c r="G33" s="4">
        <f t="shared" si="7"/>
        <v>54863.544126248191</v>
      </c>
      <c r="H33" s="4">
        <f t="shared" si="8"/>
        <v>58081.306201473431</v>
      </c>
      <c r="I33" s="4">
        <f t="shared" si="9"/>
        <v>59822.462721097989</v>
      </c>
      <c r="J33" s="4">
        <f t="shared" si="10"/>
        <v>63476.830062247136</v>
      </c>
      <c r="K33" s="4">
        <f t="shared" si="11"/>
        <v>60838.218535011671</v>
      </c>
      <c r="L33" s="4">
        <f t="shared" si="12"/>
        <v>55062.1447198733</v>
      </c>
      <c r="M33" s="4">
        <f t="shared" si="13"/>
        <v>55515.292203708923</v>
      </c>
      <c r="N33" s="4">
        <f t="shared" si="14"/>
        <v>62590.379449585605</v>
      </c>
      <c r="O33" s="4">
        <f t="shared" si="15"/>
        <v>51464.438098517443</v>
      </c>
      <c r="P33" s="4">
        <f t="shared" si="16"/>
        <v>64084.169109597067</v>
      </c>
      <c r="Q33" s="4">
        <f t="shared" si="17"/>
        <v>58250.995280209303</v>
      </c>
      <c r="R33" s="4">
        <f t="shared" si="18"/>
        <v>62033.329245380119</v>
      </c>
      <c r="S33" s="4">
        <f t="shared" si="19"/>
        <v>54835.264648676937</v>
      </c>
      <c r="T33" s="4">
        <f t="shared" si="20"/>
        <v>55398.711169346672</v>
      </c>
      <c r="U33" s="4">
        <f t="shared" si="21"/>
        <v>57296.417710196532</v>
      </c>
      <c r="V33" s="4">
        <f t="shared" si="22"/>
        <v>64886.235311975586</v>
      </c>
      <c r="W33" s="4">
        <f t="shared" si="23"/>
        <v>47952.25665563743</v>
      </c>
      <c r="X33" s="4">
        <f t="shared" si="24"/>
        <v>58699.47722716818</v>
      </c>
      <c r="Y33" s="4">
        <f t="shared" si="25"/>
        <v>57199.460898836442</v>
      </c>
      <c r="Z33" s="4">
        <f t="shared" si="26"/>
        <v>56565.853836330498</v>
      </c>
      <c r="AA33" s="4">
        <f t="shared" si="27"/>
        <v>49836.277070773758</v>
      </c>
      <c r="AB33" s="4">
        <f t="shared" si="28"/>
        <v>60561.725106185833</v>
      </c>
      <c r="AC33" s="4">
        <f t="shared" si="29"/>
        <v>57913.862696698132</v>
      </c>
      <c r="AD33" s="4">
        <f t="shared" si="30"/>
        <v>58024.690879474365</v>
      </c>
      <c r="AE33" s="4">
        <f t="shared" si="31"/>
        <v>54186.430936094417</v>
      </c>
      <c r="AF33" s="4">
        <f t="shared" si="32"/>
        <v>55087.812319050798</v>
      </c>
      <c r="AG33" s="4">
        <f t="shared" si="33"/>
        <v>49907.027098357932</v>
      </c>
      <c r="AH33" s="4">
        <f t="shared" si="34"/>
        <v>56090.2755367434</v>
      </c>
      <c r="AI33" s="4">
        <f t="shared" si="35"/>
        <v>57755.658202143226</v>
      </c>
      <c r="AJ33" s="4">
        <f t="shared" si="36"/>
        <v>50323.910569700762</v>
      </c>
      <c r="AK33" s="4">
        <f t="shared" si="37"/>
        <v>60572.955688515445</v>
      </c>
      <c r="AL33" s="4">
        <f t="shared" si="38"/>
        <v>57287.116481712139</v>
      </c>
      <c r="AM33" s="4">
        <f t="shared" si="39"/>
        <v>49819.443665236853</v>
      </c>
      <c r="AN33" s="4">
        <f t="shared" si="40"/>
        <v>65703.202046772465</v>
      </c>
      <c r="AO33" s="4">
        <f t="shared" si="41"/>
        <v>59806.00810012898</v>
      </c>
      <c r="AP33" s="4">
        <f t="shared" si="42"/>
        <v>54445.430538394961</v>
      </c>
      <c r="AQ33" s="4">
        <f t="shared" si="43"/>
        <v>48523.733828117118</v>
      </c>
      <c r="AR33" s="4">
        <f t="shared" si="44"/>
        <v>56836.231444310935</v>
      </c>
      <c r="AS33" s="4">
        <f t="shared" si="45"/>
        <v>62478.207009523285</v>
      </c>
      <c r="AT33" s="4">
        <f t="shared" si="46"/>
        <v>63077.560214505065</v>
      </c>
      <c r="AU33" s="4">
        <f t="shared" si="47"/>
        <v>52669.900952327022</v>
      </c>
      <c r="AV33" s="4">
        <f t="shared" si="48"/>
        <v>56166.268315955618</v>
      </c>
      <c r="AW33" s="4">
        <f t="shared" si="49"/>
        <v>50241.753504359702</v>
      </c>
      <c r="AX33" s="4">
        <f t="shared" si="50"/>
        <v>62531.915550960162</v>
      </c>
      <c r="AY33" s="4">
        <f t="shared" si="51"/>
        <v>46912.269962600134</v>
      </c>
      <c r="AZ33" s="4">
        <f t="shared" si="52"/>
        <v>54113.614577853114</v>
      </c>
      <c r="BA33" s="4">
        <f t="shared" si="53"/>
        <v>55924.201224258293</v>
      </c>
      <c r="BB33" s="4">
        <f t="shared" si="54"/>
        <v>62590.379449585605</v>
      </c>
      <c r="BC33" s="4">
        <f t="shared" si="55"/>
        <v>59902.109278455311</v>
      </c>
      <c r="BD33" s="4">
        <f t="shared" si="56"/>
        <v>63068.48213354723</v>
      </c>
      <c r="BE33" s="4">
        <f t="shared" si="57"/>
        <v>61992.330281908282</v>
      </c>
      <c r="BF33" s="4">
        <f t="shared" si="58"/>
        <v>61420.392818336179</v>
      </c>
      <c r="BG33" s="4">
        <f t="shared" si="59"/>
        <v>61351.736397827539</v>
      </c>
      <c r="BH33" s="4">
        <f t="shared" si="60"/>
        <v>60353.593170991284</v>
      </c>
      <c r="BI33" s="4">
        <f t="shared" si="61"/>
        <v>61339.319769656904</v>
      </c>
      <c r="BJ33" s="4">
        <f t="shared" si="62"/>
        <v>63631.908646750482</v>
      </c>
      <c r="BK33" s="4">
        <f t="shared" si="63"/>
        <v>64411.517775999069</v>
      </c>
      <c r="BL33" s="4">
        <f t="shared" si="64"/>
        <v>58696.683853420189</v>
      </c>
      <c r="BM33" s="4">
        <f t="shared" si="65"/>
        <v>60943.282595718978</v>
      </c>
      <c r="BN33" s="4">
        <f t="shared" si="66"/>
        <v>61861.393505166794</v>
      </c>
      <c r="BO33" s="4">
        <f t="shared" si="67"/>
        <v>56728.641259440621</v>
      </c>
      <c r="BP33" s="4">
        <f t="shared" si="68"/>
        <v>52799.940872897969</v>
      </c>
      <c r="BQ33" s="4">
        <f t="shared" si="5"/>
        <v>60394.249535895717</v>
      </c>
      <c r="BR33" s="4">
        <f t="shared" si="94"/>
        <v>54624.151071830005</v>
      </c>
      <c r="BS33" s="4">
        <f t="shared" si="95"/>
        <v>61424.062873590388</v>
      </c>
      <c r="BT33" s="4">
        <f t="shared" si="96"/>
        <v>54650.707760187557</v>
      </c>
      <c r="BU33" s="4">
        <f t="shared" si="97"/>
        <v>48544.96275089174</v>
      </c>
      <c r="BV33" s="4">
        <f t="shared" si="98"/>
        <v>53554.198605671998</v>
      </c>
      <c r="BW33" s="4">
        <f t="shared" si="99"/>
        <v>56686.341459269199</v>
      </c>
      <c r="BX33" s="4">
        <f t="shared" si="100"/>
        <v>60154.595397510282</v>
      </c>
      <c r="BY33" s="4">
        <f t="shared" si="101"/>
        <v>60287.79651342229</v>
      </c>
      <c r="BZ33" s="4">
        <f t="shared" si="102"/>
        <v>59821.567749883819</v>
      </c>
      <c r="CA33" s="4">
        <f t="shared" si="103"/>
        <v>54030.593592667232</v>
      </c>
      <c r="CB33" s="4">
        <f t="shared" si="69"/>
        <v>57832.857562260695</v>
      </c>
      <c r="CC33" s="4">
        <f t="shared" si="70"/>
        <v>52439.705318509681</v>
      </c>
      <c r="CD33" s="4">
        <f t="shared" si="71"/>
        <v>57363.561222059121</v>
      </c>
      <c r="CE33" s="4">
        <f t="shared" si="72"/>
        <v>53491.911599326646</v>
      </c>
      <c r="CF33" s="4">
        <f t="shared" si="73"/>
        <v>59987.608516310953</v>
      </c>
      <c r="CG33" s="4">
        <f t="shared" si="74"/>
        <v>60622.706777581465</v>
      </c>
      <c r="CH33" s="4">
        <f t="shared" si="75"/>
        <v>53235.965921755524</v>
      </c>
      <c r="CI33" s="4">
        <f t="shared" si="76"/>
        <v>56032.928344436681</v>
      </c>
      <c r="CJ33" s="4">
        <f t="shared" si="77"/>
        <v>56118.118862189593</v>
      </c>
      <c r="CK33" s="4">
        <f t="shared" si="78"/>
        <v>59027.878038484712</v>
      </c>
      <c r="CL33" s="4">
        <f t="shared" si="79"/>
        <v>62272.609442299101</v>
      </c>
      <c r="CM33" s="4">
        <f t="shared" si="80"/>
        <v>63088.82468966327</v>
      </c>
      <c r="CN33" s="4">
        <f t="shared" si="81"/>
        <v>65539.800483385217</v>
      </c>
      <c r="CO33" s="4">
        <f t="shared" si="82"/>
        <v>54143.499646537115</v>
      </c>
      <c r="CP33" s="4">
        <f t="shared" si="83"/>
        <v>57709.704694853652</v>
      </c>
      <c r="CQ33" s="4">
        <f t="shared" si="84"/>
        <v>52338.980179433798</v>
      </c>
      <c r="CR33" s="4">
        <f t="shared" si="85"/>
        <v>59114.412478172715</v>
      </c>
      <c r="CS33" s="4">
        <f t="shared" si="86"/>
        <v>61740.358779885173</v>
      </c>
      <c r="CT33" s="4">
        <f t="shared" si="87"/>
        <v>55480.974354997379</v>
      </c>
      <c r="CU33" s="4">
        <f t="shared" si="88"/>
        <v>57599.634990814935</v>
      </c>
      <c r="CV33" s="4">
        <f t="shared" si="89"/>
        <v>52348.231696693561</v>
      </c>
      <c r="CW33" s="4">
        <f t="shared" si="90"/>
        <v>61444.253629117411</v>
      </c>
      <c r="CX33" s="4">
        <f t="shared" si="91"/>
        <v>56686.394943521795</v>
      </c>
      <c r="CY33" s="4">
        <f t="shared" si="92"/>
        <v>57492.575966571232</v>
      </c>
      <c r="CZ33" s="4">
        <f t="shared" si="93"/>
        <v>63934.590079680551</v>
      </c>
    </row>
    <row r="34" spans="2:104" x14ac:dyDescent="0.25">
      <c r="B34" s="1">
        <v>45900</v>
      </c>
      <c r="C34">
        <v>31</v>
      </c>
      <c r="D34" s="4">
        <f>Table1[[#This Row],[Monthly Income Invested ($)]]</f>
        <v>1404.5</v>
      </c>
      <c r="E34" s="4">
        <f t="shared" si="4"/>
        <v>57183.845335599108</v>
      </c>
      <c r="F34" s="4">
        <f t="shared" si="6"/>
        <v>61405.17989078979</v>
      </c>
      <c r="G34" s="4">
        <f t="shared" si="7"/>
        <v>56816.679567510677</v>
      </c>
      <c r="H34" s="4">
        <f t="shared" si="8"/>
        <v>60502.229059999219</v>
      </c>
      <c r="I34" s="4">
        <f t="shared" si="9"/>
        <v>61825.187348308966</v>
      </c>
      <c r="J34" s="4">
        <f t="shared" si="10"/>
        <v>65516.098362869605</v>
      </c>
      <c r="K34" s="4">
        <f t="shared" si="11"/>
        <v>56976.648623436944</v>
      </c>
      <c r="L34" s="4">
        <f t="shared" si="12"/>
        <v>57430.232252471083</v>
      </c>
      <c r="M34" s="4">
        <f t="shared" si="13"/>
        <v>57474.94512574601</v>
      </c>
      <c r="N34" s="4">
        <f t="shared" si="14"/>
        <v>64620.78324408146</v>
      </c>
      <c r="O34" s="4">
        <f t="shared" si="15"/>
        <v>53769.565765241503</v>
      </c>
      <c r="P34" s="4">
        <f t="shared" si="16"/>
        <v>66129.510800693039</v>
      </c>
      <c r="Q34" s="4">
        <f t="shared" si="17"/>
        <v>60238.005233011398</v>
      </c>
      <c r="R34" s="4">
        <f t="shared" si="18"/>
        <v>64058.162537833923</v>
      </c>
      <c r="S34" s="4">
        <f t="shared" si="19"/>
        <v>56788.117295163705</v>
      </c>
      <c r="T34" s="4">
        <f t="shared" si="20"/>
        <v>56387.720835576576</v>
      </c>
      <c r="U34" s="4">
        <f t="shared" si="21"/>
        <v>53346.493698568651</v>
      </c>
      <c r="V34" s="4">
        <f t="shared" si="22"/>
        <v>66939.597665095353</v>
      </c>
      <c r="W34" s="4">
        <f t="shared" si="23"/>
        <v>49836.279222193807</v>
      </c>
      <c r="X34" s="4">
        <f t="shared" si="24"/>
        <v>60690.971999439862</v>
      </c>
      <c r="Y34" s="4">
        <f t="shared" si="25"/>
        <v>59175.955507824809</v>
      </c>
      <c r="Z34" s="4">
        <f t="shared" si="26"/>
        <v>58536.012374693804</v>
      </c>
      <c r="AA34" s="4">
        <f t="shared" si="27"/>
        <v>51739.139841481498</v>
      </c>
      <c r="AB34" s="4">
        <f t="shared" si="28"/>
        <v>62571.84235724769</v>
      </c>
      <c r="AC34" s="4">
        <f t="shared" si="29"/>
        <v>59897.501323665114</v>
      </c>
      <c r="AD34" s="4">
        <f t="shared" si="30"/>
        <v>60444.622969865173</v>
      </c>
      <c r="AE34" s="4">
        <f t="shared" si="31"/>
        <v>56132.79524545536</v>
      </c>
      <c r="AF34" s="4">
        <f t="shared" si="32"/>
        <v>57456.349034634193</v>
      </c>
      <c r="AG34" s="4">
        <f t="shared" si="33"/>
        <v>52184.900072579199</v>
      </c>
      <c r="AH34" s="4">
        <f t="shared" si="34"/>
        <v>57074.098470217825</v>
      </c>
      <c r="AI34" s="4">
        <f t="shared" si="35"/>
        <v>59737.714784164658</v>
      </c>
      <c r="AJ34" s="4">
        <f t="shared" si="36"/>
        <v>52231.64967539777</v>
      </c>
      <c r="AK34" s="4">
        <f t="shared" si="37"/>
        <v>62583.1852454006</v>
      </c>
      <c r="AL34" s="4">
        <f t="shared" si="38"/>
        <v>58261.963108099299</v>
      </c>
      <c r="AM34" s="4">
        <f t="shared" si="39"/>
        <v>51722.138101889221</v>
      </c>
      <c r="AN34" s="4">
        <f t="shared" si="40"/>
        <v>67764.734067240192</v>
      </c>
      <c r="AO34" s="4">
        <f t="shared" si="41"/>
        <v>61808.568181130271</v>
      </c>
      <c r="AP34" s="4">
        <f t="shared" si="42"/>
        <v>56394.384843778913</v>
      </c>
      <c r="AQ34" s="4">
        <f t="shared" si="43"/>
        <v>50413.471166398289</v>
      </c>
      <c r="AR34" s="4">
        <f t="shared" si="44"/>
        <v>58809.093758754047</v>
      </c>
      <c r="AS34" s="4">
        <f t="shared" si="45"/>
        <v>64507.489079618521</v>
      </c>
      <c r="AT34" s="4">
        <f t="shared" si="46"/>
        <v>65112.835816650113</v>
      </c>
      <c r="AU34" s="4">
        <f t="shared" si="47"/>
        <v>49140.989965665263</v>
      </c>
      <c r="AV34" s="4">
        <f t="shared" si="48"/>
        <v>58132.430999115175</v>
      </c>
      <c r="AW34" s="4">
        <f t="shared" si="49"/>
        <v>52525.484190686002</v>
      </c>
      <c r="AX34" s="4">
        <f t="shared" si="50"/>
        <v>64561.734706469768</v>
      </c>
      <c r="AY34" s="4">
        <f t="shared" si="51"/>
        <v>47964.927937880639</v>
      </c>
      <c r="AZ34" s="4">
        <f t="shared" si="52"/>
        <v>56059.250723631645</v>
      </c>
      <c r="BA34" s="4">
        <f t="shared" si="53"/>
        <v>57887.943236500876</v>
      </c>
      <c r="BB34" s="4">
        <f t="shared" si="54"/>
        <v>64620.78324408146</v>
      </c>
      <c r="BC34" s="4">
        <f t="shared" si="55"/>
        <v>62354.89619082828</v>
      </c>
      <c r="BD34" s="4">
        <f t="shared" si="56"/>
        <v>65103.666954882705</v>
      </c>
      <c r="BE34" s="4">
        <f t="shared" si="57"/>
        <v>64016.753584727368</v>
      </c>
      <c r="BF34" s="4">
        <f t="shared" si="58"/>
        <v>63439.096746519543</v>
      </c>
      <c r="BG34" s="4">
        <f t="shared" si="59"/>
        <v>63829.891784789528</v>
      </c>
      <c r="BH34" s="4">
        <f t="shared" si="60"/>
        <v>62361.629102701198</v>
      </c>
      <c r="BI34" s="4">
        <f t="shared" si="61"/>
        <v>63357.212967353473</v>
      </c>
      <c r="BJ34" s="4">
        <f t="shared" si="62"/>
        <v>65672.727733217995</v>
      </c>
      <c r="BK34" s="4">
        <f t="shared" si="63"/>
        <v>66460.13295375905</v>
      </c>
      <c r="BL34" s="4">
        <f t="shared" si="64"/>
        <v>60688.15069195439</v>
      </c>
      <c r="BM34" s="4">
        <f t="shared" si="65"/>
        <v>63414.290041144064</v>
      </c>
      <c r="BN34" s="4">
        <f t="shared" si="66"/>
        <v>63884.507440218462</v>
      </c>
      <c r="BO34" s="4">
        <f t="shared" si="67"/>
        <v>57707.676449994819</v>
      </c>
      <c r="BP34" s="4">
        <f t="shared" si="68"/>
        <v>54732.44028162695</v>
      </c>
      <c r="BQ34" s="4">
        <f t="shared" si="5"/>
        <v>62402.692031254672</v>
      </c>
      <c r="BR34" s="4">
        <f t="shared" si="94"/>
        <v>56574.892582548302</v>
      </c>
      <c r="BS34" s="4">
        <f t="shared" si="95"/>
        <v>63442.803502326293</v>
      </c>
      <c r="BT34" s="4">
        <f t="shared" si="96"/>
        <v>56601.714837789434</v>
      </c>
      <c r="BU34" s="4">
        <f t="shared" si="97"/>
        <v>50434.912378400659</v>
      </c>
      <c r="BV34" s="4">
        <f t="shared" si="98"/>
        <v>55494.240591728718</v>
      </c>
      <c r="BW34" s="4">
        <f t="shared" si="99"/>
        <v>57665.69389832468</v>
      </c>
      <c r="BX34" s="4">
        <f t="shared" si="100"/>
        <v>55944.577216336846</v>
      </c>
      <c r="BY34" s="4">
        <f t="shared" si="101"/>
        <v>62295.174478556517</v>
      </c>
      <c r="BZ34" s="4">
        <f t="shared" si="102"/>
        <v>61824.283427382659</v>
      </c>
      <c r="CA34" s="4">
        <f t="shared" si="103"/>
        <v>55975.399528593902</v>
      </c>
      <c r="CB34" s="4">
        <f t="shared" si="69"/>
        <v>59815.686137883305</v>
      </c>
      <c r="CC34" s="4">
        <f t="shared" si="70"/>
        <v>54368.602371694775</v>
      </c>
      <c r="CD34" s="4">
        <f t="shared" si="71"/>
        <v>59341.696834279712</v>
      </c>
      <c r="CE34" s="4">
        <f t="shared" si="72"/>
        <v>55431.330715319913</v>
      </c>
      <c r="CF34" s="4">
        <f t="shared" si="73"/>
        <v>61991.984601474061</v>
      </c>
      <c r="CG34" s="4">
        <f t="shared" si="74"/>
        <v>61572.536476749607</v>
      </c>
      <c r="CH34" s="4">
        <f t="shared" si="75"/>
        <v>55172.825580973076</v>
      </c>
      <c r="CI34" s="4">
        <f t="shared" si="76"/>
        <v>58418.004590464327</v>
      </c>
      <c r="CJ34" s="4">
        <f t="shared" si="77"/>
        <v>58504.685942277916</v>
      </c>
      <c r="CK34" s="4">
        <f t="shared" si="78"/>
        <v>61465.3659041582</v>
      </c>
      <c r="CL34" s="4">
        <f t="shared" si="79"/>
        <v>64299.835536722094</v>
      </c>
      <c r="CM34" s="4">
        <f t="shared" si="80"/>
        <v>65124.212936559903</v>
      </c>
      <c r="CN34" s="4">
        <f t="shared" si="81"/>
        <v>67599.698488219074</v>
      </c>
      <c r="CO34" s="4">
        <f t="shared" si="82"/>
        <v>56089.434643002489</v>
      </c>
      <c r="CP34" s="4">
        <f t="shared" si="83"/>
        <v>59691.301741802192</v>
      </c>
      <c r="CQ34" s="4">
        <f t="shared" si="84"/>
        <v>54266.869981228134</v>
      </c>
      <c r="CR34" s="4">
        <f t="shared" si="85"/>
        <v>61110.056602954442</v>
      </c>
      <c r="CS34" s="4">
        <f t="shared" si="86"/>
        <v>64225.315058533168</v>
      </c>
      <c r="CT34" s="4">
        <f t="shared" si="87"/>
        <v>57440.284098547352</v>
      </c>
      <c r="CU34" s="4">
        <f t="shared" si="88"/>
        <v>59580.131340723085</v>
      </c>
      <c r="CV34" s="4">
        <f t="shared" si="89"/>
        <v>54276.214013660494</v>
      </c>
      <c r="CW34" s="4">
        <f t="shared" si="90"/>
        <v>63463.196165408583</v>
      </c>
      <c r="CX34" s="4">
        <f t="shared" si="91"/>
        <v>58657.758892957012</v>
      </c>
      <c r="CY34" s="4">
        <f t="shared" si="92"/>
        <v>59472.001726236944</v>
      </c>
      <c r="CZ34" s="4">
        <f t="shared" si="93"/>
        <v>66457.945406074956</v>
      </c>
    </row>
    <row r="35" spans="2:104" x14ac:dyDescent="0.25">
      <c r="B35" s="1">
        <v>45930</v>
      </c>
      <c r="C35">
        <v>32</v>
      </c>
      <c r="D35" s="4">
        <f>Table1[[#This Row],[Monthly Income Invested ($)]]</f>
        <v>1404.5</v>
      </c>
      <c r="E35" s="4">
        <f t="shared" si="4"/>
        <v>59160.183788955103</v>
      </c>
      <c r="F35" s="4">
        <f t="shared" si="6"/>
        <v>63423.731689697692</v>
      </c>
      <c r="G35" s="4">
        <f t="shared" si="7"/>
        <v>58789.346363185781</v>
      </c>
      <c r="H35" s="4">
        <f t="shared" si="8"/>
        <v>62965.518068549209</v>
      </c>
      <c r="I35" s="4">
        <f t="shared" si="9"/>
        <v>63847.939221792054</v>
      </c>
      <c r="J35" s="4">
        <f t="shared" si="10"/>
        <v>67575.759346498307</v>
      </c>
      <c r="K35" s="4">
        <f t="shared" si="11"/>
        <v>57953.823758761173</v>
      </c>
      <c r="L35" s="4">
        <f t="shared" si="12"/>
        <v>59839.761316889329</v>
      </c>
      <c r="M35" s="4">
        <f t="shared" si="13"/>
        <v>59454.194577003473</v>
      </c>
      <c r="N35" s="4">
        <f t="shared" si="14"/>
        <v>67156.146950852897</v>
      </c>
      <c r="O35" s="4">
        <f t="shared" si="15"/>
        <v>56115.033166133231</v>
      </c>
      <c r="P35" s="4">
        <f t="shared" si="16"/>
        <v>68195.305908699971</v>
      </c>
      <c r="Q35" s="4">
        <f t="shared" si="17"/>
        <v>62244.885285341516</v>
      </c>
      <c r="R35" s="4">
        <f t="shared" si="18"/>
        <v>66583.680382246021</v>
      </c>
      <c r="S35" s="4">
        <f t="shared" si="19"/>
        <v>58760.498468115344</v>
      </c>
      <c r="T35" s="4">
        <f t="shared" si="20"/>
        <v>58779.005950199171</v>
      </c>
      <c r="U35" s="4">
        <f t="shared" si="21"/>
        <v>49756.012771998903</v>
      </c>
      <c r="V35" s="4">
        <f t="shared" si="22"/>
        <v>69013.493641746303</v>
      </c>
      <c r="W35" s="4">
        <f t="shared" si="23"/>
        <v>51739.142014415746</v>
      </c>
      <c r="X35" s="4">
        <f t="shared" si="24"/>
        <v>62702.381719434263</v>
      </c>
      <c r="Y35" s="4">
        <f t="shared" si="25"/>
        <v>61172.215062903058</v>
      </c>
      <c r="Z35" s="4">
        <f t="shared" si="26"/>
        <v>60525.872498440745</v>
      </c>
      <c r="AA35" s="4">
        <f t="shared" si="27"/>
        <v>53661.031239896314</v>
      </c>
      <c r="AB35" s="4">
        <f t="shared" si="28"/>
        <v>64602.060780820168</v>
      </c>
      <c r="AC35" s="4">
        <f t="shared" si="29"/>
        <v>61900.976336901767</v>
      </c>
      <c r="AD35" s="4">
        <f t="shared" si="30"/>
        <v>62453.569199563826</v>
      </c>
      <c r="AE35" s="4">
        <f t="shared" si="31"/>
        <v>58519.619162250834</v>
      </c>
      <c r="AF35" s="4">
        <f t="shared" si="32"/>
        <v>59866.335142740296</v>
      </c>
      <c r="AG35" s="4">
        <f t="shared" si="33"/>
        <v>54111.249073304993</v>
      </c>
      <c r="AH35" s="4">
        <f t="shared" si="34"/>
        <v>59049.339454920002</v>
      </c>
      <c r="AI35" s="4">
        <f t="shared" si="35"/>
        <v>61739.591932006304</v>
      </c>
      <c r="AJ35" s="4">
        <f t="shared" si="36"/>
        <v>54550.203544717231</v>
      </c>
      <c r="AK35" s="4">
        <f t="shared" si="37"/>
        <v>64613.517097854608</v>
      </c>
      <c r="AL35" s="4">
        <f t="shared" si="38"/>
        <v>60686.047462491042</v>
      </c>
      <c r="AM35" s="4">
        <f t="shared" si="39"/>
        <v>53643.859482908112</v>
      </c>
      <c r="AN35" s="4">
        <f t="shared" si="40"/>
        <v>70355.116913416903</v>
      </c>
      <c r="AO35" s="4">
        <f t="shared" si="41"/>
        <v>63831.153862941574</v>
      </c>
      <c r="AP35" s="4">
        <f t="shared" si="42"/>
        <v>57375.926957450574</v>
      </c>
      <c r="AQ35" s="4">
        <f t="shared" si="43"/>
        <v>52322.10587806227</v>
      </c>
      <c r="AR35" s="4">
        <f t="shared" si="44"/>
        <v>60801.684696341588</v>
      </c>
      <c r="AS35" s="4">
        <f t="shared" si="45"/>
        <v>66557.063970414703</v>
      </c>
      <c r="AT35" s="4">
        <f t="shared" si="46"/>
        <v>67168.464174816618</v>
      </c>
      <c r="AU35" s="4">
        <f t="shared" si="47"/>
        <v>51036.899865321917</v>
      </c>
      <c r="AV35" s="4">
        <f t="shared" si="48"/>
        <v>60118.255309106324</v>
      </c>
      <c r="AW35" s="4">
        <f t="shared" si="49"/>
        <v>53536.043059255862</v>
      </c>
      <c r="AX35" s="4">
        <f t="shared" si="50"/>
        <v>66611.852053534472</v>
      </c>
      <c r="AY35" s="4">
        <f t="shared" si="51"/>
        <v>49849.077217259444</v>
      </c>
      <c r="AZ35" s="4">
        <f t="shared" si="52"/>
        <v>58024.343230867962</v>
      </c>
      <c r="BA35" s="4">
        <f t="shared" si="53"/>
        <v>59871.322668865883</v>
      </c>
      <c r="BB35" s="4">
        <f t="shared" si="54"/>
        <v>67156.146950852897</v>
      </c>
      <c r="BC35" s="4">
        <f t="shared" si="55"/>
        <v>64382.94515273656</v>
      </c>
      <c r="BD35" s="4">
        <f t="shared" si="56"/>
        <v>67159.203624431539</v>
      </c>
      <c r="BE35" s="4">
        <f t="shared" si="57"/>
        <v>66061.42112057464</v>
      </c>
      <c r="BF35" s="4">
        <f t="shared" si="58"/>
        <v>65477.987713984738</v>
      </c>
      <c r="BG35" s="4">
        <f t="shared" si="59"/>
        <v>59285.421632373684</v>
      </c>
      <c r="BH35" s="4">
        <f t="shared" si="60"/>
        <v>64389.745393728212</v>
      </c>
      <c r="BI35" s="4">
        <f t="shared" si="61"/>
        <v>65395.285097027008</v>
      </c>
      <c r="BJ35" s="4">
        <f t="shared" si="62"/>
        <v>67733.955010550169</v>
      </c>
      <c r="BK35" s="4">
        <f t="shared" si="63"/>
        <v>68529.234283296639</v>
      </c>
      <c r="BL35" s="4">
        <f t="shared" si="64"/>
        <v>62699.532198873938</v>
      </c>
      <c r="BM35" s="4">
        <f t="shared" si="65"/>
        <v>65452.932941555504</v>
      </c>
      <c r="BN35" s="4">
        <f t="shared" si="66"/>
        <v>66406.986320422293</v>
      </c>
      <c r="BO35" s="4">
        <f t="shared" si="67"/>
        <v>59689.253214494769</v>
      </c>
      <c r="BP35" s="4">
        <f t="shared" si="68"/>
        <v>56684.264684443224</v>
      </c>
      <c r="BQ35" s="4">
        <f t="shared" si="5"/>
        <v>64431.218951567222</v>
      </c>
      <c r="BR35" s="4">
        <f t="shared" si="94"/>
        <v>58545.141508373788</v>
      </c>
      <c r="BS35" s="4">
        <f t="shared" si="95"/>
        <v>65481.731537349558</v>
      </c>
      <c r="BT35" s="4">
        <f t="shared" si="96"/>
        <v>58572.231986167331</v>
      </c>
      <c r="BU35" s="4">
        <f t="shared" si="97"/>
        <v>52343.761502184665</v>
      </c>
      <c r="BV35" s="4">
        <f t="shared" si="98"/>
        <v>57453.682997646007</v>
      </c>
      <c r="BW35" s="4">
        <f t="shared" si="99"/>
        <v>59646.850837307924</v>
      </c>
      <c r="BX35" s="4">
        <f t="shared" si="100"/>
        <v>58328.107317622744</v>
      </c>
      <c r="BY35" s="4">
        <f t="shared" si="101"/>
        <v>63232.460669967346</v>
      </c>
      <c r="BZ35" s="4">
        <f t="shared" si="102"/>
        <v>64310.708387361861</v>
      </c>
      <c r="CA35" s="4">
        <f t="shared" si="103"/>
        <v>57939.653523879839</v>
      </c>
      <c r="CB35" s="4">
        <f t="shared" si="69"/>
        <v>61818.342999262139</v>
      </c>
      <c r="CC35" s="4">
        <f t="shared" si="70"/>
        <v>56316.788395411721</v>
      </c>
      <c r="CD35" s="4">
        <f t="shared" si="71"/>
        <v>61784.676528879609</v>
      </c>
      <c r="CE35" s="4">
        <f t="shared" si="72"/>
        <v>57805.879002838017</v>
      </c>
      <c r="CF35" s="4">
        <f t="shared" si="73"/>
        <v>62931.544716963006</v>
      </c>
      <c r="CG35" s="4">
        <f t="shared" si="74"/>
        <v>64054.555865092727</v>
      </c>
      <c r="CH35" s="4">
        <f t="shared" si="75"/>
        <v>57542.85002864011</v>
      </c>
      <c r="CI35" s="4">
        <f t="shared" si="76"/>
        <v>60406.684636368969</v>
      </c>
      <c r="CJ35" s="4">
        <f t="shared" si="77"/>
        <v>54444.809521530624</v>
      </c>
      <c r="CK35" s="4">
        <f t="shared" si="78"/>
        <v>63484.519563199785</v>
      </c>
      <c r="CL35" s="4">
        <f t="shared" si="79"/>
        <v>66347.333892089315</v>
      </c>
      <c r="CM35" s="4">
        <f t="shared" si="80"/>
        <v>67179.955065925504</v>
      </c>
      <c r="CN35" s="4">
        <f t="shared" si="81"/>
        <v>69680.195473101267</v>
      </c>
      <c r="CO35" s="4">
        <f t="shared" si="82"/>
        <v>58054.828989432513</v>
      </c>
      <c r="CP35" s="4">
        <f t="shared" si="83"/>
        <v>62140.399522283733</v>
      </c>
      <c r="CQ35" s="4">
        <f t="shared" si="84"/>
        <v>56214.038681040416</v>
      </c>
      <c r="CR35" s="4">
        <f t="shared" si="85"/>
        <v>63125.657168983984</v>
      </c>
      <c r="CS35" s="4">
        <f t="shared" si="86"/>
        <v>66272.068209118501</v>
      </c>
      <c r="CT35" s="4">
        <f t="shared" si="87"/>
        <v>59419.186939532825</v>
      </c>
      <c r="CU35" s="4">
        <f t="shared" si="88"/>
        <v>61580.432654130316</v>
      </c>
      <c r="CV35" s="4">
        <f t="shared" si="89"/>
        <v>56223.476153797099</v>
      </c>
      <c r="CW35" s="4">
        <f t="shared" si="90"/>
        <v>65502.328127062669</v>
      </c>
      <c r="CX35" s="4">
        <f t="shared" si="91"/>
        <v>60648.836481886581</v>
      </c>
      <c r="CY35" s="4">
        <f t="shared" si="92"/>
        <v>61917.261756446096</v>
      </c>
      <c r="CZ35" s="4">
        <f t="shared" si="93"/>
        <v>67364.0108155294</v>
      </c>
    </row>
    <row r="36" spans="2:104" x14ac:dyDescent="0.25">
      <c r="B36" s="1">
        <v>45961</v>
      </c>
      <c r="C36">
        <v>33</v>
      </c>
      <c r="D36" s="4">
        <f>Table1[[#This Row],[Monthly Income Invested ($)]]</f>
        <v>1404.5</v>
      </c>
      <c r="E36" s="4">
        <f t="shared" si="4"/>
        <v>61156.285626844656</v>
      </c>
      <c r="F36" s="4">
        <f t="shared" si="6"/>
        <v>65462.469006594671</v>
      </c>
      <c r="G36" s="4">
        <f t="shared" si="7"/>
        <v>60781.73982681764</v>
      </c>
      <c r="H36" s="4">
        <f t="shared" si="8"/>
        <v>65471.914634748828</v>
      </c>
      <c r="I36" s="4">
        <f t="shared" si="9"/>
        <v>65890.918614009977</v>
      </c>
      <c r="J36" s="4">
        <f t="shared" si="10"/>
        <v>69656.016939963287</v>
      </c>
      <c r="K36" s="4">
        <f t="shared" si="11"/>
        <v>58923.670080570468</v>
      </c>
      <c r="L36" s="4">
        <f t="shared" si="12"/>
        <v>62291.457139934893</v>
      </c>
      <c r="M36" s="4">
        <f t="shared" si="13"/>
        <v>61453.236522773506</v>
      </c>
      <c r="N36" s="4">
        <f t="shared" si="14"/>
        <v>69735.879522492833</v>
      </c>
      <c r="O36" s="4">
        <f t="shared" si="15"/>
        <v>58501.546246540565</v>
      </c>
      <c r="P36" s="4">
        <f t="shared" si="16"/>
        <v>70281.758967786969</v>
      </c>
      <c r="Q36" s="4">
        <f t="shared" si="17"/>
        <v>64271.834138194929</v>
      </c>
      <c r="R36" s="4">
        <f t="shared" si="18"/>
        <v>69153.394788935329</v>
      </c>
      <c r="S36" s="4">
        <f t="shared" si="19"/>
        <v>60752.603452796495</v>
      </c>
      <c r="T36" s="4">
        <f t="shared" si="20"/>
        <v>61212.138554327663</v>
      </c>
      <c r="U36" s="4">
        <f t="shared" si="21"/>
        <v>51658.072899718893</v>
      </c>
      <c r="V36" s="4">
        <f t="shared" si="22"/>
        <v>71108.128578163771</v>
      </c>
      <c r="W36" s="4">
        <f t="shared" si="23"/>
        <v>53661.033434559904</v>
      </c>
      <c r="X36" s="4">
        <f t="shared" si="24"/>
        <v>64733.905536628605</v>
      </c>
      <c r="Y36" s="4">
        <f t="shared" si="25"/>
        <v>63188.437213532088</v>
      </c>
      <c r="Z36" s="4">
        <f t="shared" si="26"/>
        <v>62535.631223425153</v>
      </c>
      <c r="AA36" s="4">
        <f t="shared" si="27"/>
        <v>55602.141552295281</v>
      </c>
      <c r="AB36" s="4">
        <f t="shared" si="28"/>
        <v>66652.581388628372</v>
      </c>
      <c r="AC36" s="4">
        <f t="shared" si="29"/>
        <v>63924.486100270784</v>
      </c>
      <c r="AD36" s="4">
        <f t="shared" si="30"/>
        <v>64482.604891559466</v>
      </c>
      <c r="AE36" s="4">
        <f t="shared" si="31"/>
        <v>60948.212497590226</v>
      </c>
      <c r="AF36" s="4">
        <f t="shared" si="32"/>
        <v>62318.496007738257</v>
      </c>
      <c r="AG36" s="4">
        <f t="shared" si="33"/>
        <v>56056.861564038045</v>
      </c>
      <c r="AH36" s="4">
        <f t="shared" si="34"/>
        <v>61044.332849469203</v>
      </c>
      <c r="AI36" s="4">
        <f t="shared" si="35"/>
        <v>63761.487851326368</v>
      </c>
      <c r="AJ36" s="4">
        <f t="shared" si="36"/>
        <v>56909.332106749789</v>
      </c>
      <c r="AK36" s="4">
        <f t="shared" si="37"/>
        <v>66664.152268833161</v>
      </c>
      <c r="AL36" s="4">
        <f t="shared" si="38"/>
        <v>63152.553293084638</v>
      </c>
      <c r="AM36" s="4">
        <f t="shared" si="39"/>
        <v>55584.798077737192</v>
      </c>
      <c r="AN36" s="4">
        <f t="shared" si="40"/>
        <v>72990.831459401699</v>
      </c>
      <c r="AO36" s="4">
        <f t="shared" si="41"/>
        <v>65873.965401570982</v>
      </c>
      <c r="AP36" s="4">
        <f t="shared" si="42"/>
        <v>47263.587079268458</v>
      </c>
      <c r="AQ36" s="4">
        <f t="shared" si="43"/>
        <v>54249.826936842896</v>
      </c>
      <c r="AR36" s="4">
        <f t="shared" si="44"/>
        <v>62814.201543305004</v>
      </c>
      <c r="AS36" s="4">
        <f t="shared" si="45"/>
        <v>68627.134610118854</v>
      </c>
      <c r="AT36" s="4">
        <f t="shared" si="46"/>
        <v>69244.64881656479</v>
      </c>
      <c r="AU36" s="4">
        <f t="shared" si="47"/>
        <v>52951.768863975136</v>
      </c>
      <c r="AV36" s="4">
        <f t="shared" si="48"/>
        <v>62123.937862197388</v>
      </c>
      <c r="AW36" s="4">
        <f t="shared" si="49"/>
        <v>54539.022736311446</v>
      </c>
      <c r="AX36" s="4">
        <f t="shared" si="50"/>
        <v>68682.470574069812</v>
      </c>
      <c r="AY36" s="4">
        <f t="shared" si="51"/>
        <v>51752.067989432042</v>
      </c>
      <c r="AZ36" s="4">
        <f t="shared" si="52"/>
        <v>60009.08666317664</v>
      </c>
      <c r="BA36" s="4">
        <f t="shared" si="53"/>
        <v>61874.535895554545</v>
      </c>
      <c r="BB36" s="4">
        <f t="shared" si="54"/>
        <v>69735.879522492833</v>
      </c>
      <c r="BC36" s="4">
        <f t="shared" si="55"/>
        <v>66431.274604263919</v>
      </c>
      <c r="BD36" s="4">
        <f t="shared" si="56"/>
        <v>69235.295660675853</v>
      </c>
      <c r="BE36" s="4">
        <f t="shared" si="57"/>
        <v>68126.535331780382</v>
      </c>
      <c r="BF36" s="4">
        <f t="shared" si="58"/>
        <v>67537.26759112459</v>
      </c>
      <c r="BG36" s="4">
        <f t="shared" si="59"/>
        <v>61282.77584869742</v>
      </c>
      <c r="BH36" s="4">
        <f t="shared" si="60"/>
        <v>66438.142847665498</v>
      </c>
      <c r="BI36" s="4">
        <f t="shared" si="61"/>
        <v>67453.737947997273</v>
      </c>
      <c r="BJ36" s="4">
        <f t="shared" si="62"/>
        <v>69815.794560655675</v>
      </c>
      <c r="BK36" s="4">
        <f t="shared" si="63"/>
        <v>70619.026626129606</v>
      </c>
      <c r="BL36" s="4">
        <f t="shared" si="64"/>
        <v>64731.027520862677</v>
      </c>
      <c r="BM36" s="4">
        <f t="shared" si="65"/>
        <v>67511.962270971053</v>
      </c>
      <c r="BN36" s="4">
        <f t="shared" si="66"/>
        <v>68973.608581029694</v>
      </c>
      <c r="BO36" s="4">
        <f t="shared" si="67"/>
        <v>61690.645746639719</v>
      </c>
      <c r="BP36" s="4">
        <f t="shared" si="68"/>
        <v>58655.607331287654</v>
      </c>
      <c r="BQ36" s="4">
        <f t="shared" si="5"/>
        <v>66480.031141082902</v>
      </c>
      <c r="BR36" s="4">
        <f t="shared" si="94"/>
        <v>60535.092923457523</v>
      </c>
      <c r="BS36" s="4">
        <f t="shared" si="95"/>
        <v>67541.048852723048</v>
      </c>
      <c r="BT36" s="4">
        <f t="shared" si="96"/>
        <v>60562.454306029002</v>
      </c>
      <c r="BU36" s="4">
        <f t="shared" si="97"/>
        <v>54271.69911720651</v>
      </c>
      <c r="BV36" s="4">
        <f t="shared" si="98"/>
        <v>59432.719827622466</v>
      </c>
      <c r="BW36" s="4">
        <f t="shared" si="99"/>
        <v>61647.819345681004</v>
      </c>
      <c r="BX36" s="4">
        <f t="shared" si="100"/>
        <v>60753.349195681149</v>
      </c>
      <c r="BY36" s="4">
        <f t="shared" si="101"/>
        <v>64162.717214942597</v>
      </c>
      <c r="BZ36" s="4">
        <f t="shared" si="102"/>
        <v>66840.645784140695</v>
      </c>
      <c r="CA36" s="4">
        <f t="shared" si="103"/>
        <v>59923.550059118636</v>
      </c>
      <c r="CB36" s="4">
        <f t="shared" si="69"/>
        <v>63841.026429254758</v>
      </c>
      <c r="CC36" s="4">
        <f t="shared" si="70"/>
        <v>58284.456279365841</v>
      </c>
      <c r="CD36" s="4">
        <f t="shared" si="71"/>
        <v>64270.408368135009</v>
      </c>
      <c r="CE36" s="4">
        <f t="shared" si="72"/>
        <v>60221.981885387686</v>
      </c>
      <c r="CF36" s="4">
        <f t="shared" si="73"/>
        <v>63864.058131585785</v>
      </c>
      <c r="CG36" s="4">
        <f t="shared" si="74"/>
        <v>66580.010592731851</v>
      </c>
      <c r="CH36" s="4">
        <f t="shared" si="75"/>
        <v>59954.349904141316</v>
      </c>
      <c r="CI36" s="4">
        <f t="shared" si="76"/>
        <v>62415.251482732659</v>
      </c>
      <c r="CJ36" s="4">
        <f t="shared" si="77"/>
        <v>56393.757616745934</v>
      </c>
      <c r="CK36" s="4">
        <f t="shared" si="78"/>
        <v>65523.864758831784</v>
      </c>
      <c r="CL36" s="4">
        <f t="shared" si="79"/>
        <v>68415.307231010214</v>
      </c>
      <c r="CM36" s="4">
        <f t="shared" si="80"/>
        <v>69256.25461658476</v>
      </c>
      <c r="CN36" s="4">
        <f t="shared" si="81"/>
        <v>71781.497427832277</v>
      </c>
      <c r="CO36" s="4">
        <f t="shared" si="82"/>
        <v>60039.877279326836</v>
      </c>
      <c r="CP36" s="4">
        <f t="shared" si="83"/>
        <v>64632.356513923703</v>
      </c>
      <c r="CQ36" s="4">
        <f t="shared" si="84"/>
        <v>58180.679067850819</v>
      </c>
      <c r="CR36" s="4">
        <f t="shared" si="85"/>
        <v>65161.413740673823</v>
      </c>
      <c r="CS36" s="4">
        <f t="shared" si="86"/>
        <v>68339.288891209682</v>
      </c>
      <c r="CT36" s="4">
        <f t="shared" si="87"/>
        <v>61417.878808928152</v>
      </c>
      <c r="CU36" s="4">
        <f t="shared" si="88"/>
        <v>63600.736980671623</v>
      </c>
      <c r="CV36" s="4">
        <f t="shared" si="89"/>
        <v>58190.210915335068</v>
      </c>
      <c r="CW36" s="4">
        <f t="shared" si="90"/>
        <v>67561.851408333299</v>
      </c>
      <c r="CX36" s="4">
        <f t="shared" si="91"/>
        <v>62659.824846705451</v>
      </c>
      <c r="CY36" s="4">
        <f t="shared" si="92"/>
        <v>64405.313837183909</v>
      </c>
      <c r="CZ36" s="4">
        <f t="shared" si="93"/>
        <v>68263.28073441294</v>
      </c>
    </row>
    <row r="37" spans="2:104" x14ac:dyDescent="0.25">
      <c r="B37" s="1">
        <v>45991</v>
      </c>
      <c r="C37">
        <v>34</v>
      </c>
      <c r="D37" s="4">
        <f>Table1[[#This Row],[Monthly Income Invested ($)]]</f>
        <v>1404.5</v>
      </c>
      <c r="E37" s="4">
        <f t="shared" si="4"/>
        <v>63172.348483113106</v>
      </c>
      <c r="F37" s="4">
        <f t="shared" si="6"/>
        <v>67521.593696660624</v>
      </c>
      <c r="G37" s="4">
        <f t="shared" si="7"/>
        <v>62794.057225085817</v>
      </c>
      <c r="H37" s="4">
        <f t="shared" si="8"/>
        <v>68022.173140856932</v>
      </c>
      <c r="I37" s="4">
        <f t="shared" si="9"/>
        <v>67954.327800150073</v>
      </c>
      <c r="J37" s="4">
        <f t="shared" si="10"/>
        <v>71757.077109362916</v>
      </c>
      <c r="K37" s="4">
        <f t="shared" si="11"/>
        <v>59886.242554966193</v>
      </c>
      <c r="L37" s="4">
        <f t="shared" si="12"/>
        <v>64786.057639883758</v>
      </c>
      <c r="M37" s="4">
        <f t="shared" si="13"/>
        <v>63472.268888001243</v>
      </c>
      <c r="N37" s="4">
        <f t="shared" si="14"/>
        <v>72360.75741413646</v>
      </c>
      <c r="O37" s="4">
        <f t="shared" si="15"/>
        <v>60929.823305855032</v>
      </c>
      <c r="P37" s="4">
        <f t="shared" si="16"/>
        <v>72389.076557464839</v>
      </c>
      <c r="Q37" s="4">
        <f t="shared" si="17"/>
        <v>66319.052479576872</v>
      </c>
      <c r="R37" s="4">
        <f t="shared" si="18"/>
        <v>71768.079197741696</v>
      </c>
      <c r="S37" s="4">
        <f t="shared" si="19"/>
        <v>62764.629487324462</v>
      </c>
      <c r="T37" s="4">
        <f t="shared" si="20"/>
        <v>63687.850979028401</v>
      </c>
      <c r="U37" s="4">
        <f t="shared" si="21"/>
        <v>53579.153628716085</v>
      </c>
      <c r="V37" s="4">
        <f t="shared" si="22"/>
        <v>73223.709863945405</v>
      </c>
      <c r="W37" s="4">
        <f t="shared" si="23"/>
        <v>55602.143768905502</v>
      </c>
      <c r="X37" s="4">
        <f t="shared" si="24"/>
        <v>66785.74459199488</v>
      </c>
      <c r="Y37" s="4">
        <f t="shared" si="25"/>
        <v>65224.821585667407</v>
      </c>
      <c r="Z37" s="4">
        <f t="shared" si="26"/>
        <v>64565.487535659406</v>
      </c>
      <c r="AA37" s="4">
        <f t="shared" si="27"/>
        <v>57562.662967818236</v>
      </c>
      <c r="AB37" s="4">
        <f t="shared" si="28"/>
        <v>68723.607202514657</v>
      </c>
      <c r="AC37" s="4">
        <f t="shared" si="29"/>
        <v>65968.230961273483</v>
      </c>
      <c r="AD37" s="4">
        <f t="shared" si="30"/>
        <v>66531.930940475053</v>
      </c>
      <c r="AE37" s="4">
        <f t="shared" si="31"/>
        <v>63419.306216298057</v>
      </c>
      <c r="AF37" s="4">
        <f t="shared" si="32"/>
        <v>64813.569687873678</v>
      </c>
      <c r="AG37" s="4">
        <f t="shared" si="33"/>
        <v>58021.930179678428</v>
      </c>
      <c r="AH37" s="4">
        <f t="shared" si="34"/>
        <v>63059.276177963897</v>
      </c>
      <c r="AI37" s="4">
        <f t="shared" si="35"/>
        <v>65803.602729839622</v>
      </c>
      <c r="AJ37" s="4">
        <f t="shared" si="36"/>
        <v>59309.745418617917</v>
      </c>
      <c r="AK37" s="4">
        <f t="shared" si="37"/>
        <v>68735.293791521486</v>
      </c>
      <c r="AL37" s="4">
        <f t="shared" si="38"/>
        <v>65662.222975713623</v>
      </c>
      <c r="AM37" s="4">
        <f t="shared" si="39"/>
        <v>57545.146058514561</v>
      </c>
      <c r="AN37" s="4">
        <f t="shared" si="40"/>
        <v>75672.67100994123</v>
      </c>
      <c r="AO37" s="4">
        <f t="shared" si="41"/>
        <v>67937.205055586688</v>
      </c>
      <c r="AP37" s="4">
        <f t="shared" si="42"/>
        <v>48313.610176173948</v>
      </c>
      <c r="AQ37" s="4">
        <f t="shared" si="43"/>
        <v>56196.825206211324</v>
      </c>
      <c r="AR37" s="4">
        <f t="shared" si="44"/>
        <v>64846.843558738052</v>
      </c>
      <c r="AS37" s="4">
        <f t="shared" si="45"/>
        <v>70717.905956220042</v>
      </c>
      <c r="AT37" s="4">
        <f t="shared" si="46"/>
        <v>71341.595304730436</v>
      </c>
      <c r="AU37" s="4">
        <f t="shared" si="47"/>
        <v>54885.786552614889</v>
      </c>
      <c r="AV37" s="4">
        <f t="shared" si="48"/>
        <v>64149.677240819365</v>
      </c>
      <c r="AW37" s="4">
        <f t="shared" si="49"/>
        <v>55534.48006578911</v>
      </c>
      <c r="AX37" s="4">
        <f t="shared" si="50"/>
        <v>70773.795279810511</v>
      </c>
      <c r="AY37" s="4">
        <f t="shared" si="51"/>
        <v>53674.08866932636</v>
      </c>
      <c r="AZ37" s="4">
        <f t="shared" si="52"/>
        <v>62013.67752980841</v>
      </c>
      <c r="BA37" s="4">
        <f t="shared" si="53"/>
        <v>63897.78125451009</v>
      </c>
      <c r="BB37" s="4">
        <f t="shared" si="54"/>
        <v>72360.75741413646</v>
      </c>
      <c r="BC37" s="4">
        <f t="shared" si="55"/>
        <v>68500.087350306552</v>
      </c>
      <c r="BD37" s="4">
        <f t="shared" si="56"/>
        <v>71332.148617282612</v>
      </c>
      <c r="BE37" s="4">
        <f t="shared" si="57"/>
        <v>70212.300685098191</v>
      </c>
      <c r="BF37" s="4">
        <f t="shared" si="58"/>
        <v>69617.140267035837</v>
      </c>
      <c r="BG37" s="4">
        <f t="shared" si="59"/>
        <v>63300.103607184392</v>
      </c>
      <c r="BH37" s="4">
        <f t="shared" si="60"/>
        <v>68507.024276142154</v>
      </c>
      <c r="BI37" s="4">
        <f t="shared" si="61"/>
        <v>69532.77532747724</v>
      </c>
      <c r="BJ37" s="4">
        <f t="shared" si="62"/>
        <v>71918.452506262227</v>
      </c>
      <c r="BK37" s="4">
        <f t="shared" si="63"/>
        <v>72729.716892390905</v>
      </c>
      <c r="BL37" s="4">
        <f t="shared" si="64"/>
        <v>66782.837796071311</v>
      </c>
      <c r="BM37" s="4">
        <f t="shared" si="65"/>
        <v>69591.581893680763</v>
      </c>
      <c r="BN37" s="4">
        <f t="shared" si="66"/>
        <v>71585.146731197718</v>
      </c>
      <c r="BO37" s="4">
        <f t="shared" si="67"/>
        <v>63712.052204106119</v>
      </c>
      <c r="BP37" s="4">
        <f t="shared" si="68"/>
        <v>60646.663404600535</v>
      </c>
      <c r="BQ37" s="4">
        <f t="shared" si="5"/>
        <v>68549.33145249373</v>
      </c>
      <c r="BR37" s="4">
        <f t="shared" si="94"/>
        <v>62544.9438526921</v>
      </c>
      <c r="BS37" s="4">
        <f t="shared" si="95"/>
        <v>69620.959341250273</v>
      </c>
      <c r="BT37" s="4">
        <f t="shared" si="96"/>
        <v>62572.578849089296</v>
      </c>
      <c r="BU37" s="4">
        <f t="shared" si="97"/>
        <v>56218.916108378573</v>
      </c>
      <c r="BV37" s="4">
        <f t="shared" si="98"/>
        <v>61431.54702589869</v>
      </c>
      <c r="BW37" s="4">
        <f t="shared" si="99"/>
        <v>63668.797539137813</v>
      </c>
      <c r="BX37" s="4">
        <f t="shared" si="100"/>
        <v>63221.032806605574</v>
      </c>
      <c r="BY37" s="4">
        <f t="shared" si="101"/>
        <v>65085.996835830534</v>
      </c>
      <c r="BZ37" s="4">
        <f t="shared" si="102"/>
        <v>69414.857085363168</v>
      </c>
      <c r="CA37" s="4">
        <f t="shared" si="103"/>
        <v>61927.285559709824</v>
      </c>
      <c r="CB37" s="4">
        <f t="shared" si="69"/>
        <v>65883.936693547308</v>
      </c>
      <c r="CC37" s="4">
        <f t="shared" si="70"/>
        <v>60271.8008421595</v>
      </c>
      <c r="CD37" s="4">
        <f t="shared" si="71"/>
        <v>66799.640514577375</v>
      </c>
      <c r="CE37" s="4">
        <f t="shared" si="72"/>
        <v>62680.366568381978</v>
      </c>
      <c r="CF37" s="4">
        <f t="shared" si="73"/>
        <v>64789.577695598899</v>
      </c>
      <c r="CG37" s="4">
        <f t="shared" si="74"/>
        <v>69149.660778104662</v>
      </c>
      <c r="CH37" s="4">
        <f t="shared" si="75"/>
        <v>62408.051027463793</v>
      </c>
      <c r="CI37" s="4">
        <f t="shared" si="76"/>
        <v>64443.903997559988</v>
      </c>
      <c r="CJ37" s="4">
        <f t="shared" si="77"/>
        <v>58362.195192913394</v>
      </c>
      <c r="CK37" s="4">
        <f t="shared" si="78"/>
        <v>67583.603406420109</v>
      </c>
      <c r="CL37" s="4">
        <f t="shared" si="79"/>
        <v>70503.960303320317</v>
      </c>
      <c r="CM37" s="4">
        <f t="shared" si="80"/>
        <v>71353.317162750609</v>
      </c>
      <c r="CN37" s="4">
        <f t="shared" si="81"/>
        <v>73903.812402110605</v>
      </c>
      <c r="CO37" s="4">
        <f t="shared" si="82"/>
        <v>62044.776052120105</v>
      </c>
      <c r="CP37" s="4">
        <f t="shared" si="83"/>
        <v>67167.922752917366</v>
      </c>
      <c r="CQ37" s="4">
        <f t="shared" si="84"/>
        <v>60166.985858529326</v>
      </c>
      <c r="CR37" s="4">
        <f t="shared" si="85"/>
        <v>67217.527878080567</v>
      </c>
      <c r="CS37" s="4">
        <f t="shared" si="86"/>
        <v>70427.181780121784</v>
      </c>
      <c r="CT37" s="4">
        <f t="shared" si="87"/>
        <v>63436.557597017432</v>
      </c>
      <c r="CU37" s="4">
        <f t="shared" si="88"/>
        <v>65641.244350478344</v>
      </c>
      <c r="CV37" s="4">
        <f t="shared" si="89"/>
        <v>60176.613024488419</v>
      </c>
      <c r="CW37" s="4">
        <f t="shared" si="90"/>
        <v>69641.96992241664</v>
      </c>
      <c r="CX37" s="4">
        <f t="shared" si="91"/>
        <v>64690.923095172504</v>
      </c>
      <c r="CY37" s="4">
        <f t="shared" si="92"/>
        <v>66936.906829334621</v>
      </c>
      <c r="CZ37" s="4">
        <f t="shared" si="93"/>
        <v>69155.806128904849</v>
      </c>
    </row>
    <row r="38" spans="2:104" x14ac:dyDescent="0.25">
      <c r="B38" s="1">
        <v>46022</v>
      </c>
      <c r="C38">
        <v>35</v>
      </c>
      <c r="D38" s="4">
        <f>Table1[[#This Row],[Monthly Income Invested ($)]]</f>
        <v>5154.5</v>
      </c>
      <c r="E38" s="4">
        <f t="shared" si="4"/>
        <v>62062.714771149818</v>
      </c>
      <c r="F38" s="4">
        <f t="shared" si="6"/>
        <v>73351.309633627228</v>
      </c>
      <c r="G38" s="4">
        <f t="shared" si="7"/>
        <v>62142.707903872331</v>
      </c>
      <c r="H38" s="4">
        <f t="shared" si="8"/>
        <v>73856.894872265504</v>
      </c>
      <c r="I38" s="4">
        <f t="shared" si="9"/>
        <v>73788.371078151569</v>
      </c>
      <c r="J38" s="4">
        <f t="shared" si="10"/>
        <v>77629.147880456541</v>
      </c>
      <c r="K38" s="4">
        <f t="shared" si="11"/>
        <v>65639.604980515855</v>
      </c>
      <c r="L38" s="4">
        <f t="shared" si="12"/>
        <v>70588.418216282589</v>
      </c>
      <c r="M38" s="4">
        <f t="shared" si="13"/>
        <v>69261.491576881264</v>
      </c>
      <c r="N38" s="4">
        <f t="shared" si="14"/>
        <v>70903.413601995475</v>
      </c>
      <c r="O38" s="4">
        <f t="shared" si="15"/>
        <v>66693.621538913576</v>
      </c>
      <c r="P38" s="4">
        <f t="shared" si="16"/>
        <v>78810.385397220482</v>
      </c>
      <c r="Q38" s="4">
        <f t="shared" si="17"/>
        <v>72136.743004372649</v>
      </c>
      <c r="R38" s="4">
        <f t="shared" si="18"/>
        <v>77640.25998971911</v>
      </c>
      <c r="S38" s="4">
        <f t="shared" si="19"/>
        <v>68546.775782197714</v>
      </c>
      <c r="T38" s="4">
        <f t="shared" si="20"/>
        <v>69479.229488818688</v>
      </c>
      <c r="U38" s="4">
        <f t="shared" si="21"/>
        <v>59671.288817218621</v>
      </c>
      <c r="V38" s="4">
        <f t="shared" si="22"/>
        <v>79110.446962584858</v>
      </c>
      <c r="W38" s="4">
        <f t="shared" si="23"/>
        <v>61312.66520659456</v>
      </c>
      <c r="X38" s="4">
        <f t="shared" si="24"/>
        <v>72608.102037914825</v>
      </c>
      <c r="Y38" s="4">
        <f t="shared" si="25"/>
        <v>71520.755963416595</v>
      </c>
      <c r="Z38" s="4">
        <f t="shared" si="26"/>
        <v>70365.642411016001</v>
      </c>
      <c r="AA38" s="4">
        <f t="shared" si="27"/>
        <v>62285.442995559599</v>
      </c>
      <c r="AB38" s="4">
        <f t="shared" si="28"/>
        <v>74565.343274539802</v>
      </c>
      <c r="AC38" s="4">
        <f t="shared" si="29"/>
        <v>71782.413270886216</v>
      </c>
      <c r="AD38" s="4">
        <f t="shared" si="30"/>
        <v>72351.750249879799</v>
      </c>
      <c r="AE38" s="4">
        <f t="shared" si="31"/>
        <v>68098.161419675831</v>
      </c>
      <c r="AF38" s="4">
        <f t="shared" si="32"/>
        <v>70616.205384752422</v>
      </c>
      <c r="AG38" s="4">
        <f t="shared" si="33"/>
        <v>63756.649481475215</v>
      </c>
      <c r="AH38" s="4">
        <f t="shared" si="34"/>
        <v>68844.368939743537</v>
      </c>
      <c r="AI38" s="4">
        <f t="shared" si="35"/>
        <v>71616.138757138018</v>
      </c>
      <c r="AJ38" s="4">
        <f t="shared" si="36"/>
        <v>65057.342872804096</v>
      </c>
      <c r="AK38" s="4">
        <f t="shared" si="37"/>
        <v>74577.146729436703</v>
      </c>
      <c r="AL38" s="4">
        <f t="shared" si="38"/>
        <v>71965.811877788612</v>
      </c>
      <c r="AM38" s="4">
        <f t="shared" si="39"/>
        <v>63275.097519099705</v>
      </c>
      <c r="AN38" s="4">
        <f t="shared" si="40"/>
        <v>81583.897720040637</v>
      </c>
      <c r="AO38" s="4">
        <f t="shared" si="41"/>
        <v>73771.077106142562</v>
      </c>
      <c r="AP38" s="4">
        <f t="shared" si="42"/>
        <v>53951.246277935687</v>
      </c>
      <c r="AQ38" s="4">
        <f t="shared" si="43"/>
        <v>61913.293458273438</v>
      </c>
      <c r="AR38" s="4">
        <f t="shared" si="44"/>
        <v>70649.811994325428</v>
      </c>
      <c r="AS38" s="4">
        <f t="shared" si="45"/>
        <v>77109.969310453904</v>
      </c>
      <c r="AT38" s="4">
        <f t="shared" si="46"/>
        <v>77209.511257777747</v>
      </c>
      <c r="AU38" s="4">
        <f t="shared" si="47"/>
        <v>60589.144418141041</v>
      </c>
      <c r="AV38" s="4">
        <f t="shared" si="48"/>
        <v>69945.674013227559</v>
      </c>
      <c r="AW38" s="4">
        <f t="shared" si="49"/>
        <v>61660.833466940421</v>
      </c>
      <c r="AX38" s="4">
        <f t="shared" si="50"/>
        <v>76636.033232608621</v>
      </c>
      <c r="AY38" s="4">
        <f t="shared" si="51"/>
        <v>59365.329556019627</v>
      </c>
      <c r="AZ38" s="4">
        <f t="shared" si="52"/>
        <v>67788.314305106498</v>
      </c>
      <c r="BA38" s="4">
        <f t="shared" si="53"/>
        <v>69691.259067055187</v>
      </c>
      <c r="BB38" s="4">
        <f t="shared" si="54"/>
        <v>78238.864988277826</v>
      </c>
      <c r="BC38" s="4">
        <f t="shared" si="55"/>
        <v>74339.588223809624</v>
      </c>
      <c r="BD38" s="4">
        <f t="shared" si="56"/>
        <v>77199.970103455445</v>
      </c>
      <c r="BE38" s="4">
        <f t="shared" si="57"/>
        <v>76595.51594708742</v>
      </c>
      <c r="BF38" s="4">
        <f t="shared" si="58"/>
        <v>75467.811669706192</v>
      </c>
      <c r="BG38" s="4">
        <f t="shared" si="59"/>
        <v>69562.355420310123</v>
      </c>
      <c r="BH38" s="4">
        <f t="shared" si="60"/>
        <v>67374.357480877181</v>
      </c>
      <c r="BI38" s="4">
        <f t="shared" si="61"/>
        <v>75382.603080752015</v>
      </c>
      <c r="BJ38" s="4">
        <f t="shared" si="62"/>
        <v>77792.137031324848</v>
      </c>
      <c r="BK38" s="4">
        <f t="shared" si="63"/>
        <v>77338.744015697972</v>
      </c>
      <c r="BL38" s="4">
        <f t="shared" si="64"/>
        <v>72605.166174032027</v>
      </c>
      <c r="BM38" s="4">
        <f t="shared" si="65"/>
        <v>75441.997712617565</v>
      </c>
      <c r="BN38" s="4">
        <f t="shared" si="66"/>
        <v>76202.758130713744</v>
      </c>
      <c r="BO38" s="4">
        <f t="shared" si="67"/>
        <v>68388.711812575319</v>
      </c>
      <c r="BP38" s="4">
        <f t="shared" si="68"/>
        <v>66862.480014181056</v>
      </c>
      <c r="BQ38" s="4">
        <f t="shared" si="5"/>
        <v>74389.324767018668</v>
      </c>
      <c r="BR38" s="4">
        <f t="shared" si="94"/>
        <v>68793.980370114208</v>
      </c>
      <c r="BS38" s="4">
        <f t="shared" si="95"/>
        <v>75471.668934662783</v>
      </c>
      <c r="BT38" s="4">
        <f t="shared" si="96"/>
        <v>68352.804637580179</v>
      </c>
      <c r="BU38" s="4">
        <f t="shared" si="97"/>
        <v>62357.247140275205</v>
      </c>
      <c r="BV38" s="4">
        <f t="shared" si="98"/>
        <v>67200.362496157672</v>
      </c>
      <c r="BW38" s="4">
        <f t="shared" si="99"/>
        <v>69459.985514529195</v>
      </c>
      <c r="BX38" s="4">
        <f t="shared" si="100"/>
        <v>69007.743134671633</v>
      </c>
      <c r="BY38" s="4">
        <f t="shared" si="101"/>
        <v>70891.356804188836</v>
      </c>
      <c r="BZ38" s="4">
        <f t="shared" si="102"/>
        <v>75263.505656216803</v>
      </c>
      <c r="CA38" s="4">
        <f t="shared" si="103"/>
        <v>67701.058415306921</v>
      </c>
      <c r="CB38" s="4">
        <f t="shared" si="69"/>
        <v>71697.276060482778</v>
      </c>
      <c r="CC38" s="4">
        <f t="shared" si="70"/>
        <v>66029.018850581095</v>
      </c>
      <c r="CD38" s="4">
        <f t="shared" si="71"/>
        <v>72622.136919723154</v>
      </c>
      <c r="CE38" s="4">
        <f t="shared" si="72"/>
        <v>68461.670234065794</v>
      </c>
      <c r="CF38" s="4">
        <f t="shared" si="73"/>
        <v>70591.973472554891</v>
      </c>
      <c r="CG38" s="4">
        <f t="shared" si="74"/>
        <v>75514.279841721494</v>
      </c>
      <c r="CH38" s="4">
        <f t="shared" si="75"/>
        <v>67094.490644757811</v>
      </c>
      <c r="CI38" s="4">
        <f t="shared" si="76"/>
        <v>70242.843037535582</v>
      </c>
      <c r="CJ38" s="4">
        <f t="shared" si="77"/>
        <v>64100.317144842527</v>
      </c>
      <c r="CK38" s="4">
        <f t="shared" si="78"/>
        <v>73413.939440484304</v>
      </c>
      <c r="CL38" s="4">
        <f t="shared" si="79"/>
        <v>76363.499906353522</v>
      </c>
      <c r="CM38" s="4">
        <f t="shared" si="80"/>
        <v>77756.500213098756</v>
      </c>
      <c r="CN38" s="4">
        <f t="shared" si="81"/>
        <v>79797.350526131719</v>
      </c>
      <c r="CO38" s="4">
        <f t="shared" si="82"/>
        <v>67819.723812641314</v>
      </c>
      <c r="CP38" s="4">
        <f t="shared" si="83"/>
        <v>72994.101980446547</v>
      </c>
      <c r="CQ38" s="4">
        <f t="shared" si="84"/>
        <v>65923.155717114627</v>
      </c>
      <c r="CR38" s="4">
        <f t="shared" si="85"/>
        <v>73044.203156861375</v>
      </c>
      <c r="CS38" s="4">
        <f t="shared" si="86"/>
        <v>75053.477916770877</v>
      </c>
      <c r="CT38" s="4">
        <f t="shared" si="87"/>
        <v>69701.197354965232</v>
      </c>
      <c r="CU38" s="4">
        <f t="shared" si="88"/>
        <v>70303.435017849755</v>
      </c>
      <c r="CV38" s="4">
        <f t="shared" si="89"/>
        <v>65932.879154733295</v>
      </c>
      <c r="CW38" s="4">
        <f t="shared" si="90"/>
        <v>74274.155147998521</v>
      </c>
      <c r="CX38" s="4">
        <f t="shared" si="91"/>
        <v>69360.241171958711</v>
      </c>
      <c r="CY38" s="4">
        <f t="shared" si="92"/>
        <v>73262.802698847983</v>
      </c>
      <c r="CZ38" s="4">
        <f t="shared" si="93"/>
        <v>75001.864190193897</v>
      </c>
    </row>
    <row r="39" spans="2:104" x14ac:dyDescent="0.25">
      <c r="B39" s="1">
        <v>46053</v>
      </c>
      <c r="C39">
        <v>36</v>
      </c>
      <c r="D39" s="4">
        <f>Table1[[#This Row],[Monthly Income Invested ($)]]</f>
        <v>1488.77</v>
      </c>
      <c r="E39" s="4">
        <f t="shared" si="4"/>
        <v>64172.111918861316</v>
      </c>
      <c r="F39" s="4">
        <f t="shared" si="6"/>
        <v>75573.592729963508</v>
      </c>
      <c r="G39" s="4">
        <f t="shared" si="7"/>
        <v>64718.975292190102</v>
      </c>
      <c r="H39" s="4">
        <f t="shared" si="8"/>
        <v>76084.233820988171</v>
      </c>
      <c r="I39" s="4">
        <f t="shared" si="9"/>
        <v>76015.024788933093</v>
      </c>
      <c r="J39" s="4">
        <f t="shared" si="10"/>
        <v>79894.209359261105</v>
      </c>
      <c r="K39" s="4">
        <f t="shared" si="11"/>
        <v>67784.771030321019</v>
      </c>
      <c r="L39" s="4">
        <f t="shared" si="12"/>
        <v>72783.072398445423</v>
      </c>
      <c r="M39" s="4">
        <f t="shared" si="13"/>
        <v>64298.588843385078</v>
      </c>
      <c r="N39" s="4">
        <f t="shared" si="14"/>
        <v>73632.9933400304</v>
      </c>
      <c r="O39" s="4">
        <f t="shared" si="15"/>
        <v>68849.327754302722</v>
      </c>
      <c r="P39" s="4">
        <f t="shared" si="16"/>
        <v>81678.337141671844</v>
      </c>
      <c r="Q39" s="4">
        <f t="shared" si="17"/>
        <v>74346.88043441638</v>
      </c>
      <c r="R39" s="4">
        <f t="shared" si="18"/>
        <v>79905.432589616306</v>
      </c>
      <c r="S39" s="4">
        <f t="shared" si="19"/>
        <v>70721.013540019689</v>
      </c>
      <c r="T39" s="4">
        <f t="shared" si="20"/>
        <v>71662.791783706882</v>
      </c>
      <c r="U39" s="4">
        <f t="shared" si="21"/>
        <v>62204.306371519946</v>
      </c>
      <c r="V39" s="4">
        <f t="shared" si="22"/>
        <v>81390.321432210709</v>
      </c>
      <c r="W39" s="4">
        <f t="shared" si="23"/>
        <v>63414.561858660505</v>
      </c>
      <c r="X39" s="4">
        <f t="shared" si="24"/>
        <v>74822.953058293977</v>
      </c>
      <c r="Y39" s="4">
        <f t="shared" si="25"/>
        <v>74261.139192776391</v>
      </c>
      <c r="Z39" s="4">
        <f t="shared" si="26"/>
        <v>72558.068835126163</v>
      </c>
      <c r="AA39" s="4">
        <f t="shared" si="27"/>
        <v>63307.0721730929</v>
      </c>
      <c r="AB39" s="4">
        <f t="shared" si="28"/>
        <v>76799.766707285205</v>
      </c>
      <c r="AC39" s="4">
        <f t="shared" si="29"/>
        <v>73989.007403595082</v>
      </c>
      <c r="AD39" s="4">
        <f t="shared" si="30"/>
        <v>74564.037752378601</v>
      </c>
      <c r="AE39" s="4">
        <f t="shared" si="31"/>
        <v>69076.195209028272</v>
      </c>
      <c r="AF39" s="4">
        <f t="shared" si="32"/>
        <v>72811.137438599952</v>
      </c>
      <c r="AG39" s="4">
        <f t="shared" si="33"/>
        <v>65882.985976289972</v>
      </c>
      <c r="AH39" s="4">
        <f t="shared" si="34"/>
        <v>71021.582629140976</v>
      </c>
      <c r="AI39" s="4">
        <f t="shared" si="35"/>
        <v>73821.070144709403</v>
      </c>
      <c r="AJ39" s="4">
        <f t="shared" si="36"/>
        <v>67196.686301532143</v>
      </c>
      <c r="AK39" s="4">
        <f t="shared" si="37"/>
        <v>76811.688196731076</v>
      </c>
      <c r="AL39" s="4">
        <f t="shared" si="38"/>
        <v>74713.983585649927</v>
      </c>
      <c r="AM39" s="4">
        <f t="shared" si="39"/>
        <v>65396.618494290698</v>
      </c>
      <c r="AN39" s="4">
        <f t="shared" si="40"/>
        <v>83888.506697241042</v>
      </c>
      <c r="AO39" s="4">
        <f t="shared" si="41"/>
        <v>75997.557877203988</v>
      </c>
      <c r="AP39" s="4">
        <f t="shared" si="42"/>
        <v>55979.528740715039</v>
      </c>
      <c r="AQ39" s="4">
        <f t="shared" si="43"/>
        <v>64021.196392856167</v>
      </c>
      <c r="AR39" s="4">
        <f t="shared" si="44"/>
        <v>72845.080114268683</v>
      </c>
      <c r="AS39" s="4">
        <f t="shared" si="45"/>
        <v>79948.163773386856</v>
      </c>
      <c r="AT39" s="4">
        <f t="shared" si="46"/>
        <v>79470.376370355531</v>
      </c>
      <c r="AU39" s="4">
        <f t="shared" si="47"/>
        <v>62683.80586232245</v>
      </c>
      <c r="AV39" s="4">
        <f t="shared" si="48"/>
        <v>72133.900753359834</v>
      </c>
      <c r="AW39" s="4">
        <f t="shared" si="49"/>
        <v>64228.66805261188</v>
      </c>
      <c r="AX39" s="4">
        <f t="shared" si="50"/>
        <v>78891.163564934715</v>
      </c>
      <c r="AY39" s="4">
        <f t="shared" si="51"/>
        <v>61447.752851579819</v>
      </c>
      <c r="AZ39" s="4">
        <f t="shared" si="52"/>
        <v>69954.967448157564</v>
      </c>
      <c r="BA39" s="4">
        <f t="shared" si="53"/>
        <v>71876.941657725751</v>
      </c>
      <c r="BB39" s="4">
        <f t="shared" si="54"/>
        <v>80510.023638160608</v>
      </c>
      <c r="BC39" s="4">
        <f t="shared" si="55"/>
        <v>76571.754106047723</v>
      </c>
      <c r="BD39" s="4">
        <f t="shared" si="56"/>
        <v>79460.739804490004</v>
      </c>
      <c r="BE39" s="4">
        <f t="shared" si="57"/>
        <v>79424.707476161464</v>
      </c>
      <c r="BF39" s="4">
        <f t="shared" si="58"/>
        <v>77711.259786403258</v>
      </c>
      <c r="BG39" s="4">
        <f t="shared" si="59"/>
        <v>72268.466640165556</v>
      </c>
      <c r="BH39" s="4">
        <f t="shared" si="60"/>
        <v>70042.178736792543</v>
      </c>
      <c r="BI39" s="4">
        <f t="shared" si="61"/>
        <v>77625.199111559545</v>
      </c>
      <c r="BJ39" s="4">
        <f t="shared" si="62"/>
        <v>80058.828401638108</v>
      </c>
      <c r="BK39" s="4">
        <f t="shared" si="63"/>
        <v>78247.47343558025</v>
      </c>
      <c r="BL39" s="4">
        <f t="shared" si="64"/>
        <v>74819.98783577235</v>
      </c>
      <c r="BM39" s="4">
        <f t="shared" si="65"/>
        <v>77685.187689743747</v>
      </c>
      <c r="BN39" s="4">
        <f t="shared" si="66"/>
        <v>77120.007444733405</v>
      </c>
      <c r="BO39" s="4">
        <f t="shared" si="67"/>
        <v>69364.566473981016</v>
      </c>
      <c r="BP39" s="4">
        <f t="shared" si="68"/>
        <v>69521.343414429226</v>
      </c>
      <c r="BQ39" s="4">
        <f t="shared" si="5"/>
        <v>76621.988014688861</v>
      </c>
      <c r="BR39" s="4">
        <f t="shared" si="94"/>
        <v>71486.645026591214</v>
      </c>
      <c r="BS39" s="4">
        <f t="shared" si="95"/>
        <v>77715.155624009421</v>
      </c>
      <c r="BT39" s="4">
        <f t="shared" si="96"/>
        <v>70525.102683955978</v>
      </c>
      <c r="BU39" s="4">
        <f t="shared" si="97"/>
        <v>64937.268965230025</v>
      </c>
      <c r="BV39" s="4">
        <f t="shared" si="98"/>
        <v>69361.136121119256</v>
      </c>
      <c r="BW39" s="4">
        <f t="shared" si="99"/>
        <v>71643.355369674493</v>
      </c>
      <c r="BX39" s="4">
        <f t="shared" si="100"/>
        <v>71186.590566018349</v>
      </c>
      <c r="BY39" s="4">
        <f t="shared" si="101"/>
        <v>73089.040372230724</v>
      </c>
      <c r="BZ39" s="4">
        <f t="shared" si="102"/>
        <v>77504.910712778976</v>
      </c>
      <c r="CA39" s="4">
        <f t="shared" si="103"/>
        <v>69866.83899946</v>
      </c>
      <c r="CB39" s="4">
        <f t="shared" si="69"/>
        <v>73903.018821087608</v>
      </c>
      <c r="CC39" s="4">
        <f t="shared" si="70"/>
        <v>68178.079039086908</v>
      </c>
      <c r="CD39" s="4">
        <f t="shared" si="71"/>
        <v>74837.128288920387</v>
      </c>
      <c r="CE39" s="4">
        <f t="shared" si="72"/>
        <v>70635.056936406458</v>
      </c>
      <c r="CF39" s="4">
        <f t="shared" si="73"/>
        <v>72786.66320728045</v>
      </c>
      <c r="CG39" s="4">
        <f t="shared" si="74"/>
        <v>78324.549738951624</v>
      </c>
      <c r="CH39" s="4">
        <f t="shared" si="75"/>
        <v>68080.051964922139</v>
      </c>
      <c r="CI39" s="4">
        <f t="shared" si="76"/>
        <v>72434.041467910938</v>
      </c>
      <c r="CJ39" s="4">
        <f t="shared" si="77"/>
        <v>66230.090316290953</v>
      </c>
      <c r="CK39" s="4">
        <f t="shared" si="78"/>
        <v>75636.848834889155</v>
      </c>
      <c r="CL39" s="4">
        <f t="shared" si="79"/>
        <v>78615.904905417061</v>
      </c>
      <c r="CM39" s="4">
        <f t="shared" si="80"/>
        <v>80606.008966827998</v>
      </c>
      <c r="CN39" s="4">
        <f t="shared" si="81"/>
        <v>82084.094031393048</v>
      </c>
      <c r="CO39" s="4">
        <f t="shared" si="82"/>
        <v>69986.691050767738</v>
      </c>
      <c r="CP39" s="4">
        <f t="shared" si="83"/>
        <v>75212.813000251015</v>
      </c>
      <c r="CQ39" s="4">
        <f t="shared" si="84"/>
        <v>68071.157274285782</v>
      </c>
      <c r="CR39" s="4">
        <f t="shared" si="85"/>
        <v>75263.415188429994</v>
      </c>
      <c r="CS39" s="4">
        <f t="shared" si="86"/>
        <v>75979.346832395109</v>
      </c>
      <c r="CT39" s="4">
        <f t="shared" si="87"/>
        <v>72409.73830867713</v>
      </c>
      <c r="CU39" s="4">
        <f t="shared" si="88"/>
        <v>71264.929255215888</v>
      </c>
      <c r="CV39" s="4">
        <f t="shared" si="89"/>
        <v>61272.880151652571</v>
      </c>
      <c r="CW39" s="4">
        <f t="shared" si="90"/>
        <v>67685.282085949686</v>
      </c>
      <c r="CX39" s="4">
        <f t="shared" si="91"/>
        <v>63295.92842685213</v>
      </c>
      <c r="CY39" s="4">
        <f t="shared" si="92"/>
        <v>76033.671746077831</v>
      </c>
      <c r="CZ39" s="4">
        <f t="shared" si="93"/>
        <v>77240.652832095846</v>
      </c>
    </row>
    <row r="40" spans="2:104" x14ac:dyDescent="0.25">
      <c r="B40" s="1">
        <v>46081</v>
      </c>
      <c r="C40">
        <v>37</v>
      </c>
      <c r="D40" s="4">
        <f>Table1[[#This Row],[Monthly Income Invested ($)]]</f>
        <v>1488.77</v>
      </c>
      <c r="E40" s="4">
        <f t="shared" si="4"/>
        <v>66302.603038049929</v>
      </c>
      <c r="F40" s="4">
        <f t="shared" si="6"/>
        <v>77818.098657263152</v>
      </c>
      <c r="G40" s="4">
        <f t="shared" si="7"/>
        <v>67340.327359803443</v>
      </c>
      <c r="H40" s="4">
        <f t="shared" si="8"/>
        <v>78333.846159198059</v>
      </c>
      <c r="I40" s="4">
        <f t="shared" si="9"/>
        <v>78263.945036822435</v>
      </c>
      <c r="J40" s="4">
        <f t="shared" si="10"/>
        <v>82181.921452853727</v>
      </c>
      <c r="K40" s="4">
        <f t="shared" si="11"/>
        <v>69951.388740624228</v>
      </c>
      <c r="L40" s="4">
        <f t="shared" si="12"/>
        <v>74999.673122429886</v>
      </c>
      <c r="M40" s="4">
        <f t="shared" si="13"/>
        <v>66430.344731818928</v>
      </c>
      <c r="N40" s="4">
        <f t="shared" si="14"/>
        <v>76410.340723480942</v>
      </c>
      <c r="O40" s="4">
        <f t="shared" si="15"/>
        <v>71026.591031845746</v>
      </c>
      <c r="P40" s="4">
        <f t="shared" si="16"/>
        <v>84596.478041651106</v>
      </c>
      <c r="Q40" s="4">
        <f t="shared" si="17"/>
        <v>76579.119238760555</v>
      </c>
      <c r="R40" s="4">
        <f t="shared" si="18"/>
        <v>82193.25691551248</v>
      </c>
      <c r="S40" s="4">
        <f t="shared" si="19"/>
        <v>72916.993675419886</v>
      </c>
      <c r="T40" s="4">
        <f t="shared" si="20"/>
        <v>73868.189701543961</v>
      </c>
      <c r="U40" s="4">
        <f t="shared" si="21"/>
        <v>58303.486559719393</v>
      </c>
      <c r="V40" s="4">
        <f t="shared" si="22"/>
        <v>83692.994646532825</v>
      </c>
      <c r="W40" s="4">
        <f t="shared" si="23"/>
        <v>65537.477477247114</v>
      </c>
      <c r="X40" s="4">
        <f t="shared" si="24"/>
        <v>77059.952588876928</v>
      </c>
      <c r="Y40" s="4">
        <f t="shared" si="25"/>
        <v>77049.479128649982</v>
      </c>
      <c r="Z40" s="4">
        <f t="shared" si="26"/>
        <v>74772.419523477423</v>
      </c>
      <c r="AA40" s="4">
        <f t="shared" si="27"/>
        <v>64321.0391317947</v>
      </c>
      <c r="AB40" s="4">
        <f t="shared" si="28"/>
        <v>79056.53437435806</v>
      </c>
      <c r="AC40" s="4">
        <f t="shared" si="29"/>
        <v>76217.667477631039</v>
      </c>
      <c r="AD40" s="4">
        <f t="shared" si="30"/>
        <v>76798.44812990239</v>
      </c>
      <c r="AE40" s="4">
        <f t="shared" si="31"/>
        <v>70046.893744960573</v>
      </c>
      <c r="AF40" s="4">
        <f t="shared" si="32"/>
        <v>75028.01881298596</v>
      </c>
      <c r="AG40" s="4">
        <f t="shared" si="33"/>
        <v>68030.58583605288</v>
      </c>
      <c r="AH40" s="4">
        <f t="shared" si="34"/>
        <v>73220.568455432396</v>
      </c>
      <c r="AI40" s="4">
        <f t="shared" si="35"/>
        <v>76048.050846156504</v>
      </c>
      <c r="AJ40" s="4">
        <f t="shared" si="36"/>
        <v>69357.423164547465</v>
      </c>
      <c r="AK40" s="4">
        <f t="shared" si="37"/>
        <v>79068.575078698399</v>
      </c>
      <c r="AL40" s="4">
        <f t="shared" si="38"/>
        <v>77510.248298398816</v>
      </c>
      <c r="AM40" s="4">
        <f t="shared" si="39"/>
        <v>67539.354679233613</v>
      </c>
      <c r="AN40" s="4">
        <f t="shared" si="40"/>
        <v>86216.161764213452</v>
      </c>
      <c r="AO40" s="4">
        <f t="shared" si="41"/>
        <v>78246.303455976027</v>
      </c>
      <c r="AP40" s="4">
        <f t="shared" si="42"/>
        <v>58028.094028122185</v>
      </c>
      <c r="AQ40" s="4">
        <f t="shared" si="43"/>
        <v>66150.178356784731</v>
      </c>
      <c r="AR40" s="4">
        <f t="shared" si="44"/>
        <v>75062.300915411368</v>
      </c>
      <c r="AS40" s="4">
        <f t="shared" si="45"/>
        <v>82836.026639421136</v>
      </c>
      <c r="AT40" s="4">
        <f t="shared" si="46"/>
        <v>81753.850134059088</v>
      </c>
      <c r="AU40" s="4">
        <f t="shared" si="47"/>
        <v>64799.41392094567</v>
      </c>
      <c r="AV40" s="4">
        <f t="shared" si="48"/>
        <v>74344.00976089343</v>
      </c>
      <c r="AW40" s="4">
        <f t="shared" si="49"/>
        <v>66841.439743532595</v>
      </c>
      <c r="AX40" s="4">
        <f t="shared" si="50"/>
        <v>81168.845200584066</v>
      </c>
      <c r="AY40" s="4">
        <f t="shared" si="51"/>
        <v>63551.000380095611</v>
      </c>
      <c r="AZ40" s="4">
        <f t="shared" si="52"/>
        <v>72143.287122639143</v>
      </c>
      <c r="BA40" s="4">
        <f t="shared" si="53"/>
        <v>74084.48107430301</v>
      </c>
      <c r="BB40" s="4">
        <f t="shared" si="54"/>
        <v>82803.89387454222</v>
      </c>
      <c r="BC40" s="4">
        <f t="shared" si="55"/>
        <v>78826.241647108211</v>
      </c>
      <c r="BD40" s="4">
        <f t="shared" si="56"/>
        <v>81744.117202534908</v>
      </c>
      <c r="BE40" s="4">
        <f t="shared" si="57"/>
        <v>82303.409856994302</v>
      </c>
      <c r="BF40" s="4">
        <f t="shared" si="58"/>
        <v>79977.142384267296</v>
      </c>
      <c r="BG40" s="4">
        <f t="shared" si="59"/>
        <v>75021.934806368459</v>
      </c>
      <c r="BH40" s="4">
        <f t="shared" si="60"/>
        <v>72756.686864686417</v>
      </c>
      <c r="BI40" s="4">
        <f t="shared" si="61"/>
        <v>79890.221102675147</v>
      </c>
      <c r="BJ40" s="4">
        <f t="shared" si="62"/>
        <v>82348.186685654495</v>
      </c>
      <c r="BK40" s="4">
        <f t="shared" si="63"/>
        <v>79149.38738481341</v>
      </c>
      <c r="BL40" s="4">
        <f t="shared" si="64"/>
        <v>77056.957714130083</v>
      </c>
      <c r="BM40" s="4">
        <f t="shared" si="65"/>
        <v>79950.809566641183</v>
      </c>
      <c r="BN40" s="4">
        <f t="shared" si="66"/>
        <v>78030.377388897905</v>
      </c>
      <c r="BO40" s="4">
        <f t="shared" si="67"/>
        <v>70333.102225426162</v>
      </c>
      <c r="BP40" s="4">
        <f t="shared" si="68"/>
        <v>72226.736924181751</v>
      </c>
      <c r="BQ40" s="4">
        <f t="shared" si="5"/>
        <v>78876.977894835756</v>
      </c>
      <c r="BR40" s="4">
        <f t="shared" si="94"/>
        <v>74226.431314556568</v>
      </c>
      <c r="BS40" s="4">
        <f t="shared" si="95"/>
        <v>79981.077180249515</v>
      </c>
      <c r="BT40" s="4">
        <f t="shared" si="96"/>
        <v>72719.123710795538</v>
      </c>
      <c r="BU40" s="4">
        <f t="shared" si="97"/>
        <v>67562.441172121558</v>
      </c>
      <c r="BV40" s="4">
        <f t="shared" si="98"/>
        <v>71543.517482330455</v>
      </c>
      <c r="BW40" s="4">
        <f t="shared" si="99"/>
        <v>73848.558923371238</v>
      </c>
      <c r="BX40" s="4">
        <f t="shared" si="100"/>
        <v>73387.226471678543</v>
      </c>
      <c r="BY40" s="4">
        <f t="shared" si="101"/>
        <v>75308.700775953039</v>
      </c>
      <c r="BZ40" s="4">
        <f t="shared" si="102"/>
        <v>79768.729819906774</v>
      </c>
      <c r="CA40" s="4">
        <f t="shared" si="103"/>
        <v>72054.277389454612</v>
      </c>
      <c r="CB40" s="4">
        <f t="shared" si="69"/>
        <v>76130.819009298488</v>
      </c>
      <c r="CC40" s="4">
        <f t="shared" si="70"/>
        <v>70348.629829477781</v>
      </c>
      <c r="CD40" s="4">
        <f t="shared" si="71"/>
        <v>77074.269571809593</v>
      </c>
      <c r="CE40" s="4">
        <f t="shared" si="72"/>
        <v>72830.177505770524</v>
      </c>
      <c r="CF40" s="4">
        <f t="shared" si="73"/>
        <v>67502.969855417934</v>
      </c>
      <c r="CG40" s="4">
        <f t="shared" si="74"/>
        <v>81183.999359383291</v>
      </c>
      <c r="CH40" s="4">
        <f t="shared" si="75"/>
        <v>69058.221575185235</v>
      </c>
      <c r="CI40" s="4">
        <f t="shared" si="76"/>
        <v>74647.151882590057</v>
      </c>
      <c r="CJ40" s="4">
        <f t="shared" si="77"/>
        <v>68381.161219453861</v>
      </c>
      <c r="CK40" s="4">
        <f t="shared" si="78"/>
        <v>77881.987323238049</v>
      </c>
      <c r="CL40" s="4">
        <f t="shared" si="79"/>
        <v>80890.833954471236</v>
      </c>
      <c r="CM40" s="4">
        <f t="shared" si="80"/>
        <v>83505.384123747499</v>
      </c>
      <c r="CN40" s="4">
        <f t="shared" si="81"/>
        <v>84393.704971706989</v>
      </c>
      <c r="CO40" s="4">
        <f t="shared" si="82"/>
        <v>72175.327961275427</v>
      </c>
      <c r="CP40" s="4">
        <f t="shared" si="83"/>
        <v>77453.711130253534</v>
      </c>
      <c r="CQ40" s="4">
        <f t="shared" si="84"/>
        <v>70240.638847028647</v>
      </c>
      <c r="CR40" s="4">
        <f t="shared" si="85"/>
        <v>77504.819340314294</v>
      </c>
      <c r="CS40" s="4">
        <f t="shared" si="86"/>
        <v>76898.271731152156</v>
      </c>
      <c r="CT40" s="4">
        <f t="shared" si="87"/>
        <v>75165.678729078994</v>
      </c>
      <c r="CU40" s="4">
        <f t="shared" si="88"/>
        <v>72219.212285801783</v>
      </c>
      <c r="CV40" s="4">
        <f t="shared" si="89"/>
        <v>63374.378953169093</v>
      </c>
      <c r="CW40" s="4">
        <f t="shared" si="90"/>
        <v>68666.412470305077</v>
      </c>
      <c r="CX40" s="4">
        <f t="shared" si="91"/>
        <v>64309.978963650741</v>
      </c>
      <c r="CY40" s="4">
        <f t="shared" si="92"/>
        <v>78853.031001634197</v>
      </c>
      <c r="CZ40" s="4">
        <f t="shared" si="93"/>
        <v>79501.829360416814</v>
      </c>
    </row>
    <row r="41" spans="2:104" x14ac:dyDescent="0.25">
      <c r="B41" s="1">
        <v>46112</v>
      </c>
      <c r="C41">
        <v>38</v>
      </c>
      <c r="D41" s="4">
        <f>Table1[[#This Row],[Monthly Income Invested ($)]]</f>
        <v>1488.77</v>
      </c>
      <c r="E41" s="4">
        <f t="shared" si="4"/>
        <v>68951.668591215814</v>
      </c>
      <c r="F41" s="4">
        <f t="shared" si="6"/>
        <v>80085.049643835795</v>
      </c>
      <c r="G41" s="4">
        <f t="shared" si="7"/>
        <v>69502.500633401476</v>
      </c>
      <c r="H41" s="4">
        <f t="shared" si="8"/>
        <v>80605.954620790042</v>
      </c>
      <c r="I41" s="4">
        <f t="shared" si="9"/>
        <v>80535.354487190663</v>
      </c>
      <c r="J41" s="4">
        <f t="shared" si="10"/>
        <v>84492.510667382274</v>
      </c>
      <c r="K41" s="4">
        <f t="shared" si="11"/>
        <v>72139.672628030472</v>
      </c>
      <c r="L41" s="4">
        <f t="shared" si="12"/>
        <v>77238.439853654185</v>
      </c>
      <c r="M41" s="4">
        <f t="shared" si="13"/>
        <v>67420.887146330293</v>
      </c>
      <c r="N41" s="4">
        <f t="shared" si="14"/>
        <v>79236.291686141863</v>
      </c>
      <c r="O41" s="4">
        <f t="shared" si="15"/>
        <v>65903.064247947783</v>
      </c>
      <c r="P41" s="4">
        <f t="shared" si="16"/>
        <v>86931.212822067624</v>
      </c>
      <c r="Q41" s="4">
        <f t="shared" si="17"/>
        <v>77493.54584446986</v>
      </c>
      <c r="R41" s="4">
        <f t="shared" si="18"/>
        <v>84503.959484667605</v>
      </c>
      <c r="S41" s="4">
        <f t="shared" si="19"/>
        <v>75134.933612174093</v>
      </c>
      <c r="T41" s="4">
        <f t="shared" si="20"/>
        <v>76095.641598559407</v>
      </c>
      <c r="U41" s="4">
        <f t="shared" si="21"/>
        <v>60375.291425316587</v>
      </c>
      <c r="V41" s="4">
        <f t="shared" si="22"/>
        <v>86646.392052847164</v>
      </c>
      <c r="W41" s="4">
        <f t="shared" si="23"/>
        <v>67681.622252019588</v>
      </c>
      <c r="X41" s="4">
        <f t="shared" si="24"/>
        <v>79897.271759182287</v>
      </c>
      <c r="Y41" s="4">
        <f t="shared" si="25"/>
        <v>79308.743919936489</v>
      </c>
      <c r="Z41" s="4">
        <f t="shared" si="26"/>
        <v>77569.706865138287</v>
      </c>
      <c r="AA41" s="4">
        <f t="shared" si="27"/>
        <v>66453.019523112642</v>
      </c>
      <c r="AB41" s="4">
        <f t="shared" si="28"/>
        <v>81335.869718101647</v>
      </c>
      <c r="AC41" s="4">
        <f t="shared" si="29"/>
        <v>79040.246658489588</v>
      </c>
      <c r="AD41" s="4">
        <f t="shared" si="30"/>
        <v>79631.190972175697</v>
      </c>
      <c r="AE41" s="4">
        <f t="shared" si="31"/>
        <v>72236.132682410185</v>
      </c>
      <c r="AF41" s="4">
        <f t="shared" si="32"/>
        <v>77267.069001115829</v>
      </c>
      <c r="AG41" s="4">
        <f t="shared" si="33"/>
        <v>70199.661694413415</v>
      </c>
      <c r="AH41" s="4">
        <f t="shared" si="34"/>
        <v>75990.698403402479</v>
      </c>
      <c r="AI41" s="4">
        <f t="shared" si="35"/>
        <v>78297.301354618074</v>
      </c>
      <c r="AJ41" s="4">
        <f t="shared" si="36"/>
        <v>71539.767396192939</v>
      </c>
      <c r="AK41" s="4">
        <f t="shared" si="37"/>
        <v>81348.030829485389</v>
      </c>
      <c r="AL41" s="4">
        <f t="shared" si="38"/>
        <v>79774.120781382808</v>
      </c>
      <c r="AM41" s="4">
        <f t="shared" si="39"/>
        <v>69703.518226025961</v>
      </c>
      <c r="AN41" s="4">
        <f t="shared" si="40"/>
        <v>88567.093381855593</v>
      </c>
      <c r="AO41" s="4">
        <f t="shared" si="41"/>
        <v>80517.536490535786</v>
      </c>
      <c r="AP41" s="4">
        <f t="shared" si="42"/>
        <v>59081.653322911268</v>
      </c>
      <c r="AQ41" s="4">
        <f t="shared" si="43"/>
        <v>68796.576478028466</v>
      </c>
      <c r="AR41" s="4">
        <f t="shared" si="44"/>
        <v>77301.693924565479</v>
      </c>
      <c r="AS41" s="4">
        <f t="shared" si="45"/>
        <v>85153.156905815355</v>
      </c>
      <c r="AT41" s="4">
        <f t="shared" si="46"/>
        <v>84673.312511405136</v>
      </c>
      <c r="AU41" s="4">
        <f t="shared" si="47"/>
        <v>66936.178060155129</v>
      </c>
      <c r="AV41" s="4">
        <f t="shared" si="48"/>
        <v>76576.219858502373</v>
      </c>
      <c r="AW41" s="4">
        <f t="shared" si="49"/>
        <v>68998.624140967921</v>
      </c>
      <c r="AX41" s="4">
        <f t="shared" si="50"/>
        <v>83469.303652589908</v>
      </c>
      <c r="AY41" s="4">
        <f t="shared" si="51"/>
        <v>66151.91288674729</v>
      </c>
      <c r="AZ41" s="4">
        <f t="shared" si="52"/>
        <v>74353.489993865544</v>
      </c>
      <c r="BA41" s="4">
        <f t="shared" si="53"/>
        <v>76869.729493103325</v>
      </c>
      <c r="BB41" s="4">
        <f t="shared" si="54"/>
        <v>85120.702813287644</v>
      </c>
      <c r="BC41" s="4">
        <f t="shared" si="55"/>
        <v>81103.274063579302</v>
      </c>
      <c r="BD41" s="4">
        <f t="shared" si="56"/>
        <v>84663.409253579273</v>
      </c>
      <c r="BE41" s="4">
        <f t="shared" si="57"/>
        <v>84615.21395556425</v>
      </c>
      <c r="BF41" s="4">
        <f t="shared" si="58"/>
        <v>82265.68380810997</v>
      </c>
      <c r="BG41" s="4">
        <f t="shared" si="59"/>
        <v>77260.924154432156</v>
      </c>
      <c r="BH41" s="4">
        <f t="shared" si="60"/>
        <v>74973.023733333292</v>
      </c>
      <c r="BI41" s="4">
        <f t="shared" si="61"/>
        <v>73960.103982331711</v>
      </c>
      <c r="BJ41" s="4">
        <f t="shared" si="62"/>
        <v>84660.438552511041</v>
      </c>
      <c r="BK41" s="4">
        <f t="shared" si="63"/>
        <v>81429.651258661543</v>
      </c>
      <c r="BL41" s="4">
        <f t="shared" si="64"/>
        <v>79316.297291271389</v>
      </c>
      <c r="BM41" s="4">
        <f t="shared" si="65"/>
        <v>82239.087662307604</v>
      </c>
      <c r="BN41" s="4">
        <f t="shared" si="66"/>
        <v>80299.451162786892</v>
      </c>
      <c r="BO41" s="4">
        <f t="shared" si="67"/>
        <v>73052.701514371132</v>
      </c>
      <c r="BP41" s="4">
        <f t="shared" si="68"/>
        <v>74437.774293423572</v>
      </c>
      <c r="BQ41" s="4">
        <f t="shared" si="5"/>
        <v>81154.517673784125</v>
      </c>
      <c r="BR41" s="4">
        <f t="shared" si="94"/>
        <v>76457.465627702142</v>
      </c>
      <c r="BS41" s="4">
        <f t="shared" si="95"/>
        <v>80869.989101397645</v>
      </c>
      <c r="BT41" s="4">
        <f t="shared" si="96"/>
        <v>75480.47837573447</v>
      </c>
      <c r="BU41" s="4">
        <f t="shared" si="97"/>
        <v>69726.835583842781</v>
      </c>
      <c r="BV41" s="4">
        <f t="shared" si="98"/>
        <v>73747.722657153761</v>
      </c>
      <c r="BW41" s="4">
        <f t="shared" si="99"/>
        <v>74783.464731445958</v>
      </c>
      <c r="BX41" s="4">
        <f t="shared" si="100"/>
        <v>75609.868736395336</v>
      </c>
      <c r="BY41" s="4">
        <f t="shared" si="101"/>
        <v>77550.557783712575</v>
      </c>
      <c r="BZ41" s="4">
        <f t="shared" si="102"/>
        <v>82055.187118105852</v>
      </c>
      <c r="CA41" s="4">
        <f t="shared" si="103"/>
        <v>73002.640309033712</v>
      </c>
      <c r="CB41" s="4">
        <f t="shared" si="69"/>
        <v>78380.897199391475</v>
      </c>
      <c r="CC41" s="4">
        <f t="shared" si="70"/>
        <v>72540.886127772566</v>
      </c>
      <c r="CD41" s="4">
        <f t="shared" si="71"/>
        <v>79333.782267527698</v>
      </c>
      <c r="CE41" s="4">
        <f t="shared" si="72"/>
        <v>75047.24928082824</v>
      </c>
      <c r="CF41" s="4">
        <f t="shared" si="73"/>
        <v>68485.467581502307</v>
      </c>
      <c r="CG41" s="4">
        <f t="shared" si="74"/>
        <v>83484.609352977131</v>
      </c>
      <c r="CH41" s="4">
        <f t="shared" si="75"/>
        <v>71237.573790937095</v>
      </c>
      <c r="CI41" s="4">
        <f t="shared" si="76"/>
        <v>77442.247040535396</v>
      </c>
      <c r="CJ41" s="4">
        <f t="shared" si="77"/>
        <v>70553.7428316484</v>
      </c>
      <c r="CK41" s="4">
        <f t="shared" si="78"/>
        <v>80149.577196470433</v>
      </c>
      <c r="CL41" s="4">
        <f t="shared" si="79"/>
        <v>83188.512294015949</v>
      </c>
      <c r="CM41" s="4">
        <f t="shared" si="80"/>
        <v>85829.207964984977</v>
      </c>
      <c r="CN41" s="4">
        <f t="shared" si="81"/>
        <v>86726.412021424068</v>
      </c>
      <c r="CO41" s="4">
        <f t="shared" si="82"/>
        <v>74385.85124088818</v>
      </c>
      <c r="CP41" s="4">
        <f t="shared" si="83"/>
        <v>80297.92107503298</v>
      </c>
      <c r="CQ41" s="4">
        <f t="shared" si="84"/>
        <v>72431.815235498943</v>
      </c>
      <c r="CR41" s="4">
        <f t="shared" si="85"/>
        <v>79768.63753371744</v>
      </c>
      <c r="CS41" s="4">
        <f t="shared" si="86"/>
        <v>79732.761486447329</v>
      </c>
      <c r="CT41" s="4">
        <f t="shared" si="87"/>
        <v>77406.105516369789</v>
      </c>
      <c r="CU41" s="4">
        <f t="shared" si="88"/>
        <v>74430.174408659805</v>
      </c>
      <c r="CV41" s="4">
        <f t="shared" si="89"/>
        <v>65496.89274270078</v>
      </c>
      <c r="CW41" s="4">
        <f t="shared" si="90"/>
        <v>70841.84659500813</v>
      </c>
      <c r="CX41" s="4">
        <f t="shared" si="91"/>
        <v>66441.848753287253</v>
      </c>
      <c r="CY41" s="4">
        <f t="shared" si="92"/>
        <v>81130.331311650545</v>
      </c>
      <c r="CZ41" s="4">
        <f t="shared" si="93"/>
        <v>81785.617654020985</v>
      </c>
    </row>
    <row r="42" spans="2:104" x14ac:dyDescent="0.25">
      <c r="B42" s="1">
        <v>46142</v>
      </c>
      <c r="C42">
        <v>39</v>
      </c>
      <c r="D42" s="4">
        <f>Table1[[#This Row],[Monthly Income Invested ($)]]</f>
        <v>1488.77</v>
      </c>
      <c r="E42" s="4">
        <f t="shared" si="4"/>
        <v>71647.0927915621</v>
      </c>
      <c r="F42" s="4">
        <f t="shared" si="6"/>
        <v>82374.67014027416</v>
      </c>
      <c r="G42" s="4">
        <f t="shared" si="7"/>
        <v>71686.295639735501</v>
      </c>
      <c r="H42" s="4">
        <f t="shared" si="8"/>
        <v>82900.784166997953</v>
      </c>
      <c r="I42" s="4">
        <f t="shared" si="9"/>
        <v>82829.478032062572</v>
      </c>
      <c r="J42" s="4">
        <f t="shared" si="10"/>
        <v>86826.205774056099</v>
      </c>
      <c r="K42" s="4">
        <f t="shared" si="11"/>
        <v>74349.839354310781</v>
      </c>
      <c r="L42" s="4">
        <f t="shared" si="12"/>
        <v>79499.594252190727</v>
      </c>
      <c r="M42" s="4">
        <f t="shared" si="13"/>
        <v>68404.000492732826</v>
      </c>
      <c r="N42" s="4">
        <f t="shared" si="14"/>
        <v>82111.696790649352</v>
      </c>
      <c r="O42" s="4">
        <f t="shared" si="15"/>
        <v>68050.86489042727</v>
      </c>
      <c r="P42" s="4">
        <f t="shared" si="16"/>
        <v>89289.294950288298</v>
      </c>
      <c r="Q42" s="4">
        <f t="shared" si="17"/>
        <v>78401.114250636339</v>
      </c>
      <c r="R42" s="4">
        <f t="shared" si="18"/>
        <v>86837.769079514284</v>
      </c>
      <c r="S42" s="4">
        <f t="shared" si="19"/>
        <v>77375.052948295837</v>
      </c>
      <c r="T42" s="4">
        <f t="shared" si="20"/>
        <v>78345.368014545005</v>
      </c>
      <c r="U42" s="4">
        <f t="shared" si="21"/>
        <v>62467.814339569748</v>
      </c>
      <c r="V42" s="4">
        <f t="shared" si="22"/>
        <v>89651.473913772003</v>
      </c>
      <c r="W42" s="4">
        <f t="shared" si="23"/>
        <v>69847.208474539788</v>
      </c>
      <c r="X42" s="4">
        <f t="shared" si="24"/>
        <v>82784.24401496799</v>
      </c>
      <c r="Y42" s="4">
        <f t="shared" si="25"/>
        <v>81590.601359135864</v>
      </c>
      <c r="Z42" s="4">
        <f t="shared" si="26"/>
        <v>80415.946735278223</v>
      </c>
      <c r="AA42" s="4">
        <f t="shared" si="27"/>
        <v>68606.319718343773</v>
      </c>
      <c r="AB42" s="4">
        <f t="shared" si="28"/>
        <v>83637.998415282666</v>
      </c>
      <c r="AC42" s="4">
        <f t="shared" si="29"/>
        <v>81912.220975013159</v>
      </c>
      <c r="AD42" s="4">
        <f t="shared" si="30"/>
        <v>82513.506814188775</v>
      </c>
      <c r="AE42" s="4">
        <f t="shared" si="31"/>
        <v>74447.264009234292</v>
      </c>
      <c r="AF42" s="4">
        <f t="shared" si="32"/>
        <v>79528.509691126994</v>
      </c>
      <c r="AG42" s="4">
        <f t="shared" si="33"/>
        <v>72390.428311357551</v>
      </c>
      <c r="AH42" s="4">
        <f t="shared" si="34"/>
        <v>78809.305625462031</v>
      </c>
      <c r="AI42" s="4">
        <f t="shared" si="35"/>
        <v>80569.044368164265</v>
      </c>
      <c r="AJ42" s="4">
        <f t="shared" si="36"/>
        <v>73743.935070154868</v>
      </c>
      <c r="AK42" s="4">
        <f t="shared" si="37"/>
        <v>83650.281137780243</v>
      </c>
      <c r="AL42" s="4">
        <f t="shared" si="38"/>
        <v>82060.631989196641</v>
      </c>
      <c r="AM42" s="4">
        <f t="shared" si="39"/>
        <v>71889.323408286218</v>
      </c>
      <c r="AN42" s="4">
        <f t="shared" si="40"/>
        <v>90941.534315674158</v>
      </c>
      <c r="AO42" s="4">
        <f t="shared" si="41"/>
        <v>82811.481855441147</v>
      </c>
      <c r="AP42" s="4">
        <f t="shared" si="42"/>
        <v>60127.310922989433</v>
      </c>
      <c r="AQ42" s="4">
        <f t="shared" si="43"/>
        <v>71489.286566393974</v>
      </c>
      <c r="AR42" s="4">
        <f t="shared" si="44"/>
        <v>79563.480863811143</v>
      </c>
      <c r="AS42" s="4">
        <f t="shared" si="45"/>
        <v>87493.458474873507</v>
      </c>
      <c r="AT42" s="4">
        <f t="shared" si="46"/>
        <v>87643.86548035474</v>
      </c>
      <c r="AU42" s="4">
        <f t="shared" si="47"/>
        <v>69094.309840756687</v>
      </c>
      <c r="AV42" s="4">
        <f t="shared" si="48"/>
        <v>78830.752057087404</v>
      </c>
      <c r="AW42" s="4">
        <f t="shared" si="49"/>
        <v>71177.380382377611</v>
      </c>
      <c r="AX42" s="4">
        <f t="shared" si="50"/>
        <v>85792.766689115815</v>
      </c>
      <c r="AY42" s="4">
        <f t="shared" si="51"/>
        <v>68798.341362265375</v>
      </c>
      <c r="AZ42" s="4">
        <f t="shared" si="52"/>
        <v>76585.79489380421</v>
      </c>
      <c r="BA42" s="4">
        <f t="shared" si="53"/>
        <v>79703.719759232641</v>
      </c>
      <c r="BB42" s="4">
        <f t="shared" si="54"/>
        <v>87460.679841420526</v>
      </c>
      <c r="BC42" s="4">
        <f t="shared" si="55"/>
        <v>75062.769123793594</v>
      </c>
      <c r="BD42" s="4">
        <f t="shared" si="56"/>
        <v>87633.788915516925</v>
      </c>
      <c r="BE42" s="4">
        <f t="shared" si="57"/>
        <v>86950.136095119902</v>
      </c>
      <c r="BF42" s="4">
        <f t="shared" si="58"/>
        <v>84577.110646191068</v>
      </c>
      <c r="BG42" s="4">
        <f t="shared" si="59"/>
        <v>79522.303395976487</v>
      </c>
      <c r="BH42" s="4">
        <f t="shared" si="60"/>
        <v>77211.523970666633</v>
      </c>
      <c r="BI42" s="4">
        <f t="shared" si="61"/>
        <v>76188.475022155035</v>
      </c>
      <c r="BJ42" s="4">
        <f t="shared" si="62"/>
        <v>86995.81293803615</v>
      </c>
      <c r="BK42" s="4">
        <f t="shared" si="63"/>
        <v>83732.717771248164</v>
      </c>
      <c r="BL42" s="4">
        <f t="shared" si="64"/>
        <v>81598.230264184109</v>
      </c>
      <c r="BM42" s="4">
        <f t="shared" si="65"/>
        <v>84550.248538930682</v>
      </c>
      <c r="BN42" s="4">
        <f t="shared" si="66"/>
        <v>82591.215674414765</v>
      </c>
      <c r="BO42" s="4">
        <f t="shared" si="67"/>
        <v>75819.893790872637</v>
      </c>
      <c r="BP42" s="4">
        <f t="shared" si="68"/>
        <v>76670.922036357806</v>
      </c>
      <c r="BQ42" s="4">
        <f t="shared" si="5"/>
        <v>83454.832850521969</v>
      </c>
      <c r="BR42" s="4">
        <f t="shared" si="94"/>
        <v>78710.810283979168</v>
      </c>
      <c r="BS42" s="4">
        <f t="shared" si="95"/>
        <v>81752.234183137174</v>
      </c>
      <c r="BT42" s="4">
        <f t="shared" si="96"/>
        <v>78290.156747309826</v>
      </c>
      <c r="BU42" s="4">
        <f t="shared" si="97"/>
        <v>71912.873939681216</v>
      </c>
      <c r="BV42" s="4">
        <f t="shared" si="98"/>
        <v>75973.969883725309</v>
      </c>
      <c r="BW42" s="4">
        <f t="shared" si="99"/>
        <v>75711.358745960126</v>
      </c>
      <c r="BX42" s="4">
        <f t="shared" si="100"/>
        <v>77854.737423759289</v>
      </c>
      <c r="BY42" s="4">
        <f t="shared" si="101"/>
        <v>79814.83336154971</v>
      </c>
      <c r="BZ42" s="4">
        <f t="shared" si="102"/>
        <v>84364.508989286915</v>
      </c>
      <c r="CA42" s="4">
        <f t="shared" si="103"/>
        <v>73943.890506715965</v>
      </c>
      <c r="CB42" s="4">
        <f t="shared" si="69"/>
        <v>80653.476171385395</v>
      </c>
      <c r="CC42" s="4">
        <f t="shared" si="70"/>
        <v>74755.064989050297</v>
      </c>
      <c r="CD42" s="4">
        <f t="shared" si="71"/>
        <v>81615.890090202985</v>
      </c>
      <c r="CE42" s="4">
        <f t="shared" si="72"/>
        <v>77286.491773636531</v>
      </c>
      <c r="CF42" s="4">
        <f t="shared" si="73"/>
        <v>69460.596574641051</v>
      </c>
      <c r="CG42" s="4">
        <f t="shared" si="74"/>
        <v>85808.225446506913</v>
      </c>
      <c r="CH42" s="4">
        <f t="shared" si="75"/>
        <v>73438.719528846472</v>
      </c>
      <c r="CI42" s="4">
        <f t="shared" si="76"/>
        <v>80286.256363744775</v>
      </c>
      <c r="CJ42" s="4">
        <f t="shared" si="77"/>
        <v>72748.05025996489</v>
      </c>
      <c r="CK42" s="4">
        <f t="shared" si="78"/>
        <v>82439.842968435143</v>
      </c>
      <c r="CL42" s="4">
        <f t="shared" si="79"/>
        <v>85509.167416956116</v>
      </c>
      <c r="CM42" s="4">
        <f t="shared" si="80"/>
        <v>88176.270044634832</v>
      </c>
      <c r="CN42" s="4">
        <f t="shared" si="81"/>
        <v>89082.446141638313</v>
      </c>
      <c r="CO42" s="4">
        <f t="shared" si="82"/>
        <v>76618.47975329707</v>
      </c>
      <c r="CP42" s="4">
        <f t="shared" si="83"/>
        <v>83191.904693846067</v>
      </c>
      <c r="CQ42" s="4">
        <f t="shared" si="84"/>
        <v>74644.903387853934</v>
      </c>
      <c r="CR42" s="4">
        <f t="shared" si="85"/>
        <v>82055.093909054616</v>
      </c>
      <c r="CS42" s="4">
        <f t="shared" si="86"/>
        <v>82616.854812460166</v>
      </c>
      <c r="CT42" s="4">
        <f t="shared" si="87"/>
        <v>79668.936571533486</v>
      </c>
      <c r="CU42" s="4">
        <f t="shared" si="88"/>
        <v>76663.246152746404</v>
      </c>
      <c r="CV42" s="4">
        <f t="shared" si="89"/>
        <v>67640.631670127797</v>
      </c>
      <c r="CW42" s="4">
        <f t="shared" si="90"/>
        <v>73039.035060958209</v>
      </c>
      <c r="CX42" s="4">
        <f t="shared" si="91"/>
        <v>68595.037240820137</v>
      </c>
      <c r="CY42" s="4">
        <f t="shared" si="92"/>
        <v>83430.404624767049</v>
      </c>
      <c r="CZ42" s="4">
        <f t="shared" si="93"/>
        <v>84092.243830561201</v>
      </c>
    </row>
    <row r="43" spans="2:104" x14ac:dyDescent="0.25">
      <c r="B43" s="1">
        <v>46173</v>
      </c>
      <c r="C43">
        <v>40</v>
      </c>
      <c r="D43" s="4">
        <f>Table1[[#This Row],[Monthly Income Invested ($)]]</f>
        <v>1488.77</v>
      </c>
      <c r="E43" s="4">
        <f t="shared" si="4"/>
        <v>74389.686915414452</v>
      </c>
      <c r="F43" s="4">
        <f t="shared" si="6"/>
        <v>84687.186841676899</v>
      </c>
      <c r="G43" s="4">
        <f t="shared" si="7"/>
        <v>73891.928596132857</v>
      </c>
      <c r="H43" s="4">
        <f t="shared" si="8"/>
        <v>85218.562008667941</v>
      </c>
      <c r="I43" s="4">
        <f t="shared" si="9"/>
        <v>85146.54281238321</v>
      </c>
      <c r="J43" s="4">
        <f t="shared" si="10"/>
        <v>89183.237831796665</v>
      </c>
      <c r="K43" s="4">
        <f t="shared" si="11"/>
        <v>76582.107747853894</v>
      </c>
      <c r="L43" s="4">
        <f t="shared" si="12"/>
        <v>81783.360194712644</v>
      </c>
      <c r="M43" s="4">
        <f t="shared" si="13"/>
        <v>69379.740489037344</v>
      </c>
      <c r="N43" s="4">
        <f t="shared" si="14"/>
        <v>85037.42148448572</v>
      </c>
      <c r="O43" s="4">
        <f t="shared" si="15"/>
        <v>70220.143539331548</v>
      </c>
      <c r="P43" s="4">
        <f t="shared" si="16"/>
        <v>91670.957899791189</v>
      </c>
      <c r="Q43" s="4">
        <f t="shared" si="17"/>
        <v>79301.875893756573</v>
      </c>
      <c r="R43" s="4">
        <f t="shared" si="18"/>
        <v>89194.916770309428</v>
      </c>
      <c r="S43" s="4">
        <f t="shared" si="19"/>
        <v>79637.573477778802</v>
      </c>
      <c r="T43" s="4">
        <f t="shared" si="20"/>
        <v>80617.591694690462</v>
      </c>
      <c r="U43" s="4">
        <f t="shared" si="21"/>
        <v>64581.262482965445</v>
      </c>
      <c r="V43" s="4">
        <f t="shared" si="22"/>
        <v>92709.144707263025</v>
      </c>
      <c r="W43" s="4">
        <f t="shared" si="23"/>
        <v>72034.450559285193</v>
      </c>
      <c r="X43" s="4">
        <f t="shared" si="24"/>
        <v>85721.738285229934</v>
      </c>
      <c r="Y43" s="4">
        <f t="shared" si="25"/>
        <v>83895.277372727229</v>
      </c>
      <c r="Z43" s="4">
        <f t="shared" si="26"/>
        <v>83311.995803145604</v>
      </c>
      <c r="AA43" s="4">
        <f t="shared" si="27"/>
        <v>70781.152915527215</v>
      </c>
      <c r="AB43" s="4">
        <f t="shared" si="28"/>
        <v>85963.148399435493</v>
      </c>
      <c r="AC43" s="4">
        <f t="shared" si="29"/>
        <v>84834.454842075895</v>
      </c>
      <c r="AD43" s="4">
        <f t="shared" si="30"/>
        <v>85446.263183437084</v>
      </c>
      <c r="AE43" s="4">
        <f t="shared" si="31"/>
        <v>69012.455984393979</v>
      </c>
      <c r="AF43" s="4">
        <f t="shared" si="32"/>
        <v>81812.564788038275</v>
      </c>
      <c r="AG43" s="4">
        <f t="shared" si="33"/>
        <v>74603.102594471129</v>
      </c>
      <c r="AH43" s="4">
        <f t="shared" si="34"/>
        <v>81677.238473907622</v>
      </c>
      <c r="AI43" s="4">
        <f t="shared" si="35"/>
        <v>82863.504811845909</v>
      </c>
      <c r="AJ43" s="4">
        <f t="shared" si="36"/>
        <v>75970.144420856421</v>
      </c>
      <c r="AK43" s="4">
        <f t="shared" si="37"/>
        <v>85975.553949158057</v>
      </c>
      <c r="AL43" s="4">
        <f t="shared" si="38"/>
        <v>84370.008309088618</v>
      </c>
      <c r="AM43" s="4">
        <f t="shared" si="39"/>
        <v>74096.986642369084</v>
      </c>
      <c r="AN43" s="4">
        <f t="shared" si="40"/>
        <v>93339.719658830902</v>
      </c>
      <c r="AO43" s="4">
        <f t="shared" si="41"/>
        <v>85128.366673995566</v>
      </c>
      <c r="AP43" s="4">
        <f t="shared" si="42"/>
        <v>61165.12609106701</v>
      </c>
      <c r="AQ43" s="4">
        <f t="shared" si="43"/>
        <v>74229.119081305878</v>
      </c>
      <c r="AR43" s="4">
        <f t="shared" si="44"/>
        <v>81847.885672449265</v>
      </c>
      <c r="AS43" s="4">
        <f t="shared" si="45"/>
        <v>89857.163059622253</v>
      </c>
      <c r="AT43" s="4">
        <f t="shared" si="46"/>
        <v>90666.403126260964</v>
      </c>
      <c r="AU43" s="4">
        <f t="shared" si="47"/>
        <v>71274.022939164264</v>
      </c>
      <c r="AV43" s="4">
        <f t="shared" si="48"/>
        <v>81107.829577658282</v>
      </c>
      <c r="AW43" s="4">
        <f t="shared" si="49"/>
        <v>73377.924186201388</v>
      </c>
      <c r="AX43" s="4">
        <f t="shared" si="50"/>
        <v>88139.464356006982</v>
      </c>
      <c r="AY43" s="4">
        <f t="shared" si="51"/>
        <v>71491.082336105028</v>
      </c>
      <c r="AZ43" s="4">
        <f t="shared" si="52"/>
        <v>78840.422842742264</v>
      </c>
      <c r="BA43" s="4">
        <f t="shared" si="53"/>
        <v>82587.304855019218</v>
      </c>
      <c r="BB43" s="4">
        <f t="shared" si="54"/>
        <v>89824.056639834729</v>
      </c>
      <c r="BC43" s="4">
        <f t="shared" si="55"/>
        <v>77302.166815031538</v>
      </c>
      <c r="BD43" s="4">
        <f t="shared" si="56"/>
        <v>90656.150221538483</v>
      </c>
      <c r="BE43" s="4">
        <f t="shared" si="57"/>
        <v>89308.407456071101</v>
      </c>
      <c r="BF43" s="4">
        <f t="shared" si="58"/>
        <v>86911.651752652979</v>
      </c>
      <c r="BG43" s="4">
        <f t="shared" si="59"/>
        <v>81806.29642993625</v>
      </c>
      <c r="BH43" s="4">
        <f t="shared" si="60"/>
        <v>79472.409210373298</v>
      </c>
      <c r="BI43" s="4">
        <f t="shared" si="61"/>
        <v>78439.129772376589</v>
      </c>
      <c r="BJ43" s="4">
        <f t="shared" si="62"/>
        <v>89354.541067416518</v>
      </c>
      <c r="BK43" s="4">
        <f t="shared" si="63"/>
        <v>86058.814948960644</v>
      </c>
      <c r="BL43" s="4">
        <f t="shared" si="64"/>
        <v>83902.982566825958</v>
      </c>
      <c r="BM43" s="4">
        <f t="shared" si="65"/>
        <v>86884.521024319998</v>
      </c>
      <c r="BN43" s="4">
        <f t="shared" si="66"/>
        <v>84905.897831158916</v>
      </c>
      <c r="BO43" s="4">
        <f t="shared" si="67"/>
        <v>78635.511932212918</v>
      </c>
      <c r="BP43" s="4">
        <f t="shared" si="68"/>
        <v>78926.401256721394</v>
      </c>
      <c r="BQ43" s="4">
        <f t="shared" si="5"/>
        <v>85778.151179027191</v>
      </c>
      <c r="BR43" s="4">
        <f t="shared" si="94"/>
        <v>80986.688386818962</v>
      </c>
      <c r="BS43" s="4">
        <f t="shared" si="95"/>
        <v>82627.862426763648</v>
      </c>
      <c r="BT43" s="4">
        <f t="shared" si="96"/>
        <v>81149.004490387757</v>
      </c>
      <c r="BU43" s="4">
        <f t="shared" si="97"/>
        <v>66708.695411170222</v>
      </c>
      <c r="BV43" s="4">
        <f t="shared" si="98"/>
        <v>78222.479582562562</v>
      </c>
      <c r="BW43" s="4">
        <f t="shared" si="99"/>
        <v>76632.293555365439</v>
      </c>
      <c r="BX43" s="4">
        <f t="shared" si="100"/>
        <v>80122.054797996883</v>
      </c>
      <c r="BY43" s="4">
        <f t="shared" si="101"/>
        <v>82101.751695165207</v>
      </c>
      <c r="BZ43" s="4">
        <f t="shared" si="102"/>
        <v>78027.231671261819</v>
      </c>
      <c r="CA43" s="4">
        <f t="shared" si="103"/>
        <v>74878.081327915599</v>
      </c>
      <c r="CB43" s="4">
        <f t="shared" si="69"/>
        <v>82948.78093309926</v>
      </c>
      <c r="CC43" s="4">
        <f t="shared" si="70"/>
        <v>76991.385638940803</v>
      </c>
      <c r="CD43" s="4">
        <f t="shared" si="71"/>
        <v>83920.818991105014</v>
      </c>
      <c r="CE43" s="4">
        <f t="shared" si="72"/>
        <v>79548.126691372905</v>
      </c>
      <c r="CF43" s="4">
        <f t="shared" si="73"/>
        <v>70428.412100331247</v>
      </c>
      <c r="CG43" s="4">
        <f t="shared" si="74"/>
        <v>88155.07770097199</v>
      </c>
      <c r="CH43" s="4">
        <f t="shared" si="75"/>
        <v>75661.876724134941</v>
      </c>
      <c r="CI43" s="4">
        <f t="shared" si="76"/>
        <v>83180.035850110318</v>
      </c>
      <c r="CJ43" s="4">
        <f t="shared" si="77"/>
        <v>74964.30076256454</v>
      </c>
      <c r="CK43" s="4">
        <f t="shared" si="78"/>
        <v>84753.011398119503</v>
      </c>
      <c r="CL43" s="4">
        <f t="shared" si="79"/>
        <v>87853.029091125689</v>
      </c>
      <c r="CM43" s="4">
        <f t="shared" si="80"/>
        <v>90546.802745081179</v>
      </c>
      <c r="CN43" s="4">
        <f t="shared" si="81"/>
        <v>91462.040603054702</v>
      </c>
      <c r="CO43" s="4">
        <f t="shared" si="82"/>
        <v>78873.434550830047</v>
      </c>
      <c r="CP43" s="4">
        <f t="shared" si="83"/>
        <v>77522.879723389546</v>
      </c>
      <c r="CQ43" s="4">
        <f t="shared" si="84"/>
        <v>76880.122421732478</v>
      </c>
      <c r="CR43" s="4">
        <f t="shared" si="85"/>
        <v>84364.41484814517</v>
      </c>
      <c r="CS43" s="4">
        <f t="shared" si="86"/>
        <v>85551.419771678222</v>
      </c>
      <c r="CT43" s="4">
        <f t="shared" si="87"/>
        <v>81954.395937248832</v>
      </c>
      <c r="CU43" s="4">
        <f t="shared" si="88"/>
        <v>78918.648614273872</v>
      </c>
      <c r="CV43" s="4">
        <f t="shared" si="89"/>
        <v>69805.807986829081</v>
      </c>
      <c r="CW43" s="4">
        <f t="shared" si="90"/>
        <v>75258.195411567795</v>
      </c>
      <c r="CX43" s="4">
        <f t="shared" si="91"/>
        <v>70769.757613228343</v>
      </c>
      <c r="CY43" s="4">
        <f t="shared" si="92"/>
        <v>85753.478671014731</v>
      </c>
      <c r="CZ43" s="4">
        <f t="shared" si="93"/>
        <v>86421.936268866819</v>
      </c>
    </row>
    <row r="44" spans="2:104" x14ac:dyDescent="0.25">
      <c r="B44" s="1">
        <v>46203</v>
      </c>
      <c r="C44">
        <v>41</v>
      </c>
      <c r="D44" s="4">
        <f>Table1[[#This Row],[Monthly Income Invested ($)]]</f>
        <v>1488.77</v>
      </c>
      <c r="E44" s="4">
        <f t="shared" si="4"/>
        <v>76622.353784568608</v>
      </c>
      <c r="F44" s="4">
        <f t="shared" si="6"/>
        <v>87022.828710093672</v>
      </c>
      <c r="G44" s="4">
        <f t="shared" si="7"/>
        <v>76673.807346565198</v>
      </c>
      <c r="H44" s="4">
        <f t="shared" si="8"/>
        <v>87559.51762875462</v>
      </c>
      <c r="I44" s="4">
        <f t="shared" si="9"/>
        <v>85996.713741290339</v>
      </c>
      <c r="J44" s="4">
        <f t="shared" si="10"/>
        <v>91563.840210114635</v>
      </c>
      <c r="K44" s="4">
        <f t="shared" si="11"/>
        <v>79411.064633441347</v>
      </c>
      <c r="L44" s="4">
        <f t="shared" si="12"/>
        <v>82658.754993252311</v>
      </c>
      <c r="M44" s="4">
        <f t="shared" si="13"/>
        <v>72082.6559475955</v>
      </c>
      <c r="N44" s="4">
        <f t="shared" si="14"/>
        <v>88014.346360464231</v>
      </c>
      <c r="O44" s="4">
        <f t="shared" si="15"/>
        <v>72411.114974724871</v>
      </c>
      <c r="P44" s="4">
        <f t="shared" si="16"/>
        <v>94076.437478789099</v>
      </c>
      <c r="Q44" s="4">
        <f t="shared" si="17"/>
        <v>81583.664652694148</v>
      </c>
      <c r="R44" s="4">
        <f t="shared" si="18"/>
        <v>92244.597813789849</v>
      </c>
      <c r="S44" s="4">
        <f t="shared" si="19"/>
        <v>81922.719212556593</v>
      </c>
      <c r="T44" s="4">
        <f t="shared" si="20"/>
        <v>82912.537611637366</v>
      </c>
      <c r="U44" s="4">
        <f t="shared" si="21"/>
        <v>66715.845107795103</v>
      </c>
      <c r="V44" s="4">
        <f t="shared" si="22"/>
        <v>95125.006154335657</v>
      </c>
      <c r="W44" s="4">
        <f t="shared" si="23"/>
        <v>74243.565064878043</v>
      </c>
      <c r="X44" s="4">
        <f t="shared" si="24"/>
        <v>79260.953101274004</v>
      </c>
      <c r="Y44" s="4">
        <f t="shared" si="25"/>
        <v>86852.214726749968</v>
      </c>
      <c r="Z44" s="4">
        <f t="shared" si="26"/>
        <v>85633.885761177065</v>
      </c>
      <c r="AA44" s="4">
        <f t="shared" si="27"/>
        <v>72977.734444682486</v>
      </c>
      <c r="AB44" s="4">
        <f t="shared" si="28"/>
        <v>88311.549883429849</v>
      </c>
      <c r="AC44" s="4">
        <f t="shared" si="29"/>
        <v>87171.569390496661</v>
      </c>
      <c r="AD44" s="4">
        <f t="shared" si="30"/>
        <v>87789.495815271453</v>
      </c>
      <c r="AE44" s="4">
        <f t="shared" si="31"/>
        <v>71708.943964120888</v>
      </c>
      <c r="AF44" s="4">
        <f t="shared" si="32"/>
        <v>84733.054671828955</v>
      </c>
      <c r="AG44" s="4">
        <f t="shared" si="33"/>
        <v>77397.42688987439</v>
      </c>
      <c r="AH44" s="4">
        <f t="shared" si="34"/>
        <v>83982.7808586467</v>
      </c>
      <c r="AI44" s="4">
        <f t="shared" si="35"/>
        <v>83730.798525757069</v>
      </c>
      <c r="AJ44" s="4">
        <f t="shared" si="36"/>
        <v>78218.615865064989</v>
      </c>
      <c r="AK44" s="4">
        <f t="shared" si="37"/>
        <v>88324.079488649644</v>
      </c>
      <c r="AL44" s="4">
        <f t="shared" si="38"/>
        <v>86702.478392179502</v>
      </c>
      <c r="AM44" s="4">
        <f t="shared" si="39"/>
        <v>76326.726508792781</v>
      </c>
      <c r="AN44" s="4">
        <f t="shared" si="40"/>
        <v>95761.886855419216</v>
      </c>
      <c r="AO44" s="4">
        <f t="shared" si="41"/>
        <v>85978.673923940602</v>
      </c>
      <c r="AP44" s="4">
        <f t="shared" si="42"/>
        <v>63724.285797660683</v>
      </c>
      <c r="AQ44" s="4">
        <f t="shared" si="43"/>
        <v>76460.180272118945</v>
      </c>
      <c r="AR44" s="4">
        <f t="shared" si="44"/>
        <v>84155.134529173767</v>
      </c>
      <c r="AS44" s="4">
        <f t="shared" si="45"/>
        <v>90672.004336675091</v>
      </c>
      <c r="AT44" s="4">
        <f t="shared" si="46"/>
        <v>93061.83715752358</v>
      </c>
      <c r="AU44" s="4">
        <f t="shared" si="47"/>
        <v>74010.088340599643</v>
      </c>
      <c r="AV44" s="4">
        <f t="shared" si="48"/>
        <v>83407.677873434863</v>
      </c>
      <c r="AW44" s="4">
        <f t="shared" si="49"/>
        <v>75600.4734280634</v>
      </c>
      <c r="AX44" s="4">
        <f t="shared" si="50"/>
        <v>90509.628999567052</v>
      </c>
      <c r="AY44" s="4">
        <f t="shared" si="51"/>
        <v>73694.763159466078</v>
      </c>
      <c r="AZ44" s="4">
        <f t="shared" si="52"/>
        <v>81117.597071169686</v>
      </c>
      <c r="BA44" s="4">
        <f t="shared" si="53"/>
        <v>84901.947903569409</v>
      </c>
      <c r="BB44" s="4">
        <f t="shared" si="54"/>
        <v>92211.067206233085</v>
      </c>
      <c r="BC44" s="4">
        <f t="shared" si="55"/>
        <v>79563.958483181865</v>
      </c>
      <c r="BD44" s="4">
        <f t="shared" si="56"/>
        <v>93051.481723753866</v>
      </c>
      <c r="BE44" s="4">
        <f t="shared" si="57"/>
        <v>91690.261530631818</v>
      </c>
      <c r="BF44" s="4">
        <f t="shared" si="58"/>
        <v>89269.538270179517</v>
      </c>
      <c r="BG44" s="4">
        <f t="shared" si="59"/>
        <v>84113.129394235613</v>
      </c>
      <c r="BH44" s="4">
        <f t="shared" si="60"/>
        <v>82351.946371554834</v>
      </c>
      <c r="BI44" s="4">
        <f t="shared" si="61"/>
        <v>72641.061963090324</v>
      </c>
      <c r="BJ44" s="4">
        <f t="shared" si="62"/>
        <v>91736.856478090689</v>
      </c>
      <c r="BK44" s="4">
        <f t="shared" si="63"/>
        <v>88408.17309845025</v>
      </c>
      <c r="BL44" s="4">
        <f t="shared" si="64"/>
        <v>86230.78239249422</v>
      </c>
      <c r="BM44" s="4">
        <f t="shared" si="65"/>
        <v>89242.136234563208</v>
      </c>
      <c r="BN44" s="4">
        <f t="shared" si="66"/>
        <v>87243.726809470507</v>
      </c>
      <c r="BO44" s="4">
        <f t="shared" si="67"/>
        <v>80910.637051535057</v>
      </c>
      <c r="BP44" s="4">
        <f t="shared" si="68"/>
        <v>81204.435269288617</v>
      </c>
      <c r="BQ44" s="4">
        <f t="shared" si="5"/>
        <v>88124.702690817474</v>
      </c>
      <c r="BR44" s="4">
        <f t="shared" si="94"/>
        <v>83285.325270687157</v>
      </c>
      <c r="BS44" s="4">
        <f t="shared" si="95"/>
        <v>84942.911051031289</v>
      </c>
      <c r="BT44" s="4">
        <f t="shared" si="96"/>
        <v>83449.264535291644</v>
      </c>
      <c r="BU44" s="4">
        <f t="shared" si="97"/>
        <v>68864.552365281925</v>
      </c>
      <c r="BV44" s="4">
        <f t="shared" si="98"/>
        <v>80493.474378388186</v>
      </c>
      <c r="BW44" s="4">
        <f t="shared" si="99"/>
        <v>78887.386490919103</v>
      </c>
      <c r="BX44" s="4">
        <f t="shared" si="100"/>
        <v>83012.960756961838</v>
      </c>
      <c r="BY44" s="4">
        <f t="shared" si="101"/>
        <v>84411.53921211687</v>
      </c>
      <c r="BZ44" s="4">
        <f t="shared" si="102"/>
        <v>80296.273987974448</v>
      </c>
      <c r="CA44" s="4">
        <f t="shared" si="103"/>
        <v>77115.632141194757</v>
      </c>
      <c r="CB44" s="4">
        <f t="shared" si="69"/>
        <v>85267.038742430261</v>
      </c>
      <c r="CC44" s="4">
        <f t="shared" si="70"/>
        <v>79827.504887622272</v>
      </c>
      <c r="CD44" s="4">
        <f t="shared" si="71"/>
        <v>86248.797181016067</v>
      </c>
      <c r="CE44" s="4">
        <f t="shared" si="72"/>
        <v>81832.377958286641</v>
      </c>
      <c r="CF44" s="4">
        <f t="shared" si="73"/>
        <v>72621.466221334558</v>
      </c>
      <c r="CG44" s="4">
        <f t="shared" si="74"/>
        <v>90525.398477981711</v>
      </c>
      <c r="CH44" s="4">
        <f t="shared" si="75"/>
        <v>77907.265491376296</v>
      </c>
      <c r="CI44" s="4">
        <f t="shared" si="76"/>
        <v>85500.606208611425</v>
      </c>
      <c r="CJ44" s="4">
        <f t="shared" si="77"/>
        <v>77764.946025909434</v>
      </c>
      <c r="CK44" s="4">
        <f t="shared" si="78"/>
        <v>87724.959097586601</v>
      </c>
      <c r="CL44" s="4">
        <f t="shared" si="79"/>
        <v>90220.329382036944</v>
      </c>
      <c r="CM44" s="4">
        <f t="shared" si="80"/>
        <v>93620.141793120114</v>
      </c>
      <c r="CN44" s="4">
        <f t="shared" si="81"/>
        <v>93865.431009085252</v>
      </c>
      <c r="CO44" s="4">
        <f t="shared" si="82"/>
        <v>81150.938896338354</v>
      </c>
      <c r="CP44" s="4">
        <f t="shared" si="83"/>
        <v>79786.878520623446</v>
      </c>
      <c r="CQ44" s="4">
        <f t="shared" si="84"/>
        <v>79137.69364594981</v>
      </c>
      <c r="CR44" s="4">
        <f t="shared" si="85"/>
        <v>78027.146096963974</v>
      </c>
      <c r="CS44" s="4">
        <f t="shared" si="86"/>
        <v>87895.703969395006</v>
      </c>
      <c r="CT44" s="4">
        <f t="shared" si="87"/>
        <v>84877.3678661507</v>
      </c>
      <c r="CU44" s="4">
        <f t="shared" si="88"/>
        <v>81196.605100416622</v>
      </c>
      <c r="CV44" s="4">
        <f t="shared" si="89"/>
        <v>72516.179626598605</v>
      </c>
      <c r="CW44" s="4">
        <f t="shared" si="90"/>
        <v>77499.54736568348</v>
      </c>
      <c r="CX44" s="4">
        <f t="shared" si="91"/>
        <v>72966.22518936063</v>
      </c>
      <c r="CY44" s="4">
        <f t="shared" si="92"/>
        <v>88099.783457724887</v>
      </c>
      <c r="CZ44" s="4">
        <f t="shared" si="93"/>
        <v>88774.925631555496</v>
      </c>
    </row>
    <row r="45" spans="2:104" x14ac:dyDescent="0.25">
      <c r="B45" s="1">
        <v>46234</v>
      </c>
      <c r="C45">
        <v>42</v>
      </c>
      <c r="D45" s="4">
        <f>Table1[[#This Row],[Monthly Income Invested ($)]]</f>
        <v>1488.77</v>
      </c>
      <c r="E45" s="4">
        <f t="shared" si="4"/>
        <v>78877.347322414294</v>
      </c>
      <c r="F45" s="4">
        <f t="shared" si="6"/>
        <v>89381.826997194614</v>
      </c>
      <c r="G45" s="4">
        <f t="shared" si="7"/>
        <v>79504.368975130099</v>
      </c>
      <c r="H45" s="4">
        <f t="shared" si="8"/>
        <v>89923.882805042173</v>
      </c>
      <c r="I45" s="4">
        <f t="shared" si="9"/>
        <v>86840.508388230664</v>
      </c>
      <c r="J45" s="4">
        <f t="shared" si="10"/>
        <v>93968.248612215786</v>
      </c>
      <c r="K45" s="4">
        <f t="shared" si="11"/>
        <v>82289.528264526583</v>
      </c>
      <c r="L45" s="4">
        <f t="shared" si="12"/>
        <v>83527.584330802929</v>
      </c>
      <c r="M45" s="4">
        <f t="shared" si="13"/>
        <v>74832.872426678427</v>
      </c>
      <c r="N45" s="4">
        <f t="shared" si="14"/>
        <v>91043.36742177236</v>
      </c>
      <c r="O45" s="4">
        <f t="shared" si="15"/>
        <v>74623.99612447212</v>
      </c>
      <c r="P45" s="4">
        <f t="shared" si="16"/>
        <v>96505.971853576993</v>
      </c>
      <c r="Q45" s="4">
        <f t="shared" si="17"/>
        <v>83888.271299221087</v>
      </c>
      <c r="R45" s="4">
        <f t="shared" si="18"/>
        <v>95347.648275531188</v>
      </c>
      <c r="S45" s="4">
        <f t="shared" si="19"/>
        <v>84230.716404682156</v>
      </c>
      <c r="T45" s="4">
        <f t="shared" si="20"/>
        <v>85230.432987753738</v>
      </c>
      <c r="U45" s="4">
        <f t="shared" si="21"/>
        <v>68871.773558873057</v>
      </c>
      <c r="V45" s="4">
        <f t="shared" si="22"/>
        <v>97565.026215879014</v>
      </c>
      <c r="W45" s="4">
        <f t="shared" si="23"/>
        <v>76474.770715526829</v>
      </c>
      <c r="X45" s="4">
        <f t="shared" si="24"/>
        <v>81542.332632286751</v>
      </c>
      <c r="Y45" s="4">
        <f t="shared" si="25"/>
        <v>89860.898484468096</v>
      </c>
      <c r="Z45" s="4">
        <f t="shared" si="26"/>
        <v>87978.994618788842</v>
      </c>
      <c r="AA45" s="4">
        <f t="shared" si="27"/>
        <v>75196.281789129309</v>
      </c>
      <c r="AB45" s="4">
        <f t="shared" si="28"/>
        <v>90683.435382264157</v>
      </c>
      <c r="AC45" s="4">
        <f t="shared" si="29"/>
        <v>89532.05508440164</v>
      </c>
      <c r="AD45" s="4">
        <f t="shared" si="30"/>
        <v>90156.16077342417</v>
      </c>
      <c r="AE45" s="4">
        <f t="shared" si="31"/>
        <v>74452.62048349301</v>
      </c>
      <c r="AF45" s="4">
        <f t="shared" si="32"/>
        <v>87704.653128585967</v>
      </c>
      <c r="AG45" s="4">
        <f t="shared" si="33"/>
        <v>80240.651860447208</v>
      </c>
      <c r="AH45" s="4">
        <f t="shared" si="34"/>
        <v>86311.378667233177</v>
      </c>
      <c r="AI45" s="4">
        <f t="shared" si="35"/>
        <v>84591.587536813895</v>
      </c>
      <c r="AJ45" s="4">
        <f t="shared" si="36"/>
        <v>80489.572023715649</v>
      </c>
      <c r="AK45" s="4">
        <f t="shared" si="37"/>
        <v>90696.090283536148</v>
      </c>
      <c r="AL45" s="4">
        <f t="shared" si="38"/>
        <v>89058.273176101298</v>
      </c>
      <c r="AM45" s="4">
        <f t="shared" si="39"/>
        <v>78578.76377388071</v>
      </c>
      <c r="AN45" s="4">
        <f t="shared" si="40"/>
        <v>98208.27572397342</v>
      </c>
      <c r="AO45" s="4">
        <f t="shared" si="41"/>
        <v>86822.603869511062</v>
      </c>
      <c r="AP45" s="4">
        <f t="shared" si="42"/>
        <v>66328.230799119745</v>
      </c>
      <c r="AQ45" s="4">
        <f t="shared" si="43"/>
        <v>78713.552074840132</v>
      </c>
      <c r="AR45" s="4">
        <f t="shared" si="44"/>
        <v>86485.455874465508</v>
      </c>
      <c r="AS45" s="4">
        <f t="shared" si="45"/>
        <v>91480.734304150043</v>
      </c>
      <c r="AT45" s="4">
        <f t="shared" si="46"/>
        <v>95481.225529098825</v>
      </c>
      <c r="AU45" s="4">
        <f t="shared" si="47"/>
        <v>76794.034886560141</v>
      </c>
      <c r="AV45" s="4">
        <f t="shared" si="48"/>
        <v>85730.524652169217</v>
      </c>
      <c r="AW45" s="4">
        <f t="shared" si="49"/>
        <v>77845.24816234404</v>
      </c>
      <c r="AX45" s="4">
        <f t="shared" si="50"/>
        <v>92903.495289562721</v>
      </c>
      <c r="AY45" s="4">
        <f t="shared" si="51"/>
        <v>75920.480791060749</v>
      </c>
      <c r="AZ45" s="4">
        <f t="shared" si="52"/>
        <v>83417.543041881392</v>
      </c>
      <c r="BA45" s="4">
        <f t="shared" si="53"/>
        <v>87239.737382605104</v>
      </c>
      <c r="BB45" s="4">
        <f t="shared" si="54"/>
        <v>94621.947878295425</v>
      </c>
      <c r="BC45" s="4">
        <f t="shared" si="55"/>
        <v>81848.368068013689</v>
      </c>
      <c r="BD45" s="4">
        <f t="shared" si="56"/>
        <v>95470.766540991404</v>
      </c>
      <c r="BE45" s="4">
        <f t="shared" si="57"/>
        <v>94095.934145938139</v>
      </c>
      <c r="BF45" s="4">
        <f t="shared" si="58"/>
        <v>91651.003652881322</v>
      </c>
      <c r="BG45" s="4">
        <f t="shared" si="59"/>
        <v>86443.030688177969</v>
      </c>
      <c r="BH45" s="4">
        <f t="shared" si="60"/>
        <v>85281.875433057052</v>
      </c>
      <c r="BI45" s="4">
        <f t="shared" si="61"/>
        <v>74856.242582721228</v>
      </c>
      <c r="BJ45" s="4">
        <f t="shared" si="62"/>
        <v>94142.995042871597</v>
      </c>
      <c r="BK45" s="4">
        <f t="shared" si="63"/>
        <v>81702.922346491279</v>
      </c>
      <c r="BL45" s="4">
        <f t="shared" si="64"/>
        <v>88581.860216419169</v>
      </c>
      <c r="BM45" s="4">
        <f t="shared" si="65"/>
        <v>91623.327596908843</v>
      </c>
      <c r="BN45" s="4">
        <f t="shared" si="66"/>
        <v>89604.934077565224</v>
      </c>
      <c r="BO45" s="4">
        <f t="shared" si="67"/>
        <v>83208.513422050411</v>
      </c>
      <c r="BP45" s="4">
        <f t="shared" si="68"/>
        <v>83505.249621981508</v>
      </c>
      <c r="BQ45" s="4">
        <f t="shared" si="5"/>
        <v>90494.71971772566</v>
      </c>
      <c r="BR45" s="4">
        <f t="shared" si="94"/>
        <v>85606.948523394036</v>
      </c>
      <c r="BS45" s="4">
        <f t="shared" si="95"/>
        <v>78552.999145387454</v>
      </c>
      <c r="BT45" s="4">
        <f t="shared" si="96"/>
        <v>85772.527180644567</v>
      </c>
      <c r="BU45" s="4">
        <f t="shared" si="97"/>
        <v>71041.967888934741</v>
      </c>
      <c r="BV45" s="4">
        <f t="shared" si="98"/>
        <v>82787.179122172078</v>
      </c>
      <c r="BW45" s="4">
        <f t="shared" si="99"/>
        <v>81165.030355828305</v>
      </c>
      <c r="BX45" s="4">
        <f t="shared" si="100"/>
        <v>85954.457570208688</v>
      </c>
      <c r="BY45" s="4">
        <f t="shared" si="101"/>
        <v>86744.42460423804</v>
      </c>
      <c r="BZ45" s="4">
        <f t="shared" si="102"/>
        <v>82588.006727854197</v>
      </c>
      <c r="CA45" s="4">
        <f t="shared" si="103"/>
        <v>79375.558462606714</v>
      </c>
      <c r="CB45" s="4">
        <f t="shared" si="69"/>
        <v>87608.479129854575</v>
      </c>
      <c r="CC45" s="4">
        <f t="shared" si="70"/>
        <v>82713.256223155666</v>
      </c>
      <c r="CD45" s="4">
        <f t="shared" si="71"/>
        <v>88600.055152826229</v>
      </c>
      <c r="CE45" s="4">
        <f t="shared" si="72"/>
        <v>84139.471737869506</v>
      </c>
      <c r="CF45" s="4">
        <f t="shared" si="73"/>
        <v>74836.450883547906</v>
      </c>
      <c r="CG45" s="4">
        <f t="shared" si="74"/>
        <v>92919.422462761533</v>
      </c>
      <c r="CH45" s="4">
        <f t="shared" si="75"/>
        <v>80175.108146290062</v>
      </c>
      <c r="CI45" s="4">
        <f t="shared" si="76"/>
        <v>87844.382270697548</v>
      </c>
      <c r="CJ45" s="4">
        <f t="shared" si="77"/>
        <v>80614.602581362866</v>
      </c>
      <c r="CK45" s="4">
        <f t="shared" si="78"/>
        <v>90748.915881794383</v>
      </c>
      <c r="CL45" s="4">
        <f t="shared" si="79"/>
        <v>92611.302675857325</v>
      </c>
      <c r="CM45" s="4">
        <f t="shared" si="80"/>
        <v>96747.264274499728</v>
      </c>
      <c r="CN45" s="4">
        <f t="shared" si="81"/>
        <v>96292.855319176117</v>
      </c>
      <c r="CO45" s="4">
        <f t="shared" si="82"/>
        <v>83451.218285301744</v>
      </c>
      <c r="CP45" s="4">
        <f t="shared" si="83"/>
        <v>82073.517305829679</v>
      </c>
      <c r="CQ45" s="4">
        <f t="shared" si="84"/>
        <v>81417.840582409306</v>
      </c>
      <c r="CR45" s="4">
        <f t="shared" si="85"/>
        <v>80296.187557933619</v>
      </c>
      <c r="CS45" s="4">
        <f t="shared" si="86"/>
        <v>81237.087908180067</v>
      </c>
      <c r="CT45" s="4">
        <f t="shared" si="87"/>
        <v>87851.491803808342</v>
      </c>
      <c r="CU45" s="4">
        <f t="shared" si="88"/>
        <v>83497.341151420798</v>
      </c>
      <c r="CV45" s="4">
        <f t="shared" si="89"/>
        <v>75273.982770064089</v>
      </c>
      <c r="CW45" s="4">
        <f t="shared" si="90"/>
        <v>79763.312839340317</v>
      </c>
      <c r="CX45" s="4">
        <f t="shared" si="91"/>
        <v>75184.65744125424</v>
      </c>
      <c r="CY45" s="4">
        <f t="shared" si="92"/>
        <v>90469.551292302145</v>
      </c>
      <c r="CZ45" s="4">
        <f t="shared" si="93"/>
        <v>91151.444887871054</v>
      </c>
    </row>
    <row r="46" spans="2:104" x14ac:dyDescent="0.25">
      <c r="B46" s="1">
        <v>46265</v>
      </c>
      <c r="C46">
        <v>43</v>
      </c>
      <c r="D46" s="4">
        <f>Table1[[#This Row],[Monthly Income Invested ($)]]</f>
        <v>1488.77</v>
      </c>
      <c r="E46" s="4">
        <f t="shared" si="4"/>
        <v>81154.890795638436</v>
      </c>
      <c r="F46" s="4">
        <f t="shared" si="6"/>
        <v>91764.415267166565</v>
      </c>
      <c r="G46" s="4">
        <f t="shared" si="7"/>
        <v>82384.465432194891</v>
      </c>
      <c r="H46" s="4">
        <f t="shared" si="8"/>
        <v>92311.8916330926</v>
      </c>
      <c r="I46" s="4">
        <f t="shared" si="9"/>
        <v>87677.974575318949</v>
      </c>
      <c r="J46" s="4">
        <f t="shared" si="10"/>
        <v>96396.701098337944</v>
      </c>
      <c r="K46" s="4">
        <f t="shared" si="11"/>
        <v>85218.365009155808</v>
      </c>
      <c r="L46" s="4">
        <f t="shared" si="12"/>
        <v>84389.897448321921</v>
      </c>
      <c r="M46" s="4">
        <f t="shared" si="13"/>
        <v>77631.217694145307</v>
      </c>
      <c r="N46" s="4">
        <f t="shared" si="14"/>
        <v>94125.396351653384</v>
      </c>
      <c r="O46" s="4">
        <f t="shared" si="15"/>
        <v>76859.006085716843</v>
      </c>
      <c r="P46" s="4">
        <f t="shared" si="16"/>
        <v>98959.801572112774</v>
      </c>
      <c r="Q46" s="4">
        <f t="shared" si="17"/>
        <v>86215.924012213305</v>
      </c>
      <c r="R46" s="4">
        <f t="shared" si="18"/>
        <v>98505.00212035299</v>
      </c>
      <c r="S46" s="4">
        <f t="shared" si="19"/>
        <v>86561.793568728986</v>
      </c>
      <c r="T46" s="4">
        <f t="shared" si="20"/>
        <v>87571.507317631287</v>
      </c>
      <c r="U46" s="4">
        <f t="shared" si="21"/>
        <v>71049.261294461787</v>
      </c>
      <c r="V46" s="4">
        <f t="shared" si="22"/>
        <v>100029.4464780378</v>
      </c>
      <c r="W46" s="4">
        <f t="shared" si="23"/>
        <v>78728.288422682104</v>
      </c>
      <c r="X46" s="4">
        <f t="shared" si="24"/>
        <v>83846.525958609622</v>
      </c>
      <c r="Y46" s="4">
        <f t="shared" si="25"/>
        <v>92922.234207946298</v>
      </c>
      <c r="Z46" s="4">
        <f t="shared" si="26"/>
        <v>90347.55456497673</v>
      </c>
      <c r="AA46" s="4">
        <f t="shared" si="27"/>
        <v>77437.01460702061</v>
      </c>
      <c r="AB46" s="4">
        <f t="shared" si="28"/>
        <v>93079.039736086808</v>
      </c>
      <c r="AC46" s="4">
        <f t="shared" si="29"/>
        <v>91916.145635245659</v>
      </c>
      <c r="AD46" s="4">
        <f t="shared" si="30"/>
        <v>92546.492381158416</v>
      </c>
      <c r="AE46" s="4">
        <f t="shared" si="31"/>
        <v>77244.311341954148</v>
      </c>
      <c r="AF46" s="4">
        <f t="shared" si="32"/>
        <v>90728.254558336237</v>
      </c>
      <c r="AG46" s="4">
        <f t="shared" si="33"/>
        <v>83133.63326800504</v>
      </c>
      <c r="AH46" s="4">
        <f t="shared" si="34"/>
        <v>88663.26245390551</v>
      </c>
      <c r="AI46" s="4">
        <f t="shared" si="35"/>
        <v>85445.920630287801</v>
      </c>
      <c r="AJ46" s="4">
        <f t="shared" si="36"/>
        <v>74504.913969557529</v>
      </c>
      <c r="AK46" s="4">
        <f t="shared" si="37"/>
        <v>93091.821186371511</v>
      </c>
      <c r="AL46" s="4">
        <f t="shared" si="38"/>
        <v>91437.625907862312</v>
      </c>
      <c r="AM46" s="4">
        <f t="shared" si="39"/>
        <v>80853.321411619516</v>
      </c>
      <c r="AN46" s="4">
        <f t="shared" si="40"/>
        <v>100679.12848121316</v>
      </c>
      <c r="AO46" s="4">
        <f t="shared" si="41"/>
        <v>87660.204340489741</v>
      </c>
      <c r="AP46" s="4">
        <f t="shared" si="42"/>
        <v>68977.74483810435</v>
      </c>
      <c r="AQ46" s="4">
        <f t="shared" si="43"/>
        <v>80989.457595588538</v>
      </c>
      <c r="AR46" s="4">
        <f t="shared" si="44"/>
        <v>88839.080433210169</v>
      </c>
      <c r="AS46" s="4">
        <f t="shared" si="45"/>
        <v>92283.398796868933</v>
      </c>
      <c r="AT46" s="4">
        <f t="shared" si="46"/>
        <v>97924.807784389821</v>
      </c>
      <c r="AU46" s="4">
        <f t="shared" si="47"/>
        <v>79626.700497074955</v>
      </c>
      <c r="AV46" s="4">
        <f t="shared" si="48"/>
        <v>88076.599898690911</v>
      </c>
      <c r="AW46" s="4">
        <f t="shared" si="49"/>
        <v>80112.470643967492</v>
      </c>
      <c r="AX46" s="4">
        <f t="shared" si="50"/>
        <v>95321.300242458354</v>
      </c>
      <c r="AY46" s="4">
        <f t="shared" si="51"/>
        <v>78168.455598971355</v>
      </c>
      <c r="AZ46" s="4">
        <f t="shared" si="52"/>
        <v>85740.488472300218</v>
      </c>
      <c r="BA46" s="4">
        <f t="shared" si="53"/>
        <v>89600.904756431162</v>
      </c>
      <c r="BB46" s="4">
        <f t="shared" si="54"/>
        <v>97056.937357078379</v>
      </c>
      <c r="BC46" s="4">
        <f t="shared" si="55"/>
        <v>84155.621748693826</v>
      </c>
      <c r="BD46" s="4">
        <f t="shared" si="56"/>
        <v>97914.24420640133</v>
      </c>
      <c r="BE46" s="4">
        <f t="shared" si="57"/>
        <v>96525.663487397527</v>
      </c>
      <c r="BF46" s="4">
        <f t="shared" si="58"/>
        <v>94056.283689410135</v>
      </c>
      <c r="BG46" s="4">
        <f t="shared" si="59"/>
        <v>88796.230995059756</v>
      </c>
      <c r="BH46" s="4">
        <f t="shared" si="60"/>
        <v>88263.078253135565</v>
      </c>
      <c r="BI46" s="4">
        <f t="shared" si="61"/>
        <v>77093.575008548447</v>
      </c>
      <c r="BJ46" s="4">
        <f t="shared" si="62"/>
        <v>96573.19499330032</v>
      </c>
      <c r="BK46" s="4">
        <f t="shared" si="63"/>
        <v>84008.721569956193</v>
      </c>
      <c r="BL46" s="4">
        <f t="shared" si="64"/>
        <v>90956.448818583362</v>
      </c>
      <c r="BM46" s="4">
        <f t="shared" si="65"/>
        <v>94028.330872877938</v>
      </c>
      <c r="BN46" s="4">
        <f t="shared" si="66"/>
        <v>91989.753418340886</v>
      </c>
      <c r="BO46" s="4">
        <f t="shared" si="67"/>
        <v>85529.368556270914</v>
      </c>
      <c r="BP46" s="4">
        <f t="shared" si="68"/>
        <v>85829.072118201322</v>
      </c>
      <c r="BQ46" s="4">
        <f t="shared" si="5"/>
        <v>92888.436914902923</v>
      </c>
      <c r="BR46" s="4">
        <f t="shared" si="94"/>
        <v>87951.788008627977</v>
      </c>
      <c r="BS46" s="4">
        <f t="shared" si="95"/>
        <v>80827.299136841335</v>
      </c>
      <c r="BT46" s="4">
        <f t="shared" si="96"/>
        <v>88119.022452451012</v>
      </c>
      <c r="BU46" s="4">
        <f t="shared" si="97"/>
        <v>73241.157567824092</v>
      </c>
      <c r="BV46" s="4">
        <f t="shared" si="98"/>
        <v>85103.820913393807</v>
      </c>
      <c r="BW46" s="4">
        <f t="shared" si="99"/>
        <v>83465.450659386595</v>
      </c>
      <c r="BX46" s="4">
        <f t="shared" si="100"/>
        <v>88947.430577687352</v>
      </c>
      <c r="BY46" s="4">
        <f t="shared" si="101"/>
        <v>89100.638850280418</v>
      </c>
      <c r="BZ46" s="4">
        <f t="shared" si="102"/>
        <v>84902.656795132745</v>
      </c>
      <c r="CA46" s="4">
        <f t="shared" si="103"/>
        <v>81658.084047232784</v>
      </c>
      <c r="CB46" s="4">
        <f t="shared" si="69"/>
        <v>89973.333921153127</v>
      </c>
      <c r="CC46" s="4">
        <f t="shared" si="70"/>
        <v>85649.508207060906</v>
      </c>
      <c r="CD46" s="4">
        <f t="shared" si="71"/>
        <v>90974.825704354502</v>
      </c>
      <c r="CE46" s="4">
        <f t="shared" si="72"/>
        <v>86469.636455248212</v>
      </c>
      <c r="CF46" s="4">
        <f t="shared" si="73"/>
        <v>77073.585392383393</v>
      </c>
      <c r="CG46" s="4">
        <f t="shared" si="74"/>
        <v>95337.386687389153</v>
      </c>
      <c r="CH46" s="4">
        <f t="shared" si="75"/>
        <v>82465.629227752972</v>
      </c>
      <c r="CI46" s="4">
        <f t="shared" si="76"/>
        <v>90211.596093404529</v>
      </c>
      <c r="CJ46" s="4">
        <f t="shared" si="77"/>
        <v>83514.128126536729</v>
      </c>
      <c r="CK46" s="4">
        <f t="shared" si="78"/>
        <v>93825.791909725798</v>
      </c>
      <c r="CL46" s="4">
        <f t="shared" si="79"/>
        <v>95026.185702615898</v>
      </c>
      <c r="CM46" s="4">
        <f t="shared" si="80"/>
        <v>99929.111399303481</v>
      </c>
      <c r="CN46" s="4">
        <f t="shared" si="81"/>
        <v>98744.553872367876</v>
      </c>
      <c r="CO46" s="4">
        <f t="shared" si="82"/>
        <v>77197.0504213393</v>
      </c>
      <c r="CP46" s="4">
        <f t="shared" si="83"/>
        <v>84383.022478887986</v>
      </c>
      <c r="CQ46" s="4">
        <f t="shared" si="84"/>
        <v>83720.788988233398</v>
      </c>
      <c r="CR46" s="4">
        <f t="shared" si="85"/>
        <v>82587.919433512958</v>
      </c>
      <c r="CS46" s="4">
        <f t="shared" si="86"/>
        <v>83538.228787261876</v>
      </c>
      <c r="CT46" s="4">
        <f t="shared" si="87"/>
        <v>90877.662910375002</v>
      </c>
      <c r="CU46" s="4">
        <f t="shared" si="88"/>
        <v>85821.084562935008</v>
      </c>
      <c r="CV46" s="4">
        <f t="shared" si="89"/>
        <v>78080.047468540215</v>
      </c>
      <c r="CW46" s="4">
        <f t="shared" si="90"/>
        <v>82049.715967733719</v>
      </c>
      <c r="CX46" s="4">
        <f t="shared" si="91"/>
        <v>77425.274015666786</v>
      </c>
      <c r="CY46" s="4">
        <f t="shared" si="92"/>
        <v>92863.016805225168</v>
      </c>
      <c r="CZ46" s="4">
        <f t="shared" si="93"/>
        <v>93551.729336749762</v>
      </c>
    </row>
    <row r="47" spans="2:104" x14ac:dyDescent="0.25">
      <c r="B47" s="1">
        <v>46295</v>
      </c>
      <c r="C47">
        <v>44</v>
      </c>
      <c r="D47" s="4">
        <f>Table1[[#This Row],[Monthly Income Invested ($)]]</f>
        <v>1488.77</v>
      </c>
      <c r="E47" s="4">
        <f t="shared" si="4"/>
        <v>83455.209703594825</v>
      </c>
      <c r="F47" s="4">
        <f t="shared" si="6"/>
        <v>94859.062534341996</v>
      </c>
      <c r="G47" s="4">
        <f t="shared" si="7"/>
        <v>85314.963577258313</v>
      </c>
      <c r="H47" s="4">
        <f t="shared" si="8"/>
        <v>95416.119736671739</v>
      </c>
      <c r="I47" s="4">
        <f t="shared" si="9"/>
        <v>81039.17188896492</v>
      </c>
      <c r="J47" s="4">
        <f t="shared" si="10"/>
        <v>98849.438109321331</v>
      </c>
      <c r="K47" s="4">
        <f t="shared" si="11"/>
        <v>87559.318659247365</v>
      </c>
      <c r="L47" s="4">
        <f t="shared" si="12"/>
        <v>87355.49065366757</v>
      </c>
      <c r="M47" s="4">
        <f t="shared" si="13"/>
        <v>80478.534003792854</v>
      </c>
      <c r="N47" s="4">
        <f t="shared" si="14"/>
        <v>96555.420315169918</v>
      </c>
      <c r="O47" s="4">
        <f t="shared" si="15"/>
        <v>79116.366146574015</v>
      </c>
      <c r="P47" s="4">
        <f t="shared" si="16"/>
        <v>101438.16958783391</v>
      </c>
      <c r="Q47" s="4">
        <f t="shared" si="17"/>
        <v>88566.853252335437</v>
      </c>
      <c r="R47" s="4">
        <f t="shared" si="18"/>
        <v>101717.60965745918</v>
      </c>
      <c r="S47" s="4">
        <f t="shared" si="19"/>
        <v>89565.394956181757</v>
      </c>
      <c r="T47" s="4">
        <f t="shared" si="20"/>
        <v>89935.992390807602</v>
      </c>
      <c r="U47" s="4">
        <f t="shared" si="21"/>
        <v>73781.393367114884</v>
      </c>
      <c r="V47" s="4">
        <f t="shared" si="22"/>
        <v>102518.51094281819</v>
      </c>
      <c r="W47" s="4">
        <f t="shared" si="23"/>
        <v>81004.341306908929</v>
      </c>
      <c r="X47" s="4">
        <f t="shared" si="24"/>
        <v>86802.610162885307</v>
      </c>
      <c r="Y47" s="4">
        <f t="shared" si="25"/>
        <v>93714.087451386702</v>
      </c>
      <c r="Z47" s="4">
        <f t="shared" si="26"/>
        <v>92739.8001106265</v>
      </c>
      <c r="AA47" s="4">
        <f t="shared" si="27"/>
        <v>79700.154753090814</v>
      </c>
      <c r="AB47" s="4">
        <f t="shared" si="28"/>
        <v>95498.600133447675</v>
      </c>
      <c r="AC47" s="4">
        <f t="shared" si="29"/>
        <v>94324.077091598127</v>
      </c>
      <c r="AD47" s="4">
        <f t="shared" si="30"/>
        <v>94960.727304970002</v>
      </c>
      <c r="AE47" s="4">
        <f t="shared" si="31"/>
        <v>71554.972009836332</v>
      </c>
      <c r="AF47" s="4">
        <f t="shared" si="32"/>
        <v>93124.307103919607</v>
      </c>
      <c r="AG47" s="4">
        <f t="shared" si="33"/>
        <v>85453.73960068509</v>
      </c>
      <c r="AH47" s="4">
        <f t="shared" si="34"/>
        <v>91703.639546848863</v>
      </c>
      <c r="AI47" s="4">
        <f t="shared" si="35"/>
        <v>87789.149836590688</v>
      </c>
      <c r="AJ47" s="4">
        <f t="shared" si="36"/>
        <v>76738.733109253109</v>
      </c>
      <c r="AK47" s="4">
        <f t="shared" si="37"/>
        <v>85960.358458411705</v>
      </c>
      <c r="AL47" s="4">
        <f t="shared" si="38"/>
        <v>93840.772166940937</v>
      </c>
      <c r="AM47" s="4">
        <f t="shared" si="39"/>
        <v>83150.624625735712</v>
      </c>
      <c r="AN47" s="4">
        <f t="shared" si="40"/>
        <v>103174.6897660253</v>
      </c>
      <c r="AO47" s="4">
        <f t="shared" si="41"/>
        <v>90025.576383894644</v>
      </c>
      <c r="AP47" s="4">
        <f t="shared" si="42"/>
        <v>71156.292286485404</v>
      </c>
      <c r="AQ47" s="4">
        <f t="shared" si="43"/>
        <v>83288.122171544426</v>
      </c>
      <c r="AR47" s="4">
        <f t="shared" si="44"/>
        <v>91216.241237542272</v>
      </c>
      <c r="AS47" s="4">
        <f t="shared" si="45"/>
        <v>94695.002784837634</v>
      </c>
      <c r="AT47" s="4">
        <f t="shared" si="46"/>
        <v>100392.82586223373</v>
      </c>
      <c r="AU47" s="4">
        <f t="shared" si="47"/>
        <v>66832.239582176757</v>
      </c>
      <c r="AV47" s="4">
        <f t="shared" si="48"/>
        <v>91106.710396918017</v>
      </c>
      <c r="AW47" s="4">
        <f t="shared" si="49"/>
        <v>82402.36535040717</v>
      </c>
      <c r="AX47" s="4">
        <f t="shared" si="50"/>
        <v>96095.16049063993</v>
      </c>
      <c r="AY47" s="4">
        <f t="shared" si="51"/>
        <v>80438.910154961079</v>
      </c>
      <c r="AZ47" s="4">
        <f t="shared" si="52"/>
        <v>88086.663357023222</v>
      </c>
      <c r="BA47" s="4">
        <f t="shared" si="53"/>
        <v>92657.690589668724</v>
      </c>
      <c r="BB47" s="4">
        <f t="shared" si="54"/>
        <v>99516.276730649173</v>
      </c>
      <c r="BC47" s="4">
        <f t="shared" si="55"/>
        <v>86485.947966180771</v>
      </c>
      <c r="BD47" s="4">
        <f t="shared" si="56"/>
        <v>100382.15664846534</v>
      </c>
      <c r="BE47" s="4">
        <f t="shared" si="57"/>
        <v>98979.69012227151</v>
      </c>
      <c r="BF47" s="4">
        <f t="shared" si="58"/>
        <v>96485.616526304235</v>
      </c>
      <c r="BG47" s="4">
        <f t="shared" si="59"/>
        <v>89619.029262596814</v>
      </c>
      <c r="BH47" s="4">
        <f t="shared" si="60"/>
        <v>90634.479035666925</v>
      </c>
      <c r="BI47" s="4">
        <f t="shared" si="61"/>
        <v>79353.280758633933</v>
      </c>
      <c r="BJ47" s="4">
        <f t="shared" si="62"/>
        <v>99751.995905683085</v>
      </c>
      <c r="BK47" s="4">
        <f t="shared" si="63"/>
        <v>86337.578785655758</v>
      </c>
      <c r="BL47" s="4">
        <f t="shared" si="64"/>
        <v>94036.956672908578</v>
      </c>
      <c r="BM47" s="4">
        <f t="shared" si="65"/>
        <v>94811.888391331362</v>
      </c>
      <c r="BN47" s="4">
        <f t="shared" si="66"/>
        <v>84958.578857271874</v>
      </c>
      <c r="BO47" s="4">
        <f t="shared" si="67"/>
        <v>88514.902506005659</v>
      </c>
      <c r="BP47" s="4">
        <f t="shared" si="68"/>
        <v>88176.132839383339</v>
      </c>
      <c r="BQ47" s="4">
        <f t="shared" si="5"/>
        <v>96002.754560913731</v>
      </c>
      <c r="BR47" s="4">
        <f t="shared" si="94"/>
        <v>90320.075888714258</v>
      </c>
      <c r="BS47" s="4">
        <f t="shared" si="95"/>
        <v>83124.342128209755</v>
      </c>
      <c r="BT47" s="4">
        <f t="shared" si="96"/>
        <v>90488.982676975531</v>
      </c>
      <c r="BU47" s="4">
        <f t="shared" si="97"/>
        <v>75462.339143502337</v>
      </c>
      <c r="BV47" s="4">
        <f t="shared" si="98"/>
        <v>85954.312256543359</v>
      </c>
      <c r="BW47" s="4">
        <f t="shared" si="99"/>
        <v>85788.875165980469</v>
      </c>
      <c r="BX47" s="4">
        <f t="shared" si="100"/>
        <v>91992.780612796894</v>
      </c>
      <c r="BY47" s="4">
        <f t="shared" si="101"/>
        <v>91480.415238783229</v>
      </c>
      <c r="BZ47" s="4">
        <f t="shared" si="102"/>
        <v>87240.453363084074</v>
      </c>
      <c r="CA47" s="4">
        <f t="shared" si="103"/>
        <v>83963.434887705123</v>
      </c>
      <c r="CB47" s="4">
        <f t="shared" si="69"/>
        <v>90787.30391674448</v>
      </c>
      <c r="CC47" s="4">
        <f t="shared" si="70"/>
        <v>87994.773289131525</v>
      </c>
      <c r="CD47" s="4">
        <f t="shared" si="71"/>
        <v>91781.284511571852</v>
      </c>
      <c r="CE47" s="4">
        <f t="shared" si="72"/>
        <v>88823.102819800697</v>
      </c>
      <c r="CF47" s="4">
        <f t="shared" si="73"/>
        <v>79911.143136750106</v>
      </c>
      <c r="CG47" s="4">
        <f t="shared" si="74"/>
        <v>98494.56095441847</v>
      </c>
      <c r="CH47" s="4">
        <f t="shared" si="75"/>
        <v>84779.05552003051</v>
      </c>
      <c r="CI47" s="4">
        <f t="shared" si="76"/>
        <v>92602.482054338572</v>
      </c>
      <c r="CJ47" s="4">
        <f t="shared" si="77"/>
        <v>85838.039407802105</v>
      </c>
      <c r="CK47" s="4">
        <f t="shared" si="78"/>
        <v>96252.819828823063</v>
      </c>
      <c r="CL47" s="4">
        <f t="shared" si="79"/>
        <v>98177.913952411691</v>
      </c>
      <c r="CM47" s="4">
        <f t="shared" si="80"/>
        <v>102417.17251329652</v>
      </c>
      <c r="CN47" s="4">
        <f t="shared" si="81"/>
        <v>101220.76941109156</v>
      </c>
      <c r="CO47" s="4">
        <f t="shared" si="82"/>
        <v>79457.79092555269</v>
      </c>
      <c r="CP47" s="4">
        <f t="shared" si="83"/>
        <v>86715.622703676869</v>
      </c>
      <c r="CQ47" s="4">
        <f t="shared" si="84"/>
        <v>86046.766878115741</v>
      </c>
      <c r="CR47" s="4">
        <f t="shared" si="85"/>
        <v>84902.568627848086</v>
      </c>
      <c r="CS47" s="4">
        <f t="shared" si="86"/>
        <v>85862.381075134501</v>
      </c>
      <c r="CT47" s="4">
        <f t="shared" si="87"/>
        <v>91684.850438547204</v>
      </c>
      <c r="CU47" s="4">
        <f t="shared" si="88"/>
        <v>88168.065408564362</v>
      </c>
      <c r="CV47" s="4">
        <f t="shared" si="89"/>
        <v>80935.218299239685</v>
      </c>
      <c r="CW47" s="4">
        <f t="shared" si="90"/>
        <v>84974.35599716907</v>
      </c>
      <c r="CX47" s="4">
        <f t="shared" si="91"/>
        <v>79688.296755823452</v>
      </c>
      <c r="CY47" s="4">
        <f t="shared" si="92"/>
        <v>95280.416973277432</v>
      </c>
      <c r="CZ47" s="4">
        <f t="shared" si="93"/>
        <v>95976.016630117258</v>
      </c>
    </row>
    <row r="48" spans="2:104" x14ac:dyDescent="0.25">
      <c r="B48" s="1">
        <v>46326</v>
      </c>
      <c r="C48">
        <v>45</v>
      </c>
      <c r="D48" s="4">
        <f>Table1[[#This Row],[Monthly Income Invested ($)]]</f>
        <v>1488.77</v>
      </c>
      <c r="E48" s="4">
        <f t="shared" si="4"/>
        <v>85778.531800630779</v>
      </c>
      <c r="F48" s="4">
        <f t="shared" si="6"/>
        <v>98007.866128692986</v>
      </c>
      <c r="G48" s="4">
        <f t="shared" si="7"/>
        <v>88296.745439860344</v>
      </c>
      <c r="H48" s="4">
        <f t="shared" si="8"/>
        <v>98574.671832063512</v>
      </c>
      <c r="I48" s="4">
        <f t="shared" si="9"/>
        <v>83338.333607854569</v>
      </c>
      <c r="J48" s="4">
        <f t="shared" si="10"/>
        <v>101326.70249041455</v>
      </c>
      <c r="K48" s="4">
        <f t="shared" si="11"/>
        <v>89923.681845839848</v>
      </c>
      <c r="L48" s="4">
        <f t="shared" si="12"/>
        <v>90372.981740106756</v>
      </c>
      <c r="M48" s="4">
        <f t="shared" si="13"/>
        <v>83375.678348859234</v>
      </c>
      <c r="N48" s="4">
        <f t="shared" si="14"/>
        <v>99009.744518321619</v>
      </c>
      <c r="O48" s="4">
        <f t="shared" si="15"/>
        <v>81396.299808039767</v>
      </c>
      <c r="P48" s="4">
        <f t="shared" si="16"/>
        <v>103941.32128371226</v>
      </c>
      <c r="Q48" s="4">
        <f t="shared" si="17"/>
        <v>90941.291784858797</v>
      </c>
      <c r="R48" s="4">
        <f t="shared" si="18"/>
        <v>104986.43782646472</v>
      </c>
      <c r="S48" s="4">
        <f t="shared" si="19"/>
        <v>92621.559367914946</v>
      </c>
      <c r="T48" s="4">
        <f t="shared" si="20"/>
        <v>92324.122314715685</v>
      </c>
      <c r="U48" s="4">
        <f t="shared" si="21"/>
        <v>76561.337751039406</v>
      </c>
      <c r="V48" s="4">
        <f t="shared" si="22"/>
        <v>105032.46605224638</v>
      </c>
      <c r="W48" s="4">
        <f t="shared" si="23"/>
        <v>83303.154719978018</v>
      </c>
      <c r="X48" s="4">
        <f t="shared" si="24"/>
        <v>89810.425840735814</v>
      </c>
      <c r="Y48" s="4">
        <f t="shared" si="25"/>
        <v>94500.001795501317</v>
      </c>
      <c r="Z48" s="4">
        <f t="shared" si="26"/>
        <v>95155.968111732771</v>
      </c>
      <c r="AA48" s="4">
        <f t="shared" si="27"/>
        <v>81985.926300621722</v>
      </c>
      <c r="AB48" s="4">
        <f t="shared" si="28"/>
        <v>97942.356134782152</v>
      </c>
      <c r="AC48" s="4">
        <f t="shared" si="29"/>
        <v>96756.087862514119</v>
      </c>
      <c r="AD48" s="4">
        <f t="shared" si="30"/>
        <v>97399.104578019702</v>
      </c>
      <c r="AE48" s="4">
        <f t="shared" si="31"/>
        <v>73759.291729934703</v>
      </c>
      <c r="AF48" s="4">
        <f t="shared" si="32"/>
        <v>95544.320174958804</v>
      </c>
      <c r="AG48" s="4">
        <f t="shared" si="33"/>
        <v>87797.046996691948</v>
      </c>
      <c r="AH48" s="4">
        <f t="shared" si="34"/>
        <v>85317.50091502686</v>
      </c>
      <c r="AI48" s="4">
        <f t="shared" si="35"/>
        <v>90155.811334956597</v>
      </c>
      <c r="AJ48" s="4">
        <f t="shared" si="36"/>
        <v>78994.89044034564</v>
      </c>
      <c r="AK48" s="4">
        <f t="shared" si="37"/>
        <v>88308.73204299582</v>
      </c>
      <c r="AL48" s="4">
        <f t="shared" si="38"/>
        <v>96267.949888610354</v>
      </c>
      <c r="AM48" s="4">
        <f t="shared" si="39"/>
        <v>85470.900871993072</v>
      </c>
      <c r="AN48" s="4">
        <f t="shared" si="40"/>
        <v>105695.20666368556</v>
      </c>
      <c r="AO48" s="4">
        <f t="shared" si="41"/>
        <v>92414.602147733589</v>
      </c>
      <c r="AP48" s="4">
        <f t="shared" si="42"/>
        <v>73356.62520935027</v>
      </c>
      <c r="AQ48" s="4">
        <f t="shared" si="43"/>
        <v>85609.773393259879</v>
      </c>
      <c r="AR48" s="4">
        <f t="shared" si="44"/>
        <v>93617.173649917706</v>
      </c>
      <c r="AS48" s="4">
        <f t="shared" si="45"/>
        <v>97130.722812686014</v>
      </c>
      <c r="AT48" s="4">
        <f t="shared" si="46"/>
        <v>102885.52412085608</v>
      </c>
      <c r="AU48" s="4">
        <f t="shared" si="47"/>
        <v>69490.573774864853</v>
      </c>
      <c r="AV48" s="4">
        <f t="shared" si="48"/>
        <v>94189.847828864091</v>
      </c>
      <c r="AW48" s="4">
        <f t="shared" si="49"/>
        <v>84715.159003911249</v>
      </c>
      <c r="AX48" s="4">
        <f t="shared" si="50"/>
        <v>96863.21678696014</v>
      </c>
      <c r="AY48" s="4">
        <f t="shared" si="51"/>
        <v>82732.069256510687</v>
      </c>
      <c r="AZ48" s="4">
        <f t="shared" si="52"/>
        <v>90456.299990593456</v>
      </c>
      <c r="BA48" s="4">
        <f t="shared" si="53"/>
        <v>95767.970174987931</v>
      </c>
      <c r="BB48" s="4">
        <f t="shared" si="54"/>
        <v>102000.20949795567</v>
      </c>
      <c r="BC48" s="4">
        <f t="shared" si="55"/>
        <v>88839.577445842588</v>
      </c>
      <c r="BD48" s="4">
        <f t="shared" si="56"/>
        <v>102874.74821495</v>
      </c>
      <c r="BE48" s="4">
        <f t="shared" si="57"/>
        <v>101458.25702349422</v>
      </c>
      <c r="BF48" s="4">
        <f t="shared" si="58"/>
        <v>98939.242691567284</v>
      </c>
      <c r="BG48" s="4">
        <f t="shared" si="59"/>
        <v>90435.656543127348</v>
      </c>
      <c r="BH48" s="4">
        <f t="shared" si="60"/>
        <v>93029.5938260236</v>
      </c>
      <c r="BI48" s="4">
        <f t="shared" si="61"/>
        <v>81635.583566220273</v>
      </c>
      <c r="BJ48" s="4">
        <f t="shared" si="62"/>
        <v>102986.42583403255</v>
      </c>
      <c r="BK48" s="4">
        <f t="shared" si="63"/>
        <v>88689.724573512314</v>
      </c>
      <c r="BL48" s="4">
        <f t="shared" si="64"/>
        <v>97171.373414684494</v>
      </c>
      <c r="BM48" s="4">
        <f t="shared" si="65"/>
        <v>95589.569228396387</v>
      </c>
      <c r="BN48" s="4">
        <f t="shared" si="66"/>
        <v>87296.934645844594</v>
      </c>
      <c r="BO48" s="4">
        <f t="shared" si="67"/>
        <v>91552.683299860772</v>
      </c>
      <c r="BP48" s="4">
        <f t="shared" si="68"/>
        <v>90546.664167777184</v>
      </c>
      <c r="BQ48" s="4">
        <f t="shared" si="5"/>
        <v>99171.572765729725</v>
      </c>
      <c r="BR48" s="4">
        <f t="shared" si="94"/>
        <v>92712.046647601412</v>
      </c>
      <c r="BS48" s="4">
        <f t="shared" si="95"/>
        <v>85444.355549491855</v>
      </c>
      <c r="BT48" s="4">
        <f t="shared" si="96"/>
        <v>92882.642503745286</v>
      </c>
      <c r="BU48" s="4">
        <f t="shared" si="97"/>
        <v>77705.732534937371</v>
      </c>
      <c r="BV48" s="4">
        <f t="shared" si="98"/>
        <v>86798.424914619289</v>
      </c>
      <c r="BW48" s="4">
        <f t="shared" si="99"/>
        <v>88135.533917640278</v>
      </c>
      <c r="BX48" s="4">
        <f t="shared" si="100"/>
        <v>95091.424273520854</v>
      </c>
      <c r="BY48" s="4">
        <f t="shared" si="101"/>
        <v>93883.989391171068</v>
      </c>
      <c r="BZ48" s="4">
        <f t="shared" si="102"/>
        <v>89601.627896714926</v>
      </c>
      <c r="CA48" s="4">
        <f t="shared" si="103"/>
        <v>86291.839236582178</v>
      </c>
      <c r="CB48" s="4">
        <f t="shared" si="69"/>
        <v>91595.16913736891</v>
      </c>
      <c r="CC48" s="4">
        <f t="shared" si="70"/>
        <v>90363.491022022848</v>
      </c>
      <c r="CD48" s="4">
        <f t="shared" si="71"/>
        <v>92581.694877735077</v>
      </c>
      <c r="CE48" s="4">
        <f t="shared" si="72"/>
        <v>91200.103847998704</v>
      </c>
      <c r="CF48" s="4">
        <f t="shared" si="73"/>
        <v>82798.358141643243</v>
      </c>
      <c r="CG48" s="4">
        <f t="shared" si="74"/>
        <v>101706.9857711208</v>
      </c>
      <c r="CH48" s="4">
        <f t="shared" si="75"/>
        <v>87115.616075230821</v>
      </c>
      <c r="CI48" s="4">
        <f t="shared" si="76"/>
        <v>95017.276874881965</v>
      </c>
      <c r="CJ48" s="4">
        <f t="shared" si="77"/>
        <v>88185.189801880129</v>
      </c>
      <c r="CK48" s="4">
        <f t="shared" si="78"/>
        <v>98704.118027111297</v>
      </c>
      <c r="CL48" s="4">
        <f t="shared" si="79"/>
        <v>101384.7974465789</v>
      </c>
      <c r="CM48" s="4">
        <f t="shared" si="80"/>
        <v>104930.11423842949</v>
      </c>
      <c r="CN48" s="4">
        <f t="shared" si="81"/>
        <v>103721.74710520248</v>
      </c>
      <c r="CO48" s="4">
        <f t="shared" si="82"/>
        <v>81741.138834808226</v>
      </c>
      <c r="CP48" s="4">
        <f t="shared" si="83"/>
        <v>89071.548930713645</v>
      </c>
      <c r="CQ48" s="4">
        <f t="shared" si="84"/>
        <v>88396.004546896904</v>
      </c>
      <c r="CR48" s="4">
        <f t="shared" si="85"/>
        <v>87240.364314126578</v>
      </c>
      <c r="CS48" s="4">
        <f t="shared" si="86"/>
        <v>88209.774885885854</v>
      </c>
      <c r="CT48" s="4">
        <f t="shared" si="87"/>
        <v>92485.98406025811</v>
      </c>
      <c r="CU48" s="4">
        <f t="shared" si="88"/>
        <v>90538.516062650015</v>
      </c>
      <c r="CV48" s="4">
        <f t="shared" si="89"/>
        <v>83840.354619476391</v>
      </c>
      <c r="CW48" s="4">
        <f t="shared" si="90"/>
        <v>87950.177227119537</v>
      </c>
      <c r="CX48" s="4">
        <f t="shared" si="91"/>
        <v>81973.949723381695</v>
      </c>
      <c r="CY48" s="4">
        <f t="shared" si="92"/>
        <v>97721.991143010207</v>
      </c>
      <c r="CZ48" s="4">
        <f t="shared" si="93"/>
        <v>98424.546796418435</v>
      </c>
    </row>
    <row r="49" spans="2:104" x14ac:dyDescent="0.25">
      <c r="B49" s="1">
        <v>46356</v>
      </c>
      <c r="C49">
        <v>46</v>
      </c>
      <c r="D49" s="4">
        <f>Table1[[#This Row],[Monthly Income Invested ($)]]</f>
        <v>1488.77</v>
      </c>
      <c r="E49" s="4">
        <f t="shared" si="4"/>
        <v>79312.578406773391</v>
      </c>
      <c r="F49" s="4">
        <f t="shared" si="6"/>
        <v>101211.77378594513</v>
      </c>
      <c r="G49" s="4">
        <f t="shared" si="7"/>
        <v>91330.708485057912</v>
      </c>
      <c r="H49" s="4">
        <f t="shared" si="8"/>
        <v>101788.49858912463</v>
      </c>
      <c r="I49" s="4">
        <f t="shared" si="9"/>
        <v>85660.486943933123</v>
      </c>
      <c r="J49" s="4">
        <f t="shared" si="10"/>
        <v>103828.7395153187</v>
      </c>
      <c r="K49" s="4">
        <f t="shared" si="11"/>
        <v>92311.688664298257</v>
      </c>
      <c r="L49" s="4">
        <f t="shared" si="12"/>
        <v>93443.27892055863</v>
      </c>
      <c r="M49" s="4">
        <f t="shared" si="13"/>
        <v>86323.522719964283</v>
      </c>
      <c r="N49" s="4">
        <f t="shared" si="14"/>
        <v>101488.61196350484</v>
      </c>
      <c r="O49" s="4">
        <f t="shared" si="15"/>
        <v>83699.032806120173</v>
      </c>
      <c r="P49" s="4">
        <f t="shared" si="16"/>
        <v>106469.50449654939</v>
      </c>
      <c r="Q49" s="4">
        <f t="shared" si="17"/>
        <v>93339.47470270739</v>
      </c>
      <c r="R49" s="4">
        <f t="shared" si="18"/>
        <v>108312.47048842786</v>
      </c>
      <c r="S49" s="4">
        <f t="shared" si="19"/>
        <v>95731.206656853465</v>
      </c>
      <c r="T49" s="4">
        <f t="shared" si="20"/>
        <v>94736.133537862843</v>
      </c>
      <c r="U49" s="4">
        <f t="shared" si="21"/>
        <v>79389.931161682602</v>
      </c>
      <c r="V49" s="4">
        <f t="shared" si="22"/>
        <v>107571.56071276886</v>
      </c>
      <c r="W49" s="4">
        <f t="shared" si="23"/>
        <v>77062.46064046002</v>
      </c>
      <c r="X49" s="4">
        <f t="shared" si="24"/>
        <v>92870.878292948706</v>
      </c>
      <c r="Y49" s="4">
        <f t="shared" si="25"/>
        <v>95280.021782035066</v>
      </c>
      <c r="Z49" s="4">
        <f t="shared" si="26"/>
        <v>97596.297792850106</v>
      </c>
      <c r="AA49" s="4">
        <f t="shared" si="27"/>
        <v>84294.555563627946</v>
      </c>
      <c r="AB49" s="4">
        <f t="shared" si="28"/>
        <v>100410.54969612998</v>
      </c>
      <c r="AC49" s="4">
        <f t="shared" si="29"/>
        <v>99212.418741139263</v>
      </c>
      <c r="AD49" s="4">
        <f t="shared" si="30"/>
        <v>89875.679061419927</v>
      </c>
      <c r="AE49" s="4">
        <f t="shared" si="31"/>
        <v>68387.089182510652</v>
      </c>
      <c r="AF49" s="4">
        <f t="shared" si="32"/>
        <v>97988.533376708394</v>
      </c>
      <c r="AG49" s="4">
        <f t="shared" si="33"/>
        <v>90163.787466658876</v>
      </c>
      <c r="AH49" s="4">
        <f t="shared" si="34"/>
        <v>88299.327181039844</v>
      </c>
      <c r="AI49" s="4">
        <f t="shared" si="35"/>
        <v>92546.139448306174</v>
      </c>
      <c r="AJ49" s="4">
        <f t="shared" si="36"/>
        <v>81273.6093447491</v>
      </c>
      <c r="AK49" s="4">
        <f t="shared" si="37"/>
        <v>81612.530427083198</v>
      </c>
      <c r="AL49" s="4">
        <f t="shared" si="38"/>
        <v>98719.399387496465</v>
      </c>
      <c r="AM49" s="4">
        <f t="shared" si="39"/>
        <v>87814.379880713008</v>
      </c>
      <c r="AN49" s="4">
        <f t="shared" si="40"/>
        <v>108240.92873032243</v>
      </c>
      <c r="AO49" s="4">
        <f t="shared" si="41"/>
        <v>94827.518169210933</v>
      </c>
      <c r="AP49" s="4">
        <f t="shared" si="42"/>
        <v>75578.961461443774</v>
      </c>
      <c r="AQ49" s="4">
        <f t="shared" si="43"/>
        <v>87954.641127192488</v>
      </c>
      <c r="AR49" s="4">
        <f t="shared" si="44"/>
        <v>96042.115386416888</v>
      </c>
      <c r="AS49" s="4">
        <f t="shared" si="45"/>
        <v>99590.800040812872</v>
      </c>
      <c r="AT49" s="4">
        <f t="shared" si="46"/>
        <v>105403.14936206464</v>
      </c>
      <c r="AU49" s="4">
        <f t="shared" si="47"/>
        <v>72195.428815924999</v>
      </c>
      <c r="AV49" s="4">
        <f t="shared" si="48"/>
        <v>97326.940165869222</v>
      </c>
      <c r="AW49" s="4">
        <f t="shared" si="49"/>
        <v>87051.080593950363</v>
      </c>
      <c r="AX49" s="4">
        <f t="shared" si="50"/>
        <v>97625.512661057946</v>
      </c>
      <c r="AY49" s="4">
        <f t="shared" si="51"/>
        <v>85048.159949075794</v>
      </c>
      <c r="AZ49" s="4">
        <f t="shared" si="52"/>
        <v>92849.632990499391</v>
      </c>
      <c r="BA49" s="4">
        <f t="shared" si="53"/>
        <v>98932.679653050232</v>
      </c>
      <c r="BB49" s="4">
        <f t="shared" si="54"/>
        <v>104508.98159293523</v>
      </c>
      <c r="BC49" s="4">
        <f t="shared" si="55"/>
        <v>91216.743220301025</v>
      </c>
      <c r="BD49" s="4">
        <f t="shared" si="56"/>
        <v>105392.2656970995</v>
      </c>
      <c r="BE49" s="4">
        <f t="shared" si="57"/>
        <v>103961.60959372917</v>
      </c>
      <c r="BF49" s="4">
        <f t="shared" si="58"/>
        <v>101417.40511848296</v>
      </c>
      <c r="BG49" s="4">
        <f t="shared" si="59"/>
        <v>91246.159119053904</v>
      </c>
      <c r="BH49" s="4">
        <f t="shared" si="60"/>
        <v>95448.659764283846</v>
      </c>
      <c r="BI49" s="4">
        <f t="shared" si="61"/>
        <v>83940.709401882486</v>
      </c>
      <c r="BJ49" s="4">
        <f t="shared" si="62"/>
        <v>106277.45828612812</v>
      </c>
      <c r="BK49" s="4">
        <f t="shared" si="63"/>
        <v>91065.391819247438</v>
      </c>
      <c r="BL49" s="4">
        <f t="shared" si="64"/>
        <v>100360.64244944148</v>
      </c>
      <c r="BM49" s="4">
        <f t="shared" si="65"/>
        <v>96361.417459183416</v>
      </c>
      <c r="BN49" s="4">
        <f t="shared" si="66"/>
        <v>89658.67399230304</v>
      </c>
      <c r="BO49" s="4">
        <f t="shared" si="67"/>
        <v>94643.62525760835</v>
      </c>
      <c r="BP49" s="4">
        <f t="shared" si="68"/>
        <v>92940.900809454964</v>
      </c>
      <c r="BQ49" s="4">
        <f t="shared" si="5"/>
        <v>102395.84528913001</v>
      </c>
      <c r="BR49" s="4">
        <f t="shared" si="94"/>
        <v>95127.937114077431</v>
      </c>
      <c r="BS49" s="4">
        <f t="shared" si="95"/>
        <v>87787.569104986775</v>
      </c>
      <c r="BT49" s="4">
        <f t="shared" si="96"/>
        <v>95300.238928782739</v>
      </c>
      <c r="BU49" s="4">
        <f t="shared" si="97"/>
        <v>79971.559860286754</v>
      </c>
      <c r="BV49" s="4">
        <f t="shared" si="98"/>
        <v>87636.206727759651</v>
      </c>
      <c r="BW49" s="4">
        <f t="shared" si="99"/>
        <v>90505.659256816682</v>
      </c>
      <c r="BX49" s="4">
        <f t="shared" si="100"/>
        <v>98244.294198307485</v>
      </c>
      <c r="BY49" s="4">
        <f t="shared" si="101"/>
        <v>96311.59928508279</v>
      </c>
      <c r="BZ49" s="4">
        <f t="shared" si="102"/>
        <v>91986.414175682075</v>
      </c>
      <c r="CA49" s="4">
        <f t="shared" si="103"/>
        <v>88643.52762894801</v>
      </c>
      <c r="CB49" s="4">
        <f t="shared" si="69"/>
        <v>92396.975368838655</v>
      </c>
      <c r="CC49" s="4">
        <f t="shared" si="70"/>
        <v>92755.895932243075</v>
      </c>
      <c r="CD49" s="4">
        <f t="shared" si="71"/>
        <v>93376.102166152079</v>
      </c>
      <c r="CE49" s="4">
        <f t="shared" si="72"/>
        <v>93600.87488647869</v>
      </c>
      <c r="CF49" s="4">
        <f t="shared" si="73"/>
        <v>85736.099409122005</v>
      </c>
      <c r="CG49" s="4">
        <f t="shared" si="74"/>
        <v>104975.62802211543</v>
      </c>
      <c r="CH49" s="4">
        <f t="shared" si="75"/>
        <v>89475.542235983128</v>
      </c>
      <c r="CI49" s="4">
        <f t="shared" si="76"/>
        <v>97456.219643630786</v>
      </c>
      <c r="CJ49" s="4">
        <f t="shared" si="77"/>
        <v>90555.811699898943</v>
      </c>
      <c r="CK49" s="4">
        <f t="shared" si="78"/>
        <v>101179.92920738242</v>
      </c>
      <c r="CL49" s="4">
        <f t="shared" si="79"/>
        <v>104647.80140189404</v>
      </c>
      <c r="CM49" s="4">
        <f t="shared" si="80"/>
        <v>107468.1853808138</v>
      </c>
      <c r="CN49" s="4">
        <f t="shared" si="81"/>
        <v>106247.7345762545</v>
      </c>
      <c r="CO49" s="4">
        <f t="shared" si="82"/>
        <v>84047.320223156319</v>
      </c>
      <c r="CP49" s="4">
        <f t="shared" si="83"/>
        <v>91451.034420020791</v>
      </c>
      <c r="CQ49" s="4">
        <f t="shared" si="84"/>
        <v>81691.861133129292</v>
      </c>
      <c r="CR49" s="4">
        <f t="shared" si="85"/>
        <v>89601.53795726785</v>
      </c>
      <c r="CS49" s="4">
        <f t="shared" si="86"/>
        <v>90580.642634744712</v>
      </c>
      <c r="CT49" s="4">
        <f t="shared" si="87"/>
        <v>93281.109179806183</v>
      </c>
      <c r="CU49" s="4">
        <f t="shared" si="88"/>
        <v>92932.671223276513</v>
      </c>
      <c r="CV49" s="4">
        <f t="shared" si="89"/>
        <v>86796.330825317244</v>
      </c>
      <c r="CW49" s="4">
        <f t="shared" si="90"/>
        <v>90978.075328594132</v>
      </c>
      <c r="CX49" s="4">
        <f t="shared" si="91"/>
        <v>84282.459220615521</v>
      </c>
      <c r="CY49" s="4">
        <f t="shared" si="92"/>
        <v>100187.98105444032</v>
      </c>
      <c r="CZ49" s="4">
        <f t="shared" si="93"/>
        <v>100897.56226438262</v>
      </c>
    </row>
    <row r="50" spans="2:104" x14ac:dyDescent="0.25">
      <c r="B50" s="1">
        <v>46387</v>
      </c>
      <c r="C50">
        <v>47</v>
      </c>
      <c r="D50" s="4">
        <f>Table1[[#This Row],[Monthly Income Invested ($)]]</f>
        <v>5238.7700000000004</v>
      </c>
      <c r="E50" s="4">
        <f t="shared" si="4"/>
        <v>76810.02677175701</v>
      </c>
      <c r="F50" s="4">
        <f t="shared" si="6"/>
        <v>107462.66152380459</v>
      </c>
      <c r="G50" s="4">
        <f t="shared" si="7"/>
        <v>97482.78556990849</v>
      </c>
      <c r="H50" s="4">
        <f t="shared" si="8"/>
        <v>108808.56731443433</v>
      </c>
      <c r="I50" s="4">
        <f t="shared" si="9"/>
        <v>91755.861813372452</v>
      </c>
      <c r="J50" s="4">
        <f t="shared" si="10"/>
        <v>108288.79396895382</v>
      </c>
      <c r="K50" s="4">
        <f t="shared" si="11"/>
        <v>98473.575550941241</v>
      </c>
      <c r="L50" s="4">
        <f t="shared" si="12"/>
        <v>99616.481709764223</v>
      </c>
      <c r="M50" s="4">
        <f t="shared" si="13"/>
        <v>92425.527947163937</v>
      </c>
      <c r="N50" s="4">
        <f t="shared" si="14"/>
        <v>108503.43267286618</v>
      </c>
      <c r="O50" s="4">
        <f t="shared" si="15"/>
        <v>90402.535880227282</v>
      </c>
      <c r="P50" s="4">
        <f t="shared" si="16"/>
        <v>113571.49082523902</v>
      </c>
      <c r="Q50" s="4">
        <f t="shared" si="17"/>
        <v>100211.68551000478</v>
      </c>
      <c r="R50" s="4">
        <f t="shared" si="18"/>
        <v>114634.36519331214</v>
      </c>
      <c r="S50" s="4">
        <f t="shared" si="19"/>
        <v>101927.28872342201</v>
      </c>
      <c r="T50" s="4">
        <f t="shared" si="20"/>
        <v>100922.26487324148</v>
      </c>
      <c r="U50" s="4">
        <f t="shared" si="21"/>
        <v>86018.02495701205</v>
      </c>
      <c r="V50" s="4">
        <f t="shared" si="22"/>
        <v>113886.04631989654</v>
      </c>
      <c r="W50" s="4">
        <f t="shared" si="23"/>
        <v>83649.82370166808</v>
      </c>
      <c r="X50" s="4">
        <f t="shared" si="24"/>
        <v>99038.357075878201</v>
      </c>
      <c r="Y50" s="4">
        <f t="shared" si="25"/>
        <v>102186.19216322069</v>
      </c>
      <c r="Z50" s="4">
        <f t="shared" si="26"/>
        <v>103811.03077077861</v>
      </c>
      <c r="AA50" s="4">
        <f t="shared" si="27"/>
        <v>90376.271119264231</v>
      </c>
      <c r="AB50" s="4">
        <f t="shared" si="28"/>
        <v>107406.50431581227</v>
      </c>
      <c r="AC50" s="4">
        <f t="shared" si="29"/>
        <v>105443.31292855066</v>
      </c>
      <c r="AD50" s="4">
        <f t="shared" si="30"/>
        <v>96687.273444994789</v>
      </c>
      <c r="AE50" s="4">
        <f t="shared" si="31"/>
        <v>73112.956013641829</v>
      </c>
      <c r="AF50" s="4">
        <f t="shared" si="32"/>
        <v>104207.18871047549</v>
      </c>
      <c r="AG50" s="4">
        <f t="shared" si="33"/>
        <v>96304.195341325467</v>
      </c>
      <c r="AH50" s="4">
        <f t="shared" si="34"/>
        <v>94421.090452850243</v>
      </c>
      <c r="AI50" s="4">
        <f t="shared" si="35"/>
        <v>98710.370842789242</v>
      </c>
      <c r="AJ50" s="4">
        <f t="shared" si="36"/>
        <v>87325.11543819659</v>
      </c>
      <c r="AK50" s="4">
        <f t="shared" si="37"/>
        <v>88279.519709557164</v>
      </c>
      <c r="AL50" s="4">
        <f t="shared" si="38"/>
        <v>104945.36338137144</v>
      </c>
      <c r="AM50" s="4">
        <f t="shared" si="39"/>
        <v>93931.293679520139</v>
      </c>
      <c r="AN50" s="4">
        <f t="shared" si="40"/>
        <v>112667.89176484502</v>
      </c>
      <c r="AO50" s="4">
        <f t="shared" si="41"/>
        <v>101014.56335090304</v>
      </c>
      <c r="AP50" s="4">
        <f t="shared" si="42"/>
        <v>81573.521076058212</v>
      </c>
      <c r="AQ50" s="4">
        <f t="shared" si="43"/>
        <v>94072.957538464412</v>
      </c>
      <c r="AR50" s="4">
        <f t="shared" si="44"/>
        <v>102241.30654028106</v>
      </c>
      <c r="AS50" s="4">
        <f t="shared" si="45"/>
        <v>95915.168137374392</v>
      </c>
      <c r="AT50" s="4">
        <f t="shared" si="46"/>
        <v>111695.95085568528</v>
      </c>
      <c r="AU50" s="4">
        <f t="shared" si="47"/>
        <v>78697.618820203701</v>
      </c>
      <c r="AV50" s="4">
        <f t="shared" si="48"/>
        <v>103538.97956752792</v>
      </c>
      <c r="AW50" s="4">
        <f t="shared" si="49"/>
        <v>93160.361399889865</v>
      </c>
      <c r="AX50" s="4">
        <f t="shared" si="50"/>
        <v>103840.53778766854</v>
      </c>
      <c r="AY50" s="4">
        <f t="shared" si="51"/>
        <v>89649.068749457729</v>
      </c>
      <c r="AZ50" s="4">
        <f t="shared" si="52"/>
        <v>99016.899320404395</v>
      </c>
      <c r="BA50" s="4">
        <f t="shared" si="53"/>
        <v>105160.77644958074</v>
      </c>
      <c r="BB50" s="4">
        <f t="shared" si="54"/>
        <v>110792.84140886459</v>
      </c>
      <c r="BC50" s="4">
        <f t="shared" si="55"/>
        <v>98051.806226656307</v>
      </c>
      <c r="BD50" s="4">
        <f t="shared" si="56"/>
        <v>111684.95835407051</v>
      </c>
      <c r="BE50" s="4">
        <f t="shared" si="57"/>
        <v>110239.99568966647</v>
      </c>
      <c r="BF50" s="4">
        <f t="shared" si="58"/>
        <v>107670.3491696678</v>
      </c>
      <c r="BG50" s="4">
        <f t="shared" si="59"/>
        <v>97397.39071024445</v>
      </c>
      <c r="BH50" s="4">
        <f t="shared" si="60"/>
        <v>101641.91636192669</v>
      </c>
      <c r="BI50" s="4">
        <f t="shared" si="61"/>
        <v>88549.924081368372</v>
      </c>
      <c r="BJ50" s="4">
        <f t="shared" si="62"/>
        <v>112579.00286898941</v>
      </c>
      <c r="BK50" s="4">
        <f t="shared" si="63"/>
        <v>97214.815737439916</v>
      </c>
      <c r="BL50" s="4">
        <f t="shared" si="64"/>
        <v>106603.0188739359</v>
      </c>
      <c r="BM50" s="4">
        <f t="shared" si="65"/>
        <v>102563.80163377525</v>
      </c>
      <c r="BN50" s="4">
        <f t="shared" si="66"/>
        <v>95794.030732226078</v>
      </c>
      <c r="BO50" s="4">
        <f t="shared" si="67"/>
        <v>100828.83151018443</v>
      </c>
      <c r="BP50" s="4">
        <f t="shared" si="68"/>
        <v>97482.614053384066</v>
      </c>
      <c r="BQ50" s="4">
        <f t="shared" si="5"/>
        <v>97792.716367819186</v>
      </c>
      <c r="BR50" s="4">
        <f t="shared" si="94"/>
        <v>101317.98648521821</v>
      </c>
      <c r="BS50" s="4">
        <f t="shared" si="95"/>
        <v>93904.214796036642</v>
      </c>
      <c r="BT50" s="4">
        <f t="shared" si="96"/>
        <v>101492.01131807057</v>
      </c>
      <c r="BU50" s="4">
        <f t="shared" si="97"/>
        <v>86010.045458889625</v>
      </c>
      <c r="BV50" s="4">
        <f t="shared" si="98"/>
        <v>93751.338795037256</v>
      </c>
      <c r="BW50" s="4">
        <f t="shared" si="99"/>
        <v>96649.485849384859</v>
      </c>
      <c r="BX50" s="4">
        <f t="shared" si="100"/>
        <v>105202.33934677788</v>
      </c>
      <c r="BY50" s="4">
        <f t="shared" si="101"/>
        <v>100828.03229044468</v>
      </c>
      <c r="BZ50" s="4">
        <f t="shared" si="102"/>
        <v>98834.946423756526</v>
      </c>
      <c r="CA50" s="4">
        <f t="shared" si="103"/>
        <v>93217.471171730911</v>
      </c>
      <c r="CB50" s="4">
        <f t="shared" si="69"/>
        <v>98559.71512252705</v>
      </c>
      <c r="CC50" s="4">
        <f t="shared" si="70"/>
        <v>99617.894111057336</v>
      </c>
      <c r="CD50" s="4">
        <f t="shared" si="71"/>
        <v>99548.633187813612</v>
      </c>
      <c r="CE50" s="4">
        <f t="shared" si="72"/>
        <v>99775.653635343479</v>
      </c>
      <c r="CF50" s="4">
        <f t="shared" si="73"/>
        <v>92475.251148781652</v>
      </c>
      <c r="CG50" s="4">
        <f t="shared" si="74"/>
        <v>111264.1543023366</v>
      </c>
      <c r="CH50" s="4">
        <f t="shared" si="75"/>
        <v>94043.245669213269</v>
      </c>
      <c r="CI50" s="4">
        <f t="shared" si="76"/>
        <v>103669.5518400671</v>
      </c>
      <c r="CJ50" s="4">
        <f t="shared" si="77"/>
        <v>96700.139816897936</v>
      </c>
      <c r="CK50" s="4">
        <f t="shared" si="78"/>
        <v>107430.49849945624</v>
      </c>
      <c r="CL50" s="4">
        <f t="shared" si="79"/>
        <v>110933.04941591299</v>
      </c>
      <c r="CM50" s="4">
        <f t="shared" si="80"/>
        <v>113781.63723462194</v>
      </c>
      <c r="CN50" s="4">
        <f t="shared" si="81"/>
        <v>112548.98192201705</v>
      </c>
      <c r="CO50" s="4">
        <f t="shared" si="82"/>
        <v>90126.563425387882</v>
      </c>
      <c r="CP50" s="4">
        <f t="shared" si="83"/>
        <v>98290.197522371163</v>
      </c>
      <c r="CQ50" s="4">
        <f t="shared" si="84"/>
        <v>87747.549744460586</v>
      </c>
      <c r="CR50" s="4">
        <f t="shared" si="85"/>
        <v>94168.296422588348</v>
      </c>
      <c r="CS50" s="4">
        <f t="shared" si="86"/>
        <v>97404.573880852753</v>
      </c>
      <c r="CT50" s="4">
        <f t="shared" si="87"/>
        <v>97820.270860957651</v>
      </c>
      <c r="CU50" s="4">
        <f t="shared" si="88"/>
        <v>99100.767935509284</v>
      </c>
      <c r="CV50" s="4">
        <f t="shared" si="89"/>
        <v>93554.036614760305</v>
      </c>
      <c r="CW50" s="4">
        <f t="shared" si="90"/>
        <v>97126.62608188008</v>
      </c>
      <c r="CX50" s="4">
        <f t="shared" si="91"/>
        <v>90364.053812821687</v>
      </c>
      <c r="CY50" s="4">
        <f t="shared" si="92"/>
        <v>106428.63086498472</v>
      </c>
      <c r="CZ50" s="4">
        <f t="shared" si="93"/>
        <v>107145.30788702646</v>
      </c>
    </row>
    <row r="51" spans="2:104" x14ac:dyDescent="0.25">
      <c r="B51" s="1">
        <v>46418</v>
      </c>
      <c r="C51">
        <v>48</v>
      </c>
      <c r="D51" s="4">
        <f>Table1[[#This Row],[Monthly Income Invested ($)]]</f>
        <v>1578.0962</v>
      </c>
      <c r="E51" s="4">
        <f t="shared" si="4"/>
        <v>79156.223239474581</v>
      </c>
      <c r="F51" s="4">
        <f t="shared" si="6"/>
        <v>110115.38433904263</v>
      </c>
      <c r="G51" s="4">
        <f t="shared" si="7"/>
        <v>100035.70962560757</v>
      </c>
      <c r="H51" s="4">
        <f t="shared" si="8"/>
        <v>112290.81344243693</v>
      </c>
      <c r="I51" s="4">
        <f t="shared" si="9"/>
        <v>94251.51663150618</v>
      </c>
      <c r="J51" s="4">
        <f t="shared" si="10"/>
        <v>98149.251792768002</v>
      </c>
      <c r="K51" s="4">
        <f t="shared" si="11"/>
        <v>101036.40750645066</v>
      </c>
      <c r="L51" s="4">
        <f t="shared" si="12"/>
        <v>102190.74272686186</v>
      </c>
      <c r="M51" s="4">
        <f t="shared" si="13"/>
        <v>94927.879426635584</v>
      </c>
      <c r="N51" s="4">
        <f t="shared" si="14"/>
        <v>111980.33894464135</v>
      </c>
      <c r="O51" s="4">
        <f t="shared" si="15"/>
        <v>93562.67645813126</v>
      </c>
      <c r="P51" s="4">
        <f t="shared" si="16"/>
        <v>117137.08811468071</v>
      </c>
      <c r="Q51" s="4">
        <f t="shared" si="17"/>
        <v>103543.48620642988</v>
      </c>
      <c r="R51" s="4">
        <f t="shared" si="18"/>
        <v>117358.80504524526</v>
      </c>
      <c r="S51" s="4">
        <f t="shared" si="19"/>
        <v>104524.65781065624</v>
      </c>
      <c r="T51" s="4">
        <f t="shared" si="20"/>
        <v>103509.5837219739</v>
      </c>
      <c r="U51" s="4">
        <f t="shared" si="21"/>
        <v>89101.436593759761</v>
      </c>
      <c r="V51" s="4">
        <f t="shared" si="22"/>
        <v>116603.00298309552</v>
      </c>
      <c r="W51" s="4">
        <f t="shared" si="23"/>
        <v>86691.791816447279</v>
      </c>
      <c r="X51" s="4">
        <f t="shared" si="24"/>
        <v>101606.83684663699</v>
      </c>
      <c r="Y51" s="4">
        <f t="shared" si="25"/>
        <v>105552.54672607707</v>
      </c>
      <c r="Z51" s="4">
        <f t="shared" si="26"/>
        <v>95784.513550637756</v>
      </c>
      <c r="AA51" s="4">
        <f t="shared" si="27"/>
        <v>92858.130030456872</v>
      </c>
      <c r="AB51" s="4">
        <f t="shared" si="28"/>
        <v>110864.214341339</v>
      </c>
      <c r="AC51" s="4">
        <f t="shared" si="29"/>
        <v>108075.84225783616</v>
      </c>
      <c r="AD51" s="4">
        <f t="shared" si="30"/>
        <v>99957.396930282208</v>
      </c>
      <c r="AE51" s="4">
        <f t="shared" si="31"/>
        <v>74142.705043539521</v>
      </c>
      <c r="AF51" s="4">
        <f t="shared" si="32"/>
        <v>106827.35679758024</v>
      </c>
      <c r="AG51" s="4">
        <f t="shared" si="33"/>
        <v>98845.333494738719</v>
      </c>
      <c r="AH51" s="4">
        <f t="shared" si="34"/>
        <v>96943.397557378747</v>
      </c>
      <c r="AI51" s="4">
        <f t="shared" si="35"/>
        <v>101275.57075121714</v>
      </c>
      <c r="AJ51" s="4">
        <f t="shared" si="36"/>
        <v>89776.462792578561</v>
      </c>
      <c r="AK51" s="4">
        <f t="shared" si="37"/>
        <v>91402.507504474415</v>
      </c>
      <c r="AL51" s="4">
        <f t="shared" si="38"/>
        <v>107572.91321518515</v>
      </c>
      <c r="AM51" s="4">
        <f t="shared" si="39"/>
        <v>96448.702816315345</v>
      </c>
      <c r="AN51" s="4">
        <f t="shared" si="40"/>
        <v>113400.97877660868</v>
      </c>
      <c r="AO51" s="4">
        <f t="shared" si="41"/>
        <v>103602.80518441208</v>
      </c>
      <c r="AP51" s="4">
        <f t="shared" si="42"/>
        <v>83967.352486818796</v>
      </c>
      <c r="AQ51" s="4">
        <f t="shared" si="43"/>
        <v>96591.783313849053</v>
      </c>
      <c r="AR51" s="4">
        <f t="shared" si="44"/>
        <v>104841.81580568387</v>
      </c>
      <c r="AS51" s="4">
        <f t="shared" si="45"/>
        <v>99171.779779778444</v>
      </c>
      <c r="AT51" s="4">
        <f t="shared" si="46"/>
        <v>114391.00656424214</v>
      </c>
      <c r="AU51" s="4">
        <f t="shared" si="47"/>
        <v>81652.92334955727</v>
      </c>
      <c r="AV51" s="4">
        <f t="shared" si="48"/>
        <v>85983.497106194598</v>
      </c>
      <c r="AW51" s="4">
        <f t="shared" si="49"/>
        <v>95670.061213888766</v>
      </c>
      <c r="AX51" s="4">
        <f t="shared" si="50"/>
        <v>106457.03936554522</v>
      </c>
      <c r="AY51" s="4">
        <f t="shared" si="51"/>
        <v>90554.796933836798</v>
      </c>
      <c r="AZ51" s="4">
        <f t="shared" si="52"/>
        <v>101585.16451360844</v>
      </c>
      <c r="BA51" s="4">
        <f t="shared" si="53"/>
        <v>107790.48041407655</v>
      </c>
      <c r="BB51" s="4">
        <f t="shared" si="54"/>
        <v>113478.86602295324</v>
      </c>
      <c r="BC51" s="4">
        <f t="shared" si="55"/>
        <v>101345.80903562281</v>
      </c>
      <c r="BD51" s="4">
        <f t="shared" si="56"/>
        <v>114379.90413761121</v>
      </c>
      <c r="BE51" s="4">
        <f t="shared" si="57"/>
        <v>112920.49184656313</v>
      </c>
      <c r="BF51" s="4">
        <f t="shared" si="58"/>
        <v>110325.14886136448</v>
      </c>
      <c r="BG51" s="4">
        <f t="shared" si="59"/>
        <v>99949.460817346902</v>
      </c>
      <c r="BH51" s="4">
        <f t="shared" si="60"/>
        <v>104236.43172554596</v>
      </c>
      <c r="BI51" s="4">
        <f t="shared" si="61"/>
        <v>89463.895850758112</v>
      </c>
      <c r="BJ51" s="4">
        <f t="shared" si="62"/>
        <v>115282.8890976793</v>
      </c>
      <c r="BK51" s="4">
        <f t="shared" si="63"/>
        <v>99765.060094814311</v>
      </c>
      <c r="BL51" s="4">
        <f t="shared" si="64"/>
        <v>109247.14526267526</v>
      </c>
      <c r="BM51" s="4">
        <f t="shared" si="65"/>
        <v>105167.535850113</v>
      </c>
      <c r="BN51" s="4">
        <f t="shared" si="66"/>
        <v>88497.060515593505</v>
      </c>
      <c r="BO51" s="4">
        <f t="shared" si="67"/>
        <v>103415.21602528628</v>
      </c>
      <c r="BP51" s="4">
        <f t="shared" si="68"/>
        <v>98329.590647983685</v>
      </c>
      <c r="BQ51" s="4">
        <f t="shared" si="5"/>
        <v>100348.73973149738</v>
      </c>
      <c r="BR51" s="4">
        <f t="shared" si="94"/>
        <v>103909.26255007039</v>
      </c>
      <c r="BS51" s="4">
        <f t="shared" si="95"/>
        <v>96421.35314399701</v>
      </c>
      <c r="BT51" s="4">
        <f t="shared" si="96"/>
        <v>104085.02763125127</v>
      </c>
      <c r="BU51" s="4">
        <f t="shared" si="97"/>
        <v>88448.242113478525</v>
      </c>
      <c r="BV51" s="4">
        <f t="shared" si="98"/>
        <v>96266.948382987626</v>
      </c>
      <c r="BW51" s="4">
        <f t="shared" si="99"/>
        <v>99194.076907878713</v>
      </c>
      <c r="BX51" s="4">
        <f t="shared" si="100"/>
        <v>108621.4764853465</v>
      </c>
      <c r="BY51" s="4">
        <f t="shared" si="101"/>
        <v>101649.91824826635</v>
      </c>
      <c r="BZ51" s="4">
        <f t="shared" si="102"/>
        <v>102142.65418617227</v>
      </c>
      <c r="CA51" s="4">
        <f t="shared" si="103"/>
        <v>94096.436337942927</v>
      </c>
      <c r="CB51" s="4">
        <f t="shared" si="69"/>
        <v>101123.40847375232</v>
      </c>
      <c r="CC51" s="4">
        <f t="shared" si="70"/>
        <v>102939.30345800085</v>
      </c>
      <c r="CD51" s="4">
        <f t="shared" si="71"/>
        <v>102122.21571969175</v>
      </c>
      <c r="CE51" s="4">
        <f t="shared" si="72"/>
        <v>102351.50637169692</v>
      </c>
      <c r="CF51" s="4">
        <f t="shared" si="73"/>
        <v>95671.664243885331</v>
      </c>
      <c r="CG51" s="4">
        <f t="shared" si="74"/>
        <v>113954.89204535996</v>
      </c>
      <c r="CH51" s="4">
        <f t="shared" si="75"/>
        <v>94916.017526694181</v>
      </c>
      <c r="CI51" s="4">
        <f t="shared" si="76"/>
        <v>106284.34355846776</v>
      </c>
      <c r="CJ51" s="4">
        <f t="shared" si="77"/>
        <v>99245.23741506692</v>
      </c>
      <c r="CK51" s="4">
        <f t="shared" si="78"/>
        <v>110082.89968445081</v>
      </c>
      <c r="CL51" s="4">
        <f t="shared" si="79"/>
        <v>113620.47611007212</v>
      </c>
      <c r="CM51" s="4">
        <f t="shared" si="80"/>
        <v>116497.54980696816</v>
      </c>
      <c r="CN51" s="4">
        <f t="shared" si="81"/>
        <v>115252.56794123721</v>
      </c>
      <c r="CO51" s="4">
        <f t="shared" si="82"/>
        <v>92605.925259641765</v>
      </c>
      <c r="CP51" s="4">
        <f t="shared" si="83"/>
        <v>101588.37217901267</v>
      </c>
      <c r="CQ51" s="4">
        <f t="shared" si="84"/>
        <v>90203.121441905198</v>
      </c>
      <c r="CR51" s="4">
        <f t="shared" si="85"/>
        <v>95040.130399418937</v>
      </c>
      <c r="CS51" s="4">
        <f t="shared" si="86"/>
        <v>100687.25012376768</v>
      </c>
      <c r="CT51" s="4">
        <f t="shared" si="87"/>
        <v>98664.715029500469</v>
      </c>
      <c r="CU51" s="4">
        <f t="shared" si="88"/>
        <v>101669.87181486438</v>
      </c>
      <c r="CV51" s="4">
        <f t="shared" si="89"/>
        <v>96769.328455518611</v>
      </c>
      <c r="CW51" s="4">
        <f t="shared" si="90"/>
        <v>99675.988542698877</v>
      </c>
      <c r="CX51" s="4">
        <f t="shared" si="91"/>
        <v>92845.790550949911</v>
      </c>
      <c r="CY51" s="4">
        <f t="shared" si="92"/>
        <v>109071.01337363457</v>
      </c>
      <c r="CZ51" s="4">
        <f t="shared" si="93"/>
        <v>109794.85716589673</v>
      </c>
    </row>
    <row r="52" spans="2:104" x14ac:dyDescent="0.25">
      <c r="B52" s="1">
        <v>46446</v>
      </c>
      <c r="C52">
        <v>49</v>
      </c>
      <c r="D52" s="4">
        <f>Table1[[#This Row],[Monthly Income Invested ($)]]</f>
        <v>1578.0962</v>
      </c>
      <c r="E52" s="4">
        <f t="shared" si="4"/>
        <v>81525.881671869327</v>
      </c>
      <c r="F52" s="4">
        <f t="shared" si="6"/>
        <v>112794.63438243305</v>
      </c>
      <c r="G52" s="4">
        <f t="shared" si="7"/>
        <v>102614.16292186365</v>
      </c>
      <c r="H52" s="4">
        <f t="shared" si="8"/>
        <v>115833.99887767959</v>
      </c>
      <c r="I52" s="4">
        <f t="shared" si="9"/>
        <v>96772.127997821241</v>
      </c>
      <c r="J52" s="4">
        <f t="shared" si="10"/>
        <v>98991.228604322241</v>
      </c>
      <c r="K52" s="4">
        <f t="shared" si="11"/>
        <v>103624.86778151518</v>
      </c>
      <c r="L52" s="4">
        <f t="shared" si="12"/>
        <v>104790.74635413049</v>
      </c>
      <c r="M52" s="4">
        <f t="shared" si="13"/>
        <v>97455.25442090194</v>
      </c>
      <c r="N52" s="4">
        <f t="shared" si="14"/>
        <v>115518.09107617258</v>
      </c>
      <c r="O52" s="4">
        <f t="shared" si="15"/>
        <v>96778.11949614856</v>
      </c>
      <c r="P52" s="4">
        <f t="shared" si="16"/>
        <v>120765.08335668762</v>
      </c>
      <c r="Q52" s="4">
        <f t="shared" si="17"/>
        <v>106933.59341504241</v>
      </c>
      <c r="R52" s="4">
        <f t="shared" si="18"/>
        <v>120110.48929569771</v>
      </c>
      <c r="S52" s="4">
        <f t="shared" si="19"/>
        <v>107148.00058876281</v>
      </c>
      <c r="T52" s="4">
        <f t="shared" si="20"/>
        <v>106122.77575919364</v>
      </c>
      <c r="U52" s="4">
        <f t="shared" si="21"/>
        <v>92238.807934150565</v>
      </c>
      <c r="V52" s="4">
        <f t="shared" si="22"/>
        <v>119347.12921292648</v>
      </c>
      <c r="W52" s="4">
        <f t="shared" si="23"/>
        <v>89786.994373235109</v>
      </c>
      <c r="X52" s="4">
        <f t="shared" si="24"/>
        <v>104201.00141510335</v>
      </c>
      <c r="Y52" s="4">
        <f t="shared" si="25"/>
        <v>108977.81249378342</v>
      </c>
      <c r="Z52" s="4">
        <f t="shared" si="26"/>
        <v>98320.454886144129</v>
      </c>
      <c r="AA52" s="4">
        <f t="shared" si="27"/>
        <v>95364.807530761434</v>
      </c>
      <c r="AB52" s="4">
        <f t="shared" si="28"/>
        <v>114382.43429231243</v>
      </c>
      <c r="AC52" s="4">
        <f t="shared" si="29"/>
        <v>110734.69688041453</v>
      </c>
      <c r="AD52" s="4">
        <f t="shared" si="30"/>
        <v>103284.74757656215</v>
      </c>
      <c r="AE52" s="4">
        <f t="shared" si="31"/>
        <v>75164.730955712977</v>
      </c>
      <c r="AF52" s="4">
        <f t="shared" si="32"/>
        <v>109473.72656555605</v>
      </c>
      <c r="AG52" s="4">
        <f t="shared" si="33"/>
        <v>101411.88302968611</v>
      </c>
      <c r="AH52" s="4">
        <f t="shared" si="34"/>
        <v>99490.927732952536</v>
      </c>
      <c r="AI52" s="4">
        <f t="shared" si="35"/>
        <v>103866.42265872931</v>
      </c>
      <c r="AJ52" s="4">
        <f t="shared" si="36"/>
        <v>92252.32362050435</v>
      </c>
      <c r="AK52" s="4">
        <f t="shared" si="37"/>
        <v>94580.147585802726</v>
      </c>
      <c r="AL52" s="4">
        <f t="shared" si="38"/>
        <v>110226.73854733701</v>
      </c>
      <c r="AM52" s="4">
        <f t="shared" si="39"/>
        <v>98991.286044478504</v>
      </c>
      <c r="AN52" s="4">
        <f t="shared" si="40"/>
        <v>114128.56763578411</v>
      </c>
      <c r="AO52" s="4">
        <f t="shared" si="41"/>
        <v>106216.92943625621</v>
      </c>
      <c r="AP52" s="4">
        <f t="shared" si="42"/>
        <v>86385.12221168699</v>
      </c>
      <c r="AQ52" s="4">
        <f t="shared" si="43"/>
        <v>99135.797346987543</v>
      </c>
      <c r="AR52" s="4">
        <f t="shared" si="44"/>
        <v>107468.33016374071</v>
      </c>
      <c r="AS52" s="4">
        <f t="shared" si="45"/>
        <v>102485.38212592457</v>
      </c>
      <c r="AT52" s="4">
        <f t="shared" si="46"/>
        <v>117113.01282988457</v>
      </c>
      <c r="AU52" s="4">
        <f t="shared" si="47"/>
        <v>84659.945708174535</v>
      </c>
      <c r="AV52" s="4">
        <f t="shared" si="48"/>
        <v>88421.428277256549</v>
      </c>
      <c r="AW52" s="4">
        <f t="shared" si="49"/>
        <v>98204.85802602765</v>
      </c>
      <c r="AX52" s="4">
        <f t="shared" si="50"/>
        <v>109099.70595920067</v>
      </c>
      <c r="AY52" s="4">
        <f t="shared" si="51"/>
        <v>91453.732156833023</v>
      </c>
      <c r="AZ52" s="4">
        <f t="shared" si="52"/>
        <v>104179.11235874453</v>
      </c>
      <c r="BA52" s="4">
        <f t="shared" si="53"/>
        <v>110446.48141821731</v>
      </c>
      <c r="BB52" s="4">
        <f t="shared" si="54"/>
        <v>116191.75088318277</v>
      </c>
      <c r="BC52" s="4">
        <f t="shared" si="55"/>
        <v>104697.45689374622</v>
      </c>
      <c r="BD52" s="4">
        <f t="shared" si="56"/>
        <v>117101.79937898733</v>
      </c>
      <c r="BE52" s="4">
        <f t="shared" si="57"/>
        <v>115627.79296502877</v>
      </c>
      <c r="BF52" s="4">
        <f t="shared" si="58"/>
        <v>113006.49654997812</v>
      </c>
      <c r="BG52" s="4">
        <f t="shared" si="59"/>
        <v>102527.05162552037</v>
      </c>
      <c r="BH52" s="4">
        <f t="shared" si="60"/>
        <v>106856.89224280142</v>
      </c>
      <c r="BI52" s="4">
        <f t="shared" si="61"/>
        <v>81333.911548689692</v>
      </c>
      <c r="BJ52" s="4">
        <f t="shared" si="62"/>
        <v>106212.43276979048</v>
      </c>
      <c r="BK52" s="4">
        <f t="shared" si="63"/>
        <v>102340.80689576245</v>
      </c>
      <c r="BL52" s="4">
        <f t="shared" si="64"/>
        <v>111917.71291530201</v>
      </c>
      <c r="BM52" s="4">
        <f t="shared" si="65"/>
        <v>107797.30740861413</v>
      </c>
      <c r="BN52" s="4">
        <f t="shared" si="66"/>
        <v>90960.127320749438</v>
      </c>
      <c r="BO52" s="4">
        <f t="shared" si="67"/>
        <v>106027.46438553915</v>
      </c>
      <c r="BP52" s="4">
        <f t="shared" si="68"/>
        <v>99170.214918123806</v>
      </c>
      <c r="BQ52" s="4">
        <f t="shared" si="5"/>
        <v>102930.32332881236</v>
      </c>
      <c r="BR52" s="4">
        <f t="shared" si="94"/>
        <v>106526.45137557109</v>
      </c>
      <c r="BS52" s="4">
        <f t="shared" si="95"/>
        <v>98963.662875436974</v>
      </c>
      <c r="BT52" s="4">
        <f t="shared" si="96"/>
        <v>106703.97410756379</v>
      </c>
      <c r="BU52" s="4">
        <f t="shared" si="97"/>
        <v>90910.820734613313</v>
      </c>
      <c r="BV52" s="4">
        <f t="shared" si="98"/>
        <v>98807.714066817498</v>
      </c>
      <c r="BW52" s="4">
        <f t="shared" si="99"/>
        <v>101764.1138769575</v>
      </c>
      <c r="BX52" s="4">
        <f t="shared" si="100"/>
        <v>112100.44852384007</v>
      </c>
      <c r="BY52" s="4">
        <f t="shared" si="101"/>
        <v>92219.076055263926</v>
      </c>
      <c r="BZ52" s="4">
        <f t="shared" si="102"/>
        <v>105508.24683443029</v>
      </c>
      <c r="CA52" s="4">
        <f t="shared" si="103"/>
        <v>94968.809265408359</v>
      </c>
      <c r="CB52" s="4">
        <f t="shared" si="69"/>
        <v>103712.73875848985</v>
      </c>
      <c r="CC52" s="4">
        <f t="shared" si="70"/>
        <v>106318.83746851588</v>
      </c>
      <c r="CD52" s="4">
        <f t="shared" si="71"/>
        <v>104721.53407688867</v>
      </c>
      <c r="CE52" s="4">
        <f t="shared" si="72"/>
        <v>104953.11763541389</v>
      </c>
      <c r="CF52" s="4">
        <f t="shared" si="73"/>
        <v>98924.014568153332</v>
      </c>
      <c r="CG52" s="4">
        <f t="shared" si="74"/>
        <v>116672.53716581356</v>
      </c>
      <c r="CH52" s="4">
        <f t="shared" si="75"/>
        <v>95782.243595243985</v>
      </c>
      <c r="CI52" s="4">
        <f t="shared" si="76"/>
        <v>108925.28319405245</v>
      </c>
      <c r="CJ52" s="4">
        <f t="shared" si="77"/>
        <v>101815.78598921759</v>
      </c>
      <c r="CK52" s="4">
        <f t="shared" si="78"/>
        <v>112761.82488129531</v>
      </c>
      <c r="CL52" s="4">
        <f t="shared" si="79"/>
        <v>116334.77707117285</v>
      </c>
      <c r="CM52" s="4">
        <f t="shared" si="80"/>
        <v>119240.62150503785</v>
      </c>
      <c r="CN52" s="4">
        <f t="shared" si="81"/>
        <v>117983.18982064958</v>
      </c>
      <c r="CO52" s="4">
        <f t="shared" si="82"/>
        <v>95110.080712238181</v>
      </c>
      <c r="CP52" s="4">
        <f t="shared" si="83"/>
        <v>104944.26489214539</v>
      </c>
      <c r="CQ52" s="4">
        <f t="shared" si="84"/>
        <v>92683.248856324251</v>
      </c>
      <c r="CR52" s="4">
        <f t="shared" si="85"/>
        <v>95905.425621423303</v>
      </c>
      <c r="CS52" s="4">
        <f t="shared" si="86"/>
        <v>104027.37320093362</v>
      </c>
      <c r="CT52" s="4">
        <f t="shared" si="87"/>
        <v>99502.825866779225</v>
      </c>
      <c r="CU52" s="4">
        <f t="shared" si="88"/>
        <v>104264.66673301303</v>
      </c>
      <c r="CV52" s="4">
        <f t="shared" si="89"/>
        <v>100040.88790349019</v>
      </c>
      <c r="CW52" s="4">
        <f t="shared" si="90"/>
        <v>102250.84462812587</v>
      </c>
      <c r="CX52" s="4">
        <f t="shared" si="91"/>
        <v>95352.344656459405</v>
      </c>
      <c r="CY52" s="4">
        <f t="shared" si="92"/>
        <v>111739.81970737092</v>
      </c>
      <c r="CZ52" s="4">
        <f t="shared" si="93"/>
        <v>112470.9019375557</v>
      </c>
    </row>
    <row r="53" spans="2:104" x14ac:dyDescent="0.25">
      <c r="B53" s="1">
        <v>46477</v>
      </c>
      <c r="C53">
        <v>50</v>
      </c>
      <c r="D53" s="4">
        <f>Table1[[#This Row],[Monthly Income Invested ($)]]</f>
        <v>1578.0962</v>
      </c>
      <c r="E53" s="4">
        <f t="shared" si="4"/>
        <v>83919.236688588018</v>
      </c>
      <c r="F53" s="4">
        <f t="shared" si="6"/>
        <v>115500.67692625738</v>
      </c>
      <c r="G53" s="4">
        <f t="shared" si="7"/>
        <v>105988.00697299627</v>
      </c>
      <c r="H53" s="4">
        <f t="shared" si="8"/>
        <v>118570.4350664564</v>
      </c>
      <c r="I53" s="4">
        <f t="shared" si="9"/>
        <v>99317.945477799454</v>
      </c>
      <c r="J53" s="4">
        <f t="shared" si="10"/>
        <v>101559.23709036547</v>
      </c>
      <c r="K53" s="4">
        <f t="shared" si="11"/>
        <v>106239.21265933033</v>
      </c>
      <c r="L53" s="4">
        <f t="shared" si="12"/>
        <v>107416.7500176718</v>
      </c>
      <c r="M53" s="4">
        <f t="shared" si="13"/>
        <v>100007.90316511095</v>
      </c>
      <c r="N53" s="4">
        <f t="shared" si="14"/>
        <v>118251.36818693431</v>
      </c>
      <c r="O53" s="4">
        <f t="shared" si="15"/>
        <v>99323.996891110044</v>
      </c>
      <c r="P53" s="4">
        <f t="shared" si="16"/>
        <v>123550.8303902545</v>
      </c>
      <c r="Q53" s="4">
        <f t="shared" si="17"/>
        <v>109581.02554919284</v>
      </c>
      <c r="R53" s="4">
        <f t="shared" si="18"/>
        <v>122889.69038865469</v>
      </c>
      <c r="S53" s="4">
        <f t="shared" si="19"/>
        <v>109797.57679465043</v>
      </c>
      <c r="T53" s="4">
        <f t="shared" si="20"/>
        <v>108762.09971678558</v>
      </c>
      <c r="U53" s="4">
        <f t="shared" si="21"/>
        <v>95431.083272998207</v>
      </c>
      <c r="V53" s="4">
        <f t="shared" si="22"/>
        <v>122118.69670505574</v>
      </c>
      <c r="W53" s="4">
        <f t="shared" si="23"/>
        <v>92262.960516967461</v>
      </c>
      <c r="X53" s="4">
        <f t="shared" si="24"/>
        <v>106821.10762925439</v>
      </c>
      <c r="Y53" s="4">
        <f t="shared" si="25"/>
        <v>111645.68681872125</v>
      </c>
      <c r="Z53" s="4">
        <f t="shared" si="26"/>
        <v>90793.580071505014</v>
      </c>
      <c r="AA53" s="4">
        <f t="shared" si="27"/>
        <v>98611.787862549769</v>
      </c>
      <c r="AB53" s="4">
        <f t="shared" si="28"/>
        <v>115102.66223512009</v>
      </c>
      <c r="AC53" s="4">
        <f t="shared" si="29"/>
        <v>114250.6502758218</v>
      </c>
      <c r="AD53" s="4">
        <f t="shared" si="30"/>
        <v>105895.69125232777</v>
      </c>
      <c r="AE53" s="4">
        <f t="shared" si="31"/>
        <v>76179.091673545132</v>
      </c>
      <c r="AF53" s="4">
        <f t="shared" si="32"/>
        <v>112146.56003121161</v>
      </c>
      <c r="AG53" s="4">
        <f t="shared" si="33"/>
        <v>104004.09805998298</v>
      </c>
      <c r="AH53" s="4">
        <f t="shared" si="34"/>
        <v>102063.93321028206</v>
      </c>
      <c r="AI53" s="4">
        <f t="shared" si="35"/>
        <v>106483.1830853166</v>
      </c>
      <c r="AJ53" s="4">
        <f t="shared" si="36"/>
        <v>94752.943056709395</v>
      </c>
      <c r="AK53" s="4">
        <f t="shared" si="37"/>
        <v>97104.045261660751</v>
      </c>
      <c r="AL53" s="4">
        <f t="shared" si="38"/>
        <v>112907.10213281038</v>
      </c>
      <c r="AM53" s="4">
        <f t="shared" si="39"/>
        <v>101559.29510492329</v>
      </c>
      <c r="AN53" s="4">
        <f t="shared" si="40"/>
        <v>116847.94951214196</v>
      </c>
      <c r="AO53" s="4">
        <f t="shared" si="41"/>
        <v>108857.19493061877</v>
      </c>
      <c r="AP53" s="4">
        <f t="shared" si="42"/>
        <v>89474.95805039152</v>
      </c>
      <c r="AQ53" s="4">
        <f t="shared" si="43"/>
        <v>101705.25152045742</v>
      </c>
      <c r="AR53" s="4">
        <f t="shared" si="44"/>
        <v>110121.10966537813</v>
      </c>
      <c r="AS53" s="4">
        <f t="shared" si="45"/>
        <v>105856.97251312826</v>
      </c>
      <c r="AT53" s="4">
        <f t="shared" si="46"/>
        <v>119862.23915818341</v>
      </c>
      <c r="AU53" s="4">
        <f t="shared" si="47"/>
        <v>87084.641365256277</v>
      </c>
      <c r="AV53" s="4">
        <f t="shared" si="48"/>
        <v>90883.738760029111</v>
      </c>
      <c r="AW53" s="4">
        <f t="shared" si="49"/>
        <v>99046.417790832449</v>
      </c>
      <c r="AX53" s="4">
        <f t="shared" si="50"/>
        <v>112587.04701348669</v>
      </c>
      <c r="AY53" s="4">
        <f t="shared" si="51"/>
        <v>93946.365678401358</v>
      </c>
      <c r="AZ53" s="4">
        <f t="shared" si="52"/>
        <v>107580.34302502256</v>
      </c>
      <c r="BA53" s="4">
        <f t="shared" si="53"/>
        <v>113957.39104303613</v>
      </c>
      <c r="BB53" s="4">
        <f t="shared" si="54"/>
        <v>118931.7645920146</v>
      </c>
      <c r="BC53" s="4">
        <f t="shared" si="55"/>
        <v>107322.52766268369</v>
      </c>
      <c r="BD53" s="4">
        <f t="shared" si="56"/>
        <v>120729.17706811962</v>
      </c>
      <c r="BE53" s="4">
        <f t="shared" si="57"/>
        <v>118362.16709467905</v>
      </c>
      <c r="BF53" s="4">
        <f t="shared" si="58"/>
        <v>115714.65771547791</v>
      </c>
      <c r="BG53" s="4">
        <f t="shared" si="59"/>
        <v>94617.376507598019</v>
      </c>
      <c r="BH53" s="4">
        <f t="shared" si="60"/>
        <v>109503.55736522944</v>
      </c>
      <c r="BI53" s="4">
        <f t="shared" si="61"/>
        <v>83725.346864176594</v>
      </c>
      <c r="BJ53" s="4">
        <f t="shared" si="62"/>
        <v>109649.24654326182</v>
      </c>
      <c r="BK53" s="4">
        <f t="shared" si="63"/>
        <v>104942.31116472007</v>
      </c>
      <c r="BL53" s="4">
        <f t="shared" si="64"/>
        <v>115454.36909131979</v>
      </c>
      <c r="BM53" s="4">
        <f t="shared" si="65"/>
        <v>110453.37668270027</v>
      </c>
      <c r="BN53" s="4">
        <f t="shared" si="66"/>
        <v>93447.824793956926</v>
      </c>
      <c r="BO53" s="4">
        <f t="shared" si="67"/>
        <v>108665.83522939454</v>
      </c>
      <c r="BP53" s="4">
        <f t="shared" si="68"/>
        <v>102483.78987919098</v>
      </c>
      <c r="BQ53" s="4">
        <f t="shared" si="5"/>
        <v>105537.72276210049</v>
      </c>
      <c r="BR53" s="4">
        <f t="shared" si="94"/>
        <v>109968.7604746436</v>
      </c>
      <c r="BS53" s="4">
        <f t="shared" si="95"/>
        <v>99799.531603871204</v>
      </c>
      <c r="BT53" s="4">
        <f t="shared" si="96"/>
        <v>109349.11004863943</v>
      </c>
      <c r="BU53" s="4">
        <f t="shared" si="97"/>
        <v>93398.025141959442</v>
      </c>
      <c r="BV53" s="4">
        <f t="shared" si="98"/>
        <v>101373.88740748567</v>
      </c>
      <c r="BW53" s="4">
        <f t="shared" si="99"/>
        <v>104359.85121572707</v>
      </c>
      <c r="BX53" s="4">
        <f t="shared" si="100"/>
        <v>114799.54920907847</v>
      </c>
      <c r="BY53" s="4">
        <f t="shared" si="101"/>
        <v>94719.363015816562</v>
      </c>
      <c r="BZ53" s="4">
        <f t="shared" si="102"/>
        <v>108141.4255027746</v>
      </c>
      <c r="CA53" s="4">
        <f t="shared" si="103"/>
        <v>97496.59355806245</v>
      </c>
      <c r="CB53" s="4">
        <f t="shared" si="69"/>
        <v>106327.96234607475</v>
      </c>
      <c r="CC53" s="4">
        <f t="shared" si="70"/>
        <v>108960.12204320103</v>
      </c>
      <c r="CD53" s="4">
        <f t="shared" si="71"/>
        <v>107346.84561765756</v>
      </c>
      <c r="CE53" s="4">
        <f t="shared" si="72"/>
        <v>107580.74501176803</v>
      </c>
      <c r="CF53" s="4">
        <f t="shared" si="73"/>
        <v>99760.18065889219</v>
      </c>
      <c r="CG53" s="4">
        <f t="shared" si="74"/>
        <v>117375.58933706996</v>
      </c>
      <c r="CH53" s="4">
        <f t="shared" si="75"/>
        <v>89132.876152344688</v>
      </c>
      <c r="CI53" s="4">
        <f t="shared" si="76"/>
        <v>109686.43977009706</v>
      </c>
      <c r="CJ53" s="4">
        <f t="shared" si="77"/>
        <v>104412.04004910977</v>
      </c>
      <c r="CK53" s="4">
        <f t="shared" si="78"/>
        <v>116313.25301671798</v>
      </c>
      <c r="CL53" s="4">
        <f t="shared" si="79"/>
        <v>119948.73186991838</v>
      </c>
      <c r="CM53" s="4">
        <f t="shared" si="80"/>
        <v>119924.41304375007</v>
      </c>
      <c r="CN53" s="4">
        <f t="shared" si="81"/>
        <v>120741.11791885608</v>
      </c>
      <c r="CO53" s="4">
        <f t="shared" si="82"/>
        <v>97639.277719360558</v>
      </c>
      <c r="CP53" s="4">
        <f t="shared" si="83"/>
        <v>105735.2791054543</v>
      </c>
      <c r="CQ53" s="4">
        <f t="shared" si="84"/>
        <v>95188.177544887498</v>
      </c>
      <c r="CR53" s="4">
        <f t="shared" si="85"/>
        <v>98442.576077637539</v>
      </c>
      <c r="CS53" s="4">
        <f t="shared" si="86"/>
        <v>106645.74313294297</v>
      </c>
      <c r="CT53" s="4">
        <f t="shared" si="87"/>
        <v>102822.22151944786</v>
      </c>
      <c r="CU53" s="4">
        <f t="shared" si="88"/>
        <v>107667.39460084077</v>
      </c>
      <c r="CV53" s="4">
        <f t="shared" si="89"/>
        <v>102619.3929825251</v>
      </c>
      <c r="CW53" s="4">
        <f t="shared" si="90"/>
        <v>104851.44927440713</v>
      </c>
      <c r="CX53" s="4">
        <f t="shared" si="91"/>
        <v>96215.298271535969</v>
      </c>
      <c r="CY53" s="4">
        <f t="shared" si="92"/>
        <v>114435.31410444462</v>
      </c>
      <c r="CZ53" s="4">
        <f t="shared" si="93"/>
        <v>115173.70715693125</v>
      </c>
    </row>
    <row r="54" spans="2:104" x14ac:dyDescent="0.25">
      <c r="B54" s="1">
        <v>46507</v>
      </c>
      <c r="C54">
        <v>51</v>
      </c>
      <c r="D54" s="4">
        <f>Table1[[#This Row],[Monthly Income Invested ($)]]</f>
        <v>1578.0962</v>
      </c>
      <c r="E54" s="4">
        <f t="shared" si="4"/>
        <v>86336.525255473898</v>
      </c>
      <c r="F54" s="4">
        <f t="shared" si="6"/>
        <v>118233.77989551995</v>
      </c>
      <c r="G54" s="4">
        <f t="shared" si="7"/>
        <v>98478.803965521336</v>
      </c>
      <c r="H54" s="4">
        <f t="shared" si="8"/>
        <v>121334.23561712097</v>
      </c>
      <c r="I54" s="4">
        <f t="shared" si="9"/>
        <v>101889.22113257746</v>
      </c>
      <c r="J54" s="4">
        <f t="shared" si="10"/>
        <v>104152.92566126912</v>
      </c>
      <c r="K54" s="4">
        <f t="shared" si="11"/>
        <v>108879.70098592363</v>
      </c>
      <c r="L54" s="4">
        <f t="shared" si="12"/>
        <v>110069.01371784852</v>
      </c>
      <c r="M54" s="4">
        <f t="shared" si="13"/>
        <v>102586.07839676207</v>
      </c>
      <c r="N54" s="4">
        <f t="shared" si="14"/>
        <v>121011.97806880366</v>
      </c>
      <c r="O54" s="4">
        <f t="shared" si="15"/>
        <v>101895.33306002115</v>
      </c>
      <c r="P54" s="4">
        <f t="shared" si="16"/>
        <v>126364.43489415705</v>
      </c>
      <c r="Q54" s="4">
        <f t="shared" si="17"/>
        <v>112254.93200468477</v>
      </c>
      <c r="R54" s="4">
        <f t="shared" si="18"/>
        <v>125696.68349254124</v>
      </c>
      <c r="S54" s="4">
        <f t="shared" si="19"/>
        <v>112473.64876259695</v>
      </c>
      <c r="T54" s="4">
        <f t="shared" si="20"/>
        <v>111427.81691395344</v>
      </c>
      <c r="U54" s="4">
        <f t="shared" si="21"/>
        <v>98679.223430275684</v>
      </c>
      <c r="V54" s="4">
        <f t="shared" si="22"/>
        <v>124917.9798721063</v>
      </c>
      <c r="W54" s="4">
        <f t="shared" si="23"/>
        <v>94763.686322137131</v>
      </c>
      <c r="X54" s="4">
        <f t="shared" si="24"/>
        <v>109467.41490554693</v>
      </c>
      <c r="Y54" s="4">
        <f t="shared" si="25"/>
        <v>114340.23988690847</v>
      </c>
      <c r="Z54" s="4">
        <f t="shared" si="26"/>
        <v>93279.612072220058</v>
      </c>
      <c r="AA54" s="4">
        <f t="shared" si="27"/>
        <v>101915.5903501444</v>
      </c>
      <c r="AB54" s="4">
        <f t="shared" si="28"/>
        <v>115817.48846835669</v>
      </c>
      <c r="AC54" s="4">
        <f t="shared" si="29"/>
        <v>117828.13285564868</v>
      </c>
      <c r="AD54" s="4">
        <f t="shared" si="30"/>
        <v>97679.469928365943</v>
      </c>
      <c r="AE54" s="4">
        <f t="shared" si="31"/>
        <v>77185.84468599355</v>
      </c>
      <c r="AF54" s="4">
        <f t="shared" si="32"/>
        <v>103361.50964837136</v>
      </c>
      <c r="AG54" s="4">
        <f t="shared" si="33"/>
        <v>106622.23524058281</v>
      </c>
      <c r="AH54" s="4">
        <f t="shared" si="34"/>
        <v>104662.66874238488</v>
      </c>
      <c r="AI54" s="4">
        <f t="shared" si="35"/>
        <v>109126.11111616976</v>
      </c>
      <c r="AJ54" s="4">
        <f t="shared" si="36"/>
        <v>97278.568687276493</v>
      </c>
      <c r="AK54" s="4">
        <f t="shared" si="37"/>
        <v>99653.18191427736</v>
      </c>
      <c r="AL54" s="4">
        <f t="shared" si="38"/>
        <v>115614.26935413848</v>
      </c>
      <c r="AM54" s="4">
        <f t="shared" si="39"/>
        <v>104152.98425597252</v>
      </c>
      <c r="AN54" s="4">
        <f t="shared" si="40"/>
        <v>119594.52520726337</v>
      </c>
      <c r="AO54" s="4">
        <f t="shared" si="41"/>
        <v>111523.86307992497</v>
      </c>
      <c r="AP54" s="4">
        <f t="shared" si="42"/>
        <v>92618.866016273372</v>
      </c>
      <c r="AQ54" s="4">
        <f t="shared" si="43"/>
        <v>104300.40023566199</v>
      </c>
      <c r="AR54" s="4">
        <f t="shared" si="44"/>
        <v>101520.37526582873</v>
      </c>
      <c r="AS54" s="4">
        <f t="shared" si="45"/>
        <v>109287.56573210801</v>
      </c>
      <c r="AT54" s="4">
        <f t="shared" si="46"/>
        <v>122638.95774976525</v>
      </c>
      <c r="AU54" s="4">
        <f t="shared" si="47"/>
        <v>89533.583978908835</v>
      </c>
      <c r="AV54" s="4">
        <f t="shared" si="48"/>
        <v>93370.672347629399</v>
      </c>
      <c r="AW54" s="4">
        <f t="shared" si="49"/>
        <v>99881.665857401211</v>
      </c>
      <c r="AX54" s="4">
        <f t="shared" si="50"/>
        <v>116135.41653622272</v>
      </c>
      <c r="AY54" s="4">
        <f t="shared" si="51"/>
        <v>96463.925535185379</v>
      </c>
      <c r="AZ54" s="4">
        <f t="shared" si="52"/>
        <v>111041.09522796047</v>
      </c>
      <c r="BA54" s="4">
        <f t="shared" si="53"/>
        <v>117529.74158628927</v>
      </c>
      <c r="BB54" s="4">
        <f t="shared" si="54"/>
        <v>121699.17843793475</v>
      </c>
      <c r="BC54" s="4">
        <f t="shared" si="55"/>
        <v>109973.84913931052</v>
      </c>
      <c r="BD54" s="4">
        <f t="shared" si="56"/>
        <v>124420.03386681172</v>
      </c>
      <c r="BE54" s="4">
        <f t="shared" si="57"/>
        <v>109011.49646906326</v>
      </c>
      <c r="BF54" s="4">
        <f t="shared" si="58"/>
        <v>118449.90049263269</v>
      </c>
      <c r="BG54" s="4">
        <f t="shared" si="59"/>
        <v>97141.646472673994</v>
      </c>
      <c r="BH54" s="4">
        <f t="shared" si="60"/>
        <v>112176.68913888173</v>
      </c>
      <c r="BI54" s="4">
        <f t="shared" si="61"/>
        <v>86140.696532818358</v>
      </c>
      <c r="BJ54" s="4">
        <f t="shared" si="62"/>
        <v>113146.20455776891</v>
      </c>
      <c r="BK54" s="4">
        <f t="shared" si="63"/>
        <v>107569.83047636728</v>
      </c>
      <c r="BL54" s="4">
        <f t="shared" si="64"/>
        <v>119052.91675041789</v>
      </c>
      <c r="BM54" s="4">
        <f t="shared" si="65"/>
        <v>113136.00664952728</v>
      </c>
      <c r="BN54" s="4">
        <f t="shared" si="66"/>
        <v>95960.399241896492</v>
      </c>
      <c r="BO54" s="4">
        <f t="shared" si="67"/>
        <v>111330.58978168848</v>
      </c>
      <c r="BP54" s="4">
        <f t="shared" si="68"/>
        <v>105855.35240207684</v>
      </c>
      <c r="BQ54" s="4">
        <f t="shared" si="5"/>
        <v>108171.19618972149</v>
      </c>
      <c r="BR54" s="4">
        <f t="shared" si="94"/>
        <v>113471.30998294987</v>
      </c>
      <c r="BS54" s="4">
        <f t="shared" si="95"/>
        <v>100629.13131684218</v>
      </c>
      <c r="BT54" s="4">
        <f t="shared" si="96"/>
        <v>112020.69734912582</v>
      </c>
      <c r="BU54" s="4">
        <f t="shared" si="97"/>
        <v>95910.101593379033</v>
      </c>
      <c r="BV54" s="4">
        <f t="shared" si="98"/>
        <v>103965.72248156053</v>
      </c>
      <c r="BW54" s="4">
        <f t="shared" si="99"/>
        <v>106981.54592788435</v>
      </c>
      <c r="BX54" s="4">
        <f t="shared" si="100"/>
        <v>117525.64090116926</v>
      </c>
      <c r="BY54" s="4">
        <f t="shared" si="101"/>
        <v>97244.652845974735</v>
      </c>
      <c r="BZ54" s="4">
        <f t="shared" si="102"/>
        <v>110800.93595780234</v>
      </c>
      <c r="CA54" s="4">
        <f t="shared" si="103"/>
        <v>100049.65569364307</v>
      </c>
      <c r="CB54" s="4">
        <f t="shared" si="69"/>
        <v>108969.33816953551</v>
      </c>
      <c r="CC54" s="4">
        <f t="shared" si="70"/>
        <v>111627.81946363304</v>
      </c>
      <c r="CD54" s="4">
        <f t="shared" si="71"/>
        <v>109998.41027383413</v>
      </c>
      <c r="CE54" s="4">
        <f t="shared" si="72"/>
        <v>110234.6486618857</v>
      </c>
      <c r="CF54" s="4">
        <f t="shared" si="73"/>
        <v>100590.0755039505</v>
      </c>
      <c r="CG54" s="4">
        <f t="shared" si="74"/>
        <v>118073.36861704194</v>
      </c>
      <c r="CH54" s="4">
        <f t="shared" si="75"/>
        <v>92270.797685010722</v>
      </c>
      <c r="CI54" s="4">
        <f t="shared" si="76"/>
        <v>110441.88767182133</v>
      </c>
      <c r="CJ54" s="4">
        <f t="shared" si="77"/>
        <v>107034.25664960087</v>
      </c>
      <c r="CK54" s="4">
        <f t="shared" si="78"/>
        <v>119926.83114451055</v>
      </c>
      <c r="CL54" s="4">
        <f t="shared" si="79"/>
        <v>123625.93087764196</v>
      </c>
      <c r="CM54" s="4">
        <f t="shared" si="80"/>
        <v>120603.07614592195</v>
      </c>
      <c r="CN54" s="4">
        <f t="shared" si="81"/>
        <v>123526.62529804464</v>
      </c>
      <c r="CO54" s="4">
        <f t="shared" si="82"/>
        <v>100193.76669655416</v>
      </c>
      <c r="CP54" s="4">
        <f t="shared" si="83"/>
        <v>106520.3607121634</v>
      </c>
      <c r="CQ54" s="4">
        <f t="shared" si="84"/>
        <v>97718.155520336368</v>
      </c>
      <c r="CR54" s="4">
        <f t="shared" si="85"/>
        <v>101005.09803841391</v>
      </c>
      <c r="CS54" s="4">
        <f t="shared" si="86"/>
        <v>109290.2967642724</v>
      </c>
      <c r="CT54" s="4">
        <f t="shared" si="87"/>
        <v>106199.7065960382</v>
      </c>
      <c r="CU54" s="4">
        <f t="shared" si="88"/>
        <v>111129.67020635548</v>
      </c>
      <c r="CV54" s="4">
        <f t="shared" si="89"/>
        <v>105223.68311235035</v>
      </c>
      <c r="CW54" s="4">
        <f t="shared" si="90"/>
        <v>107478.0599671512</v>
      </c>
      <c r="CX54" s="4">
        <f t="shared" si="91"/>
        <v>97071.779734499447</v>
      </c>
      <c r="CY54" s="4">
        <f t="shared" si="92"/>
        <v>117157.76344548906</v>
      </c>
      <c r="CZ54" s="4">
        <f t="shared" si="93"/>
        <v>117903.54042850056</v>
      </c>
    </row>
    <row r="55" spans="2:104" x14ac:dyDescent="0.25">
      <c r="B55" s="1">
        <v>46538</v>
      </c>
      <c r="C55">
        <v>52</v>
      </c>
      <c r="D55" s="4">
        <f>Table1[[#This Row],[Monthly Income Invested ($)]]</f>
        <v>1578.0962</v>
      </c>
      <c r="E55" s="4">
        <f t="shared" si="4"/>
        <v>88777.986708028635</v>
      </c>
      <c r="F55" s="4">
        <f t="shared" si="6"/>
        <v>108894.79250502764</v>
      </c>
      <c r="G55" s="4">
        <f t="shared" si="7"/>
        <v>101780.27923491797</v>
      </c>
      <c r="H55" s="4">
        <f t="shared" si="8"/>
        <v>111713.10675596296</v>
      </c>
      <c r="I55" s="4">
        <f t="shared" si="9"/>
        <v>104486.20954390323</v>
      </c>
      <c r="J55" s="4">
        <f t="shared" si="10"/>
        <v>106772.55111788181</v>
      </c>
      <c r="K55" s="4">
        <f t="shared" si="11"/>
        <v>100391.93477620458</v>
      </c>
      <c r="L55" s="4">
        <f t="shared" si="12"/>
        <v>112747.80005502701</v>
      </c>
      <c r="M55" s="4">
        <f t="shared" si="13"/>
        <v>105190.03538072969</v>
      </c>
      <c r="N55" s="4">
        <f t="shared" si="14"/>
        <v>123800.19404949169</v>
      </c>
      <c r="O55" s="4">
        <f t="shared" si="15"/>
        <v>104492.38259062136</v>
      </c>
      <c r="P55" s="4">
        <f t="shared" si="16"/>
        <v>129206.17544309862</v>
      </c>
      <c r="Q55" s="4">
        <f t="shared" si="17"/>
        <v>114955.57752473162</v>
      </c>
      <c r="R55" s="4">
        <f t="shared" si="18"/>
        <v>128531.74652746666</v>
      </c>
      <c r="S55" s="4">
        <f t="shared" si="19"/>
        <v>115176.48145022291</v>
      </c>
      <c r="T55" s="4">
        <f t="shared" si="20"/>
        <v>114120.19128309298</v>
      </c>
      <c r="U55" s="4">
        <f t="shared" si="21"/>
        <v>101984.20604030552</v>
      </c>
      <c r="V55" s="4">
        <f t="shared" si="22"/>
        <v>127745.25587082736</v>
      </c>
      <c r="W55" s="4">
        <f t="shared" si="23"/>
        <v>97289.419385358502</v>
      </c>
      <c r="X55" s="4">
        <f t="shared" si="24"/>
        <v>112140.1852546024</v>
      </c>
      <c r="Y55" s="4">
        <f t="shared" si="25"/>
        <v>117061.73848577756</v>
      </c>
      <c r="Z55" s="4">
        <f t="shared" si="26"/>
        <v>95790.504392942254</v>
      </c>
      <c r="AA55" s="4">
        <f t="shared" si="27"/>
        <v>105277.20938127192</v>
      </c>
      <c r="AB55" s="4">
        <f t="shared" si="28"/>
        <v>116526.95350484402</v>
      </c>
      <c r="AC55" s="4">
        <f t="shared" si="29"/>
        <v>121468.22138062255</v>
      </c>
      <c r="AD55" s="4">
        <f t="shared" si="30"/>
        <v>100234.36082764961</v>
      </c>
      <c r="AE55" s="4">
        <f t="shared" si="31"/>
        <v>78185.047050848603</v>
      </c>
      <c r="AF55" s="4">
        <f t="shared" si="32"/>
        <v>105973.22094485507</v>
      </c>
      <c r="AG55" s="4">
        <f t="shared" si="33"/>
        <v>109266.55379298865</v>
      </c>
      <c r="AH55" s="4">
        <f t="shared" si="34"/>
        <v>107287.39162980873</v>
      </c>
      <c r="AI55" s="4">
        <f t="shared" si="35"/>
        <v>111795.46842733146</v>
      </c>
      <c r="AJ55" s="4">
        <f t="shared" si="36"/>
        <v>99829.450574149261</v>
      </c>
      <c r="AK55" s="4">
        <f t="shared" si="37"/>
        <v>102227.80993342014</v>
      </c>
      <c r="AL55" s="4">
        <f t="shared" si="38"/>
        <v>118348.50824767987</v>
      </c>
      <c r="AM55" s="4">
        <f t="shared" si="39"/>
        <v>106772.61029853225</v>
      </c>
      <c r="AN55" s="4">
        <f t="shared" si="40"/>
        <v>122368.56665933601</v>
      </c>
      <c r="AO55" s="4">
        <f t="shared" si="41"/>
        <v>114217.19791072422</v>
      </c>
      <c r="AP55" s="4">
        <f t="shared" si="42"/>
        <v>95817.792371558156</v>
      </c>
      <c r="AQ55" s="4">
        <f t="shared" si="43"/>
        <v>106921.50043801861</v>
      </c>
      <c r="AR55" s="4">
        <f t="shared" si="44"/>
        <v>104113.67521848701</v>
      </c>
      <c r="AS55" s="4">
        <f t="shared" si="45"/>
        <v>112778.19433241991</v>
      </c>
      <c r="AT55" s="4">
        <f t="shared" si="46"/>
        <v>125443.44352726291</v>
      </c>
      <c r="AU55" s="4">
        <f t="shared" si="47"/>
        <v>92007.016018697919</v>
      </c>
      <c r="AV55" s="4">
        <f t="shared" si="48"/>
        <v>95882.475271105694</v>
      </c>
      <c r="AW55" s="4">
        <f t="shared" si="49"/>
        <v>100710.64956347071</v>
      </c>
      <c r="AX55" s="4">
        <f t="shared" si="50"/>
        <v>119745.88252560663</v>
      </c>
      <c r="AY55" s="4">
        <f t="shared" si="51"/>
        <v>99006.660990537232</v>
      </c>
      <c r="AZ55" s="4">
        <f t="shared" si="52"/>
        <v>114562.41059444979</v>
      </c>
      <c r="BA55" s="4">
        <f t="shared" si="53"/>
        <v>121164.60826404934</v>
      </c>
      <c r="BB55" s="4">
        <f t="shared" si="54"/>
        <v>124494.2664223141</v>
      </c>
      <c r="BC55" s="4">
        <f t="shared" si="55"/>
        <v>112651.68383070362</v>
      </c>
      <c r="BD55" s="4">
        <f t="shared" si="56"/>
        <v>128175.48065948093</v>
      </c>
      <c r="BE55" s="4">
        <f t="shared" si="57"/>
        <v>111679.70763375389</v>
      </c>
      <c r="BF55" s="4">
        <f t="shared" si="58"/>
        <v>121212.49569755902</v>
      </c>
      <c r="BG55" s="4">
        <f t="shared" si="59"/>
        <v>99691.15913740074</v>
      </c>
      <c r="BH55" s="4">
        <f t="shared" si="60"/>
        <v>114876.55223027055</v>
      </c>
      <c r="BI55" s="4">
        <f t="shared" si="61"/>
        <v>88580.199698146549</v>
      </c>
      <c r="BJ55" s="4">
        <f t="shared" si="62"/>
        <v>116704.35933752988</v>
      </c>
      <c r="BK55" s="4">
        <f t="shared" si="63"/>
        <v>110223.62498113095</v>
      </c>
      <c r="BL55" s="4">
        <f t="shared" si="64"/>
        <v>122714.43899355021</v>
      </c>
      <c r="BM55" s="4">
        <f t="shared" si="65"/>
        <v>115845.46291602254</v>
      </c>
      <c r="BN55" s="4">
        <f t="shared" si="66"/>
        <v>98498.09943431546</v>
      </c>
      <c r="BO55" s="4">
        <f t="shared" si="67"/>
        <v>114021.99187950537</v>
      </c>
      <c r="BP55" s="4">
        <f t="shared" si="68"/>
        <v>109285.9172691132</v>
      </c>
      <c r="BQ55" s="4">
        <f t="shared" si="5"/>
        <v>110831.00435161871</v>
      </c>
      <c r="BR55" s="4">
        <f t="shared" si="94"/>
        <v>117035.1541076515</v>
      </c>
      <c r="BS55" s="4">
        <f t="shared" si="95"/>
        <v>101452.50903196586</v>
      </c>
      <c r="BT55" s="4">
        <f t="shared" si="96"/>
        <v>114719.00052261709</v>
      </c>
      <c r="BU55" s="4">
        <f t="shared" si="97"/>
        <v>98447.298809312822</v>
      </c>
      <c r="BV55" s="4">
        <f t="shared" si="98"/>
        <v>106583.47590637613</v>
      </c>
      <c r="BW55" s="4">
        <f t="shared" si="99"/>
        <v>109629.4575871632</v>
      </c>
      <c r="BX55" s="4">
        <f t="shared" si="100"/>
        <v>120278.99351018095</v>
      </c>
      <c r="BY55" s="4">
        <f t="shared" si="101"/>
        <v>99795.195574434489</v>
      </c>
      <c r="BZ55" s="4">
        <f t="shared" si="102"/>
        <v>113487.04151738036</v>
      </c>
      <c r="CA55" s="4">
        <f t="shared" si="103"/>
        <v>102628.2484505795</v>
      </c>
      <c r="CB55" s="4">
        <f t="shared" si="69"/>
        <v>111637.12775123086</v>
      </c>
      <c r="CC55" s="4">
        <f t="shared" si="70"/>
        <v>114322.19385826937</v>
      </c>
      <c r="CD55" s="4">
        <f t="shared" si="71"/>
        <v>112676.49057657247</v>
      </c>
      <c r="CE55" s="4">
        <f t="shared" si="72"/>
        <v>112915.09134850456</v>
      </c>
      <c r="CF55" s="4">
        <f t="shared" si="73"/>
        <v>101413.74613767088</v>
      </c>
      <c r="CG55" s="4">
        <f t="shared" si="74"/>
        <v>118765.91455241413</v>
      </c>
      <c r="CH55" s="4">
        <f t="shared" si="75"/>
        <v>95463.63284449841</v>
      </c>
      <c r="CI55" s="4">
        <f t="shared" si="76"/>
        <v>111191.66971428267</v>
      </c>
      <c r="CJ55" s="4">
        <f t="shared" si="77"/>
        <v>109682.69541609687</v>
      </c>
      <c r="CK55" s="4">
        <f t="shared" si="78"/>
        <v>123603.64688953949</v>
      </c>
      <c r="CL55" s="4">
        <f t="shared" si="79"/>
        <v>127367.48086800071</v>
      </c>
      <c r="CM55" s="4">
        <f t="shared" si="80"/>
        <v>121276.64927482755</v>
      </c>
      <c r="CN55" s="4">
        <f t="shared" si="81"/>
        <v>126339.9877510251</v>
      </c>
      <c r="CO55" s="4">
        <f t="shared" si="82"/>
        <v>102773.8005635197</v>
      </c>
      <c r="CP55" s="4">
        <f t="shared" si="83"/>
        <v>107299.55420682218</v>
      </c>
      <c r="CQ55" s="4">
        <f t="shared" si="84"/>
        <v>100273.43327553973</v>
      </c>
      <c r="CR55" s="4">
        <f t="shared" si="85"/>
        <v>103593.24521879805</v>
      </c>
      <c r="CS55" s="4">
        <f t="shared" si="86"/>
        <v>111961.29593191513</v>
      </c>
      <c r="CT55" s="4">
        <f t="shared" si="87"/>
        <v>109636.29766146888</v>
      </c>
      <c r="CU55" s="4">
        <f t="shared" si="88"/>
        <v>114652.53563496671</v>
      </c>
      <c r="CV55" s="4">
        <f t="shared" si="89"/>
        <v>107854.01614347385</v>
      </c>
      <c r="CW55" s="4">
        <f t="shared" si="90"/>
        <v>110130.93676682272</v>
      </c>
      <c r="CX55" s="4">
        <f t="shared" si="91"/>
        <v>97921.837586490699</v>
      </c>
      <c r="CY55" s="4">
        <f t="shared" si="92"/>
        <v>119907.43727994396</v>
      </c>
      <c r="CZ55" s="4">
        <f t="shared" si="93"/>
        <v>120660.67203278557</v>
      </c>
    </row>
    <row r="56" spans="2:104" x14ac:dyDescent="0.25">
      <c r="B56" s="1">
        <v>46568</v>
      </c>
      <c r="C56">
        <v>53</v>
      </c>
      <c r="D56" s="4">
        <f>Table1[[#This Row],[Monthly Income Invested ($)]]</f>
        <v>1578.0962</v>
      </c>
      <c r="E56" s="4">
        <f t="shared" si="4"/>
        <v>91243.862775108923</v>
      </c>
      <c r="F56" s="4">
        <f t="shared" si="6"/>
        <v>109656.17776123993</v>
      </c>
      <c r="G56" s="4">
        <f t="shared" si="7"/>
        <v>104376.17822726714</v>
      </c>
      <c r="H56" s="4">
        <f t="shared" si="8"/>
        <v>112453.35465529324</v>
      </c>
      <c r="I56" s="4">
        <f t="shared" si="9"/>
        <v>107109.16783934226</v>
      </c>
      <c r="J56" s="4">
        <f t="shared" si="10"/>
        <v>109418.37282906064</v>
      </c>
      <c r="K56" s="4">
        <f t="shared" si="11"/>
        <v>102973.95032396662</v>
      </c>
      <c r="L56" s="4">
        <f t="shared" si="12"/>
        <v>116298.98275598999</v>
      </c>
      <c r="M56" s="4">
        <f t="shared" si="13"/>
        <v>107820.03193453699</v>
      </c>
      <c r="N56" s="4">
        <f t="shared" si="14"/>
        <v>127544.7936453578</v>
      </c>
      <c r="O56" s="4">
        <f t="shared" si="15"/>
        <v>107899.09548595724</v>
      </c>
      <c r="P56" s="4">
        <f t="shared" si="16"/>
        <v>132076.33339752961</v>
      </c>
      <c r="Q56" s="4">
        <f t="shared" si="17"/>
        <v>115671.50689329614</v>
      </c>
      <c r="R56" s="4">
        <f t="shared" si="18"/>
        <v>129145.85462851067</v>
      </c>
      <c r="S56" s="4">
        <f t="shared" si="19"/>
        <v>118770.16607560182</v>
      </c>
      <c r="T56" s="4">
        <f t="shared" si="20"/>
        <v>117695.39083054711</v>
      </c>
      <c r="U56" s="4">
        <f t="shared" si="21"/>
        <v>104582.14430070858</v>
      </c>
      <c r="V56" s="4">
        <f t="shared" si="22"/>
        <v>130600.80462953563</v>
      </c>
      <c r="W56" s="4">
        <f t="shared" si="23"/>
        <v>100570.08042460229</v>
      </c>
      <c r="X56" s="4">
        <f t="shared" si="24"/>
        <v>114839.68330714843</v>
      </c>
      <c r="Y56" s="4">
        <f t="shared" si="25"/>
        <v>119810.45207063534</v>
      </c>
      <c r="Z56" s="4">
        <f t="shared" si="26"/>
        <v>98326.505636871676</v>
      </c>
      <c r="AA56" s="4">
        <f t="shared" si="27"/>
        <v>107908.07767508464</v>
      </c>
      <c r="AB56" s="4">
        <f t="shared" si="28"/>
        <v>119270.31923989246</v>
      </c>
      <c r="AC56" s="4">
        <f t="shared" si="29"/>
        <v>124260.99979442878</v>
      </c>
      <c r="AD56" s="4">
        <f t="shared" si="30"/>
        <v>103566.55834213349</v>
      </c>
      <c r="AE56" s="4">
        <f t="shared" si="31"/>
        <v>80544.993721357096</v>
      </c>
      <c r="AF56" s="4">
        <f t="shared" si="32"/>
        <v>108611.04935430363</v>
      </c>
      <c r="AG56" s="4">
        <f t="shared" si="33"/>
        <v>111937.31553091854</v>
      </c>
      <c r="AH56" s="4">
        <f t="shared" si="34"/>
        <v>109938.36174610682</v>
      </c>
      <c r="AI56" s="4">
        <f t="shared" si="35"/>
        <v>114491.51931160477</v>
      </c>
      <c r="AJ56" s="4">
        <f t="shared" si="36"/>
        <v>100658.82589484315</v>
      </c>
      <c r="AK56" s="4">
        <f t="shared" si="37"/>
        <v>104828.18423275434</v>
      </c>
      <c r="AL56" s="4">
        <f t="shared" si="38"/>
        <v>121997.70334201428</v>
      </c>
      <c r="AM56" s="4">
        <f t="shared" si="39"/>
        <v>109418.43260151758</v>
      </c>
      <c r="AN56" s="4">
        <f t="shared" si="40"/>
        <v>125170.34852592937</v>
      </c>
      <c r="AO56" s="4">
        <f t="shared" si="41"/>
        <v>116937.46608983146</v>
      </c>
      <c r="AP56" s="4">
        <f t="shared" si="42"/>
        <v>98354.066495273742</v>
      </c>
      <c r="AQ56" s="4">
        <f t="shared" si="43"/>
        <v>107697.68538473349</v>
      </c>
      <c r="AR56" s="4">
        <f t="shared" si="44"/>
        <v>106732.90817067189</v>
      </c>
      <c r="AS56" s="4">
        <f t="shared" si="45"/>
        <v>115484.07247574411</v>
      </c>
      <c r="AT56" s="4">
        <f t="shared" si="46"/>
        <v>129216.79998899001</v>
      </c>
      <c r="AU56" s="4">
        <f t="shared" si="47"/>
        <v>94505.1823788849</v>
      </c>
      <c r="AV56" s="4">
        <f t="shared" si="48"/>
        <v>98419.396223816744</v>
      </c>
      <c r="AW56" s="4">
        <f t="shared" si="49"/>
        <v>103295.85225910542</v>
      </c>
      <c r="AX56" s="4">
        <f t="shared" si="50"/>
        <v>123419.53166980475</v>
      </c>
      <c r="AY56" s="4">
        <f t="shared" si="51"/>
        <v>101574.82380044261</v>
      </c>
      <c r="AZ56" s="4">
        <f t="shared" si="52"/>
        <v>117286.13090039429</v>
      </c>
      <c r="BA56" s="4">
        <f t="shared" si="53"/>
        <v>123954.35054668984</v>
      </c>
      <c r="BB56" s="4">
        <f t="shared" si="54"/>
        <v>128251.01228470462</v>
      </c>
      <c r="BC56" s="4">
        <f t="shared" si="55"/>
        <v>115356.29686901066</v>
      </c>
      <c r="BD56" s="4">
        <f t="shared" si="56"/>
        <v>115913.03467908135</v>
      </c>
      <c r="BE56" s="4">
        <f t="shared" si="57"/>
        <v>115212.1987173446</v>
      </c>
      <c r="BF56" s="4">
        <f t="shared" si="58"/>
        <v>124002.71685453461</v>
      </c>
      <c r="BG56" s="4">
        <f t="shared" si="59"/>
        <v>102266.16692877475</v>
      </c>
      <c r="BH56" s="4">
        <f t="shared" si="60"/>
        <v>117603.41395257326</v>
      </c>
      <c r="BI56" s="4">
        <f t="shared" si="61"/>
        <v>91044.097895128012</v>
      </c>
      <c r="BJ56" s="4">
        <f t="shared" si="62"/>
        <v>119449.49913090518</v>
      </c>
      <c r="BK56" s="4">
        <f t="shared" si="63"/>
        <v>99877.539594395232</v>
      </c>
      <c r="BL56" s="4">
        <f t="shared" si="64"/>
        <v>126440.03787593734</v>
      </c>
      <c r="BM56" s="4">
        <f t="shared" si="65"/>
        <v>118582.01374518278</v>
      </c>
      <c r="BN56" s="4">
        <f t="shared" si="66"/>
        <v>101799.91237441599</v>
      </c>
      <c r="BO56" s="4">
        <f t="shared" si="67"/>
        <v>116740.30799830043</v>
      </c>
      <c r="BP56" s="4">
        <f t="shared" si="68"/>
        <v>110044.36908959485</v>
      </c>
      <c r="BQ56" s="4">
        <f t="shared" si="5"/>
        <v>113517.4105951349</v>
      </c>
      <c r="BR56" s="4">
        <f t="shared" si="94"/>
        <v>119783.60184872801</v>
      </c>
      <c r="BS56" s="4">
        <f t="shared" si="95"/>
        <v>104045.13032228552</v>
      </c>
      <c r="BT56" s="4">
        <f t="shared" si="96"/>
        <v>117444.28672784327</v>
      </c>
      <c r="BU56" s="4">
        <f t="shared" si="97"/>
        <v>99287.040268242985</v>
      </c>
      <c r="BV56" s="4">
        <f t="shared" si="98"/>
        <v>109227.40686543989</v>
      </c>
      <c r="BW56" s="4">
        <f t="shared" si="99"/>
        <v>112303.84836303483</v>
      </c>
      <c r="BX56" s="4">
        <f t="shared" si="100"/>
        <v>123059.87964528277</v>
      </c>
      <c r="BY56" s="4">
        <f t="shared" si="101"/>
        <v>102371.24373017883</v>
      </c>
      <c r="BZ56" s="4">
        <f t="shared" si="102"/>
        <v>116200.00813255417</v>
      </c>
      <c r="CA56" s="4">
        <f t="shared" si="103"/>
        <v>105232.62713508529</v>
      </c>
      <c r="CB56" s="4">
        <f t="shared" si="69"/>
        <v>114331.59522874317</v>
      </c>
      <c r="CC56" s="4">
        <f t="shared" si="70"/>
        <v>117043.51199685206</v>
      </c>
      <c r="CD56" s="4">
        <f t="shared" si="71"/>
        <v>115381.35168233819</v>
      </c>
      <c r="CE56" s="4">
        <f t="shared" si="72"/>
        <v>116469.2016471034</v>
      </c>
      <c r="CF56" s="4">
        <f t="shared" si="73"/>
        <v>104005.97979904759</v>
      </c>
      <c r="CG56" s="4">
        <f t="shared" si="74"/>
        <v>121531.66989793828</v>
      </c>
      <c r="CH56" s="4">
        <f t="shared" si="75"/>
        <v>97996.365372943401</v>
      </c>
      <c r="CI56" s="4">
        <f t="shared" si="76"/>
        <v>114715.62013428262</v>
      </c>
      <c r="CJ56" s="4">
        <f t="shared" si="77"/>
        <v>112357.61857025784</v>
      </c>
      <c r="CK56" s="4">
        <f t="shared" si="78"/>
        <v>126417.77955843489</v>
      </c>
      <c r="CL56" s="4">
        <f t="shared" si="79"/>
        <v>130219.25187668072</v>
      </c>
      <c r="CM56" s="4">
        <f t="shared" si="80"/>
        <v>124067.51196757583</v>
      </c>
      <c r="CN56" s="4">
        <f t="shared" si="81"/>
        <v>129181.48382853535</v>
      </c>
      <c r="CO56" s="4">
        <f t="shared" si="82"/>
        <v>105379.6347691549</v>
      </c>
      <c r="CP56" s="4">
        <f t="shared" si="83"/>
        <v>109950.64594889041</v>
      </c>
      <c r="CQ56" s="4">
        <f t="shared" si="84"/>
        <v>103606.31455786168</v>
      </c>
      <c r="CR56" s="4">
        <f t="shared" si="85"/>
        <v>106984.22321012702</v>
      </c>
      <c r="CS56" s="4">
        <f t="shared" si="86"/>
        <v>114659.00509123428</v>
      </c>
      <c r="CT56" s="4">
        <f t="shared" si="87"/>
        <v>112310.75683808357</v>
      </c>
      <c r="CU56" s="4">
        <f t="shared" si="88"/>
        <v>115370.73781770447</v>
      </c>
      <c r="CV56" s="4">
        <f t="shared" si="89"/>
        <v>110510.65250490859</v>
      </c>
      <c r="CW56" s="4">
        <f t="shared" si="90"/>
        <v>112810.34233449095</v>
      </c>
      <c r="CX56" s="4">
        <f t="shared" si="91"/>
        <v>100479.1521623556</v>
      </c>
      <c r="CY56" s="4">
        <f t="shared" si="92"/>
        <v>122684.6078527434</v>
      </c>
      <c r="CZ56" s="4">
        <f t="shared" si="93"/>
        <v>123445.37495311342</v>
      </c>
    </row>
    <row r="57" spans="2:104" x14ac:dyDescent="0.25">
      <c r="B57" s="1">
        <v>46599</v>
      </c>
      <c r="C57">
        <v>54</v>
      </c>
      <c r="D57" s="4">
        <f>Table1[[#This Row],[Monthly Income Invested ($)]]</f>
        <v>1578.0962</v>
      </c>
      <c r="E57" s="4">
        <f t="shared" si="4"/>
        <v>93734.397602860015</v>
      </c>
      <c r="F57" s="4">
        <f t="shared" si="6"/>
        <v>110411.85262803064</v>
      </c>
      <c r="G57" s="4">
        <f t="shared" si="7"/>
        <v>106998.03620953982</v>
      </c>
      <c r="H57" s="4">
        <f t="shared" si="8"/>
        <v>113188.05069537855</v>
      </c>
      <c r="I57" s="4">
        <f t="shared" si="9"/>
        <v>109758.35571773569</v>
      </c>
      <c r="J57" s="4">
        <f t="shared" si="10"/>
        <v>112090.65275735124</v>
      </c>
      <c r="K57" s="4">
        <f t="shared" si="11"/>
        <v>105581.7860272063</v>
      </c>
      <c r="L57" s="4">
        <f t="shared" si="12"/>
        <v>119912.31115421982</v>
      </c>
      <c r="M57" s="4">
        <f t="shared" si="13"/>
        <v>110476.32845388236</v>
      </c>
      <c r="N57" s="4">
        <f t="shared" si="14"/>
        <v>131354.92373415158</v>
      </c>
      <c r="O57" s="4">
        <f t="shared" si="15"/>
        <v>111365.42585696149</v>
      </c>
      <c r="P57" s="4">
        <f t="shared" si="16"/>
        <v>134975.19293150492</v>
      </c>
      <c r="Q57" s="4">
        <f t="shared" si="17"/>
        <v>116382.06679159643</v>
      </c>
      <c r="R57" s="4">
        <f t="shared" si="18"/>
        <v>129755.35691879685</v>
      </c>
      <c r="S57" s="4">
        <f t="shared" si="19"/>
        <v>122426.74018192486</v>
      </c>
      <c r="T57" s="4">
        <f t="shared" si="20"/>
        <v>121333.15637008169</v>
      </c>
      <c r="U57" s="4">
        <f t="shared" si="21"/>
        <v>107206.06194371566</v>
      </c>
      <c r="V57" s="4">
        <f t="shared" si="22"/>
        <v>133484.908875831</v>
      </c>
      <c r="W57" s="4">
        <f t="shared" si="23"/>
        <v>103908.15303203283</v>
      </c>
      <c r="X57" s="4">
        <f t="shared" si="24"/>
        <v>117566.17634021991</v>
      </c>
      <c r="Y57" s="4">
        <f t="shared" si="25"/>
        <v>122586.65279134169</v>
      </c>
      <c r="Z57" s="4">
        <f t="shared" si="26"/>
        <v>100887.8668932404</v>
      </c>
      <c r="AA57" s="4">
        <f t="shared" si="27"/>
        <v>110565.25465183549</v>
      </c>
      <c r="AB57" s="4">
        <f t="shared" si="28"/>
        <v>122041.11863229139</v>
      </c>
      <c r="AC57" s="4">
        <f t="shared" si="29"/>
        <v>127081.70599237307</v>
      </c>
      <c r="AD57" s="4">
        <f t="shared" si="30"/>
        <v>106957.06931312084</v>
      </c>
      <c r="AE57" s="4">
        <f t="shared" si="31"/>
        <v>74635.685872713613</v>
      </c>
      <c r="AF57" s="4">
        <f t="shared" si="32"/>
        <v>111275.25604784666</v>
      </c>
      <c r="AG57" s="4">
        <f t="shared" si="33"/>
        <v>114634.78488622773</v>
      </c>
      <c r="AH57" s="4">
        <f t="shared" si="34"/>
        <v>112615.84156356788</v>
      </c>
      <c r="AI57" s="4">
        <f t="shared" si="35"/>
        <v>117214.53070472082</v>
      </c>
      <c r="AJ57" s="4">
        <f t="shared" si="36"/>
        <v>91333.782810568649</v>
      </c>
      <c r="AK57" s="4">
        <f t="shared" si="37"/>
        <v>107454.56227508189</v>
      </c>
      <c r="AL57" s="4">
        <f t="shared" si="38"/>
        <v>125710.75935049955</v>
      </c>
      <c r="AM57" s="4">
        <f t="shared" si="39"/>
        <v>112090.71312753276</v>
      </c>
      <c r="AN57" s="4">
        <f t="shared" si="40"/>
        <v>128000.14821118866</v>
      </c>
      <c r="AO57" s="4">
        <f t="shared" si="41"/>
        <v>119684.93695072978</v>
      </c>
      <c r="AP57" s="4">
        <f t="shared" si="42"/>
        <v>100915.70336022649</v>
      </c>
      <c r="AQ57" s="4">
        <f t="shared" si="43"/>
        <v>108468.04894434799</v>
      </c>
      <c r="AR57" s="4">
        <f t="shared" si="44"/>
        <v>109378.3334523786</v>
      </c>
      <c r="AS57" s="4">
        <f t="shared" si="45"/>
        <v>118217.00940050154</v>
      </c>
      <c r="AT57" s="4">
        <f t="shared" si="46"/>
        <v>133056.19018879734</v>
      </c>
      <c r="AU57" s="4">
        <f t="shared" si="47"/>
        <v>97028.330402673746</v>
      </c>
      <c r="AV57" s="4">
        <f t="shared" si="48"/>
        <v>100981.68638605491</v>
      </c>
      <c r="AW57" s="4">
        <f t="shared" si="49"/>
        <v>105906.90698169648</v>
      </c>
      <c r="AX57" s="4">
        <f t="shared" si="50"/>
        <v>127157.46967402635</v>
      </c>
      <c r="AY57" s="4">
        <f t="shared" si="51"/>
        <v>104168.66823844703</v>
      </c>
      <c r="AZ57" s="4">
        <f t="shared" si="52"/>
        <v>120037.08840939823</v>
      </c>
      <c r="BA57" s="4">
        <f t="shared" si="53"/>
        <v>126771.99025215673</v>
      </c>
      <c r="BB57" s="4">
        <f t="shared" si="54"/>
        <v>132073.50119968696</v>
      </c>
      <c r="BC57" s="4">
        <f t="shared" si="55"/>
        <v>118087.95603770077</v>
      </c>
      <c r="BD57" s="4">
        <f t="shared" si="56"/>
        <v>116621.78311898824</v>
      </c>
      <c r="BE57" s="4">
        <f t="shared" si="57"/>
        <v>118806.50839489813</v>
      </c>
      <c r="BF57" s="4">
        <f t="shared" si="58"/>
        <v>126820.84022307995</v>
      </c>
      <c r="BG57" s="4">
        <f t="shared" si="59"/>
        <v>104866.92479806249</v>
      </c>
      <c r="BH57" s="4">
        <f t="shared" si="60"/>
        <v>120357.54429209899</v>
      </c>
      <c r="BI57" s="4">
        <f t="shared" si="61"/>
        <v>93532.635074079299</v>
      </c>
      <c r="BJ57" s="4">
        <f t="shared" si="62"/>
        <v>122222.09032221424</v>
      </c>
      <c r="BK57" s="4">
        <f t="shared" si="63"/>
        <v>100706.55424743728</v>
      </c>
      <c r="BL57" s="4">
        <f t="shared" si="64"/>
        <v>130230.83473876625</v>
      </c>
      <c r="BM57" s="4">
        <f t="shared" si="65"/>
        <v>121345.9300826346</v>
      </c>
      <c r="BN57" s="4">
        <f t="shared" si="66"/>
        <v>105159.50704096828</v>
      </c>
      <c r="BO57" s="4">
        <f t="shared" si="67"/>
        <v>119485.80727828344</v>
      </c>
      <c r="BP57" s="4">
        <f t="shared" si="68"/>
        <v>110797.1325214229</v>
      </c>
      <c r="BQ57" s="4">
        <f t="shared" si="5"/>
        <v>116230.68090108625</v>
      </c>
      <c r="BR57" s="4">
        <f t="shared" si="94"/>
        <v>122559.5340672153</v>
      </c>
      <c r="BS57" s="4">
        <f t="shared" si="95"/>
        <v>106663.67782550838</v>
      </c>
      <c r="BT57" s="4">
        <f t="shared" si="96"/>
        <v>120196.82579512169</v>
      </c>
      <c r="BU57" s="4">
        <f t="shared" si="97"/>
        <v>100120.48366623117</v>
      </c>
      <c r="BV57" s="4">
        <f t="shared" si="98"/>
        <v>111897.77713409429</v>
      </c>
      <c r="BW57" s="4">
        <f t="shared" si="99"/>
        <v>115004.98304666519</v>
      </c>
      <c r="BX57" s="4">
        <f t="shared" si="100"/>
        <v>125868.5746417356</v>
      </c>
      <c r="BY57" s="4">
        <f t="shared" si="101"/>
        <v>104973.05236748062</v>
      </c>
      <c r="BZ57" s="4">
        <f t="shared" si="102"/>
        <v>118940.10441387972</v>
      </c>
      <c r="CA57" s="4">
        <f t="shared" si="103"/>
        <v>107863.04960643615</v>
      </c>
      <c r="CB57" s="4">
        <f t="shared" si="69"/>
        <v>117053.00738103061</v>
      </c>
      <c r="CC57" s="4">
        <f t="shared" si="70"/>
        <v>107812.83898513853</v>
      </c>
      <c r="CD57" s="4">
        <f t="shared" si="71"/>
        <v>118113.26139916158</v>
      </c>
      <c r="CE57" s="4">
        <f t="shared" si="72"/>
        <v>120085.50887592771</v>
      </c>
      <c r="CF57" s="4">
        <f t="shared" si="73"/>
        <v>106624.13579703806</v>
      </c>
      <c r="CG57" s="4">
        <f t="shared" si="74"/>
        <v>124325.08279691766</v>
      </c>
      <c r="CH57" s="4">
        <f t="shared" si="75"/>
        <v>100554.42522667283</v>
      </c>
      <c r="CI57" s="4">
        <f t="shared" si="76"/>
        <v>118301.23968663257</v>
      </c>
      <c r="CJ57" s="4">
        <f t="shared" si="77"/>
        <v>115059.29095596042</v>
      </c>
      <c r="CK57" s="4">
        <f t="shared" si="78"/>
        <v>129260.05355401925</v>
      </c>
      <c r="CL57" s="4">
        <f t="shared" si="79"/>
        <v>133099.54059544753</v>
      </c>
      <c r="CM57" s="4">
        <f t="shared" si="80"/>
        <v>126886.28328725159</v>
      </c>
      <c r="CN57" s="4">
        <f t="shared" si="81"/>
        <v>132051.39486682072</v>
      </c>
      <c r="CO57" s="4">
        <f t="shared" si="82"/>
        <v>108011.52731684645</v>
      </c>
      <c r="CP57" s="4">
        <f t="shared" si="83"/>
        <v>112628.24860837932</v>
      </c>
      <c r="CQ57" s="4">
        <f t="shared" si="84"/>
        <v>106997.52126262427</v>
      </c>
      <c r="CR57" s="4">
        <f t="shared" si="85"/>
        <v>110434.54331630425</v>
      </c>
      <c r="CS57" s="4">
        <f t="shared" si="86"/>
        <v>117383.69134214663</v>
      </c>
      <c r="CT57" s="4">
        <f t="shared" si="87"/>
        <v>115011.9606064644</v>
      </c>
      <c r="CU57" s="4">
        <f t="shared" si="88"/>
        <v>116083.5534840717</v>
      </c>
      <c r="CV57" s="4">
        <f t="shared" si="89"/>
        <v>113193.85522995768</v>
      </c>
      <c r="CW57" s="4">
        <f t="shared" si="90"/>
        <v>115516.54195783587</v>
      </c>
      <c r="CX57" s="4">
        <f t="shared" si="91"/>
        <v>103062.03988397916</v>
      </c>
      <c r="CY57" s="4">
        <f t="shared" si="92"/>
        <v>125489.55013127084</v>
      </c>
      <c r="CZ57" s="4">
        <f t="shared" si="93"/>
        <v>126257.92490264456</v>
      </c>
    </row>
    <row r="58" spans="2:104" x14ac:dyDescent="0.25">
      <c r="B58" s="1">
        <v>46630</v>
      </c>
      <c r="C58">
        <v>55</v>
      </c>
      <c r="D58" s="4">
        <f>Table1[[#This Row],[Monthly Income Invested ($)]]</f>
        <v>1578.0962</v>
      </c>
      <c r="E58" s="4">
        <f t="shared" si="4"/>
        <v>96249.837778888614</v>
      </c>
      <c r="F58" s="4">
        <f t="shared" si="6"/>
        <v>111161.85993332042</v>
      </c>
      <c r="G58" s="4">
        <f t="shared" si="7"/>
        <v>109646.11277163522</v>
      </c>
      <c r="H58" s="4">
        <f t="shared" si="8"/>
        <v>113917.23651516321</v>
      </c>
      <c r="I58" s="4">
        <f t="shared" si="9"/>
        <v>112434.03547491305</v>
      </c>
      <c r="J58" s="4">
        <f t="shared" si="10"/>
        <v>114789.65548492476</v>
      </c>
      <c r="K58" s="4">
        <f t="shared" si="11"/>
        <v>108215.70008747836</v>
      </c>
      <c r="L58" s="4">
        <f t="shared" si="12"/>
        <v>123588.87279941868</v>
      </c>
      <c r="M58" s="4">
        <f t="shared" si="13"/>
        <v>113159.18793842119</v>
      </c>
      <c r="N58" s="4">
        <f t="shared" si="14"/>
        <v>135231.73109949924</v>
      </c>
      <c r="O58" s="4">
        <f t="shared" si="15"/>
        <v>114892.41700945832</v>
      </c>
      <c r="P58" s="4">
        <f t="shared" si="16"/>
        <v>137903.04106081996</v>
      </c>
      <c r="Q58" s="4">
        <f t="shared" si="17"/>
        <v>117087.29749065946</v>
      </c>
      <c r="R58" s="4">
        <f t="shared" si="18"/>
        <v>130360.28794190589</v>
      </c>
      <c r="S58" s="4">
        <f t="shared" si="19"/>
        <v>126147.30433510855</v>
      </c>
      <c r="T58" s="4">
        <f t="shared" si="20"/>
        <v>125034.58280655813</v>
      </c>
      <c r="U58" s="4">
        <f t="shared" si="21"/>
        <v>109856.21876315281</v>
      </c>
      <c r="V58" s="4">
        <f t="shared" si="22"/>
        <v>136397.85416458931</v>
      </c>
      <c r="W58" s="4">
        <f t="shared" si="23"/>
        <v>107304.64191009341</v>
      </c>
      <c r="X58" s="4">
        <f t="shared" si="24"/>
        <v>120319.93430362211</v>
      </c>
      <c r="Y58" s="4">
        <f t="shared" si="25"/>
        <v>125390.61551925511</v>
      </c>
      <c r="Z58" s="4">
        <f t="shared" si="26"/>
        <v>103474.8417621728</v>
      </c>
      <c r="AA58" s="4">
        <f t="shared" si="27"/>
        <v>113249.00339835385</v>
      </c>
      <c r="AB58" s="4">
        <f t="shared" si="28"/>
        <v>124839.6260186143</v>
      </c>
      <c r="AC58" s="4">
        <f t="shared" si="29"/>
        <v>129930.6192522968</v>
      </c>
      <c r="AD58" s="4">
        <f t="shared" si="30"/>
        <v>110406.91422610046</v>
      </c>
      <c r="AE58" s="4">
        <f t="shared" si="31"/>
        <v>76960.138931440757</v>
      </c>
      <c r="AF58" s="4">
        <f t="shared" si="32"/>
        <v>113966.10480832512</v>
      </c>
      <c r="AG58" s="4">
        <f t="shared" si="33"/>
        <v>117359.22893509001</v>
      </c>
      <c r="AH58" s="4">
        <f t="shared" si="34"/>
        <v>115320.09617920357</v>
      </c>
      <c r="AI58" s="4">
        <f t="shared" si="35"/>
        <v>119964.77221176802</v>
      </c>
      <c r="AJ58" s="4">
        <f t="shared" si="36"/>
        <v>92226.875639489386</v>
      </c>
      <c r="AK58" s="4">
        <f t="shared" si="37"/>
        <v>110107.20409783271</v>
      </c>
      <c r="AL58" s="4">
        <f t="shared" si="38"/>
        <v>129488.7938391333</v>
      </c>
      <c r="AM58" s="4">
        <f t="shared" si="39"/>
        <v>114789.71645880808</v>
      </c>
      <c r="AN58" s="4">
        <f t="shared" si="40"/>
        <v>130858.24589330054</v>
      </c>
      <c r="AO58" s="4">
        <f t="shared" si="41"/>
        <v>122459.88252023708</v>
      </c>
      <c r="AP58" s="4">
        <f t="shared" si="42"/>
        <v>103502.95659382876</v>
      </c>
      <c r="AQ58" s="4">
        <f t="shared" si="43"/>
        <v>109232.63477726538</v>
      </c>
      <c r="AR58" s="4">
        <f t="shared" si="44"/>
        <v>112050.21298690239</v>
      </c>
      <c r="AS58" s="4">
        <f t="shared" si="45"/>
        <v>120977.27569450656</v>
      </c>
      <c r="AT58" s="4">
        <f t="shared" si="46"/>
        <v>136962.7697171013</v>
      </c>
      <c r="AU58" s="4">
        <f t="shared" si="47"/>
        <v>99576.709906700489</v>
      </c>
      <c r="AV58" s="4">
        <f t="shared" si="48"/>
        <v>103569.59944991546</v>
      </c>
      <c r="AW58" s="4">
        <f t="shared" si="49"/>
        <v>108544.07225151344</v>
      </c>
      <c r="AX58" s="4">
        <f t="shared" si="50"/>
        <v>130960.82159332182</v>
      </c>
      <c r="AY58" s="4">
        <f t="shared" si="51"/>
        <v>106788.45112083151</v>
      </c>
      <c r="AZ58" s="4">
        <f t="shared" si="52"/>
        <v>122815.55549349221</v>
      </c>
      <c r="BA58" s="4">
        <f t="shared" si="53"/>
        <v>129617.80635467829</v>
      </c>
      <c r="BB58" s="4">
        <f t="shared" si="54"/>
        <v>135962.88367068148</v>
      </c>
      <c r="BC58" s="4">
        <f t="shared" si="55"/>
        <v>120846.93179807779</v>
      </c>
      <c r="BD58" s="4">
        <f t="shared" si="56"/>
        <v>117325.21594559583</v>
      </c>
      <c r="BE58" s="4">
        <f t="shared" si="57"/>
        <v>122463.71849180886</v>
      </c>
      <c r="BF58" s="4">
        <f t="shared" si="58"/>
        <v>129667.14482531075</v>
      </c>
      <c r="BG58" s="4">
        <f t="shared" si="59"/>
        <v>107493.69024604312</v>
      </c>
      <c r="BH58" s="4">
        <f t="shared" si="60"/>
        <v>123139.21593501998</v>
      </c>
      <c r="BI58" s="4">
        <f t="shared" si="61"/>
        <v>96046.057624820096</v>
      </c>
      <c r="BJ58" s="4">
        <f t="shared" si="62"/>
        <v>125022.40742543638</v>
      </c>
      <c r="BK58" s="4">
        <f t="shared" si="63"/>
        <v>101529.3512905815</v>
      </c>
      <c r="BL58" s="4">
        <f t="shared" si="64"/>
        <v>134087.97054669468</v>
      </c>
      <c r="BM58" s="4">
        <f t="shared" si="65"/>
        <v>124137.48558346095</v>
      </c>
      <c r="BN58" s="4">
        <f t="shared" si="66"/>
        <v>108577.89461418524</v>
      </c>
      <c r="BO58" s="4">
        <f t="shared" si="67"/>
        <v>122258.76155106627</v>
      </c>
      <c r="BP58" s="4">
        <f t="shared" si="68"/>
        <v>111544.25022751224</v>
      </c>
      <c r="BQ58" s="4">
        <f t="shared" si="5"/>
        <v>118971.08391009711</v>
      </c>
      <c r="BR58" s="4">
        <f t="shared" si="94"/>
        <v>125363.22560788745</v>
      </c>
      <c r="BS58" s="4">
        <f t="shared" si="95"/>
        <v>109308.41080376346</v>
      </c>
      <c r="BT58" s="4">
        <f t="shared" si="96"/>
        <v>122976.89025307291</v>
      </c>
      <c r="BU58" s="4">
        <f t="shared" si="97"/>
        <v>100947.67623873445</v>
      </c>
      <c r="BV58" s="4">
        <f t="shared" si="98"/>
        <v>114594.85110543523</v>
      </c>
      <c r="BW58" s="4">
        <f t="shared" si="99"/>
        <v>117733.12907713185</v>
      </c>
      <c r="BX58" s="4">
        <f t="shared" si="100"/>
        <v>128705.35658815295</v>
      </c>
      <c r="BY58" s="4">
        <f t="shared" si="101"/>
        <v>107600.87909115542</v>
      </c>
      <c r="BZ58" s="4">
        <f t="shared" si="102"/>
        <v>121707.60165801851</v>
      </c>
      <c r="CA58" s="4">
        <f t="shared" si="103"/>
        <v>110519.77630250051</v>
      </c>
      <c r="CB58" s="4">
        <f t="shared" si="69"/>
        <v>119801.63365484092</v>
      </c>
      <c r="CC58" s="4">
        <f t="shared" si="70"/>
        <v>110469.06357498991</v>
      </c>
      <c r="CD58" s="4">
        <f t="shared" si="71"/>
        <v>120872.4902131532</v>
      </c>
      <c r="CE58" s="4">
        <f t="shared" si="72"/>
        <v>123765.10148125645</v>
      </c>
      <c r="CF58" s="4">
        <f t="shared" si="73"/>
        <v>109268.47335500845</v>
      </c>
      <c r="CG58" s="4">
        <f t="shared" si="74"/>
        <v>127146.42982488684</v>
      </c>
      <c r="CH58" s="4">
        <f t="shared" si="75"/>
        <v>103138.06567893956</v>
      </c>
      <c r="CI58" s="4">
        <f t="shared" si="76"/>
        <v>121949.60758114865</v>
      </c>
      <c r="CJ58" s="4">
        <f t="shared" si="77"/>
        <v>117787.98006552002</v>
      </c>
      <c r="CK58" s="4">
        <f t="shared" si="78"/>
        <v>132130.75028955942</v>
      </c>
      <c r="CL58" s="4">
        <f t="shared" si="79"/>
        <v>136008.63220140201</v>
      </c>
      <c r="CM58" s="4">
        <f t="shared" si="80"/>
        <v>129733.2423201241</v>
      </c>
      <c r="CN58" s="4">
        <f t="shared" si="81"/>
        <v>134950.00501548892</v>
      </c>
      <c r="CO58" s="4">
        <f t="shared" si="82"/>
        <v>110669.73879001492</v>
      </c>
      <c r="CP58" s="4">
        <f t="shared" si="83"/>
        <v>103799.3645650168</v>
      </c>
      <c r="CQ58" s="4">
        <f t="shared" si="84"/>
        <v>110448.07408472021</v>
      </c>
      <c r="CR58" s="4">
        <f t="shared" si="85"/>
        <v>113945.24402433958</v>
      </c>
      <c r="CS58" s="4">
        <f t="shared" si="86"/>
        <v>120135.6244555681</v>
      </c>
      <c r="CT58" s="4">
        <f t="shared" si="87"/>
        <v>117740.17641252905</v>
      </c>
      <c r="CU58" s="4">
        <f t="shared" si="88"/>
        <v>116791.02303294117</v>
      </c>
      <c r="CV58" s="4">
        <f t="shared" si="89"/>
        <v>115903.88998225726</v>
      </c>
      <c r="CW58" s="4">
        <f t="shared" si="90"/>
        <v>118249.80357741423</v>
      </c>
      <c r="CX58" s="4">
        <f t="shared" si="91"/>
        <v>105670.75648281895</v>
      </c>
      <c r="CY58" s="4">
        <f t="shared" si="92"/>
        <v>128322.54183258355</v>
      </c>
      <c r="CZ58" s="4">
        <f t="shared" si="93"/>
        <v>129098.600351671</v>
      </c>
    </row>
    <row r="59" spans="2:104" x14ac:dyDescent="0.25">
      <c r="B59" s="1">
        <v>46660</v>
      </c>
      <c r="C59">
        <v>56</v>
      </c>
      <c r="D59" s="4">
        <f>Table1[[#This Row],[Monthly Income Invested ($)]]</f>
        <v>1578.0962</v>
      </c>
      <c r="E59" s="4">
        <f t="shared" si="4"/>
        <v>99512.306140019165</v>
      </c>
      <c r="F59" s="4">
        <f t="shared" si="6"/>
        <v>113851.57473265362</v>
      </c>
      <c r="G59" s="4">
        <f t="shared" si="7"/>
        <v>113143.01594513885</v>
      </c>
      <c r="H59" s="4">
        <f t="shared" si="8"/>
        <v>116634.50508031485</v>
      </c>
      <c r="I59" s="4">
        <f t="shared" si="9"/>
        <v>115136.47202966218</v>
      </c>
      <c r="J59" s="4">
        <f t="shared" si="10"/>
        <v>117515.648239774</v>
      </c>
      <c r="K59" s="4">
        <f t="shared" si="11"/>
        <v>110875.95328835314</v>
      </c>
      <c r="L59" s="4">
        <f t="shared" si="12"/>
        <v>126402.85772741286</v>
      </c>
      <c r="M59" s="4">
        <f t="shared" si="13"/>
        <v>104281.98841602486</v>
      </c>
      <c r="N59" s="4">
        <f t="shared" si="14"/>
        <v>135795.589316253</v>
      </c>
      <c r="O59" s="4">
        <f t="shared" si="15"/>
        <v>117619.43737955291</v>
      </c>
      <c r="P59" s="4">
        <f t="shared" si="16"/>
        <v>140860.16767142815</v>
      </c>
      <c r="Q59" s="4">
        <f t="shared" si="17"/>
        <v>119836.26666556606</v>
      </c>
      <c r="R59" s="4">
        <f t="shared" si="18"/>
        <v>133241.98702132495</v>
      </c>
      <c r="S59" s="4">
        <f t="shared" si="19"/>
        <v>128986.87357845964</v>
      </c>
      <c r="T59" s="4">
        <f t="shared" si="20"/>
        <v>127863.02483462371</v>
      </c>
      <c r="U59" s="4">
        <f t="shared" si="21"/>
        <v>112532.87715078433</v>
      </c>
      <c r="V59" s="4">
        <f t="shared" si="22"/>
        <v>136952.9664583549</v>
      </c>
      <c r="W59" s="4">
        <f t="shared" si="23"/>
        <v>110760.56934352005</v>
      </c>
      <c r="X59" s="4">
        <f t="shared" si="24"/>
        <v>124003.62935393551</v>
      </c>
      <c r="Y59" s="4">
        <f t="shared" si="25"/>
        <v>128222.61787444766</v>
      </c>
      <c r="Z59" s="4">
        <f t="shared" si="26"/>
        <v>104276.8766489565</v>
      </c>
      <c r="AA59" s="4">
        <f t="shared" si="27"/>
        <v>113977.7320728662</v>
      </c>
      <c r="AB59" s="4">
        <f t="shared" si="28"/>
        <v>127666.11847880045</v>
      </c>
      <c r="AC59" s="4">
        <f t="shared" si="29"/>
        <v>120404.25116029081</v>
      </c>
      <c r="AD59" s="4">
        <f t="shared" si="30"/>
        <v>113089.07956836147</v>
      </c>
      <c r="AE59" s="4">
        <f t="shared" si="31"/>
        <v>79885.037562740981</v>
      </c>
      <c r="AF59" s="4">
        <f t="shared" si="32"/>
        <v>116683.86205640837</v>
      </c>
      <c r="AG59" s="4">
        <f t="shared" si="33"/>
        <v>120110.91742444091</v>
      </c>
      <c r="AH59" s="4">
        <f t="shared" si="34"/>
        <v>118051.39334099561</v>
      </c>
      <c r="AI59" s="4">
        <f t="shared" si="35"/>
        <v>123642.25192547397</v>
      </c>
      <c r="AJ59" s="4">
        <f t="shared" si="36"/>
        <v>94727.240595884286</v>
      </c>
      <c r="AK59" s="4">
        <f t="shared" si="37"/>
        <v>102250.95873259031</v>
      </c>
      <c r="AL59" s="4">
        <f t="shared" si="38"/>
        <v>132361.77797752462</v>
      </c>
      <c r="AM59" s="4">
        <f t="shared" si="39"/>
        <v>118376.63269683723</v>
      </c>
      <c r="AN59" s="4">
        <f t="shared" si="40"/>
        <v>133744.92455223354</v>
      </c>
      <c r="AO59" s="4">
        <f t="shared" si="41"/>
        <v>125262.57754543945</v>
      </c>
      <c r="AP59" s="4">
        <f t="shared" si="42"/>
        <v>106892.35453422077</v>
      </c>
      <c r="AQ59" s="4">
        <f t="shared" si="43"/>
        <v>112722.30208586753</v>
      </c>
      <c r="AR59" s="4">
        <f t="shared" si="44"/>
        <v>114748.81131677142</v>
      </c>
      <c r="AS59" s="4">
        <f t="shared" si="45"/>
        <v>123765.14465145163</v>
      </c>
      <c r="AT59" s="4">
        <f t="shared" si="46"/>
        <v>139910.4936142723</v>
      </c>
      <c r="AU59" s="4">
        <f t="shared" si="47"/>
        <v>102150.57320576749</v>
      </c>
      <c r="AV59" s="4">
        <f t="shared" si="48"/>
        <v>106183.39164441462</v>
      </c>
      <c r="AW59" s="4">
        <f t="shared" si="49"/>
        <v>111207.60917402858</v>
      </c>
      <c r="AX59" s="4">
        <f t="shared" si="50"/>
        <v>133848.52600925503</v>
      </c>
      <c r="AY59" s="4">
        <f t="shared" si="51"/>
        <v>109434.43183203983</v>
      </c>
      <c r="AZ59" s="4">
        <f t="shared" si="52"/>
        <v>126542.92391462834</v>
      </c>
      <c r="BA59" s="4">
        <f t="shared" si="53"/>
        <v>133464.21416588518</v>
      </c>
      <c r="BB59" s="4">
        <f t="shared" si="54"/>
        <v>138900.60870738828</v>
      </c>
      <c r="BC59" s="4">
        <f t="shared" si="55"/>
        <v>123633.49731605857</v>
      </c>
      <c r="BD59" s="4">
        <f t="shared" si="56"/>
        <v>118023.37302600387</v>
      </c>
      <c r="BE59" s="4">
        <f t="shared" si="57"/>
        <v>123123.3368031203</v>
      </c>
      <c r="BF59" s="4">
        <f t="shared" si="58"/>
        <v>132541.91247356386</v>
      </c>
      <c r="BG59" s="4">
        <f t="shared" si="59"/>
        <v>110952.92602534888</v>
      </c>
      <c r="BH59" s="4">
        <f t="shared" si="60"/>
        <v>125948.70429437018</v>
      </c>
      <c r="BI59" s="4">
        <f t="shared" si="61"/>
        <v>98584.614401068291</v>
      </c>
      <c r="BJ59" s="4">
        <f t="shared" si="62"/>
        <v>127850.72769969075</v>
      </c>
      <c r="BK59" s="4">
        <f t="shared" si="63"/>
        <v>104122.74100348732</v>
      </c>
      <c r="BL59" s="4">
        <f t="shared" si="64"/>
        <v>137006.94645216162</v>
      </c>
      <c r="BM59" s="4">
        <f t="shared" si="65"/>
        <v>127887.98778117153</v>
      </c>
      <c r="BN59" s="4">
        <f t="shared" si="66"/>
        <v>112056.10396993348</v>
      </c>
      <c r="BO59" s="4">
        <f t="shared" si="67"/>
        <v>125059.44536657694</v>
      </c>
      <c r="BP59" s="4">
        <f t="shared" si="68"/>
        <v>114237.78892978736</v>
      </c>
      <c r="BQ59" s="4">
        <f t="shared" si="5"/>
        <v>110368.05667067143</v>
      </c>
      <c r="BR59" s="4">
        <f t="shared" si="94"/>
        <v>128194.95406396632</v>
      </c>
      <c r="BS59" s="4">
        <f t="shared" si="95"/>
        <v>111979.5911118011</v>
      </c>
      <c r="BT59" s="4">
        <f t="shared" si="96"/>
        <v>125784.75535560364</v>
      </c>
      <c r="BU59" s="4">
        <f t="shared" si="97"/>
        <v>103535.2492011218</v>
      </c>
      <c r="BV59" s="4">
        <f t="shared" si="98"/>
        <v>118178.35719978035</v>
      </c>
      <c r="BW59" s="4">
        <f t="shared" si="99"/>
        <v>120488.55656790317</v>
      </c>
      <c r="BX59" s="4">
        <f t="shared" si="100"/>
        <v>129318.16261374181</v>
      </c>
      <c r="BY59" s="4">
        <f t="shared" si="101"/>
        <v>110254.98408206698</v>
      </c>
      <c r="BZ59" s="4">
        <f t="shared" si="102"/>
        <v>125415.58088703384</v>
      </c>
      <c r="CA59" s="4">
        <f t="shared" si="103"/>
        <v>114031.96858779428</v>
      </c>
      <c r="CB59" s="4">
        <f t="shared" si="69"/>
        <v>108433.09584218667</v>
      </c>
      <c r="CC59" s="4">
        <f t="shared" si="70"/>
        <v>113151.8504107398</v>
      </c>
      <c r="CD59" s="4">
        <f t="shared" si="71"/>
        <v>123659.31131528474</v>
      </c>
      <c r="CE59" s="4">
        <f t="shared" si="72"/>
        <v>126580.84869606902</v>
      </c>
      <c r="CF59" s="4">
        <f t="shared" si="73"/>
        <v>111939.25428855853</v>
      </c>
      <c r="CG59" s="4">
        <f t="shared" si="74"/>
        <v>129995.99032313572</v>
      </c>
      <c r="CH59" s="4">
        <f t="shared" si="75"/>
        <v>105747.54253572895</v>
      </c>
      <c r="CI59" s="4">
        <f t="shared" si="76"/>
        <v>125661.82191381876</v>
      </c>
      <c r="CJ59" s="4">
        <f t="shared" si="77"/>
        <v>120543.95606617522</v>
      </c>
      <c r="CK59" s="4">
        <f t="shared" si="78"/>
        <v>122419.02115766404</v>
      </c>
      <c r="CL59" s="4">
        <f t="shared" si="79"/>
        <v>138946.81472341603</v>
      </c>
      <c r="CM59" s="4">
        <f t="shared" si="80"/>
        <v>132608.67094332533</v>
      </c>
      <c r="CN59" s="4">
        <f t="shared" si="81"/>
        <v>137877.60126564381</v>
      </c>
      <c r="CO59" s="4">
        <f t="shared" si="82"/>
        <v>113354.53237791506</v>
      </c>
      <c r="CP59" s="4">
        <f t="shared" si="83"/>
        <v>106415.45441066698</v>
      </c>
      <c r="CQ59" s="4">
        <f t="shared" si="84"/>
        <v>113130.65102556741</v>
      </c>
      <c r="CR59" s="4">
        <f t="shared" si="85"/>
        <v>116662.79266458299</v>
      </c>
      <c r="CS59" s="4">
        <f t="shared" si="86"/>
        <v>122915.07690012379</v>
      </c>
      <c r="CT59" s="4">
        <f t="shared" si="87"/>
        <v>120495.67437665434</v>
      </c>
      <c r="CU59" s="4">
        <f t="shared" si="88"/>
        <v>120412.96213601765</v>
      </c>
      <c r="CV59" s="4">
        <f t="shared" si="89"/>
        <v>118641.02508207982</v>
      </c>
      <c r="CW59" s="4">
        <f t="shared" si="90"/>
        <v>121010.39781318838</v>
      </c>
      <c r="CX59" s="4">
        <f t="shared" si="91"/>
        <v>106456.32200919781</v>
      </c>
      <c r="CY59" s="4">
        <f t="shared" si="92"/>
        <v>132146.28251465375</v>
      </c>
      <c r="CZ59" s="4">
        <f t="shared" si="93"/>
        <v>131967.68255518773</v>
      </c>
    </row>
    <row r="60" spans="2:104" x14ac:dyDescent="0.25">
      <c r="B60" s="1">
        <v>46691</v>
      </c>
      <c r="C60">
        <v>57</v>
      </c>
      <c r="D60" s="4">
        <f>Table1[[#This Row],[Monthly Income Invested ($)]]</f>
        <v>1578.0962</v>
      </c>
      <c r="E60" s="4">
        <f t="shared" si="4"/>
        <v>102831.86769746951</v>
      </c>
      <c r="F60" s="4">
        <f t="shared" si="6"/>
        <v>116568.18667998016</v>
      </c>
      <c r="G60" s="4">
        <f t="shared" si="7"/>
        <v>116701.11492417878</v>
      </c>
      <c r="H60" s="4">
        <f t="shared" si="8"/>
        <v>119378.946331118</v>
      </c>
      <c r="I60" s="4">
        <f t="shared" si="9"/>
        <v>117865.93294995881</v>
      </c>
      <c r="J60" s="4">
        <f t="shared" si="10"/>
        <v>120268.90092217174</v>
      </c>
      <c r="K60" s="4">
        <f t="shared" si="11"/>
        <v>113562.80902123667</v>
      </c>
      <c r="L60" s="4">
        <f t="shared" si="12"/>
        <v>129244.982504687</v>
      </c>
      <c r="M60" s="4">
        <f t="shared" si="13"/>
        <v>106902.9045001851</v>
      </c>
      <c r="N60" s="4">
        <f t="shared" si="14"/>
        <v>136355.21859638111</v>
      </c>
      <c r="O60" s="4">
        <f t="shared" si="15"/>
        <v>120373.72795334844</v>
      </c>
      <c r="P60" s="4">
        <f t="shared" si="16"/>
        <v>143846.86554814244</v>
      </c>
      <c r="Q60" s="4">
        <f t="shared" si="17"/>
        <v>122612.72553222172</v>
      </c>
      <c r="R60" s="4">
        <f t="shared" si="18"/>
        <v>136152.50309153821</v>
      </c>
      <c r="S60" s="4">
        <f t="shared" si="19"/>
        <v>118669.35466281982</v>
      </c>
      <c r="T60" s="4">
        <f t="shared" si="20"/>
        <v>130719.75128296994</v>
      </c>
      <c r="U60" s="4">
        <f t="shared" si="21"/>
        <v>115236.30212229218</v>
      </c>
      <c r="V60" s="4">
        <f t="shared" si="22"/>
        <v>137503.91540991724</v>
      </c>
      <c r="W60" s="4">
        <f t="shared" si="23"/>
        <v>114276.97550703166</v>
      </c>
      <c r="X60" s="4">
        <f t="shared" si="24"/>
        <v>127751.78906762939</v>
      </c>
      <c r="Y60" s="4">
        <f t="shared" si="25"/>
        <v>131082.94025319215</v>
      </c>
      <c r="Z60" s="4">
        <f t="shared" si="26"/>
        <v>105072.89627408933</v>
      </c>
      <c r="AA60" s="4">
        <f t="shared" si="27"/>
        <v>114700.99528231971</v>
      </c>
      <c r="AB60" s="4">
        <f t="shared" si="28"/>
        <v>130520.87586358846</v>
      </c>
      <c r="AC60" s="4">
        <f t="shared" si="29"/>
        <v>124089.4217555959</v>
      </c>
      <c r="AD60" s="4">
        <f t="shared" si="30"/>
        <v>115798.06656404509</v>
      </c>
      <c r="AE60" s="4">
        <f t="shared" si="31"/>
        <v>82861.121920088961</v>
      </c>
      <c r="AF60" s="4">
        <f t="shared" si="32"/>
        <v>119428.79687697245</v>
      </c>
      <c r="AG60" s="4">
        <f t="shared" si="33"/>
        <v>122890.12279868532</v>
      </c>
      <c r="AH60" s="4">
        <f t="shared" si="34"/>
        <v>120810.00347440556</v>
      </c>
      <c r="AI60" s="4">
        <f t="shared" si="35"/>
        <v>127384.08753416978</v>
      </c>
      <c r="AJ60" s="4">
        <f t="shared" si="36"/>
        <v>87527.348281658822</v>
      </c>
      <c r="AK60" s="4">
        <f t="shared" si="37"/>
        <v>105618.44671041064</v>
      </c>
      <c r="AL60" s="4">
        <f t="shared" si="38"/>
        <v>121737.14276156989</v>
      </c>
      <c r="AM60" s="4">
        <f t="shared" si="39"/>
        <v>122026.31996903189</v>
      </c>
      <c r="AN60" s="4">
        <f t="shared" si="40"/>
        <v>136660.46999775586</v>
      </c>
      <c r="AO60" s="4">
        <f t="shared" si="41"/>
        <v>128093.29952089384</v>
      </c>
      <c r="AP60" s="4">
        <f t="shared" si="42"/>
        <v>110341.06693856964</v>
      </c>
      <c r="AQ60" s="4">
        <f t="shared" si="43"/>
        <v>116273.03857237022</v>
      </c>
      <c r="AR60" s="4">
        <f t="shared" si="44"/>
        <v>117474.39562993913</v>
      </c>
      <c r="AS60" s="4">
        <f t="shared" si="45"/>
        <v>126580.89229796614</v>
      </c>
      <c r="AT60" s="4">
        <f t="shared" si="46"/>
        <v>142887.69475041502</v>
      </c>
      <c r="AU60" s="4">
        <f t="shared" si="47"/>
        <v>104750.17513782516</v>
      </c>
      <c r="AV60" s="4">
        <f t="shared" si="48"/>
        <v>108823.32176085876</v>
      </c>
      <c r="AW60" s="4">
        <f t="shared" si="49"/>
        <v>113897.78146576886</v>
      </c>
      <c r="AX60" s="4">
        <f t="shared" si="50"/>
        <v>136765.1074693476</v>
      </c>
      <c r="AY60" s="4">
        <f t="shared" si="51"/>
        <v>112106.87235036022</v>
      </c>
      <c r="AZ60" s="4">
        <f t="shared" si="52"/>
        <v>130335.52128313434</v>
      </c>
      <c r="BA60" s="4">
        <f t="shared" si="53"/>
        <v>137377.93411378819</v>
      </c>
      <c r="BB60" s="4">
        <f t="shared" si="54"/>
        <v>141867.71099446216</v>
      </c>
      <c r="BC60" s="4">
        <f t="shared" si="55"/>
        <v>126447.92848921915</v>
      </c>
      <c r="BD60" s="4">
        <f t="shared" si="56"/>
        <v>118716.29392830885</v>
      </c>
      <c r="BE60" s="4">
        <f t="shared" si="57"/>
        <v>123778.0079770969</v>
      </c>
      <c r="BF60" s="4">
        <f t="shared" si="58"/>
        <v>135445.4277982995</v>
      </c>
      <c r="BG60" s="4">
        <f t="shared" si="59"/>
        <v>114472.69843079249</v>
      </c>
      <c r="BH60" s="4">
        <f t="shared" si="60"/>
        <v>128786.28753731388</v>
      </c>
      <c r="BI60" s="4">
        <f t="shared" si="61"/>
        <v>101148.55674507897</v>
      </c>
      <c r="BJ60" s="4">
        <f t="shared" si="62"/>
        <v>117636.5980590189</v>
      </c>
      <c r="BK60" s="4">
        <f t="shared" si="63"/>
        <v>106742.06461352219</v>
      </c>
      <c r="BL60" s="4">
        <f t="shared" si="64"/>
        <v>139955.11211668325</v>
      </c>
      <c r="BM60" s="4">
        <f t="shared" si="65"/>
        <v>131704.12376734204</v>
      </c>
      <c r="BN60" s="4">
        <f t="shared" si="66"/>
        <v>115595.18198940733</v>
      </c>
      <c r="BO60" s="4">
        <f t="shared" si="67"/>
        <v>127888.13602024272</v>
      </c>
      <c r="BP60" s="4">
        <f t="shared" si="68"/>
        <v>116958.26301908524</v>
      </c>
      <c r="BQ60" s="4">
        <f t="shared" si="5"/>
        <v>113877.59386240819</v>
      </c>
      <c r="BR60" s="4">
        <f t="shared" si="94"/>
        <v>131054.99980460598</v>
      </c>
      <c r="BS60" s="4">
        <f t="shared" si="95"/>
        <v>114677.48322291911</v>
      </c>
      <c r="BT60" s="4">
        <f t="shared" si="96"/>
        <v>128620.69910915969</v>
      </c>
      <c r="BU60" s="4">
        <f t="shared" si="97"/>
        <v>106148.69789313302</v>
      </c>
      <c r="BV60" s="4">
        <f t="shared" si="98"/>
        <v>121824.57465077651</v>
      </c>
      <c r="BW60" s="4">
        <f t="shared" si="99"/>
        <v>123271.5383335822</v>
      </c>
      <c r="BX60" s="4">
        <f t="shared" si="100"/>
        <v>129926.37259413875</v>
      </c>
      <c r="BY60" s="4">
        <f t="shared" si="101"/>
        <v>112935.63012288765</v>
      </c>
      <c r="BZ60" s="4">
        <f t="shared" si="102"/>
        <v>129188.44975255693</v>
      </c>
      <c r="CA60" s="4">
        <f t="shared" si="103"/>
        <v>117605.62423808069</v>
      </c>
      <c r="CB60" s="4">
        <f t="shared" si="69"/>
        <v>109197.94382337027</v>
      </c>
      <c r="CC60" s="4">
        <f t="shared" si="70"/>
        <v>115861.4651148472</v>
      </c>
      <c r="CD60" s="4">
        <f t="shared" si="71"/>
        <v>126474.00062843758</v>
      </c>
      <c r="CE60" s="4">
        <f t="shared" si="72"/>
        <v>129424.75338302972</v>
      </c>
      <c r="CF60" s="4">
        <f t="shared" si="73"/>
        <v>114636.74303144412</v>
      </c>
      <c r="CG60" s="4">
        <f t="shared" si="74"/>
        <v>132874.04642636707</v>
      </c>
      <c r="CH60" s="4">
        <f t="shared" si="75"/>
        <v>108383.11416108624</v>
      </c>
      <c r="CI60" s="4">
        <f t="shared" si="76"/>
        <v>129438.99999731059</v>
      </c>
      <c r="CJ60" s="4">
        <f t="shared" si="77"/>
        <v>123327.49182683697</v>
      </c>
      <c r="CK60" s="4">
        <f t="shared" si="78"/>
        <v>126139.45022792317</v>
      </c>
      <c r="CL60" s="4">
        <f t="shared" si="79"/>
        <v>141914.37907065017</v>
      </c>
      <c r="CM60" s="4">
        <f t="shared" si="80"/>
        <v>135512.85385275859</v>
      </c>
      <c r="CN60" s="4">
        <f t="shared" si="81"/>
        <v>140834.47347830026</v>
      </c>
      <c r="CO60" s="4">
        <f t="shared" si="82"/>
        <v>116066.17390169422</v>
      </c>
      <c r="CP60" s="4">
        <f t="shared" si="83"/>
        <v>109057.70515477365</v>
      </c>
      <c r="CQ60" s="4">
        <f t="shared" si="84"/>
        <v>115840.05373582308</v>
      </c>
      <c r="CR60" s="4">
        <f t="shared" si="85"/>
        <v>119407.51679122882</v>
      </c>
      <c r="CS60" s="4">
        <f t="shared" si="86"/>
        <v>125722.32386912503</v>
      </c>
      <c r="CT60" s="4">
        <f t="shared" si="87"/>
        <v>123278.72732042088</v>
      </c>
      <c r="CU60" s="4">
        <f t="shared" si="88"/>
        <v>124098.28517339798</v>
      </c>
      <c r="CV60" s="4">
        <f t="shared" si="89"/>
        <v>121405.53153290063</v>
      </c>
      <c r="CW60" s="4">
        <f t="shared" si="90"/>
        <v>123798.59799132026</v>
      </c>
      <c r="CX60" s="4">
        <f t="shared" si="91"/>
        <v>107235.99579412883</v>
      </c>
      <c r="CY60" s="4">
        <f t="shared" si="92"/>
        <v>136036.93865866019</v>
      </c>
      <c r="CZ60" s="4">
        <f t="shared" si="93"/>
        <v>134865.4555807396</v>
      </c>
    </row>
    <row r="61" spans="2:104" x14ac:dyDescent="0.25">
      <c r="B61" s="1">
        <v>46721</v>
      </c>
      <c r="C61">
        <v>58</v>
      </c>
      <c r="D61" s="4">
        <f>Table1[[#This Row],[Monthly Income Invested ($)]]</f>
        <v>1578.0962</v>
      </c>
      <c r="E61" s="4">
        <f t="shared" si="4"/>
        <v>106209.52158217524</v>
      </c>
      <c r="F61" s="4">
        <f t="shared" si="6"/>
        <v>119311.96474677997</v>
      </c>
      <c r="G61" s="4">
        <f t="shared" si="7"/>
        <v>120321.48063535191</v>
      </c>
      <c r="H61" s="4">
        <f t="shared" si="8"/>
        <v>122150.83199442919</v>
      </c>
      <c r="I61" s="4">
        <f t="shared" si="9"/>
        <v>120622.68847945839</v>
      </c>
      <c r="J61" s="4">
        <f t="shared" si="10"/>
        <v>123049.68613139346</v>
      </c>
      <c r="K61" s="4">
        <f t="shared" si="11"/>
        <v>104648.87998030413</v>
      </c>
      <c r="L61" s="4">
        <f t="shared" si="12"/>
        <v>132115.52852973389</v>
      </c>
      <c r="M61" s="4">
        <f t="shared" si="13"/>
        <v>109550.02974518696</v>
      </c>
      <c r="N61" s="4">
        <f t="shared" si="14"/>
        <v>136910.65065690826</v>
      </c>
      <c r="O61" s="4">
        <f t="shared" si="15"/>
        <v>123155.56143288192</v>
      </c>
      <c r="P61" s="4">
        <f t="shared" si="16"/>
        <v>146863.43040362388</v>
      </c>
      <c r="Q61" s="4">
        <f t="shared" si="17"/>
        <v>125416.94898754395</v>
      </c>
      <c r="R61" s="4">
        <f t="shared" si="18"/>
        <v>139092.1243224536</v>
      </c>
      <c r="S61" s="4">
        <f t="shared" si="19"/>
        <v>121434.14440944802</v>
      </c>
      <c r="T61" s="4">
        <f t="shared" si="20"/>
        <v>133605.04499579963</v>
      </c>
      <c r="U61" s="4">
        <f t="shared" si="21"/>
        <v>117966.7613435151</v>
      </c>
      <c r="V61" s="4">
        <f t="shared" si="22"/>
        <v>124245.65901990861</v>
      </c>
      <c r="W61" s="4">
        <f t="shared" si="23"/>
        <v>117854.91877840472</v>
      </c>
      <c r="X61" s="4">
        <f t="shared" si="24"/>
        <v>131565.54157631291</v>
      </c>
      <c r="Y61" s="4">
        <f t="shared" si="25"/>
        <v>133971.86585572409</v>
      </c>
      <c r="Z61" s="4">
        <f t="shared" si="26"/>
        <v>105862.94575203367</v>
      </c>
      <c r="AA61" s="4">
        <f t="shared" si="27"/>
        <v>115418.83401770232</v>
      </c>
      <c r="AB61" s="4">
        <f t="shared" si="28"/>
        <v>133404.18082222436</v>
      </c>
      <c r="AC61" s="4">
        <f t="shared" si="29"/>
        <v>127839.08283631883</v>
      </c>
      <c r="AD61" s="4">
        <f t="shared" si="30"/>
        <v>118534.14342968554</v>
      </c>
      <c r="AE61" s="4">
        <f t="shared" si="31"/>
        <v>85889.287753690529</v>
      </c>
      <c r="AF61" s="4">
        <f t="shared" si="32"/>
        <v>122201.18104574218</v>
      </c>
      <c r="AG61" s="4">
        <f t="shared" si="33"/>
        <v>125697.12022667217</v>
      </c>
      <c r="AH61" s="4">
        <f t="shared" si="34"/>
        <v>123596.19970914962</v>
      </c>
      <c r="AI61" s="4">
        <f t="shared" si="35"/>
        <v>131191.40526601777</v>
      </c>
      <c r="AJ61" s="4">
        <f t="shared" si="36"/>
        <v>89980.717964475407</v>
      </c>
      <c r="AK61" s="4">
        <f t="shared" si="37"/>
        <v>109044.86572784284</v>
      </c>
      <c r="AL61" s="4">
        <f t="shared" si="38"/>
        <v>124532.61038918559</v>
      </c>
      <c r="AM61" s="4">
        <f t="shared" si="39"/>
        <v>125739.87676848995</v>
      </c>
      <c r="AN61" s="4">
        <f t="shared" si="40"/>
        <v>125644.65380796009</v>
      </c>
      <c r="AO61" s="4">
        <f t="shared" si="41"/>
        <v>130952.32871610278</v>
      </c>
      <c r="AP61" s="4">
        <f t="shared" si="42"/>
        <v>102465.11862899516</v>
      </c>
      <c r="AQ61" s="4">
        <f t="shared" si="43"/>
        <v>119885.91294738671</v>
      </c>
      <c r="AR61" s="4">
        <f t="shared" si="44"/>
        <v>120227.23578623853</v>
      </c>
      <c r="AS61" s="4">
        <f t="shared" si="45"/>
        <v>129424.7974209458</v>
      </c>
      <c r="AT61" s="4">
        <f t="shared" si="46"/>
        <v>145894.66789791916</v>
      </c>
      <c r="AU61" s="4">
        <f t="shared" si="47"/>
        <v>96638.195780283073</v>
      </c>
      <c r="AV61" s="4">
        <f t="shared" si="48"/>
        <v>111489.65117846735</v>
      </c>
      <c r="AW61" s="4">
        <f t="shared" si="49"/>
        <v>116614.85548042654</v>
      </c>
      <c r="AX61" s="4">
        <f t="shared" si="50"/>
        <v>139710.85474404108</v>
      </c>
      <c r="AY61" s="4">
        <f t="shared" si="51"/>
        <v>114806.03727386383</v>
      </c>
      <c r="AZ61" s="4">
        <f t="shared" si="52"/>
        <v>134194.48910558919</v>
      </c>
      <c r="BA61" s="4">
        <f t="shared" si="53"/>
        <v>141360.14416077948</v>
      </c>
      <c r="BB61" s="4">
        <f t="shared" si="54"/>
        <v>144864.4843044068</v>
      </c>
      <c r="BC61" s="4">
        <f t="shared" si="55"/>
        <v>129290.50397411134</v>
      </c>
      <c r="BD61" s="4">
        <f t="shared" si="56"/>
        <v>119404.01792384654</v>
      </c>
      <c r="BE61" s="4">
        <f t="shared" si="57"/>
        <v>124427.76911726868</v>
      </c>
      <c r="BF61" s="4">
        <f t="shared" si="58"/>
        <v>138377.97827628249</v>
      </c>
      <c r="BG61" s="4">
        <f t="shared" si="59"/>
        <v>118054.06685333136</v>
      </c>
      <c r="BH61" s="4">
        <f t="shared" si="60"/>
        <v>131652.24661268701</v>
      </c>
      <c r="BI61" s="4">
        <f t="shared" si="61"/>
        <v>103738.13851252975</v>
      </c>
      <c r="BJ61" s="4">
        <f t="shared" si="62"/>
        <v>120391.06023960908</v>
      </c>
      <c r="BK61" s="4">
        <f t="shared" si="63"/>
        <v>98448.823313691682</v>
      </c>
      <c r="BL61" s="4">
        <f t="shared" si="64"/>
        <v>142932.75943785007</v>
      </c>
      <c r="BM61" s="4">
        <f t="shared" si="65"/>
        <v>135587.04213327053</v>
      </c>
      <c r="BN61" s="4">
        <f t="shared" si="66"/>
        <v>119196.19387422196</v>
      </c>
      <c r="BO61" s="4">
        <f t="shared" si="67"/>
        <v>130745.11358044515</v>
      </c>
      <c r="BP61" s="4">
        <f t="shared" si="68"/>
        <v>119705.94184927609</v>
      </c>
      <c r="BQ61" s="4">
        <f t="shared" si="5"/>
        <v>117448.54795500034</v>
      </c>
      <c r="BR61" s="4">
        <f t="shared" si="94"/>
        <v>133943.64600265204</v>
      </c>
      <c r="BS61" s="4">
        <f t="shared" si="95"/>
        <v>117402.3542551483</v>
      </c>
      <c r="BT61" s="4">
        <f t="shared" si="96"/>
        <v>131485.00230025128</v>
      </c>
      <c r="BU61" s="4">
        <f t="shared" si="97"/>
        <v>108788.28107206436</v>
      </c>
      <c r="BV61" s="4">
        <f t="shared" si="98"/>
        <v>125534.60090716511</v>
      </c>
      <c r="BW61" s="4">
        <f t="shared" si="99"/>
        <v>126082.34991691801</v>
      </c>
      <c r="BX61" s="4">
        <f t="shared" si="100"/>
        <v>130530.02099968272</v>
      </c>
      <c r="BY61" s="4">
        <f t="shared" si="101"/>
        <v>115643.08262411653</v>
      </c>
      <c r="BZ61" s="4">
        <f t="shared" si="102"/>
        <v>133027.34382322669</v>
      </c>
      <c r="CA61" s="4">
        <f t="shared" si="103"/>
        <v>121241.81886224712</v>
      </c>
      <c r="CB61" s="4">
        <f t="shared" si="69"/>
        <v>109957.055444695</v>
      </c>
      <c r="CC61" s="4">
        <f t="shared" si="70"/>
        <v>118598.17596599567</v>
      </c>
      <c r="CD61" s="4">
        <f t="shared" si="71"/>
        <v>129316.83683472197</v>
      </c>
      <c r="CE61" s="4">
        <f t="shared" si="72"/>
        <v>132297.09711686004</v>
      </c>
      <c r="CF61" s="4">
        <f t="shared" si="73"/>
        <v>117361.20666175855</v>
      </c>
      <c r="CG61" s="4">
        <f t="shared" si="74"/>
        <v>135780.88309063076</v>
      </c>
      <c r="CH61" s="4">
        <f t="shared" si="75"/>
        <v>111045.0415026971</v>
      </c>
      <c r="CI61" s="4">
        <f t="shared" si="76"/>
        <v>133282.27869726354</v>
      </c>
      <c r="CJ61" s="4">
        <f t="shared" si="77"/>
        <v>126138.86294510534</v>
      </c>
      <c r="CK61" s="4">
        <f t="shared" si="78"/>
        <v>129924.98680691184</v>
      </c>
      <c r="CL61" s="4">
        <f t="shared" si="79"/>
        <v>144911.61906135667</v>
      </c>
      <c r="CM61" s="4">
        <f t="shared" si="80"/>
        <v>138446.07859128618</v>
      </c>
      <c r="CN61" s="4">
        <f t="shared" si="81"/>
        <v>143820.91441308326</v>
      </c>
      <c r="CO61" s="4">
        <f t="shared" si="82"/>
        <v>118804.93184071116</v>
      </c>
      <c r="CP61" s="4">
        <f t="shared" si="83"/>
        <v>111726.37840632138</v>
      </c>
      <c r="CQ61" s="4">
        <f t="shared" si="84"/>
        <v>118576.55047318131</v>
      </c>
      <c r="CR61" s="4">
        <f t="shared" si="85"/>
        <v>122179.68815914111</v>
      </c>
      <c r="CS61" s="4">
        <f t="shared" si="86"/>
        <v>128557.64330781628</v>
      </c>
      <c r="CT61" s="4">
        <f t="shared" si="87"/>
        <v>126089.61079362509</v>
      </c>
      <c r="CU61" s="4">
        <f t="shared" si="88"/>
        <v>127848.10136393245</v>
      </c>
      <c r="CV61" s="4">
        <f t="shared" si="89"/>
        <v>124197.68304822964</v>
      </c>
      <c r="CW61" s="4">
        <f t="shared" si="90"/>
        <v>126614.68017123347</v>
      </c>
      <c r="CX61" s="4">
        <f t="shared" si="91"/>
        <v>108009.82202567287</v>
      </c>
      <c r="CY61" s="4">
        <f t="shared" si="92"/>
        <v>139995.68128518676</v>
      </c>
      <c r="CZ61" s="4">
        <f t="shared" si="93"/>
        <v>137792.20633654698</v>
      </c>
    </row>
    <row r="62" spans="2:104" x14ac:dyDescent="0.25">
      <c r="B62" s="1">
        <v>46752</v>
      </c>
      <c r="C62">
        <v>59</v>
      </c>
      <c r="D62" s="4">
        <f>Table1[[#This Row],[Monthly Income Invested ($)]]</f>
        <v>5328.0962</v>
      </c>
      <c r="E62" s="4">
        <f t="shared" si="4"/>
        <v>113396.28440986331</v>
      </c>
      <c r="F62" s="4">
        <f t="shared" si="6"/>
        <v>125833.18059424777</v>
      </c>
      <c r="G62" s="4">
        <f t="shared" si="7"/>
        <v>126852.79164170542</v>
      </c>
      <c r="H62" s="4">
        <f t="shared" si="8"/>
        <v>128700.43651437348</v>
      </c>
      <c r="I62" s="4">
        <f t="shared" si="9"/>
        <v>127157.01156425297</v>
      </c>
      <c r="J62" s="4">
        <f t="shared" si="10"/>
        <v>116647.45127343666</v>
      </c>
      <c r="K62" s="4">
        <f t="shared" si="11"/>
        <v>111023.46498010718</v>
      </c>
      <c r="L62" s="4">
        <f t="shared" si="12"/>
        <v>139755.64647900424</v>
      </c>
      <c r="M62" s="4">
        <f t="shared" si="13"/>
        <v>116795.25146572774</v>
      </c>
      <c r="N62" s="4">
        <f t="shared" si="14"/>
        <v>143607.85336347733</v>
      </c>
      <c r="O62" s="4">
        <f t="shared" si="15"/>
        <v>127559.99092213532</v>
      </c>
      <c r="P62" s="4">
        <f t="shared" si="16"/>
        <v>154761.63663568729</v>
      </c>
      <c r="Q62" s="4">
        <f t="shared" si="17"/>
        <v>129804.41807013737</v>
      </c>
      <c r="R62" s="4">
        <f t="shared" si="18"/>
        <v>143377.02959003521</v>
      </c>
      <c r="S62" s="4">
        <f t="shared" si="19"/>
        <v>127976.5820535425</v>
      </c>
      <c r="T62" s="4">
        <f t="shared" si="20"/>
        <v>140269.19164575762</v>
      </c>
      <c r="U62" s="4">
        <f t="shared" si="21"/>
        <v>124474.52515695026</v>
      </c>
      <c r="V62" s="4">
        <f t="shared" si="22"/>
        <v>130816.21181010769</v>
      </c>
      <c r="W62" s="4">
        <f t="shared" si="23"/>
        <v>124361.56416618878</v>
      </c>
      <c r="X62" s="4">
        <f t="shared" si="24"/>
        <v>138209.29319207603</v>
      </c>
      <c r="Y62" s="4">
        <f t="shared" si="25"/>
        <v>138295.17306180616</v>
      </c>
      <c r="Z62" s="4">
        <f t="shared" si="26"/>
        <v>110397.06985889343</v>
      </c>
      <c r="AA62" s="4">
        <f t="shared" si="27"/>
        <v>122766.75981301212</v>
      </c>
      <c r="AB62" s="4">
        <f t="shared" si="28"/>
        <v>141066.8501866133</v>
      </c>
      <c r="AC62" s="4">
        <f t="shared" si="29"/>
        <v>135404.36298595442</v>
      </c>
      <c r="AD62" s="4">
        <f t="shared" si="30"/>
        <v>125936.58713970505</v>
      </c>
      <c r="AE62" s="4">
        <f t="shared" si="31"/>
        <v>92076.276831227442</v>
      </c>
      <c r="AF62" s="4">
        <f t="shared" si="32"/>
        <v>128751.2890561996</v>
      </c>
      <c r="AG62" s="4">
        <f t="shared" si="33"/>
        <v>133224.91603063894</v>
      </c>
      <c r="AH62" s="4">
        <f t="shared" si="34"/>
        <v>131087.22940405976</v>
      </c>
      <c r="AI62" s="4">
        <f t="shared" si="35"/>
        <v>137831.41551867794</v>
      </c>
      <c r="AJ62" s="4">
        <f t="shared" si="36"/>
        <v>96208.621344120169</v>
      </c>
      <c r="AK62" s="4">
        <f t="shared" si="37"/>
        <v>113555.12543488403</v>
      </c>
      <c r="AL62" s="4">
        <f t="shared" si="38"/>
        <v>132040.02727099636</v>
      </c>
      <c r="AM62" s="4">
        <f t="shared" si="39"/>
        <v>132325.37173617486</v>
      </c>
      <c r="AN62" s="4">
        <f t="shared" si="40"/>
        <v>132229.19654603969</v>
      </c>
      <c r="AO62" s="4">
        <f t="shared" si="41"/>
        <v>137589.9482032638</v>
      </c>
      <c r="AP62" s="4">
        <f t="shared" si="42"/>
        <v>108817.86601528511</v>
      </c>
      <c r="AQ62" s="4">
        <f t="shared" si="43"/>
        <v>126412.86827686058</v>
      </c>
      <c r="AR62" s="4">
        <f t="shared" si="44"/>
        <v>126757.60434410091</v>
      </c>
      <c r="AS62" s="4">
        <f t="shared" si="45"/>
        <v>136047.14159515526</v>
      </c>
      <c r="AT62" s="4">
        <f t="shared" si="46"/>
        <v>152681.71077689837</v>
      </c>
      <c r="AU62" s="4">
        <f t="shared" si="47"/>
        <v>103657.46040643804</v>
      </c>
      <c r="AV62" s="4">
        <f t="shared" si="48"/>
        <v>117932.64389025202</v>
      </c>
      <c r="AW62" s="4">
        <f t="shared" si="49"/>
        <v>123983.71165133402</v>
      </c>
      <c r="AX62" s="4">
        <f t="shared" si="50"/>
        <v>146436.05949148149</v>
      </c>
      <c r="AY62" s="4">
        <f t="shared" si="51"/>
        <v>122143.23912615645</v>
      </c>
      <c r="AZ62" s="4">
        <f t="shared" si="52"/>
        <v>140864.53019664509</v>
      </c>
      <c r="BA62" s="4">
        <f t="shared" si="53"/>
        <v>148101.84180238729</v>
      </c>
      <c r="BB62" s="4">
        <f t="shared" si="54"/>
        <v>149106.09687212374</v>
      </c>
      <c r="BC62" s="4">
        <f t="shared" si="55"/>
        <v>135911.50521385245</v>
      </c>
      <c r="BD62" s="4">
        <f t="shared" si="56"/>
        <v>126821.68443751386</v>
      </c>
      <c r="BE62" s="4">
        <f t="shared" si="57"/>
        <v>131000.14300844136</v>
      </c>
      <c r="BF62" s="4">
        <f t="shared" si="58"/>
        <v>131514.92018650571</v>
      </c>
      <c r="BG62" s="4">
        <f t="shared" si="59"/>
        <v>124562.70372186467</v>
      </c>
      <c r="BH62" s="4">
        <f t="shared" si="60"/>
        <v>138296.86527881387</v>
      </c>
      <c r="BI62" s="4">
        <f t="shared" si="61"/>
        <v>110103.61609765505</v>
      </c>
      <c r="BJ62" s="4">
        <f t="shared" si="62"/>
        <v>126923.06704200518</v>
      </c>
      <c r="BK62" s="4">
        <f t="shared" si="63"/>
        <v>104761.4077468286</v>
      </c>
      <c r="BL62" s="4">
        <f t="shared" si="64"/>
        <v>147188.85994206619</v>
      </c>
      <c r="BM62" s="4">
        <f t="shared" si="65"/>
        <v>142271.00875460324</v>
      </c>
      <c r="BN62" s="4">
        <f t="shared" si="66"/>
        <v>125716.25201296418</v>
      </c>
      <c r="BO62" s="4">
        <f t="shared" si="67"/>
        <v>135092.62142859181</v>
      </c>
      <c r="BP62" s="4">
        <f t="shared" si="68"/>
        <v>127128.89203163843</v>
      </c>
      <c r="BQ62" s="4">
        <f t="shared" si="5"/>
        <v>124831.99374421286</v>
      </c>
      <c r="BR62" s="4">
        <f t="shared" si="94"/>
        <v>140611.17866267855</v>
      </c>
      <c r="BS62" s="4">
        <f t="shared" si="95"/>
        <v>109664.93951841122</v>
      </c>
      <c r="BT62" s="4">
        <f t="shared" si="96"/>
        <v>138127.94852325378</v>
      </c>
      <c r="BU62" s="4">
        <f t="shared" si="97"/>
        <v>115204.26008278501</v>
      </c>
      <c r="BV62" s="4">
        <f t="shared" si="98"/>
        <v>132118.04311623675</v>
      </c>
      <c r="BW62" s="4">
        <f t="shared" si="99"/>
        <v>132671.2696160872</v>
      </c>
      <c r="BX62" s="4">
        <f t="shared" si="100"/>
        <v>137163.41740967953</v>
      </c>
      <c r="BY62" s="4">
        <f t="shared" si="101"/>
        <v>122127.6096503577</v>
      </c>
      <c r="BZ62" s="4">
        <f t="shared" si="102"/>
        <v>140683.41854013316</v>
      </c>
      <c r="CA62" s="4">
        <f t="shared" si="103"/>
        <v>127782.33325086959</v>
      </c>
      <c r="CB62" s="4">
        <f t="shared" si="69"/>
        <v>116384.72219914195</v>
      </c>
      <c r="CC62" s="4">
        <f t="shared" si="70"/>
        <v>126001.74024540061</v>
      </c>
      <c r="CD62" s="4">
        <f t="shared" si="71"/>
        <v>135938.10140306919</v>
      </c>
      <c r="CE62" s="4">
        <f t="shared" si="72"/>
        <v>138948.16428802864</v>
      </c>
      <c r="CF62" s="4">
        <f t="shared" si="73"/>
        <v>123862.91492837614</v>
      </c>
      <c r="CG62" s="4">
        <f t="shared" si="74"/>
        <v>142466.78812153707</v>
      </c>
      <c r="CH62" s="4">
        <f t="shared" si="75"/>
        <v>117483.58811772408</v>
      </c>
      <c r="CI62" s="4">
        <f t="shared" si="76"/>
        <v>139943.19768423616</v>
      </c>
      <c r="CJ62" s="4">
        <f t="shared" si="77"/>
        <v>132728.3477745564</v>
      </c>
      <c r="CK62" s="4">
        <f t="shared" si="78"/>
        <v>136552.33287498096</v>
      </c>
      <c r="CL62" s="4">
        <f t="shared" si="79"/>
        <v>151688.83145197024</v>
      </c>
      <c r="CM62" s="4">
        <f t="shared" si="80"/>
        <v>146196.98116663369</v>
      </c>
      <c r="CN62" s="4">
        <f t="shared" si="81"/>
        <v>151665.87661531221</v>
      </c>
      <c r="CO62" s="4">
        <f t="shared" si="82"/>
        <v>125321.07735911827</v>
      </c>
      <c r="CP62" s="4">
        <f t="shared" si="83"/>
        <v>118171.73839038459</v>
      </c>
      <c r="CQ62" s="4">
        <f t="shared" si="84"/>
        <v>123015.32254463246</v>
      </c>
      <c r="CR62" s="4">
        <f t="shared" si="85"/>
        <v>128729.58124073251</v>
      </c>
      <c r="CS62" s="4">
        <f t="shared" si="86"/>
        <v>136135.49826570309</v>
      </c>
      <c r="CT62" s="4">
        <f t="shared" si="87"/>
        <v>132678.60310156134</v>
      </c>
      <c r="CU62" s="4">
        <f t="shared" si="88"/>
        <v>134454.67857757176</v>
      </c>
      <c r="CV62" s="4">
        <f t="shared" si="89"/>
        <v>130767.75607871193</v>
      </c>
      <c r="CW62" s="4">
        <f t="shared" si="90"/>
        <v>134158.53327423008</v>
      </c>
      <c r="CX62" s="4">
        <f t="shared" si="91"/>
        <v>114418.01644592959</v>
      </c>
      <c r="CY62" s="4">
        <f t="shared" si="92"/>
        <v>146723.73429803862</v>
      </c>
      <c r="CZ62" s="4">
        <f t="shared" si="93"/>
        <v>144498.22459991244</v>
      </c>
    </row>
    <row r="63" spans="2:104" x14ac:dyDescent="0.25">
      <c r="B63" s="1">
        <v>46783</v>
      </c>
      <c r="C63">
        <v>60</v>
      </c>
      <c r="D63" s="4">
        <f>Table1[[#This Row],[Monthly Income Invested ($)]]</f>
        <v>1672.781972</v>
      </c>
      <c r="E63" s="4">
        <f t="shared" si="4"/>
        <v>117053.50135903592</v>
      </c>
      <c r="F63" s="4">
        <f t="shared" si="6"/>
        <v>128764.29437219024</v>
      </c>
      <c r="G63" s="4">
        <f t="shared" si="7"/>
        <v>129794.10153012247</v>
      </c>
      <c r="H63" s="4">
        <f t="shared" si="8"/>
        <v>131660.2228515172</v>
      </c>
      <c r="I63" s="4">
        <f t="shared" si="9"/>
        <v>130101.3636518955</v>
      </c>
      <c r="J63" s="4">
        <f t="shared" si="10"/>
        <v>119486.70775817102</v>
      </c>
      <c r="K63" s="4">
        <f t="shared" si="11"/>
        <v>113806.48160190825</v>
      </c>
      <c r="L63" s="4">
        <f t="shared" si="12"/>
        <v>143874.15226438682</v>
      </c>
      <c r="M63" s="4">
        <f t="shared" si="13"/>
        <v>120511.95033837798</v>
      </c>
      <c r="N63" s="4">
        <f t="shared" si="14"/>
        <v>146716.71386911211</v>
      </c>
      <c r="O63" s="4">
        <f t="shared" si="15"/>
        <v>115448.46566599737</v>
      </c>
      <c r="P63" s="4">
        <f t="shared" si="16"/>
        <v>159142.74724881182</v>
      </c>
      <c r="Q63" s="4">
        <f t="shared" si="17"/>
        <v>130503.66690661134</v>
      </c>
      <c r="R63" s="4">
        <f t="shared" si="18"/>
        <v>143974.48384010996</v>
      </c>
      <c r="S63" s="4">
        <f t="shared" si="19"/>
        <v>130929.12984607792</v>
      </c>
      <c r="T63" s="4">
        <f t="shared" si="20"/>
        <v>143344.66553421519</v>
      </c>
      <c r="U63" s="4">
        <f t="shared" si="21"/>
        <v>127392.05238051976</v>
      </c>
      <c r="V63" s="4">
        <f t="shared" si="22"/>
        <v>133797.15590020877</v>
      </c>
      <c r="W63" s="4">
        <f t="shared" si="23"/>
        <v>127277.96177985067</v>
      </c>
      <c r="X63" s="4">
        <f t="shared" si="24"/>
        <v>141264.16809599678</v>
      </c>
      <c r="Y63" s="4">
        <f t="shared" si="25"/>
        <v>138930.74123584261</v>
      </c>
      <c r="Z63" s="4">
        <f t="shared" si="26"/>
        <v>111241.87380695173</v>
      </c>
      <c r="AA63" s="4">
        <f t="shared" si="27"/>
        <v>126587.96008173983</v>
      </c>
      <c r="AB63" s="4">
        <f t="shared" si="28"/>
        <v>145208.30203687903</v>
      </c>
      <c r="AC63" s="4">
        <f t="shared" si="29"/>
        <v>139446.72131020864</v>
      </c>
      <c r="AD63" s="4">
        <f t="shared" si="30"/>
        <v>129813.25938664989</v>
      </c>
      <c r="AE63" s="4">
        <f t="shared" si="31"/>
        <v>94669.821571539709</v>
      </c>
      <c r="AF63" s="4">
        <f t="shared" si="32"/>
        <v>131711.58391876161</v>
      </c>
      <c r="AG63" s="4">
        <f t="shared" si="33"/>
        <v>137229.13403317513</v>
      </c>
      <c r="AH63" s="4">
        <f t="shared" si="34"/>
        <v>135054.0378906308</v>
      </c>
      <c r="AI63" s="4">
        <f t="shared" si="35"/>
        <v>140882.51164586472</v>
      </c>
      <c r="AJ63" s="4">
        <f t="shared" si="36"/>
        <v>98843.489529561368</v>
      </c>
      <c r="AK63" s="4">
        <f t="shared" si="37"/>
        <v>114376.24396612241</v>
      </c>
      <c r="AL63" s="4">
        <f t="shared" si="38"/>
        <v>136023.5097202388</v>
      </c>
      <c r="AM63" s="4">
        <f t="shared" si="39"/>
        <v>135321.4074255366</v>
      </c>
      <c r="AN63" s="4">
        <f t="shared" si="40"/>
        <v>135224.27048350009</v>
      </c>
      <c r="AO63" s="4">
        <f t="shared" si="41"/>
        <v>140638.62965729643</v>
      </c>
      <c r="AP63" s="4">
        <f t="shared" si="42"/>
        <v>111578.82664743796</v>
      </c>
      <c r="AQ63" s="4">
        <f t="shared" si="43"/>
        <v>129349.77893162919</v>
      </c>
      <c r="AR63" s="4">
        <f t="shared" si="44"/>
        <v>129697.96235954191</v>
      </c>
      <c r="AS63" s="4">
        <f t="shared" si="45"/>
        <v>139080.39498310682</v>
      </c>
      <c r="AT63" s="4">
        <f t="shared" si="46"/>
        <v>155881.30985666736</v>
      </c>
      <c r="AU63" s="4">
        <f t="shared" si="47"/>
        <v>107144.24793555071</v>
      </c>
      <c r="AV63" s="4">
        <f t="shared" si="48"/>
        <v>120784.75230115454</v>
      </c>
      <c r="AW63" s="4">
        <f t="shared" si="49"/>
        <v>127826.20857723236</v>
      </c>
      <c r="AX63" s="4">
        <f t="shared" si="50"/>
        <v>149573.2020583963</v>
      </c>
      <c r="AY63" s="4">
        <f t="shared" si="51"/>
        <v>125953.52778286418</v>
      </c>
      <c r="AZ63" s="4">
        <f t="shared" si="52"/>
        <v>143945.95747061155</v>
      </c>
      <c r="BA63" s="4">
        <f t="shared" si="53"/>
        <v>151255.64219241118</v>
      </c>
      <c r="BB63" s="4">
        <f t="shared" si="54"/>
        <v>149660.58311758281</v>
      </c>
      <c r="BC63" s="4">
        <f t="shared" si="55"/>
        <v>138943.40223799096</v>
      </c>
      <c r="BD63" s="4">
        <f t="shared" si="56"/>
        <v>130713.84588717036</v>
      </c>
      <c r="BE63" s="4">
        <f t="shared" si="57"/>
        <v>133982.92641052578</v>
      </c>
      <c r="BF63" s="4">
        <f t="shared" si="58"/>
        <v>135489.21326176956</v>
      </c>
      <c r="BG63" s="4">
        <f t="shared" si="59"/>
        <v>127481.11273108331</v>
      </c>
      <c r="BH63" s="4">
        <f t="shared" si="60"/>
        <v>141352.61590360201</v>
      </c>
      <c r="BI63" s="4">
        <f t="shared" si="61"/>
        <v>101589.69080756843</v>
      </c>
      <c r="BJ63" s="4">
        <f t="shared" si="62"/>
        <v>129865.07968442523</v>
      </c>
      <c r="BK63" s="4">
        <f t="shared" si="63"/>
        <v>107481.80379629688</v>
      </c>
      <c r="BL63" s="4">
        <f t="shared" si="64"/>
        <v>147757.72546450069</v>
      </c>
      <c r="BM63" s="4">
        <f t="shared" si="65"/>
        <v>145366.50081414927</v>
      </c>
      <c r="BN63" s="4">
        <f t="shared" si="66"/>
        <v>128646.19650509382</v>
      </c>
      <c r="BO63" s="4">
        <f t="shared" si="67"/>
        <v>135752.20873987739</v>
      </c>
      <c r="BP63" s="4">
        <f t="shared" si="68"/>
        <v>131026.42961419211</v>
      </c>
      <c r="BQ63" s="4">
        <f t="shared" si="5"/>
        <v>128689.33560673658</v>
      </c>
      <c r="BR63" s="4">
        <f t="shared" si="94"/>
        <v>143690.07242130532</v>
      </c>
      <c r="BS63" s="4">
        <f t="shared" si="95"/>
        <v>110515.23444402314</v>
      </c>
      <c r="BT63" s="4">
        <f t="shared" si="96"/>
        <v>141182.00998048633</v>
      </c>
      <c r="BU63" s="4">
        <f t="shared" si="97"/>
        <v>118029.08465561285</v>
      </c>
      <c r="BV63" s="4">
        <f t="shared" si="98"/>
        <v>135112.0055193991</v>
      </c>
      <c r="BW63" s="4">
        <f t="shared" si="99"/>
        <v>135670.76428424806</v>
      </c>
      <c r="BX63" s="4">
        <f t="shared" si="100"/>
        <v>140207.83355577633</v>
      </c>
      <c r="BY63" s="4">
        <f t="shared" si="101"/>
        <v>125021.66771886128</v>
      </c>
      <c r="BZ63" s="4">
        <f t="shared" si="102"/>
        <v>144818.16033658551</v>
      </c>
      <c r="CA63" s="4">
        <f t="shared" si="103"/>
        <v>130732.93855537828</v>
      </c>
      <c r="CB63" s="4">
        <f t="shared" si="69"/>
        <v>119221.35139313337</v>
      </c>
      <c r="CC63" s="4">
        <f t="shared" si="70"/>
        <v>129879.55267169513</v>
      </c>
      <c r="CD63" s="4">
        <f t="shared" si="71"/>
        <v>138970.26438909987</v>
      </c>
      <c r="CE63" s="4">
        <f t="shared" si="72"/>
        <v>142010.42790290891</v>
      </c>
      <c r="CF63" s="4">
        <f t="shared" si="73"/>
        <v>126774.3260496599</v>
      </c>
      <c r="CG63" s="4">
        <f t="shared" si="74"/>
        <v>145564.23797475244</v>
      </c>
      <c r="CH63" s="4">
        <f t="shared" si="75"/>
        <v>120331.20597090133</v>
      </c>
      <c r="CI63" s="4">
        <f t="shared" si="76"/>
        <v>143015.41163307853</v>
      </c>
      <c r="CJ63" s="4">
        <f t="shared" si="77"/>
        <v>135728.41322430197</v>
      </c>
      <c r="CK63" s="4">
        <f t="shared" si="78"/>
        <v>139590.63817573077</v>
      </c>
      <c r="CL63" s="4">
        <f t="shared" si="79"/>
        <v>154878.50173848995</v>
      </c>
      <c r="CM63" s="4">
        <f t="shared" si="80"/>
        <v>150428.21030904978</v>
      </c>
      <c r="CN63" s="4">
        <f t="shared" si="81"/>
        <v>155992.8114280802</v>
      </c>
      <c r="CO63" s="4">
        <f t="shared" si="82"/>
        <v>128247.07010470945</v>
      </c>
      <c r="CP63" s="4">
        <f t="shared" si="83"/>
        <v>108923.61397165959</v>
      </c>
      <c r="CQ63" s="4">
        <f t="shared" si="84"/>
        <v>123765.48959754773</v>
      </c>
      <c r="CR63" s="4">
        <f t="shared" si="85"/>
        <v>131689.65902513984</v>
      </c>
      <c r="CS63" s="4">
        <f t="shared" si="86"/>
        <v>140190.65145735291</v>
      </c>
      <c r="CT63" s="4">
        <f t="shared" si="87"/>
        <v>135678.17110457696</v>
      </c>
      <c r="CU63" s="4">
        <f t="shared" si="88"/>
        <v>137472.00733534747</v>
      </c>
      <c r="CV63" s="4">
        <f t="shared" si="89"/>
        <v>133748.21561149904</v>
      </c>
      <c r="CW63" s="4">
        <f t="shared" si="90"/>
        <v>138179.08957852912</v>
      </c>
      <c r="CX63" s="4">
        <f t="shared" si="91"/>
        <v>117234.97858238888</v>
      </c>
      <c r="CY63" s="4">
        <f t="shared" si="92"/>
        <v>149863.75361301901</v>
      </c>
      <c r="CZ63" s="4">
        <f t="shared" si="93"/>
        <v>132854.38993612042</v>
      </c>
    </row>
    <row r="64" spans="2:104" x14ac:dyDescent="0.25">
      <c r="B64" s="1">
        <v>46812</v>
      </c>
      <c r="C64">
        <v>61</v>
      </c>
      <c r="D64" s="4">
        <f>Table1[[#This Row],[Monthly Income Invested ($)]]</f>
        <v>1672.781972</v>
      </c>
      <c r="E64" s="4">
        <f t="shared" si="4"/>
        <v>120774.71960481905</v>
      </c>
      <c r="F64" s="4">
        <f t="shared" si="6"/>
        <v>131724.71928791216</v>
      </c>
      <c r="G64" s="4">
        <f t="shared" si="7"/>
        <v>132764.82451742369</v>
      </c>
      <c r="H64" s="4">
        <f t="shared" si="8"/>
        <v>134649.60705203237</v>
      </c>
      <c r="I64" s="4">
        <f t="shared" si="9"/>
        <v>133075.15926041445</v>
      </c>
      <c r="J64" s="4">
        <f t="shared" si="10"/>
        <v>122354.35680775273</v>
      </c>
      <c r="K64" s="4">
        <f t="shared" si="11"/>
        <v>116617.32838992734</v>
      </c>
      <c r="L64" s="4">
        <f t="shared" si="12"/>
        <v>148064.73190101361</v>
      </c>
      <c r="M64" s="4">
        <f t="shared" si="13"/>
        <v>124293.6914412996</v>
      </c>
      <c r="N64" s="4">
        <f t="shared" si="14"/>
        <v>149856.66297980322</v>
      </c>
      <c r="O64" s="4">
        <f t="shared" si="15"/>
        <v>116255.38414550239</v>
      </c>
      <c r="P64" s="4">
        <f t="shared" si="16"/>
        <v>163600.52729766603</v>
      </c>
      <c r="Q64" s="4">
        <f t="shared" si="17"/>
        <v>131197.67137681178</v>
      </c>
      <c r="R64" s="4">
        <f t="shared" si="18"/>
        <v>144567.45718330913</v>
      </c>
      <c r="S64" s="4">
        <f t="shared" si="19"/>
        <v>133911.2031165387</v>
      </c>
      <c r="T64" s="4">
        <f t="shared" si="20"/>
        <v>146450.89416155734</v>
      </c>
      <c r="U64" s="4">
        <f t="shared" si="21"/>
        <v>130338.75487632495</v>
      </c>
      <c r="V64" s="4">
        <f t="shared" si="22"/>
        <v>136807.90943121086</v>
      </c>
      <c r="W64" s="4">
        <f t="shared" si="23"/>
        <v>130223.52336964918</v>
      </c>
      <c r="X64" s="4">
        <f t="shared" si="24"/>
        <v>144349.59174895674</v>
      </c>
      <c r="Y64" s="4">
        <f t="shared" si="25"/>
        <v>139561.54264857378</v>
      </c>
      <c r="Z64" s="4">
        <f t="shared" si="26"/>
        <v>112080.34172539959</v>
      </c>
      <c r="AA64" s="4">
        <f t="shared" si="27"/>
        <v>130476.03135517029</v>
      </c>
      <c r="AB64" s="4">
        <f t="shared" si="28"/>
        <v>134480.00636507198</v>
      </c>
      <c r="AC64" s="4">
        <f t="shared" si="29"/>
        <v>143559.82090513728</v>
      </c>
      <c r="AD64" s="4">
        <f t="shared" si="30"/>
        <v>133757.77339791629</v>
      </c>
      <c r="AE64" s="4">
        <f t="shared" si="31"/>
        <v>97289.301759255104</v>
      </c>
      <c r="AF64" s="4">
        <f t="shared" si="32"/>
        <v>134701.48172994921</v>
      </c>
      <c r="AG64" s="4">
        <f t="shared" si="33"/>
        <v>141303.42585075571</v>
      </c>
      <c r="AH64" s="4">
        <f t="shared" si="34"/>
        <v>125181.23897314517</v>
      </c>
      <c r="AI64" s="4">
        <f t="shared" si="35"/>
        <v>143964.11873432336</v>
      </c>
      <c r="AJ64" s="4">
        <f t="shared" si="36"/>
        <v>101504.70639685699</v>
      </c>
      <c r="AK64" s="4">
        <f t="shared" si="37"/>
        <v>115191.20410837649</v>
      </c>
      <c r="AL64" s="4">
        <f t="shared" si="38"/>
        <v>140076.70311234298</v>
      </c>
      <c r="AM64" s="4">
        <f t="shared" si="39"/>
        <v>138347.40347179197</v>
      </c>
      <c r="AN64" s="4">
        <f t="shared" si="40"/>
        <v>138249.29516033508</v>
      </c>
      <c r="AO64" s="4">
        <f t="shared" si="41"/>
        <v>143717.79792586941</v>
      </c>
      <c r="AP64" s="4">
        <f t="shared" si="42"/>
        <v>114367.39688591234</v>
      </c>
      <c r="AQ64" s="4">
        <f t="shared" si="43"/>
        <v>132316.05869294549</v>
      </c>
      <c r="AR64" s="4">
        <f t="shared" si="44"/>
        <v>132667.72395513733</v>
      </c>
      <c r="AS64" s="4">
        <f t="shared" si="45"/>
        <v>142143.9809049379</v>
      </c>
      <c r="AT64" s="4">
        <f t="shared" si="46"/>
        <v>159112.90492723402</v>
      </c>
      <c r="AU64" s="4">
        <f t="shared" si="47"/>
        <v>110692.05424642285</v>
      </c>
      <c r="AV64" s="4">
        <f t="shared" si="48"/>
        <v>123665.38179616608</v>
      </c>
      <c r="AW64" s="4">
        <f t="shared" si="49"/>
        <v>131735.94919933393</v>
      </c>
      <c r="AX64" s="4">
        <f t="shared" si="50"/>
        <v>152741.71605098026</v>
      </c>
      <c r="AY64" s="4">
        <f t="shared" si="51"/>
        <v>129830.49649106432</v>
      </c>
      <c r="AZ64" s="4">
        <f t="shared" si="52"/>
        <v>147058.19901731767</v>
      </c>
      <c r="BA64" s="4">
        <f t="shared" si="53"/>
        <v>154440.9805863353</v>
      </c>
      <c r="BB64" s="4">
        <f t="shared" si="54"/>
        <v>150210.91071620095</v>
      </c>
      <c r="BC64" s="4">
        <f t="shared" si="55"/>
        <v>142005.61823237088</v>
      </c>
      <c r="BD64" s="4">
        <f t="shared" si="56"/>
        <v>134674.12016219585</v>
      </c>
      <c r="BE64" s="4">
        <f t="shared" si="57"/>
        <v>136995.53764663104</v>
      </c>
      <c r="BF64" s="4">
        <f t="shared" si="58"/>
        <v>139533.05646585053</v>
      </c>
      <c r="BG64" s="4">
        <f t="shared" si="59"/>
        <v>130428.70583039414</v>
      </c>
      <c r="BH64" s="4">
        <f t="shared" si="60"/>
        <v>144438.92403463804</v>
      </c>
      <c r="BI64" s="4">
        <f t="shared" si="61"/>
        <v>104278.36968764411</v>
      </c>
      <c r="BJ64" s="4">
        <f t="shared" si="62"/>
        <v>132836.51245326948</v>
      </c>
      <c r="BK64" s="4">
        <f t="shared" si="63"/>
        <v>110229.40380625984</v>
      </c>
      <c r="BL64" s="4">
        <f t="shared" si="64"/>
        <v>148322.32449551695</v>
      </c>
      <c r="BM64" s="4">
        <f t="shared" si="65"/>
        <v>148492.94779429075</v>
      </c>
      <c r="BN64" s="4">
        <f t="shared" si="66"/>
        <v>131605.44044214475</v>
      </c>
      <c r="BO64" s="4">
        <f t="shared" si="67"/>
        <v>136406.84914632831</v>
      </c>
      <c r="BP64" s="4">
        <f t="shared" si="68"/>
        <v>134992.17410444046</v>
      </c>
      <c r="BQ64" s="4">
        <f t="shared" si="5"/>
        <v>132614.18095185448</v>
      </c>
      <c r="BR64" s="4">
        <f t="shared" si="94"/>
        <v>132119.77960576653</v>
      </c>
      <c r="BS64" s="4">
        <f t="shared" si="95"/>
        <v>111359.15215769297</v>
      </c>
      <c r="BT64" s="4">
        <f t="shared" si="96"/>
        <v>144266.6120522912</v>
      </c>
      <c r="BU64" s="4">
        <f t="shared" si="97"/>
        <v>120882.15747416898</v>
      </c>
      <c r="BV64" s="4">
        <f t="shared" si="98"/>
        <v>138135.90754659308</v>
      </c>
      <c r="BW64" s="4">
        <f t="shared" si="99"/>
        <v>138700.25389909055</v>
      </c>
      <c r="BX64" s="4">
        <f t="shared" si="100"/>
        <v>143282.69386333411</v>
      </c>
      <c r="BY64" s="4">
        <f t="shared" si="101"/>
        <v>127944.66636804989</v>
      </c>
      <c r="BZ64" s="4">
        <f t="shared" si="102"/>
        <v>149025.26011447576</v>
      </c>
      <c r="CA64" s="4">
        <f t="shared" si="103"/>
        <v>133713.04991293207</v>
      </c>
      <c r="CB64" s="4">
        <f t="shared" si="69"/>
        <v>122086.3468790647</v>
      </c>
      <c r="CC64" s="4">
        <f t="shared" si="70"/>
        <v>133825.2268154498</v>
      </c>
      <c r="CD64" s="4">
        <f t="shared" si="71"/>
        <v>142032.74900499088</v>
      </c>
      <c r="CE64" s="4">
        <f t="shared" si="72"/>
        <v>145103.314153938</v>
      </c>
      <c r="CF64" s="4">
        <f t="shared" si="73"/>
        <v>129714.85128215649</v>
      </c>
      <c r="CG64" s="4">
        <f t="shared" si="74"/>
        <v>148692.66232649997</v>
      </c>
      <c r="CH64" s="4">
        <f t="shared" si="75"/>
        <v>123207.30000261034</v>
      </c>
      <c r="CI64" s="4">
        <f t="shared" si="76"/>
        <v>146118.34772140931</v>
      </c>
      <c r="CJ64" s="4">
        <f t="shared" si="77"/>
        <v>138758.47932854499</v>
      </c>
      <c r="CK64" s="4">
        <f t="shared" si="78"/>
        <v>142659.32652948808</v>
      </c>
      <c r="CL64" s="4">
        <f t="shared" si="79"/>
        <v>158100.06872787487</v>
      </c>
      <c r="CM64" s="4">
        <f t="shared" si="80"/>
        <v>154733.48596145815</v>
      </c>
      <c r="CN64" s="4">
        <f t="shared" si="81"/>
        <v>160395.4676000716</v>
      </c>
      <c r="CO64" s="4">
        <f t="shared" si="82"/>
        <v>131202.32277775655</v>
      </c>
      <c r="CP64" s="4">
        <f t="shared" si="83"/>
        <v>111685.63208337619</v>
      </c>
      <c r="CQ64" s="4">
        <f t="shared" si="84"/>
        <v>124510.03039756612</v>
      </c>
      <c r="CR64" s="4">
        <f t="shared" si="85"/>
        <v>134679.33758739123</v>
      </c>
      <c r="CS64" s="4">
        <f t="shared" si="86"/>
        <v>144316.76982985661</v>
      </c>
      <c r="CT64" s="4">
        <f t="shared" si="87"/>
        <v>138707.73478762273</v>
      </c>
      <c r="CU64" s="4">
        <f t="shared" si="88"/>
        <v>140519.50938070094</v>
      </c>
      <c r="CV64" s="4">
        <f t="shared" si="89"/>
        <v>136758.47973961403</v>
      </c>
      <c r="CW64" s="4">
        <f t="shared" si="90"/>
        <v>142270.0056181534</v>
      </c>
      <c r="CX64" s="4">
        <f t="shared" si="91"/>
        <v>108072.09930619149</v>
      </c>
      <c r="CY64" s="4">
        <f t="shared" si="92"/>
        <v>153035.17312114922</v>
      </c>
      <c r="CZ64" s="4">
        <f t="shared" si="93"/>
        <v>135855.71580748164</v>
      </c>
    </row>
    <row r="65" spans="2:104" x14ac:dyDescent="0.25">
      <c r="B65" s="1">
        <v>46843</v>
      </c>
      <c r="C65">
        <v>62</v>
      </c>
      <c r="D65" s="4">
        <f>Table1[[#This Row],[Monthly Income Invested ($)]]</f>
        <v>1672.781972</v>
      </c>
      <c r="E65" s="4">
        <f t="shared" si="4"/>
        <v>124561.0591699034</v>
      </c>
      <c r="F65" s="4">
        <f t="shared" si="6"/>
        <v>134714.74845279127</v>
      </c>
      <c r="G65" s="4">
        <f t="shared" si="7"/>
        <v>135765.25473459793</v>
      </c>
      <c r="H65" s="4">
        <f t="shared" si="8"/>
        <v>135312.51697114212</v>
      </c>
      <c r="I65" s="4">
        <f t="shared" si="9"/>
        <v>122470.82354251675</v>
      </c>
      <c r="J65" s="4">
        <f t="shared" si="10"/>
        <v>125250.68234783025</v>
      </c>
      <c r="K65" s="4">
        <f t="shared" si="11"/>
        <v>119456.28364582661</v>
      </c>
      <c r="L65" s="4">
        <f t="shared" si="12"/>
        <v>152328.64668128136</v>
      </c>
      <c r="M65" s="4">
        <f t="shared" si="13"/>
        <v>127209.4103277126</v>
      </c>
      <c r="N65" s="4">
        <f t="shared" si="14"/>
        <v>154151.93655394978</v>
      </c>
      <c r="O65" s="4">
        <f t="shared" si="15"/>
        <v>119090.71995895742</v>
      </c>
      <c r="P65" s="4">
        <f t="shared" si="16"/>
        <v>166909.31454264271</v>
      </c>
      <c r="Q65" s="4">
        <f t="shared" si="17"/>
        <v>134182.43006257989</v>
      </c>
      <c r="R65" s="4">
        <f t="shared" si="18"/>
        <v>147685.91372714221</v>
      </c>
      <c r="S65" s="4">
        <f t="shared" si="19"/>
        <v>136923.09711970409</v>
      </c>
      <c r="T65" s="4">
        <f t="shared" si="20"/>
        <v>149588.18507517292</v>
      </c>
      <c r="U65" s="4">
        <f t="shared" si="21"/>
        <v>133314.92439708821</v>
      </c>
      <c r="V65" s="4">
        <f t="shared" si="22"/>
        <v>139848.77049752296</v>
      </c>
      <c r="W65" s="4">
        <f t="shared" si="23"/>
        <v>133198.54057534566</v>
      </c>
      <c r="X65" s="4">
        <f t="shared" si="24"/>
        <v>147465.86963844631</v>
      </c>
      <c r="Y65" s="4">
        <f t="shared" si="25"/>
        <v>142629.94004705953</v>
      </c>
      <c r="Z65" s="4">
        <f t="shared" si="26"/>
        <v>114873.92711465358</v>
      </c>
      <c r="AA65" s="4">
        <f t="shared" si="27"/>
        <v>133453.573640722</v>
      </c>
      <c r="AB65" s="4">
        <f t="shared" si="28"/>
        <v>137497.58840072271</v>
      </c>
      <c r="AC65" s="4">
        <f t="shared" si="29"/>
        <v>147744.8997429772</v>
      </c>
      <c r="AD65" s="4">
        <f t="shared" si="30"/>
        <v>137771.31640437982</v>
      </c>
      <c r="AE65" s="4">
        <f t="shared" si="31"/>
        <v>98232.41396806069</v>
      </c>
      <c r="AF65" s="4">
        <f t="shared" si="32"/>
        <v>137721.27851924871</v>
      </c>
      <c r="AG65" s="4">
        <f t="shared" si="33"/>
        <v>144389.24208126328</v>
      </c>
      <c r="AH65" s="4">
        <f t="shared" si="34"/>
        <v>128105.83333487662</v>
      </c>
      <c r="AI65" s="4">
        <f t="shared" si="35"/>
        <v>147076.54189366658</v>
      </c>
      <c r="AJ65" s="4">
        <f t="shared" si="36"/>
        <v>104192.53543282555</v>
      </c>
      <c r="AK65" s="4">
        <f t="shared" si="37"/>
        <v>118015.89812146025</v>
      </c>
      <c r="AL65" s="4">
        <f t="shared" si="38"/>
        <v>143150.2521154664</v>
      </c>
      <c r="AM65" s="4">
        <f t="shared" si="39"/>
        <v>141403.65947850989</v>
      </c>
      <c r="AN65" s="4">
        <f t="shared" si="40"/>
        <v>141304.57008393842</v>
      </c>
      <c r="AO65" s="4">
        <f t="shared" si="41"/>
        <v>132144.98208941531</v>
      </c>
      <c r="AP65" s="4">
        <f t="shared" si="42"/>
        <v>115182.423381268</v>
      </c>
      <c r="AQ65" s="4">
        <f t="shared" si="43"/>
        <v>132996.47022474839</v>
      </c>
      <c r="AR65" s="4">
        <f t="shared" si="44"/>
        <v>133345.49799747381</v>
      </c>
      <c r="AS65" s="4">
        <f t="shared" si="45"/>
        <v>145238.20268598729</v>
      </c>
      <c r="AT65" s="4">
        <f t="shared" si="46"/>
        <v>162376.81594850635</v>
      </c>
      <c r="AU65" s="4">
        <f t="shared" si="47"/>
        <v>114301.94716773526</v>
      </c>
      <c r="AV65" s="4">
        <f t="shared" si="48"/>
        <v>126574.81758612774</v>
      </c>
      <c r="AW65" s="4">
        <f t="shared" si="49"/>
        <v>132420.71155233894</v>
      </c>
      <c r="AX65" s="4">
        <f t="shared" si="50"/>
        <v>155941.91518349005</v>
      </c>
      <c r="AY65" s="4">
        <f t="shared" si="51"/>
        <v>132801.58342797495</v>
      </c>
      <c r="AZ65" s="4">
        <f t="shared" si="52"/>
        <v>150201.56297949085</v>
      </c>
      <c r="BA65" s="4">
        <f t="shared" si="53"/>
        <v>157658.17236419866</v>
      </c>
      <c r="BB65" s="4">
        <f t="shared" si="54"/>
        <v>153385.80179536296</v>
      </c>
      <c r="BC65" s="4">
        <f t="shared" si="55"/>
        <v>145098.4563866946</v>
      </c>
      <c r="BD65" s="4">
        <f t="shared" si="56"/>
        <v>137693.64333581779</v>
      </c>
      <c r="BE65" s="4">
        <f t="shared" si="57"/>
        <v>140038.27499509734</v>
      </c>
      <c r="BF65" s="4">
        <f t="shared" si="58"/>
        <v>142601.16900250904</v>
      </c>
      <c r="BG65" s="4">
        <f t="shared" si="59"/>
        <v>133405.77486069809</v>
      </c>
      <c r="BH65" s="4">
        <f t="shared" si="60"/>
        <v>133775.4484595198</v>
      </c>
      <c r="BI65" s="4">
        <f t="shared" si="61"/>
        <v>106993.93535652055</v>
      </c>
      <c r="BJ65" s="4">
        <f t="shared" si="62"/>
        <v>135837.65954980216</v>
      </c>
      <c r="BK65" s="4">
        <f t="shared" si="63"/>
        <v>113004.47981632243</v>
      </c>
      <c r="BL65" s="4">
        <f t="shared" si="64"/>
        <v>151478.32971247213</v>
      </c>
      <c r="BM65" s="4">
        <f t="shared" si="65"/>
        <v>151650.65924423366</v>
      </c>
      <c r="BN65" s="4">
        <f t="shared" si="66"/>
        <v>134594.2768185662</v>
      </c>
      <c r="BO65" s="4">
        <f t="shared" si="67"/>
        <v>139443.6996097916</v>
      </c>
      <c r="BP65" s="4">
        <f t="shared" si="68"/>
        <v>139027.31912326819</v>
      </c>
      <c r="BQ65" s="4">
        <f t="shared" si="5"/>
        <v>136607.71109051193</v>
      </c>
      <c r="BR65" s="4">
        <f t="shared" si="94"/>
        <v>135113.7593738242</v>
      </c>
      <c r="BS65" s="4">
        <f t="shared" si="95"/>
        <v>114145.5256512699</v>
      </c>
      <c r="BT65" s="4">
        <f t="shared" si="96"/>
        <v>147382.06014481411</v>
      </c>
      <c r="BU65" s="4">
        <f t="shared" si="97"/>
        <v>123763.76102091068</v>
      </c>
      <c r="BV65" s="4">
        <f t="shared" si="98"/>
        <v>138772.67021199362</v>
      </c>
      <c r="BW65" s="4">
        <f t="shared" si="99"/>
        <v>141760.03841008144</v>
      </c>
      <c r="BX65" s="4">
        <f t="shared" si="100"/>
        <v>146388.30277396744</v>
      </c>
      <c r="BY65" s="4">
        <f t="shared" si="101"/>
        <v>130896.89500373039</v>
      </c>
      <c r="BZ65" s="4">
        <f t="shared" si="102"/>
        <v>152188.29468762051</v>
      </c>
      <c r="CA65" s="4">
        <f t="shared" si="103"/>
        <v>137725.8102584084</v>
      </c>
      <c r="CB65" s="4">
        <f t="shared" si="69"/>
        <v>124979.99231985534</v>
      </c>
      <c r="CC65" s="4">
        <f t="shared" si="70"/>
        <v>136836.26105560429</v>
      </c>
      <c r="CD65" s="4">
        <f t="shared" si="71"/>
        <v>145125.85846704079</v>
      </c>
      <c r="CE65" s="4">
        <f t="shared" si="72"/>
        <v>148227.12926747737</v>
      </c>
      <c r="CF65" s="4">
        <f t="shared" si="73"/>
        <v>133657.64315159424</v>
      </c>
      <c r="CG65" s="4">
        <f t="shared" si="74"/>
        <v>151852.37092176496</v>
      </c>
      <c r="CH65" s="4">
        <f t="shared" si="75"/>
        <v>126112.15497463645</v>
      </c>
      <c r="CI65" s="4">
        <f t="shared" si="76"/>
        <v>150348.200778534</v>
      </c>
      <c r="CJ65" s="4">
        <f t="shared" si="77"/>
        <v>142859.53468879452</v>
      </c>
      <c r="CK65" s="4">
        <f t="shared" si="78"/>
        <v>145758.70176678296</v>
      </c>
      <c r="CL65" s="4">
        <f t="shared" si="79"/>
        <v>161353.85138715361</v>
      </c>
      <c r="CM65" s="4">
        <f t="shared" si="80"/>
        <v>157953.60279307273</v>
      </c>
      <c r="CN65" s="4">
        <f t="shared" si="81"/>
        <v>163672.20424807232</v>
      </c>
      <c r="CO65" s="4">
        <f t="shared" si="82"/>
        <v>135171.14539836728</v>
      </c>
      <c r="CP65" s="4">
        <f t="shared" si="83"/>
        <v>114475.27037620994</v>
      </c>
      <c r="CQ65" s="4">
        <f t="shared" si="84"/>
        <v>127427.91267354178</v>
      </c>
      <c r="CR65" s="4">
        <f t="shared" si="85"/>
        <v>137698.91293526514</v>
      </c>
      <c r="CS65" s="4">
        <f t="shared" si="86"/>
        <v>144907.1760281327</v>
      </c>
      <c r="CT65" s="4">
        <f t="shared" si="87"/>
        <v>141767.59410749897</v>
      </c>
      <c r="CU65" s="4">
        <f t="shared" si="88"/>
        <v>143597.48644650794</v>
      </c>
      <c r="CV65" s="4">
        <f t="shared" si="89"/>
        <v>139798.84650901018</v>
      </c>
      <c r="CW65" s="4">
        <f t="shared" si="90"/>
        <v>145365.48764633492</v>
      </c>
      <c r="CX65" s="4">
        <f t="shared" si="91"/>
        <v>110825.6022712534</v>
      </c>
      <c r="CY65" s="4">
        <f t="shared" si="92"/>
        <v>156238.30682436071</v>
      </c>
      <c r="CZ65" s="4">
        <f t="shared" si="93"/>
        <v>139905.97280611258</v>
      </c>
    </row>
    <row r="66" spans="2:104" x14ac:dyDescent="0.25">
      <c r="B66" s="1">
        <v>46873</v>
      </c>
      <c r="C66">
        <v>63</v>
      </c>
      <c r="D66" s="4">
        <f>Table1[[#This Row],[Monthly Income Invested ($)]]</f>
        <v>1672.781972</v>
      </c>
      <c r="E66" s="4">
        <f t="shared" si="4"/>
        <v>128413.65967737671</v>
      </c>
      <c r="F66" s="4">
        <f t="shared" si="6"/>
        <v>137734.67790931917</v>
      </c>
      <c r="G66" s="4">
        <f t="shared" si="7"/>
        <v>138795.68925394391</v>
      </c>
      <c r="H66" s="4">
        <f t="shared" si="8"/>
        <v>135970.45506585855</v>
      </c>
      <c r="I66" s="4">
        <f t="shared" si="9"/>
        <v>125368.31374994191</v>
      </c>
      <c r="J66" s="4">
        <f t="shared" si="10"/>
        <v>128175.97114330856</v>
      </c>
      <c r="K66" s="4">
        <f t="shared" si="11"/>
        <v>122323.62845428487</v>
      </c>
      <c r="L66" s="4">
        <f t="shared" si="12"/>
        <v>156667.17997020378</v>
      </c>
      <c r="M66" s="4">
        <f t="shared" si="13"/>
        <v>130154.28640298972</v>
      </c>
      <c r="N66" s="4">
        <f t="shared" si="14"/>
        <v>158522.37741564392</v>
      </c>
      <c r="O66" s="4">
        <f t="shared" si="15"/>
        <v>121954.40913054699</v>
      </c>
      <c r="P66" s="4">
        <f t="shared" si="16"/>
        <v>170251.18966006913</v>
      </c>
      <c r="Q66" s="4">
        <f t="shared" si="17"/>
        <v>137197.03633520569</v>
      </c>
      <c r="R66" s="4">
        <f t="shared" si="18"/>
        <v>150835.55483641362</v>
      </c>
      <c r="S66" s="4">
        <f t="shared" si="19"/>
        <v>139965.11006290113</v>
      </c>
      <c r="T66" s="4">
        <f t="shared" si="20"/>
        <v>137481.16400813218</v>
      </c>
      <c r="U66" s="4">
        <f t="shared" si="21"/>
        <v>136320.8556130591</v>
      </c>
      <c r="V66" s="4">
        <f t="shared" si="22"/>
        <v>142920.04017449819</v>
      </c>
      <c r="W66" s="4">
        <f t="shared" si="23"/>
        <v>136203.30795309911</v>
      </c>
      <c r="X66" s="4">
        <f t="shared" si="24"/>
        <v>150613.31030683077</v>
      </c>
      <c r="Y66" s="4">
        <f t="shared" si="25"/>
        <v>131156.11927757712</v>
      </c>
      <c r="Z66" s="4">
        <f t="shared" si="26"/>
        <v>117695.44835780011</v>
      </c>
      <c r="AA66" s="4">
        <f t="shared" si="27"/>
        <v>136460.8913491292</v>
      </c>
      <c r="AB66" s="4">
        <f t="shared" si="28"/>
        <v>140545.34625672994</v>
      </c>
      <c r="AC66" s="4">
        <f t="shared" si="29"/>
        <v>152003.2174604793</v>
      </c>
      <c r="AD66" s="4">
        <f t="shared" si="30"/>
        <v>141855.09641345646</v>
      </c>
      <c r="AE66" s="4">
        <f t="shared" si="31"/>
        <v>89251.607551770212</v>
      </c>
      <c r="AF66" s="4">
        <f t="shared" si="32"/>
        <v>140771.27327644118</v>
      </c>
      <c r="AG66" s="4">
        <f t="shared" si="33"/>
        <v>147505.9164740759</v>
      </c>
      <c r="AH66" s="4">
        <f t="shared" si="34"/>
        <v>131059.67364022539</v>
      </c>
      <c r="AI66" s="4">
        <f t="shared" si="35"/>
        <v>150220.08928460325</v>
      </c>
      <c r="AJ66" s="4">
        <f t="shared" si="36"/>
        <v>106907.2427591538</v>
      </c>
      <c r="AK66" s="4">
        <f t="shared" si="37"/>
        <v>120868.83907467485</v>
      </c>
      <c r="AL66" s="4">
        <f t="shared" si="38"/>
        <v>146254.53660862107</v>
      </c>
      <c r="AM66" s="4">
        <f t="shared" si="39"/>
        <v>144490.47804529499</v>
      </c>
      <c r="AN66" s="4">
        <f t="shared" si="40"/>
        <v>144390.39775677779</v>
      </c>
      <c r="AO66" s="4">
        <f t="shared" si="41"/>
        <v>135139.21388230947</v>
      </c>
      <c r="AP66" s="4">
        <f t="shared" si="42"/>
        <v>115991.3371779085</v>
      </c>
      <c r="AQ66" s="4">
        <f t="shared" si="43"/>
        <v>120304.6008030565</v>
      </c>
      <c r="AR66" s="4">
        <f t="shared" si="44"/>
        <v>134018.18873449275</v>
      </c>
      <c r="AS66" s="4">
        <f t="shared" si="45"/>
        <v>148363.36668484716</v>
      </c>
      <c r="AT66" s="4">
        <f t="shared" si="46"/>
        <v>165673.36607999142</v>
      </c>
      <c r="AU66" s="4">
        <f t="shared" si="47"/>
        <v>117975.01321517063</v>
      </c>
      <c r="AV66" s="4">
        <f t="shared" si="48"/>
        <v>129513.34773398902</v>
      </c>
      <c r="AW66" s="4">
        <f t="shared" si="49"/>
        <v>133100.33818769641</v>
      </c>
      <c r="AX66" s="4">
        <f t="shared" si="50"/>
        <v>159174.11630732496</v>
      </c>
      <c r="AY66" s="4">
        <f t="shared" si="51"/>
        <v>122222.14311082922</v>
      </c>
      <c r="AZ66" s="4">
        <f t="shared" si="52"/>
        <v>153376.36058128576</v>
      </c>
      <c r="BA66" s="4">
        <f t="shared" si="53"/>
        <v>160907.53605984064</v>
      </c>
      <c r="BB66" s="4">
        <f t="shared" si="54"/>
        <v>156592.44178531659</v>
      </c>
      <c r="BC66" s="4">
        <f t="shared" si="55"/>
        <v>148222.22292256154</v>
      </c>
      <c r="BD66" s="4">
        <f t="shared" si="56"/>
        <v>140743.36174117596</v>
      </c>
      <c r="BE66" s="4">
        <f t="shared" si="57"/>
        <v>143111.43971704831</v>
      </c>
      <c r="BF66" s="4">
        <f t="shared" si="58"/>
        <v>145699.96266453413</v>
      </c>
      <c r="BG66" s="4">
        <f t="shared" si="59"/>
        <v>136412.61458130507</v>
      </c>
      <c r="BH66" s="4">
        <f t="shared" si="60"/>
        <v>137789.3007795614</v>
      </c>
      <c r="BI66" s="4">
        <f t="shared" si="61"/>
        <v>109736.65668208576</v>
      </c>
      <c r="BJ66" s="4">
        <f t="shared" si="62"/>
        <v>138868.81811730019</v>
      </c>
      <c r="BK66" s="4">
        <f t="shared" si="63"/>
        <v>115807.30658648566</v>
      </c>
      <c r="BL66" s="4">
        <f t="shared" si="64"/>
        <v>154665.89498159685</v>
      </c>
      <c r="BM66" s="4">
        <f t="shared" si="65"/>
        <v>154839.94780867599</v>
      </c>
      <c r="BN66" s="4">
        <f t="shared" si="66"/>
        <v>137613.00155875186</v>
      </c>
      <c r="BO66" s="4">
        <f t="shared" si="67"/>
        <v>142510.9185778895</v>
      </c>
      <c r="BP66" s="4">
        <f t="shared" si="68"/>
        <v>143133.07917992538</v>
      </c>
      <c r="BQ66" s="4">
        <f t="shared" si="5"/>
        <v>140671.12800659589</v>
      </c>
      <c r="BR66" s="4">
        <f t="shared" si="94"/>
        <v>138137.67893956244</v>
      </c>
      <c r="BS66" s="4">
        <f t="shared" si="95"/>
        <v>116959.76287978259</v>
      </c>
      <c r="BT66" s="4">
        <f t="shared" si="96"/>
        <v>150528.66271826226</v>
      </c>
      <c r="BU66" s="4">
        <f t="shared" si="97"/>
        <v>126674.18060311978</v>
      </c>
      <c r="BV66" s="4">
        <f t="shared" si="98"/>
        <v>139404.65715740368</v>
      </c>
      <c r="BW66" s="4">
        <f t="shared" si="99"/>
        <v>144850.42076618224</v>
      </c>
      <c r="BX66" s="4">
        <f t="shared" si="100"/>
        <v>149524.96777370712</v>
      </c>
      <c r="BY66" s="4">
        <f t="shared" si="101"/>
        <v>133878.64592576769</v>
      </c>
      <c r="BZ66" s="4">
        <f t="shared" si="102"/>
        <v>155382.9596064967</v>
      </c>
      <c r="CA66" s="4">
        <f t="shared" si="103"/>
        <v>141808.79390993054</v>
      </c>
      <c r="CB66" s="4">
        <f t="shared" si="69"/>
        <v>127902.5742150539</v>
      </c>
      <c r="CC66" s="4">
        <f t="shared" si="70"/>
        <v>139877.40563816033</v>
      </c>
      <c r="CD66" s="4">
        <f t="shared" si="71"/>
        <v>148249.89902371119</v>
      </c>
      <c r="CE66" s="4">
        <f t="shared" si="72"/>
        <v>151382.18253215213</v>
      </c>
      <c r="CF66" s="4">
        <f t="shared" si="73"/>
        <v>137669.43387874714</v>
      </c>
      <c r="CG66" s="4">
        <f t="shared" si="74"/>
        <v>155043.6766029826</v>
      </c>
      <c r="CH66" s="4">
        <f t="shared" si="75"/>
        <v>129046.05849638282</v>
      </c>
      <c r="CI66" s="4">
        <f t="shared" si="76"/>
        <v>154652.07626415836</v>
      </c>
      <c r="CJ66" s="4">
        <f t="shared" si="77"/>
        <v>147032.35851784842</v>
      </c>
      <c r="CK66" s="4">
        <f t="shared" si="78"/>
        <v>148889.07075645079</v>
      </c>
      <c r="CL66" s="4">
        <f t="shared" si="79"/>
        <v>164640.17187302516</v>
      </c>
      <c r="CM66" s="4">
        <f t="shared" si="80"/>
        <v>161205.92079300346</v>
      </c>
      <c r="CN66" s="4">
        <f t="shared" si="81"/>
        <v>166981.70826255303</v>
      </c>
      <c r="CO66" s="4">
        <f t="shared" si="82"/>
        <v>139209.42241483871</v>
      </c>
      <c r="CP66" s="4">
        <f t="shared" si="83"/>
        <v>117292.80505197204</v>
      </c>
      <c r="CQ66" s="4">
        <f t="shared" si="84"/>
        <v>130374.9737722772</v>
      </c>
      <c r="CR66" s="4">
        <f t="shared" si="85"/>
        <v>140748.68403661778</v>
      </c>
      <c r="CS66" s="4">
        <f t="shared" si="86"/>
        <v>145493.15417992172</v>
      </c>
      <c r="CT66" s="4">
        <f t="shared" si="87"/>
        <v>130372.24681851656</v>
      </c>
      <c r="CU66" s="4">
        <f t="shared" si="88"/>
        <v>146706.24328297301</v>
      </c>
      <c r="CV66" s="4">
        <f t="shared" si="89"/>
        <v>142869.61694610029</v>
      </c>
      <c r="CW66" s="4">
        <f t="shared" si="90"/>
        <v>148491.92449479827</v>
      </c>
      <c r="CX66" s="4">
        <f t="shared" si="91"/>
        <v>113606.64026596594</v>
      </c>
      <c r="CY66" s="4">
        <f t="shared" si="92"/>
        <v>159473.4718646043</v>
      </c>
      <c r="CZ66" s="4">
        <f t="shared" si="93"/>
        <v>144027.10930221956</v>
      </c>
    </row>
    <row r="67" spans="2:104" x14ac:dyDescent="0.25">
      <c r="B67" s="1">
        <v>46904</v>
      </c>
      <c r="C67">
        <v>64</v>
      </c>
      <c r="D67" s="4">
        <f>Table1[[#This Row],[Monthly Income Invested ($)]]</f>
        <v>1672.781972</v>
      </c>
      <c r="E67" s="4">
        <f t="shared" si="4"/>
        <v>132333.68069373083</v>
      </c>
      <c r="F67" s="4">
        <f t="shared" si="6"/>
        <v>140784.80666041237</v>
      </c>
      <c r="G67" s="4">
        <f t="shared" si="7"/>
        <v>141856.42811848334</v>
      </c>
      <c r="H67" s="4">
        <f t="shared" si="8"/>
        <v>136623.45862486461</v>
      </c>
      <c r="I67" s="4">
        <f t="shared" si="9"/>
        <v>128294.77885944133</v>
      </c>
      <c r="J67" s="4">
        <f t="shared" si="10"/>
        <v>131130.51282674164</v>
      </c>
      <c r="K67" s="4">
        <f t="shared" si="11"/>
        <v>125219.64671082771</v>
      </c>
      <c r="L67" s="4">
        <f t="shared" si="12"/>
        <v>161081.63759168235</v>
      </c>
      <c r="M67" s="4">
        <f t="shared" si="13"/>
        <v>133128.61123901961</v>
      </c>
      <c r="N67" s="4">
        <f t="shared" si="14"/>
        <v>162969.3009924177</v>
      </c>
      <c r="O67" s="4">
        <f t="shared" si="15"/>
        <v>124846.73519385247</v>
      </c>
      <c r="P67" s="4">
        <f t="shared" si="16"/>
        <v>173626.48352866981</v>
      </c>
      <c r="Q67" s="4">
        <f t="shared" si="17"/>
        <v>140241.78867055775</v>
      </c>
      <c r="R67" s="4">
        <f t="shared" si="18"/>
        <v>154016.69235677776</v>
      </c>
      <c r="S67" s="4">
        <f t="shared" si="19"/>
        <v>143037.54313553014</v>
      </c>
      <c r="T67" s="4">
        <f t="shared" si="20"/>
        <v>140528.7576202135</v>
      </c>
      <c r="U67" s="4">
        <f t="shared" si="21"/>
        <v>139356.84614118969</v>
      </c>
      <c r="V67" s="4">
        <f t="shared" si="22"/>
        <v>131419.82029341886</v>
      </c>
      <c r="W67" s="4">
        <f t="shared" si="23"/>
        <v>139238.12300463009</v>
      </c>
      <c r="X67" s="4">
        <f t="shared" si="24"/>
        <v>153792.22538189907</v>
      </c>
      <c r="Y67" s="4">
        <f t="shared" si="25"/>
        <v>134140.4624423529</v>
      </c>
      <c r="Z67" s="4">
        <f t="shared" si="26"/>
        <v>120545.1848133781</v>
      </c>
      <c r="AA67" s="4">
        <f t="shared" si="27"/>
        <v>139498.28223462051</v>
      </c>
      <c r="AB67" s="4">
        <f t="shared" si="28"/>
        <v>143623.58169129724</v>
      </c>
      <c r="AC67" s="4">
        <f t="shared" si="29"/>
        <v>156336.05573803768</v>
      </c>
      <c r="AD67" s="4">
        <f t="shared" si="30"/>
        <v>146010.34257269194</v>
      </c>
      <c r="AE67" s="4">
        <f t="shared" si="31"/>
        <v>90255.002467131941</v>
      </c>
      <c r="AF67" s="4">
        <f t="shared" si="32"/>
        <v>143851.7679812056</v>
      </c>
      <c r="AG67" s="4">
        <f t="shared" si="33"/>
        <v>150653.75761081665</v>
      </c>
      <c r="AH67" s="4">
        <f t="shared" si="34"/>
        <v>134043.05234862765</v>
      </c>
      <c r="AI67" s="4">
        <f t="shared" si="35"/>
        <v>153395.07214944929</v>
      </c>
      <c r="AJ67" s="4">
        <f t="shared" si="36"/>
        <v>109649.09715874534</v>
      </c>
      <c r="AK67" s="4">
        <f t="shared" si="37"/>
        <v>123750.3094374216</v>
      </c>
      <c r="AL67" s="4">
        <f t="shared" si="38"/>
        <v>149389.86394670728</v>
      </c>
      <c r="AM67" s="4">
        <f t="shared" si="39"/>
        <v>147608.16479774794</v>
      </c>
      <c r="AN67" s="4">
        <f t="shared" si="40"/>
        <v>147507.08370634555</v>
      </c>
      <c r="AO67" s="4">
        <f t="shared" si="41"/>
        <v>138163.38799313258</v>
      </c>
      <c r="AP67" s="4">
        <f t="shared" si="42"/>
        <v>116794.18412107418</v>
      </c>
      <c r="AQ67" s="4">
        <f t="shared" si="43"/>
        <v>121075.09826903358</v>
      </c>
      <c r="AR67" s="4">
        <f t="shared" si="44"/>
        <v>134685.83429098406</v>
      </c>
      <c r="AS67" s="4">
        <f t="shared" si="45"/>
        <v>151519.78232369563</v>
      </c>
      <c r="AT67" s="4">
        <f t="shared" si="46"/>
        <v>169002.88171279134</v>
      </c>
      <c r="AU67" s="4">
        <f t="shared" si="47"/>
        <v>121712.35791843613</v>
      </c>
      <c r="AV67" s="4">
        <f t="shared" si="48"/>
        <v>132481.26318332891</v>
      </c>
      <c r="AW67" s="4">
        <f t="shared" si="49"/>
        <v>133774.86762328868</v>
      </c>
      <c r="AX67" s="4">
        <f t="shared" si="50"/>
        <v>162438.63944239821</v>
      </c>
      <c r="AY67" s="4">
        <f t="shared" si="51"/>
        <v>125117.14651393751</v>
      </c>
      <c r="AZ67" s="4">
        <f t="shared" si="52"/>
        <v>156582.90615909861</v>
      </c>
      <c r="BA67" s="4">
        <f t="shared" si="53"/>
        <v>164189.39339243906</v>
      </c>
      <c r="BB67" s="4">
        <f t="shared" si="54"/>
        <v>159831.14817516977</v>
      </c>
      <c r="BC67" s="4">
        <f t="shared" si="55"/>
        <v>151377.22712378716</v>
      </c>
      <c r="BD67" s="4">
        <f t="shared" si="56"/>
        <v>143823.57733058772</v>
      </c>
      <c r="BE67" s="4">
        <f t="shared" si="57"/>
        <v>146215.3360862188</v>
      </c>
      <c r="BF67" s="4">
        <f t="shared" si="58"/>
        <v>148829.74426317948</v>
      </c>
      <c r="BG67" s="4">
        <f t="shared" si="59"/>
        <v>139449.52269911813</v>
      </c>
      <c r="BH67" s="4">
        <f t="shared" si="60"/>
        <v>141873.39551520374</v>
      </c>
      <c r="BI67" s="4">
        <f t="shared" si="61"/>
        <v>112506.80522090661</v>
      </c>
      <c r="BJ67" s="4">
        <f t="shared" si="62"/>
        <v>141930.28827047319</v>
      </c>
      <c r="BK67" s="4">
        <f t="shared" si="63"/>
        <v>118638.16162435051</v>
      </c>
      <c r="BL67" s="4">
        <f t="shared" si="64"/>
        <v>157885.33590341281</v>
      </c>
      <c r="BM67" s="4">
        <f t="shared" si="65"/>
        <v>142255.01633288647</v>
      </c>
      <c r="BN67" s="4">
        <f t="shared" si="66"/>
        <v>140661.91354633938</v>
      </c>
      <c r="BO67" s="4">
        <f t="shared" si="67"/>
        <v>145608.80973566839</v>
      </c>
      <c r="BP67" s="4">
        <f t="shared" si="68"/>
        <v>147310.69003757407</v>
      </c>
      <c r="BQ67" s="4">
        <f t="shared" si="5"/>
        <v>144805.65471871133</v>
      </c>
      <c r="BR67" s="4">
        <f t="shared" si="94"/>
        <v>141191.83770095807</v>
      </c>
      <c r="BS67" s="4">
        <f t="shared" si="95"/>
        <v>119802.14248058041</v>
      </c>
      <c r="BT67" s="4">
        <f t="shared" si="96"/>
        <v>153706.73131744488</v>
      </c>
      <c r="BU67" s="4">
        <f t="shared" si="97"/>
        <v>129613.70438115098</v>
      </c>
      <c r="BV67" s="4">
        <f t="shared" si="98"/>
        <v>140031.90420072316</v>
      </c>
      <c r="BW67" s="4">
        <f t="shared" si="99"/>
        <v>147971.70694584405</v>
      </c>
      <c r="BX67" s="4">
        <f t="shared" si="100"/>
        <v>152692.99942344418</v>
      </c>
      <c r="BY67" s="4">
        <f t="shared" si="101"/>
        <v>136890.21435702537</v>
      </c>
      <c r="BZ67" s="4">
        <f t="shared" si="102"/>
        <v>158609.57117456166</v>
      </c>
      <c r="CA67" s="4">
        <f t="shared" si="103"/>
        <v>145963.22977535432</v>
      </c>
      <c r="CB67" s="4">
        <f t="shared" si="69"/>
        <v>130854.38192920444</v>
      </c>
      <c r="CC67" s="4">
        <f t="shared" si="70"/>
        <v>142948.96166654193</v>
      </c>
      <c r="CD67" s="4">
        <f t="shared" si="71"/>
        <v>151405.17998594829</v>
      </c>
      <c r="CE67" s="4">
        <f t="shared" si="72"/>
        <v>154568.78632947366</v>
      </c>
      <c r="CF67" s="4">
        <f t="shared" si="73"/>
        <v>141751.43094362522</v>
      </c>
      <c r="CG67" s="4">
        <f t="shared" si="74"/>
        <v>158266.89534101242</v>
      </c>
      <c r="CH67" s="4">
        <f t="shared" si="75"/>
        <v>132009.30105334666</v>
      </c>
      <c r="CI67" s="4">
        <f t="shared" si="76"/>
        <v>159031.26957078112</v>
      </c>
      <c r="CJ67" s="4">
        <f t="shared" si="77"/>
        <v>151278.20676391077</v>
      </c>
      <c r="CK67" s="4">
        <f t="shared" si="78"/>
        <v>152050.7434360153</v>
      </c>
      <c r="CL67" s="4">
        <f t="shared" si="79"/>
        <v>167959.35556375541</v>
      </c>
      <c r="CM67" s="4">
        <f t="shared" si="80"/>
        <v>164490.76197293348</v>
      </c>
      <c r="CN67" s="4">
        <f t="shared" si="81"/>
        <v>170324.30731717855</v>
      </c>
      <c r="CO67" s="4">
        <f t="shared" si="82"/>
        <v>143318.36927909841</v>
      </c>
      <c r="CP67" s="4">
        <f t="shared" si="83"/>
        <v>120138.51507449176</v>
      </c>
      <c r="CQ67" s="4">
        <f t="shared" si="84"/>
        <v>133351.50548199998</v>
      </c>
      <c r="CR67" s="4">
        <f t="shared" si="85"/>
        <v>129446.05756408557</v>
      </c>
      <c r="CS67" s="4">
        <f t="shared" si="86"/>
        <v>146074.73749557231</v>
      </c>
      <c r="CT67" s="4">
        <f t="shared" si="87"/>
        <v>120013.87613283156</v>
      </c>
      <c r="CU67" s="4">
        <f t="shared" si="88"/>
        <v>134861.47891902245</v>
      </c>
      <c r="CV67" s="4">
        <f t="shared" si="89"/>
        <v>145971.09508756129</v>
      </c>
      <c r="CW67" s="4">
        <f t="shared" si="90"/>
        <v>151649.62571174625</v>
      </c>
      <c r="CX67" s="4">
        <f t="shared" si="91"/>
        <v>116415.4886406256</v>
      </c>
      <c r="CY67" s="4">
        <f t="shared" si="92"/>
        <v>162740.98855525034</v>
      </c>
      <c r="CZ67" s="4">
        <f t="shared" si="93"/>
        <v>148220.36568700839</v>
      </c>
    </row>
    <row r="68" spans="2:104" x14ac:dyDescent="0.25">
      <c r="B68" s="1">
        <v>46934</v>
      </c>
      <c r="C68">
        <v>65</v>
      </c>
      <c r="D68" s="4">
        <f>Table1[[#This Row],[Monthly Income Invested ($)]]</f>
        <v>1672.781972</v>
      </c>
      <c r="E68" s="4">
        <f t="shared" si="4"/>
        <v>135329.79947266812</v>
      </c>
      <c r="F68" s="4">
        <f t="shared" si="6"/>
        <v>144921.3227489696</v>
      </c>
      <c r="G68" s="4">
        <f t="shared" si="7"/>
        <v>144947.77437166817</v>
      </c>
      <c r="H68" s="4">
        <f t="shared" si="8"/>
        <v>139662.47518311325</v>
      </c>
      <c r="I68" s="4">
        <f t="shared" si="9"/>
        <v>131250.50862003575</v>
      </c>
      <c r="J68" s="4">
        <f t="shared" si="10"/>
        <v>131819.8159525411</v>
      </c>
      <c r="K68" s="4">
        <f t="shared" si="11"/>
        <v>128144.62514993599</v>
      </c>
      <c r="L68" s="4">
        <f t="shared" si="12"/>
        <v>164365.23593959917</v>
      </c>
      <c r="M68" s="4">
        <f t="shared" si="13"/>
        <v>136132.6793234098</v>
      </c>
      <c r="N68" s="4">
        <f t="shared" si="14"/>
        <v>166271.77597434187</v>
      </c>
      <c r="O68" s="4">
        <f t="shared" si="15"/>
        <v>127767.98451779099</v>
      </c>
      <c r="P68" s="4">
        <f t="shared" si="16"/>
        <v>177035.53033595652</v>
      </c>
      <c r="Q68" s="4">
        <f t="shared" si="17"/>
        <v>143316.98852926333</v>
      </c>
      <c r="R68" s="4">
        <f t="shared" si="18"/>
        <v>157229.64125234552</v>
      </c>
      <c r="S68" s="4">
        <f t="shared" si="19"/>
        <v>146140.70053888543</v>
      </c>
      <c r="T68" s="4">
        <f t="shared" si="20"/>
        <v>143606.82716841562</v>
      </c>
      <c r="U68" s="4">
        <f t="shared" si="21"/>
        <v>142423.19657460158</v>
      </c>
      <c r="V68" s="4">
        <f t="shared" si="22"/>
        <v>135392.44912055371</v>
      </c>
      <c r="W68" s="4">
        <f t="shared" si="23"/>
        <v>128072.95758600875</v>
      </c>
      <c r="X68" s="4">
        <f t="shared" si="24"/>
        <v>157002.92960771805</v>
      </c>
      <c r="Y68" s="4">
        <f t="shared" si="25"/>
        <v>137154.64903877644</v>
      </c>
      <c r="Z68" s="4">
        <f t="shared" si="26"/>
        <v>123423.41863351189</v>
      </c>
      <c r="AA68" s="4">
        <f t="shared" si="27"/>
        <v>143612.28414572639</v>
      </c>
      <c r="AB68" s="4">
        <f t="shared" si="28"/>
        <v>147809.77634289494</v>
      </c>
      <c r="AC68" s="4">
        <f t="shared" si="29"/>
        <v>159572.19826741805</v>
      </c>
      <c r="AD68" s="4">
        <f t="shared" si="30"/>
        <v>149143.22797041887</v>
      </c>
      <c r="AE68" s="4">
        <f t="shared" si="31"/>
        <v>92830.334463803258</v>
      </c>
      <c r="AF68" s="4">
        <f t="shared" si="32"/>
        <v>146963.06763301766</v>
      </c>
      <c r="AG68" s="4">
        <f t="shared" si="33"/>
        <v>153833.07715892483</v>
      </c>
      <c r="AH68" s="4">
        <f t="shared" si="34"/>
        <v>137056.26484411393</v>
      </c>
      <c r="AI68" s="4">
        <f t="shared" si="35"/>
        <v>156601.80484294379</v>
      </c>
      <c r="AJ68" s="4">
        <f t="shared" si="36"/>
        <v>113240.73833102339</v>
      </c>
      <c r="AK68" s="4">
        <f t="shared" si="37"/>
        <v>126660.59450379582</v>
      </c>
      <c r="AL68" s="4">
        <f t="shared" si="38"/>
        <v>152556.54455817436</v>
      </c>
      <c r="AM68" s="4">
        <f t="shared" si="39"/>
        <v>150757.02841772544</v>
      </c>
      <c r="AN68" s="4">
        <f t="shared" si="40"/>
        <v>150654.936515409</v>
      </c>
      <c r="AO68" s="4">
        <f t="shared" si="41"/>
        <v>141217.8038450639</v>
      </c>
      <c r="AP68" s="4">
        <f t="shared" si="42"/>
        <v>119634.90793428493</v>
      </c>
      <c r="AQ68" s="4">
        <f t="shared" si="43"/>
        <v>123958.63122372392</v>
      </c>
      <c r="AR68" s="4">
        <f t="shared" si="44"/>
        <v>137705.47460589389</v>
      </c>
      <c r="AS68" s="4">
        <f t="shared" si="45"/>
        <v>154707.76211893259</v>
      </c>
      <c r="AT68" s="4">
        <f t="shared" si="46"/>
        <v>172365.69250191926</v>
      </c>
      <c r="AU68" s="4">
        <f t="shared" si="47"/>
        <v>125515.10615400877</v>
      </c>
      <c r="AV68" s="4">
        <f t="shared" si="48"/>
        <v>135478.85778716218</v>
      </c>
      <c r="AW68" s="4">
        <f t="shared" si="49"/>
        <v>136785.39827152155</v>
      </c>
      <c r="AX68" s="4">
        <f t="shared" si="50"/>
        <v>165735.8078088222</v>
      </c>
      <c r="AY68" s="4">
        <f t="shared" si="51"/>
        <v>128041.09995107687</v>
      </c>
      <c r="AZ68" s="4">
        <f t="shared" si="52"/>
        <v>159821.51719268959</v>
      </c>
      <c r="BA68" s="4">
        <f t="shared" si="53"/>
        <v>167504.06929836344</v>
      </c>
      <c r="BB68" s="4">
        <f t="shared" si="54"/>
        <v>163102.24162892147</v>
      </c>
      <c r="BC68" s="4">
        <f t="shared" si="55"/>
        <v>151914.67989235875</v>
      </c>
      <c r="BD68" s="4">
        <f t="shared" si="56"/>
        <v>146934.59507589359</v>
      </c>
      <c r="BE68" s="4">
        <f t="shared" si="57"/>
        <v>149350.27141908099</v>
      </c>
      <c r="BF68" s="4">
        <f t="shared" si="58"/>
        <v>151990.82367781128</v>
      </c>
      <c r="BG68" s="4">
        <f t="shared" si="59"/>
        <v>142516.79989810931</v>
      </c>
      <c r="BH68" s="4">
        <f t="shared" si="60"/>
        <v>146028.96190871982</v>
      </c>
      <c r="BI68" s="4">
        <f t="shared" si="61"/>
        <v>115304.65524511567</v>
      </c>
      <c r="BJ68" s="4">
        <f t="shared" si="62"/>
        <v>145022.37312517792</v>
      </c>
      <c r="BK68" s="4">
        <f t="shared" si="63"/>
        <v>121497.32521259402</v>
      </c>
      <c r="BL68" s="4">
        <f t="shared" si="64"/>
        <v>162321.11125372254</v>
      </c>
      <c r="BM68" s="4">
        <f t="shared" si="65"/>
        <v>128574.79711415086</v>
      </c>
      <c r="BN68" s="4">
        <f t="shared" si="66"/>
        <v>143741.31465380278</v>
      </c>
      <c r="BO68" s="4">
        <f t="shared" si="67"/>
        <v>148737.67980502508</v>
      </c>
      <c r="BP68" s="4">
        <f t="shared" si="68"/>
        <v>151561.40908523163</v>
      </c>
      <c r="BQ68" s="4">
        <f t="shared" si="5"/>
        <v>147926.49323789845</v>
      </c>
      <c r="BR68" s="4">
        <f t="shared" si="94"/>
        <v>144276.53804996764</v>
      </c>
      <c r="BS68" s="4">
        <f t="shared" si="95"/>
        <v>122672.94587738621</v>
      </c>
      <c r="BT68" s="4">
        <f t="shared" si="96"/>
        <v>156916.58060261933</v>
      </c>
      <c r="BU68" s="4">
        <f t="shared" si="97"/>
        <v>130314.38357029235</v>
      </c>
      <c r="BV68" s="4">
        <f t="shared" si="98"/>
        <v>144155.24449623583</v>
      </c>
      <c r="BW68" s="4">
        <f t="shared" si="99"/>
        <v>152233.99378939634</v>
      </c>
      <c r="BX68" s="4">
        <f t="shared" si="100"/>
        <v>157037.90888535447</v>
      </c>
      <c r="BY68" s="4">
        <f t="shared" si="101"/>
        <v>139931.89847259561</v>
      </c>
      <c r="BZ68" s="4">
        <f t="shared" si="102"/>
        <v>161868.44885830727</v>
      </c>
      <c r="CA68" s="4">
        <f t="shared" si="103"/>
        <v>149095.64404510785</v>
      </c>
      <c r="CB68" s="4">
        <f t="shared" si="69"/>
        <v>133835.70772049649</v>
      </c>
      <c r="CC68" s="4">
        <f t="shared" si="70"/>
        <v>143549.62642604287</v>
      </c>
      <c r="CD68" s="4">
        <f t="shared" si="71"/>
        <v>154592.01375780776</v>
      </c>
      <c r="CE68" s="4">
        <f t="shared" si="72"/>
        <v>157787.25616476839</v>
      </c>
      <c r="CF68" s="4">
        <f t="shared" si="73"/>
        <v>144841.72722506148</v>
      </c>
      <c r="CG68" s="4">
        <f t="shared" si="74"/>
        <v>161522.34626642254</v>
      </c>
      <c r="CH68" s="4">
        <f t="shared" si="75"/>
        <v>135992.24579378022</v>
      </c>
      <c r="CI68" s="4">
        <f t="shared" si="76"/>
        <v>162294.36423848892</v>
      </c>
      <c r="CJ68" s="4">
        <f t="shared" si="77"/>
        <v>154463.77080354988</v>
      </c>
      <c r="CK68" s="4">
        <f t="shared" si="78"/>
        <v>155244.03284237545</v>
      </c>
      <c r="CL68" s="4">
        <f t="shared" si="79"/>
        <v>172571.42625812115</v>
      </c>
      <c r="CM68" s="4">
        <f t="shared" si="80"/>
        <v>169042.13227945982</v>
      </c>
      <c r="CN68" s="4">
        <f t="shared" si="81"/>
        <v>173700.33236235034</v>
      </c>
      <c r="CO68" s="4">
        <f t="shared" si="82"/>
        <v>146424.33494388938</v>
      </c>
      <c r="CP68" s="4">
        <f t="shared" si="83"/>
        <v>123913.72106029537</v>
      </c>
      <c r="CQ68" s="4">
        <f t="shared" si="84"/>
        <v>136357.80250881996</v>
      </c>
      <c r="CR68" s="4">
        <f t="shared" si="85"/>
        <v>130147.99410435493</v>
      </c>
      <c r="CS68" s="4">
        <f t="shared" si="86"/>
        <v>150303.82737374483</v>
      </c>
      <c r="CT68" s="4">
        <f t="shared" si="87"/>
        <v>122886.79686615987</v>
      </c>
      <c r="CU68" s="4">
        <f t="shared" si="88"/>
        <v>138894.33677210537</v>
      </c>
      <c r="CV68" s="4">
        <f t="shared" si="89"/>
        <v>150198.37122359363</v>
      </c>
      <c r="CW68" s="4">
        <f t="shared" si="90"/>
        <v>154838.9039408637</v>
      </c>
      <c r="CX68" s="4">
        <f t="shared" si="91"/>
        <v>119252.42549903186</v>
      </c>
      <c r="CY68" s="4">
        <f t="shared" si="92"/>
        <v>166041.18041280285</v>
      </c>
      <c r="CZ68" s="4">
        <f t="shared" si="93"/>
        <v>151375.35131587848</v>
      </c>
    </row>
    <row r="69" spans="2:104" x14ac:dyDescent="0.25">
      <c r="B69" s="1">
        <v>46965</v>
      </c>
      <c r="C69">
        <v>66</v>
      </c>
      <c r="D69" s="4">
        <f>Table1[[#This Row],[Monthly Income Invested ($)]]</f>
        <v>1672.781972</v>
      </c>
      <c r="E69" s="4">
        <f t="shared" ref="E69:E122" si="104">IF(COUNTIF(E$247:E$286,$C69) &gt; 0, (0.9)^(COUNTIF(E$247:E$286,$C69)), 1)*(E68*E191+$D69)</f>
        <v>138355.8794393948</v>
      </c>
      <c r="F69" s="4">
        <f t="shared" si="6"/>
        <v>149130.22786907657</v>
      </c>
      <c r="G69" s="4">
        <f t="shared" si="7"/>
        <v>148070.03408738485</v>
      </c>
      <c r="H69" s="4">
        <f t="shared" si="8"/>
        <v>142731.88190694439</v>
      </c>
      <c r="I69" s="4">
        <f t="shared" si="9"/>
        <v>134235.79567823611</v>
      </c>
      <c r="J69" s="4">
        <f t="shared" si="10"/>
        <v>132503.94930489705</v>
      </c>
      <c r="K69" s="4">
        <f t="shared" si="11"/>
        <v>131098.85337343536</v>
      </c>
      <c r="L69" s="4">
        <f t="shared" si="12"/>
        <v>167681.67027099515</v>
      </c>
      <c r="M69" s="4">
        <f t="shared" si="13"/>
        <v>139166.78808864389</v>
      </c>
      <c r="N69" s="4">
        <f t="shared" si="14"/>
        <v>169607.27570608529</v>
      </c>
      <c r="O69" s="4">
        <f t="shared" si="15"/>
        <v>130718.4463349689</v>
      </c>
      <c r="P69" s="4">
        <f t="shared" si="16"/>
        <v>180478.66761131608</v>
      </c>
      <c r="Q69" s="4">
        <f t="shared" si="17"/>
        <v>146422.94038655594</v>
      </c>
      <c r="R69" s="4">
        <f t="shared" si="18"/>
        <v>160474.71963686898</v>
      </c>
      <c r="S69" s="4">
        <f t="shared" si="19"/>
        <v>149274.88951627427</v>
      </c>
      <c r="T69" s="4">
        <f t="shared" si="20"/>
        <v>146715.67741209979</v>
      </c>
      <c r="U69" s="4">
        <f t="shared" si="21"/>
        <v>145520.21051234758</v>
      </c>
      <c r="V69" s="4">
        <f t="shared" si="22"/>
        <v>139434.59895216339</v>
      </c>
      <c r="W69" s="4">
        <f t="shared" si="23"/>
        <v>131026.46913386884</v>
      </c>
      <c r="X69" s="4">
        <f t="shared" si="24"/>
        <v>160245.74087579522</v>
      </c>
      <c r="Y69" s="4">
        <f t="shared" si="25"/>
        <v>140198.97750116419</v>
      </c>
      <c r="Z69" s="4">
        <f t="shared" si="26"/>
        <v>126330.434791847</v>
      </c>
      <c r="AA69" s="4">
        <f t="shared" si="27"/>
        <v>147798.28109027661</v>
      </c>
      <c r="AB69" s="4">
        <f t="shared" si="28"/>
        <v>152069.22940089562</v>
      </c>
      <c r="AC69" s="4">
        <f t="shared" si="29"/>
        <v>162840.70222209222</v>
      </c>
      <c r="AD69" s="4">
        <f t="shared" si="30"/>
        <v>152307.44222212306</v>
      </c>
      <c r="AE69" s="4">
        <f t="shared" si="31"/>
        <v>95431.419780441283</v>
      </c>
      <c r="AF69" s="4">
        <f t="shared" si="32"/>
        <v>150105.48028134785</v>
      </c>
      <c r="AG69" s="4">
        <f t="shared" si="33"/>
        <v>157044.18990251407</v>
      </c>
      <c r="AH69" s="4">
        <f t="shared" si="34"/>
        <v>140099.60946455508</v>
      </c>
      <c r="AI69" s="4">
        <f t="shared" si="35"/>
        <v>143856.5443770359</v>
      </c>
      <c r="AJ69" s="4">
        <f t="shared" si="36"/>
        <v>116895.23322381629</v>
      </c>
      <c r="AK69" s="4">
        <f t="shared" si="37"/>
        <v>129599.98242083377</v>
      </c>
      <c r="AL69" s="4">
        <f t="shared" si="38"/>
        <v>155754.89197575609</v>
      </c>
      <c r="AM69" s="4">
        <f t="shared" si="39"/>
        <v>153937.38067390269</v>
      </c>
      <c r="AN69" s="4">
        <f t="shared" si="40"/>
        <v>153834.26785256309</v>
      </c>
      <c r="AO69" s="4">
        <f t="shared" si="41"/>
        <v>144302.76385551452</v>
      </c>
      <c r="AP69" s="4">
        <f t="shared" si="42"/>
        <v>122504.03898562778</v>
      </c>
      <c r="AQ69" s="4">
        <f t="shared" si="43"/>
        <v>126870.99950796115</v>
      </c>
      <c r="AR69" s="4">
        <f t="shared" si="44"/>
        <v>140755.31132395283</v>
      </c>
      <c r="AS69" s="4">
        <f t="shared" si="45"/>
        <v>157927.62171212191</v>
      </c>
      <c r="AT69" s="4">
        <f t="shared" si="46"/>
        <v>175762.13139893845</v>
      </c>
      <c r="AU69" s="4">
        <f t="shared" si="47"/>
        <v>129384.40248370393</v>
      </c>
      <c r="AV69" s="4">
        <f t="shared" si="48"/>
        <v>138506.42833703381</v>
      </c>
      <c r="AW69" s="4">
        <f t="shared" si="49"/>
        <v>139826.03422623678</v>
      </c>
      <c r="AX69" s="4">
        <f t="shared" si="50"/>
        <v>169065.94785891043</v>
      </c>
      <c r="AY69" s="4">
        <f t="shared" si="51"/>
        <v>130994.29292258764</v>
      </c>
      <c r="AZ69" s="4">
        <f t="shared" si="52"/>
        <v>163092.51433661647</v>
      </c>
      <c r="BA69" s="4">
        <f t="shared" si="53"/>
        <v>170851.89196334707</v>
      </c>
      <c r="BB69" s="4">
        <f t="shared" si="54"/>
        <v>166406.0460172107</v>
      </c>
      <c r="BC69" s="4">
        <f t="shared" si="55"/>
        <v>152448.10176516607</v>
      </c>
      <c r="BD69" s="4">
        <f t="shared" si="56"/>
        <v>150076.72299865252</v>
      </c>
      <c r="BE69" s="4">
        <f t="shared" si="57"/>
        <v>152516.5561052718</v>
      </c>
      <c r="BF69" s="4">
        <f t="shared" si="58"/>
        <v>155183.51388658938</v>
      </c>
      <c r="BG69" s="4">
        <f t="shared" si="59"/>
        <v>145614.74986909039</v>
      </c>
      <c r="BH69" s="4">
        <f t="shared" si="60"/>
        <v>150257.25071412243</v>
      </c>
      <c r="BI69" s="4">
        <f t="shared" si="61"/>
        <v>118130.48376956682</v>
      </c>
      <c r="BJ69" s="4">
        <f t="shared" si="62"/>
        <v>148145.3788284297</v>
      </c>
      <c r="BK69" s="4">
        <f t="shared" si="63"/>
        <v>124385.08043671996</v>
      </c>
      <c r="BL69" s="4">
        <f t="shared" si="64"/>
        <v>166834.51267266271</v>
      </c>
      <c r="BM69" s="4">
        <f t="shared" si="65"/>
        <v>129283.26810779473</v>
      </c>
      <c r="BN69" s="4">
        <f t="shared" si="66"/>
        <v>146851.5097723408</v>
      </c>
      <c r="BO69" s="4">
        <f t="shared" si="67"/>
        <v>151897.83857507532</v>
      </c>
      <c r="BP69" s="4">
        <f t="shared" si="68"/>
        <v>155886.51571622319</v>
      </c>
      <c r="BQ69" s="4">
        <f t="shared" si="5"/>
        <v>151078.54014227743</v>
      </c>
      <c r="BR69" s="4">
        <f t="shared" si="94"/>
        <v>147392.08540246732</v>
      </c>
      <c r="BS69" s="4">
        <f t="shared" si="95"/>
        <v>125572.45730816007</v>
      </c>
      <c r="BT69" s="4">
        <f t="shared" si="96"/>
        <v>160158.52838064553</v>
      </c>
      <c r="BU69" s="4">
        <f t="shared" si="97"/>
        <v>131009.80766551517</v>
      </c>
      <c r="BV69" s="4">
        <f t="shared" si="98"/>
        <v>148350.74324691997</v>
      </c>
      <c r="BW69" s="4">
        <f t="shared" si="99"/>
        <v>156570.87065271079</v>
      </c>
      <c r="BX69" s="4">
        <f t="shared" si="100"/>
        <v>161458.85426284818</v>
      </c>
      <c r="BY69" s="4">
        <f t="shared" si="101"/>
        <v>143003.99942932156</v>
      </c>
      <c r="BZ69" s="4">
        <f t="shared" si="102"/>
        <v>165159.91531889033</v>
      </c>
      <c r="CA69" s="4">
        <f t="shared" si="103"/>
        <v>152259.38245755894</v>
      </c>
      <c r="CB69" s="4">
        <f t="shared" si="69"/>
        <v>136846.84676970146</v>
      </c>
      <c r="CC69" s="4">
        <f t="shared" si="70"/>
        <v>144145.78619984756</v>
      </c>
      <c r="CD69" s="4">
        <f t="shared" si="71"/>
        <v>157810.71586738582</v>
      </c>
      <c r="CE69" s="4">
        <f t="shared" si="72"/>
        <v>161037.91069841606</v>
      </c>
      <c r="CF69" s="4">
        <f t="shared" si="73"/>
        <v>147962.92646931208</v>
      </c>
      <c r="CG69" s="4">
        <f t="shared" si="74"/>
        <v>164810.35170108677</v>
      </c>
      <c r="CH69" s="4">
        <f t="shared" si="75"/>
        <v>140044.89206717137</v>
      </c>
      <c r="CI69" s="4">
        <f t="shared" si="76"/>
        <v>165590.08985287382</v>
      </c>
      <c r="CJ69" s="4">
        <f t="shared" si="77"/>
        <v>157681.19048358538</v>
      </c>
      <c r="CK69" s="4">
        <f t="shared" si="78"/>
        <v>142622.32962851928</v>
      </c>
      <c r="CL69" s="4">
        <f t="shared" si="79"/>
        <v>177264.20818963827</v>
      </c>
      <c r="CM69" s="4">
        <f t="shared" si="80"/>
        <v>173673.15156635037</v>
      </c>
      <c r="CN69" s="4">
        <f t="shared" si="81"/>
        <v>177110.11765797384</v>
      </c>
      <c r="CO69" s="4">
        <f t="shared" si="82"/>
        <v>149561.36026532826</v>
      </c>
      <c r="CP69" s="4">
        <f t="shared" si="83"/>
        <v>127754.99315085054</v>
      </c>
      <c r="CQ69" s="4">
        <f t="shared" si="84"/>
        <v>139394.16250590817</v>
      </c>
      <c r="CR69" s="4">
        <f t="shared" si="85"/>
        <v>130844.66612057228</v>
      </c>
      <c r="CS69" s="4">
        <f t="shared" si="86"/>
        <v>154606.92632478537</v>
      </c>
      <c r="CT69" s="4">
        <f t="shared" si="87"/>
        <v>125788.44680682146</v>
      </c>
      <c r="CU69" s="4">
        <f t="shared" si="88"/>
        <v>142997.76963761722</v>
      </c>
      <c r="CV69" s="4">
        <f t="shared" si="89"/>
        <v>154499.62469200653</v>
      </c>
      <c r="CW69" s="4">
        <f t="shared" si="90"/>
        <v>158060.07495227235</v>
      </c>
      <c r="CX69" s="4">
        <f t="shared" si="91"/>
        <v>122117.73172602218</v>
      </c>
      <c r="CY69" s="4">
        <f t="shared" si="92"/>
        <v>169374.37418893087</v>
      </c>
      <c r="CZ69" s="4">
        <f t="shared" si="93"/>
        <v>154561.88680103727</v>
      </c>
    </row>
    <row r="70" spans="2:104" x14ac:dyDescent="0.25">
      <c r="B70" s="1">
        <v>46996</v>
      </c>
      <c r="C70">
        <v>67</v>
      </c>
      <c r="D70" s="4">
        <f>Table1[[#This Row],[Monthly Income Invested ($)]]</f>
        <v>1672.781972</v>
      </c>
      <c r="E70" s="4">
        <f t="shared" si="104"/>
        <v>141412.22020578876</v>
      </c>
      <c r="F70" s="4">
        <f t="shared" si="6"/>
        <v>153412.78882878541</v>
      </c>
      <c r="G70" s="4">
        <f t="shared" si="7"/>
        <v>151223.5164002587</v>
      </c>
      <c r="H70" s="4">
        <f t="shared" si="8"/>
        <v>145831.98269801383</v>
      </c>
      <c r="I70" s="4">
        <f t="shared" si="9"/>
        <v>137250.93560701847</v>
      </c>
      <c r="J70" s="4">
        <f t="shared" si="10"/>
        <v>133182.95165711033</v>
      </c>
      <c r="K70" s="4">
        <f t="shared" si="11"/>
        <v>134082.6238791697</v>
      </c>
      <c r="L70" s="4">
        <f t="shared" si="12"/>
        <v>171031.26894570509</v>
      </c>
      <c r="M70" s="4">
        <f t="shared" si="13"/>
        <v>142231.23794153033</v>
      </c>
      <c r="N70" s="4">
        <f t="shared" si="14"/>
        <v>172976.13043514613</v>
      </c>
      <c r="O70" s="4">
        <f t="shared" si="15"/>
        <v>133698.41277031859</v>
      </c>
      <c r="P70" s="4">
        <f t="shared" si="16"/>
        <v>183956.23625942925</v>
      </c>
      <c r="Q70" s="4">
        <f t="shared" si="17"/>
        <v>149559.95176242149</v>
      </c>
      <c r="R70" s="4">
        <f t="shared" si="18"/>
        <v>163752.24880523767</v>
      </c>
      <c r="S70" s="4">
        <f t="shared" si="19"/>
        <v>152440.42038343701</v>
      </c>
      <c r="T70" s="4">
        <f t="shared" si="20"/>
        <v>149855.61615822077</v>
      </c>
      <c r="U70" s="4">
        <f t="shared" si="21"/>
        <v>148648.19458947107</v>
      </c>
      <c r="V70" s="4">
        <f t="shared" si="22"/>
        <v>143547.48640582626</v>
      </c>
      <c r="W70" s="4">
        <f t="shared" si="23"/>
        <v>134009.51579720754</v>
      </c>
      <c r="X70" s="4">
        <f t="shared" si="24"/>
        <v>163520.98025655319</v>
      </c>
      <c r="Y70" s="4">
        <f t="shared" si="25"/>
        <v>143273.74924817582</v>
      </c>
      <c r="Z70" s="4">
        <f t="shared" si="26"/>
        <v>129266.52111176547</v>
      </c>
      <c r="AA70" s="4">
        <f t="shared" si="27"/>
        <v>152057.53298135646</v>
      </c>
      <c r="AB70" s="4">
        <f t="shared" si="28"/>
        <v>156403.22288741131</v>
      </c>
      <c r="AC70" s="4">
        <f t="shared" si="29"/>
        <v>166141.89121631315</v>
      </c>
      <c r="AD70" s="4">
        <f t="shared" si="30"/>
        <v>155503.29861634428</v>
      </c>
      <c r="AE70" s="4">
        <f t="shared" si="31"/>
        <v>98058.515950245695</v>
      </c>
      <c r="AF70" s="4">
        <f t="shared" si="32"/>
        <v>153279.31705616132</v>
      </c>
      <c r="AG70" s="4">
        <f t="shared" si="33"/>
        <v>160287.41377353921</v>
      </c>
      <c r="AH70" s="4">
        <f t="shared" si="34"/>
        <v>143173.38753120063</v>
      </c>
      <c r="AI70" s="4">
        <f t="shared" si="35"/>
        <v>146967.89179280624</v>
      </c>
      <c r="AJ70" s="4">
        <f t="shared" si="36"/>
        <v>120613.68177723308</v>
      </c>
      <c r="AK70" s="4">
        <f t="shared" si="37"/>
        <v>132568.7642170421</v>
      </c>
      <c r="AL70" s="4">
        <f t="shared" si="38"/>
        <v>158985.22286751366</v>
      </c>
      <c r="AM70" s="4">
        <f t="shared" si="39"/>
        <v>157149.53645264171</v>
      </c>
      <c r="AN70" s="4">
        <f t="shared" si="40"/>
        <v>157045.39250308872</v>
      </c>
      <c r="AO70" s="4">
        <f t="shared" si="41"/>
        <v>147418.57346606968</v>
      </c>
      <c r="AP70" s="4">
        <f t="shared" si="42"/>
        <v>125401.86134748405</v>
      </c>
      <c r="AQ70" s="4">
        <f t="shared" si="43"/>
        <v>129812.49147504076</v>
      </c>
      <c r="AR70" s="4">
        <f t="shared" si="44"/>
        <v>143835.64640919236</v>
      </c>
      <c r="AS70" s="4">
        <f t="shared" si="45"/>
        <v>161179.67990124313</v>
      </c>
      <c r="AT70" s="4">
        <f t="shared" si="46"/>
        <v>179192.53468492784</v>
      </c>
      <c r="AU70" s="4">
        <f t="shared" si="47"/>
        <v>133321.41149916875</v>
      </c>
      <c r="AV70" s="4">
        <f t="shared" si="48"/>
        <v>141564.27459240414</v>
      </c>
      <c r="AW70" s="4">
        <f t="shared" si="49"/>
        <v>142897.07654049914</v>
      </c>
      <c r="AX70" s="4">
        <f t="shared" si="50"/>
        <v>172429.38930949953</v>
      </c>
      <c r="AY70" s="4">
        <f t="shared" si="51"/>
        <v>133977.01782381351</v>
      </c>
      <c r="AZ70" s="4">
        <f t="shared" si="52"/>
        <v>166396.22145198262</v>
      </c>
      <c r="BA70" s="4">
        <f t="shared" si="53"/>
        <v>174233.19285498053</v>
      </c>
      <c r="BB70" s="4">
        <f t="shared" si="54"/>
        <v>169742.88844938279</v>
      </c>
      <c r="BC70" s="4">
        <f t="shared" si="55"/>
        <v>152977.52297392732</v>
      </c>
      <c r="BD70" s="4">
        <f t="shared" si="56"/>
        <v>137925.24498057514</v>
      </c>
      <c r="BE70" s="4">
        <f t="shared" si="57"/>
        <v>155714.5036383245</v>
      </c>
      <c r="BF70" s="4">
        <f t="shared" si="58"/>
        <v>158408.13099745527</v>
      </c>
      <c r="BG70" s="4">
        <f t="shared" si="59"/>
        <v>148743.67933978129</v>
      </c>
      <c r="BH70" s="4">
        <f t="shared" si="60"/>
        <v>154559.53457361957</v>
      </c>
      <c r="BI70" s="4">
        <f t="shared" si="61"/>
        <v>120984.57057926249</v>
      </c>
      <c r="BJ70" s="4">
        <f t="shared" si="62"/>
        <v>151299.614588714</v>
      </c>
      <c r="BK70" s="4">
        <f t="shared" si="63"/>
        <v>127301.71321308716</v>
      </c>
      <c r="BL70" s="4">
        <f t="shared" si="64"/>
        <v>171426.89861643431</v>
      </c>
      <c r="BM70" s="4">
        <f t="shared" si="65"/>
        <v>129986.42556898628</v>
      </c>
      <c r="BN70" s="4">
        <f t="shared" si="66"/>
        <v>149992.80684206419</v>
      </c>
      <c r="BO70" s="4">
        <f t="shared" si="67"/>
        <v>155089.59893282608</v>
      </c>
      <c r="BP70" s="4">
        <f t="shared" si="68"/>
        <v>160287.31171325711</v>
      </c>
      <c r="BQ70" s="4">
        <f t="shared" si="5"/>
        <v>154262.10751570019</v>
      </c>
      <c r="BR70" s="4">
        <f t="shared" si="94"/>
        <v>150538.78822849199</v>
      </c>
      <c r="BS70" s="4">
        <f t="shared" si="95"/>
        <v>128500.96385324167</v>
      </c>
      <c r="BT70" s="4">
        <f t="shared" si="96"/>
        <v>163432.89563645198</v>
      </c>
      <c r="BU70" s="4">
        <f t="shared" si="97"/>
        <v>131700.01608002381</v>
      </c>
      <c r="BV70" s="4">
        <f t="shared" si="98"/>
        <v>152619.66322574107</v>
      </c>
      <c r="BW70" s="4">
        <f t="shared" si="99"/>
        <v>160983.64286113324</v>
      </c>
      <c r="BX70" s="4">
        <f t="shared" si="100"/>
        <v>165957.16618444803</v>
      </c>
      <c r="BY70" s="4">
        <f t="shared" si="101"/>
        <v>146106.82139561477</v>
      </c>
      <c r="BZ70" s="4">
        <f t="shared" si="102"/>
        <v>168484.29644407923</v>
      </c>
      <c r="CA70" s="4">
        <f t="shared" si="103"/>
        <v>155454.75825413453</v>
      </c>
      <c r="CB70" s="4">
        <f t="shared" si="69"/>
        <v>139888.09720939846</v>
      </c>
      <c r="CC70" s="4">
        <f t="shared" si="70"/>
        <v>144737.4747753487</v>
      </c>
      <c r="CD70" s="4">
        <f t="shared" si="71"/>
        <v>161061.60499805969</v>
      </c>
      <c r="CE70" s="4">
        <f t="shared" si="72"/>
        <v>164321.07177740021</v>
      </c>
      <c r="CF70" s="4">
        <f t="shared" si="73"/>
        <v>151115.3377060052</v>
      </c>
      <c r="CG70" s="4">
        <f t="shared" si="74"/>
        <v>151318.11347108788</v>
      </c>
      <c r="CH70" s="4">
        <f t="shared" si="75"/>
        <v>144168.45965034686</v>
      </c>
      <c r="CI70" s="4">
        <f t="shared" si="76"/>
        <v>168918.77272340257</v>
      </c>
      <c r="CJ70" s="4">
        <f t="shared" si="77"/>
        <v>160930.78436042124</v>
      </c>
      <c r="CK70" s="4">
        <f t="shared" si="78"/>
        <v>131149.20140712403</v>
      </c>
      <c r="CL70" s="4">
        <f t="shared" si="79"/>
        <v>182039.11380495696</v>
      </c>
      <c r="CM70" s="4">
        <f t="shared" si="80"/>
        <v>178385.21369076151</v>
      </c>
      <c r="CN70" s="4">
        <f t="shared" si="81"/>
        <v>180554.00080655358</v>
      </c>
      <c r="CO70" s="4">
        <f t="shared" si="82"/>
        <v>152729.75583998155</v>
      </c>
      <c r="CP70" s="4">
        <f t="shared" si="83"/>
        <v>131663.48750299044</v>
      </c>
      <c r="CQ70" s="4">
        <f t="shared" si="84"/>
        <v>142460.88610296726</v>
      </c>
      <c r="CR70" s="4">
        <f t="shared" si="85"/>
        <v>131536.11309666801</v>
      </c>
      <c r="CS70" s="4">
        <f t="shared" si="86"/>
        <v>158985.32950746911</v>
      </c>
      <c r="CT70" s="4">
        <f t="shared" si="87"/>
        <v>128719.11324688967</v>
      </c>
      <c r="CU70" s="4">
        <f t="shared" si="88"/>
        <v>147173.01257827552</v>
      </c>
      <c r="CV70" s="4">
        <f t="shared" si="89"/>
        <v>158876.15009611665</v>
      </c>
      <c r="CW70" s="4">
        <f t="shared" si="90"/>
        <v>161313.45767379508</v>
      </c>
      <c r="CX70" s="4">
        <f t="shared" si="91"/>
        <v>125011.6910152824</v>
      </c>
      <c r="CY70" s="4">
        <f t="shared" si="92"/>
        <v>172740.89990282018</v>
      </c>
      <c r="CZ70" s="4">
        <f t="shared" si="93"/>
        <v>157780.28764104765</v>
      </c>
    </row>
    <row r="71" spans="2:104" x14ac:dyDescent="0.25">
      <c r="B71" s="1">
        <v>47026</v>
      </c>
      <c r="C71">
        <v>68</v>
      </c>
      <c r="D71" s="4">
        <f>Table1[[#This Row],[Monthly Income Invested ($)]]</f>
        <v>1672.781972</v>
      </c>
      <c r="E71" s="4">
        <f t="shared" si="104"/>
        <v>144499.12437984665</v>
      </c>
      <c r="F71" s="4">
        <f t="shared" si="6"/>
        <v>156619.69868907327</v>
      </c>
      <c r="G71" s="4">
        <f t="shared" si="7"/>
        <v>154408.5335362613</v>
      </c>
      <c r="H71" s="4">
        <f t="shared" si="8"/>
        <v>148963.08449699398</v>
      </c>
      <c r="I71" s="4">
        <f t="shared" si="9"/>
        <v>141325.60895214131</v>
      </c>
      <c r="J71" s="4">
        <f t="shared" si="10"/>
        <v>136187.56314568143</v>
      </c>
      <c r="K71" s="4">
        <f t="shared" si="11"/>
        <v>137096.23208996138</v>
      </c>
      <c r="L71" s="4">
        <f t="shared" si="12"/>
        <v>174414.36360716214</v>
      </c>
      <c r="M71" s="4">
        <f t="shared" si="13"/>
        <v>145326.33229294562</v>
      </c>
      <c r="N71" s="4">
        <f t="shared" si="14"/>
        <v>177675.9946897612</v>
      </c>
      <c r="O71" s="4">
        <f t="shared" si="15"/>
        <v>137710.91696579917</v>
      </c>
      <c r="P71" s="4">
        <f t="shared" si="16"/>
        <v>184249.34645948352</v>
      </c>
      <c r="Q71" s="4">
        <f t="shared" si="17"/>
        <v>138465.0296012375</v>
      </c>
      <c r="R71" s="4">
        <f t="shared" si="18"/>
        <v>167062.55326529004</v>
      </c>
      <c r="S71" s="4">
        <f t="shared" si="19"/>
        <v>155637.60655927137</v>
      </c>
      <c r="T71" s="4">
        <f t="shared" si="20"/>
        <v>153026.95429180298</v>
      </c>
      <c r="U71" s="4">
        <f t="shared" si="21"/>
        <v>151807.45850736578</v>
      </c>
      <c r="V71" s="4">
        <f t="shared" si="22"/>
        <v>146655.74324188451</v>
      </c>
      <c r="W71" s="4">
        <f t="shared" si="23"/>
        <v>138027.46429565869</v>
      </c>
      <c r="X71" s="4">
        <f t="shared" si="24"/>
        <v>166828.97203111873</v>
      </c>
      <c r="Y71" s="4">
        <f t="shared" si="25"/>
        <v>147453.8218320189</v>
      </c>
      <c r="Z71" s="4">
        <f t="shared" si="26"/>
        <v>132231.96829488312</v>
      </c>
      <c r="AA71" s="4">
        <f t="shared" si="27"/>
        <v>156391.32178053021</v>
      </c>
      <c r="AB71" s="4">
        <f t="shared" si="28"/>
        <v>159640.0370882854</v>
      </c>
      <c r="AC71" s="4">
        <f t="shared" si="29"/>
        <v>169476.09210047626</v>
      </c>
      <c r="AD71" s="4">
        <f t="shared" si="30"/>
        <v>156009.80584872171</v>
      </c>
      <c r="AE71" s="4">
        <f t="shared" si="31"/>
        <v>100711.88308174815</v>
      </c>
      <c r="AF71" s="4">
        <f t="shared" si="32"/>
        <v>156484.89219872293</v>
      </c>
      <c r="AG71" s="4">
        <f t="shared" si="33"/>
        <v>163563.06988327461</v>
      </c>
      <c r="AH71" s="4">
        <f t="shared" si="34"/>
        <v>146277.90337851262</v>
      </c>
      <c r="AI71" s="4">
        <f t="shared" si="35"/>
        <v>151212.61187118036</v>
      </c>
      <c r="AJ71" s="4">
        <f t="shared" si="36"/>
        <v>123492.60056700541</v>
      </c>
      <c r="AK71" s="4">
        <f t="shared" si="37"/>
        <v>136561.49956284036</v>
      </c>
      <c r="AL71" s="4">
        <f t="shared" si="38"/>
        <v>162247.85706818878</v>
      </c>
      <c r="AM71" s="4">
        <f t="shared" si="39"/>
        <v>161572.43531256294</v>
      </c>
      <c r="AN71" s="4">
        <f t="shared" si="40"/>
        <v>160288.6284001196</v>
      </c>
      <c r="AO71" s="4">
        <f t="shared" si="41"/>
        <v>133187.14452336676</v>
      </c>
      <c r="AP71" s="4">
        <f t="shared" si="42"/>
        <v>115495.79573966299</v>
      </c>
      <c r="AQ71" s="4">
        <f t="shared" si="43"/>
        <v>132783.39836179116</v>
      </c>
      <c r="AR71" s="4">
        <f t="shared" si="44"/>
        <v>146946.78484528427</v>
      </c>
      <c r="AS71" s="4">
        <f t="shared" si="45"/>
        <v>164464.25867225556</v>
      </c>
      <c r="AT71" s="4">
        <f t="shared" si="46"/>
        <v>182657.24200377712</v>
      </c>
      <c r="AU71" s="4">
        <f t="shared" si="47"/>
        <v>136327.40758616044</v>
      </c>
      <c r="AV71" s="4">
        <f t="shared" si="48"/>
        <v>145714.43136977122</v>
      </c>
      <c r="AW71" s="4">
        <f t="shared" si="49"/>
        <v>145998.82927790412</v>
      </c>
      <c r="AX71" s="4">
        <f t="shared" si="50"/>
        <v>177119.68559441579</v>
      </c>
      <c r="AY71" s="4">
        <f t="shared" si="51"/>
        <v>137994.39760773027</v>
      </c>
      <c r="AZ71" s="4">
        <f t="shared" si="52"/>
        <v>169732.96563850244</v>
      </c>
      <c r="BA71" s="4">
        <f t="shared" si="53"/>
        <v>178955.05570194271</v>
      </c>
      <c r="BB71" s="4">
        <f t="shared" si="54"/>
        <v>174386.170969247</v>
      </c>
      <c r="BC71" s="4">
        <f t="shared" si="55"/>
        <v>156180.0801756666</v>
      </c>
      <c r="BD71" s="4">
        <f t="shared" si="56"/>
        <v>140977.2794023809</v>
      </c>
      <c r="BE71" s="4">
        <f t="shared" si="57"/>
        <v>158944.43064670774</v>
      </c>
      <c r="BF71" s="4">
        <f t="shared" si="58"/>
        <v>161664.99427942981</v>
      </c>
      <c r="BG71" s="4">
        <f t="shared" si="59"/>
        <v>151903.89810517911</v>
      </c>
      <c r="BH71" s="4">
        <f t="shared" si="60"/>
        <v>157777.91189135576</v>
      </c>
      <c r="BI71" s="4">
        <f t="shared" si="61"/>
        <v>123867.19825705512</v>
      </c>
      <c r="BJ71" s="4">
        <f t="shared" si="62"/>
        <v>154485.39270660115</v>
      </c>
      <c r="BK71" s="4">
        <f t="shared" si="63"/>
        <v>130247.51231721803</v>
      </c>
      <c r="BL71" s="4">
        <f t="shared" si="64"/>
        <v>171813.97884881106</v>
      </c>
      <c r="BM71" s="4">
        <f t="shared" si="65"/>
        <v>132959.07179667614</v>
      </c>
      <c r="BN71" s="4">
        <f t="shared" si="66"/>
        <v>153165.51688248484</v>
      </c>
      <c r="BO71" s="4">
        <f t="shared" si="67"/>
        <v>158313.27689415435</v>
      </c>
      <c r="BP71" s="4">
        <f t="shared" si="68"/>
        <v>163562.96680238968</v>
      </c>
      <c r="BQ71" s="4">
        <f t="shared" ref="BQ71:BQ122" si="105">IF(COUNTIF(BQ$247:BQ$286,$C71) &gt; 0, (0.9)^(COUNTIF(BQ$247:BQ$286,$C71)), 1)*(BQ70*BQ193+$D71)</f>
        <v>157477.51056285718</v>
      </c>
      <c r="BR71" s="4">
        <f t="shared" si="94"/>
        <v>135974.27635990048</v>
      </c>
      <c r="BS71" s="4">
        <f t="shared" si="95"/>
        <v>131458.75546377408</v>
      </c>
      <c r="BT71" s="4">
        <f t="shared" si="96"/>
        <v>167965.75328208989</v>
      </c>
      <c r="BU71" s="4">
        <f t="shared" si="97"/>
        <v>134689.79821282404</v>
      </c>
      <c r="BV71" s="4">
        <f t="shared" si="98"/>
        <v>155818.64182999847</v>
      </c>
      <c r="BW71" s="4">
        <f t="shared" si="99"/>
        <v>164266.26126174457</v>
      </c>
      <c r="BX71" s="4">
        <f t="shared" si="100"/>
        <v>152360.56783646325</v>
      </c>
      <c r="BY71" s="4">
        <f t="shared" si="101"/>
        <v>149240.6715815709</v>
      </c>
      <c r="BZ71" s="4">
        <f t="shared" si="102"/>
        <v>171841.92138052001</v>
      </c>
      <c r="CA71" s="4">
        <f t="shared" si="103"/>
        <v>158682.08780867589</v>
      </c>
      <c r="CB71" s="4">
        <f t="shared" si="69"/>
        <v>140511.71845232797</v>
      </c>
      <c r="CC71" s="4">
        <f t="shared" si="70"/>
        <v>147857.63149510219</v>
      </c>
      <c r="CD71" s="4">
        <f t="shared" si="71"/>
        <v>164345.00302004028</v>
      </c>
      <c r="CE71" s="4">
        <f t="shared" si="72"/>
        <v>164761.44571106971</v>
      </c>
      <c r="CF71" s="4">
        <f t="shared" si="73"/>
        <v>155432.63808786031</v>
      </c>
      <c r="CG71" s="4">
        <f t="shared" si="74"/>
        <v>154504.07657779875</v>
      </c>
      <c r="CH71" s="4">
        <f t="shared" si="75"/>
        <v>147282.92621885033</v>
      </c>
      <c r="CI71" s="4">
        <f t="shared" si="76"/>
        <v>172280.7424226366</v>
      </c>
      <c r="CJ71" s="4">
        <f t="shared" si="77"/>
        <v>164212.87417602545</v>
      </c>
      <c r="CK71" s="4">
        <f t="shared" si="78"/>
        <v>131838.36436857062</v>
      </c>
      <c r="CL71" s="4">
        <f t="shared" si="79"/>
        <v>186897.58026854371</v>
      </c>
      <c r="CM71" s="4">
        <f t="shared" si="80"/>
        <v>181841.84779966911</v>
      </c>
      <c r="CN71" s="4">
        <f t="shared" si="81"/>
        <v>185386.47779266827</v>
      </c>
      <c r="CO71" s="4">
        <f t="shared" si="82"/>
        <v>155929.83537038136</v>
      </c>
      <c r="CP71" s="4">
        <f t="shared" si="83"/>
        <v>134652.90435002034</v>
      </c>
      <c r="CQ71" s="4">
        <f t="shared" si="84"/>
        <v>145558.27693599692</v>
      </c>
      <c r="CR71" s="4">
        <f t="shared" si="85"/>
        <v>134524.25619963469</v>
      </c>
      <c r="CS71" s="4">
        <f t="shared" si="86"/>
        <v>162247.9647745438</v>
      </c>
      <c r="CT71" s="4">
        <f t="shared" si="87"/>
        <v>131679.08635135856</v>
      </c>
      <c r="CU71" s="4">
        <f t="shared" si="88"/>
        <v>151421.32227039535</v>
      </c>
      <c r="CV71" s="4">
        <f t="shared" si="89"/>
        <v>162137.69356907782</v>
      </c>
      <c r="CW71" s="4">
        <f t="shared" si="90"/>
        <v>164599.37422253302</v>
      </c>
      <c r="CX71" s="4">
        <f t="shared" si="91"/>
        <v>127934.58989743522</v>
      </c>
      <c r="CY71" s="4">
        <f t="shared" si="92"/>
        <v>176141.09087384838</v>
      </c>
      <c r="CZ71" s="4">
        <f t="shared" si="93"/>
        <v>161030.87248945812</v>
      </c>
    </row>
    <row r="72" spans="2:104" x14ac:dyDescent="0.25">
      <c r="B72" s="1">
        <v>47057</v>
      </c>
      <c r="C72">
        <v>69</v>
      </c>
      <c r="D72" s="4">
        <f>Table1[[#This Row],[Monthly Income Invested ($)]]</f>
        <v>1672.781972</v>
      </c>
      <c r="E72" s="4">
        <f t="shared" si="104"/>
        <v>147616.8975956451</v>
      </c>
      <c r="F72" s="4">
        <f t="shared" ref="F72:F122" si="106">IF(COUNTIF(F$247:F$286,$C72) &gt; 0, (0.9)^(COUNTIF(F$247:F$286,$C72)), 1)*(F71*F194+$D72)</f>
        <v>159858.67764796401</v>
      </c>
      <c r="G72" s="4">
        <f t="shared" ref="G72:G122" si="107">IF(COUNTIF(G$247:G$286,$C72) &gt; 0, (0.9)^(COUNTIF(G$247:G$286,$C72)), 1)*(G71*G194+$D72)</f>
        <v>157625.40084362391</v>
      </c>
      <c r="H72" s="4">
        <f t="shared" ref="H72:H122" si="108">IF(COUNTIF(H$247:H$286,$C72) &gt; 0, (0.9)^(COUNTIF(H$247:H$286,$C72)), 1)*(H71*H194+$D72)</f>
        <v>152125.49731396392</v>
      </c>
      <c r="I72" s="4">
        <f t="shared" ref="I72:I122" si="109">IF(COUNTIF(I$247:I$286,$C72) &gt; 0, (0.9)^(COUNTIF(I$247:I$286,$C72)), 1)*(I71*I194+$D72)</f>
        <v>145471.58908080379</v>
      </c>
      <c r="J72" s="4">
        <f t="shared" ref="J72:J122" si="110">IF(COUNTIF(J$247:J$286,$C72) &gt; 0, (0.9)^(COUNTIF(J$247:J$286,$C72)), 1)*(J71*J194+$D72)</f>
        <v>139222.22074913824</v>
      </c>
      <c r="K72" s="4">
        <f t="shared" ref="K72:K122" si="111">IF(COUNTIF(K$247:K$286,$C72) &gt; 0, (0.9)^(COUNTIF(K$247:K$286,$C72)), 1)*(K71*K194+$D72)</f>
        <v>140139.976382861</v>
      </c>
      <c r="L72" s="4">
        <f t="shared" ref="L72:L122" si="112">IF(COUNTIF(L$247:L$286,$C72) &gt; 0, (0.9)^(COUNTIF(L$247:L$286,$C72)), 1)*(L71*L194+$D72)</f>
        <v>177831.28921523376</v>
      </c>
      <c r="M72" s="4">
        <f t="shared" ref="M72:M122" si="113">IF(COUNTIF(M$247:M$286,$C72) &gt; 0, (0.9)^(COUNTIF(M$247:M$286,$C72)), 1)*(M71*M194+$D72)</f>
        <v>133607.13982908757</v>
      </c>
      <c r="N72" s="4">
        <f t="shared" ref="N72:N122" si="114">IF(COUNTIF(N$247:N$286,$C72) &gt; 0, (0.9)^(COUNTIF(N$247:N$286,$C72)), 1)*(N71*N194+$D72)</f>
        <v>182458.10656883204</v>
      </c>
      <c r="O72" s="4">
        <f t="shared" ref="O72:O122" si="115">IF(COUNTIF(O$247:O$286,$C72) &gt; 0, (0.9)^(COUNTIF(O$247:O$286,$C72)), 1)*(O71*O194+$D72)</f>
        <v>141793.63998470065</v>
      </c>
      <c r="P72" s="4">
        <f t="shared" ref="P72:P122" si="116">IF(COUNTIF(P$247:P$286,$C72) &gt; 0, (0.9)^(COUNTIF(P$247:P$286,$C72)), 1)*(P71*P194+$D72)</f>
        <v>184540.2583330374</v>
      </c>
      <c r="Q72" s="4">
        <f t="shared" ref="Q72:Q122" si="117">IF(COUNTIF(Q$247:Q$286,$C72) &gt; 0, (0.9)^(COUNTIF(Q$247:Q$286,$C72)), 1)*(Q71*Q194+$D72)</f>
        <v>142560.94959125918</v>
      </c>
      <c r="R72" s="4">
        <f t="shared" ref="R72:R122" si="118">IF(COUNTIF(R$247:R$286,$C72) &gt; 0, (0.9)^(COUNTIF(R$247:R$286,$C72)), 1)*(R71*R194+$D72)</f>
        <v>170405.96076994293</v>
      </c>
      <c r="S72" s="4">
        <f t="shared" ref="S72:S122" si="119">IF(COUNTIF(S$247:S$286,$C72) &gt; 0, (0.9)^(COUNTIF(S$247:S$286,$C72)), 1)*(S71*S194+$D72)</f>
        <v>158866.76459686409</v>
      </c>
      <c r="T72" s="4">
        <f t="shared" ref="T72:T122" si="120">IF(COUNTIF(T$247:T$286,$C72) &gt; 0, (0.9)^(COUNTIF(T$247:T$286,$C72)), 1)*(T71*T194+$D72)</f>
        <v>156230.00580672099</v>
      </c>
      <c r="U72" s="4">
        <f t="shared" ref="U72:U122" si="121">IF(COUNTIF(U$247:U$286,$C72) &gt; 0, (0.9)^(COUNTIF(U$247:U$286,$C72)), 1)*(U71*U194+$D72)</f>
        <v>154998.31506443943</v>
      </c>
      <c r="V72" s="4">
        <f t="shared" ref="V72:V122" si="122">IF(COUNTIF(V$247:V$286,$C72) &gt; 0, (0.9)^(COUNTIF(V$247:V$286,$C72)), 1)*(V71*V194+$D72)</f>
        <v>149795.08264630334</v>
      </c>
      <c r="W72" s="4">
        <f t="shared" ref="W72:W122" si="123">IF(COUNTIF(W$247:W$286,$C72) &gt; 0, (0.9)^(COUNTIF(W$247:W$286,$C72)), 1)*(W71*W194+$D72)</f>
        <v>142115.72689283272</v>
      </c>
      <c r="X72" s="4">
        <f t="shared" ref="X72:X122" si="124">IF(COUNTIF(X$247:X$286,$C72) &gt; 0, (0.9)^(COUNTIF(X$247:X$286,$C72)), 1)*(X71*X194+$D72)</f>
        <v>170170.0437234299</v>
      </c>
      <c r="Y72" s="4">
        <f t="shared" ref="Y72:Y122" si="125">IF(COUNTIF(Y$247:Y$286,$C72) &gt; 0, (0.9)^(COUNTIF(Y$247:Y$286,$C72)), 1)*(Y71*Y194+$D72)</f>
        <v>151707.04568607925</v>
      </c>
      <c r="Z72" s="4">
        <f t="shared" ref="Z72:Z122" si="126">IF(COUNTIF(Z$247:Z$286,$C72) &gt; 0, (0.9)^(COUNTIF(Z$247:Z$286,$C72)), 1)*(Z71*Z194+$D72)</f>
        <v>135227.06994983196</v>
      </c>
      <c r="AA72" s="4">
        <f t="shared" ref="AA72:AA122" si="127">IF(COUNTIF(AA$247:AA$286,$C72) &gt; 0, (0.9)^(COUNTIF(AA$247:AA$286,$C72)), 1)*(AA71*AA194+$D72)</f>
        <v>144720.85669532054</v>
      </c>
      <c r="AB72" s="4">
        <f t="shared" ref="AB72:AB122" si="128">IF(COUNTIF(AB$247:AB$286,$C72) &gt; 0, (0.9)^(COUNTIF(AB$247:AB$286,$C72)), 1)*(AB71*AB194+$D72)</f>
        <v>162909.21943116825</v>
      </c>
      <c r="AC72" s="4">
        <f t="shared" ref="AC72:AC122" si="129">IF(COUNTIF(AC$247:AC$286,$C72) &gt; 0, (0.9)^(COUNTIF(AC$247:AC$286,$C72)), 1)*(AC71*AC194+$D72)</f>
        <v>172843.63499348101</v>
      </c>
      <c r="AD72" s="4">
        <f t="shared" ref="AD72:AD122" si="130">IF(COUNTIF(AD$247:AD$286,$C72) &gt; 0, (0.9)^(COUNTIF(AD$247:AD$286,$C72)), 1)*(AD71*AD194+$D72)</f>
        <v>156512.51427685629</v>
      </c>
      <c r="AE72" s="4">
        <f t="shared" ref="AE72:AE122" si="131">IF(COUNTIF(AE$247:AE$286,$C72) &gt; 0, (0.9)^(COUNTIF(AE$247:AE$286,$C72)), 1)*(AE71*AE194+$D72)</f>
        <v>103391.78388456564</v>
      </c>
      <c r="AF72" s="4">
        <f t="shared" ref="AF72:AF122" si="132">IF(COUNTIF(AF$247:AF$286,$C72) &gt; 0, (0.9)^(COUNTIF(AF$247:AF$286,$C72)), 1)*(AF71*AF194+$D72)</f>
        <v>159722.52309271015</v>
      </c>
      <c r="AG72" s="4">
        <f t="shared" ref="AG72:AG122" si="133">IF(COUNTIF(AG$247:AG$286,$C72) &gt; 0, (0.9)^(COUNTIF(AG$247:AG$286,$C72)), 1)*(AG71*AG194+$D72)</f>
        <v>166871.48255410735</v>
      </c>
      <c r="AH72" s="4">
        <f t="shared" ref="AH72:AH122" si="134">IF(COUNTIF(AH$247:AH$286,$C72) &gt; 0, (0.9)^(COUNTIF(AH$247:AH$286,$C72)), 1)*(AH71*AH194+$D72)</f>
        <v>149413.46438429775</v>
      </c>
      <c r="AI72" s="4">
        <f t="shared" ref="AI72:AI122" si="135">IF(COUNTIF(AI$247:AI$286,$C72) &gt; 0, (0.9)^(COUNTIF(AI$247:AI$286,$C72)), 1)*(AI71*AI194+$D72)</f>
        <v>155531.61455092602</v>
      </c>
      <c r="AJ72" s="4">
        <f t="shared" ref="AJ72:AJ122" si="136">IF(COUNTIF(AJ$247:AJ$286,$C72) &gt; 0, (0.9)^(COUNTIF(AJ$247:AJ$286,$C72)), 1)*(AJ71*AJ194+$D72)</f>
        <v>126400.30854467547</v>
      </c>
      <c r="AK72" s="4">
        <f t="shared" ref="AK72:AK122" si="137">IF(COUNTIF(AK$247:AK$286,$C72) &gt; 0, (0.9)^(COUNTIF(AK$247:AK$286,$C72)), 1)*(AK71*AK194+$D72)</f>
        <v>140624.10777719007</v>
      </c>
      <c r="AL72" s="4">
        <f t="shared" ref="AL72:AL122" si="138">IF(COUNTIF(AL$247:AL$286,$C72) &gt; 0, (0.9)^(COUNTIF(AL$247:AL$286,$C72)), 1)*(AL71*AL194+$D72)</f>
        <v>165543.11761087066</v>
      </c>
      <c r="AM72" s="4">
        <f t="shared" ref="AM72:AM122" si="139">IF(COUNTIF(AM$247:AM$286,$C72) &gt; 0, (0.9)^(COUNTIF(AM$247:AM$286,$C72)), 1)*(AM71*AM194+$D72)</f>
        <v>166072.7349025328</v>
      </c>
      <c r="AN72" s="4">
        <f t="shared" ref="AN72:AN122" si="140">IF(COUNTIF(AN$247:AN$286,$C72) &gt; 0, (0.9)^(COUNTIF(AN$247:AN$286,$C72)), 1)*(AN71*AN194+$D72)</f>
        <v>163564.2966561208</v>
      </c>
      <c r="AO72" s="4">
        <f t="shared" ref="AO72:AO122" si="141">IF(COUNTIF(AO$247:AO$286,$C72) &gt; 0, (0.9)^(COUNTIF(AO$247:AO$286,$C72)), 1)*(AO71*AO194+$D72)</f>
        <v>133861.02291144151</v>
      </c>
      <c r="AP72" s="4">
        <f t="shared" ref="AP72:AP122" si="142">IF(COUNTIF(AP$247:AP$286,$C72) &gt; 0, (0.9)^(COUNTIF(AP$247:AP$286,$C72)), 1)*(AP71*AP194+$D72)</f>
        <v>118323.53566905962</v>
      </c>
      <c r="AQ72" s="4">
        <f t="shared" ref="AQ72:AQ122" si="143">IF(COUNTIF(AQ$247:AQ$286,$C72) &gt; 0, (0.9)^(COUNTIF(AQ$247:AQ$286,$C72)), 1)*(AQ71*AQ194+$D72)</f>
        <v>135784.01431740908</v>
      </c>
      <c r="AR72" s="4">
        <f t="shared" ref="AR72:AR122" si="144">IF(COUNTIF(AR$247:AR$286,$C72) &gt; 0, (0.9)^(COUNTIF(AR$247:AR$286,$C72)), 1)*(AR71*AR194+$D72)</f>
        <v>150089.03466573713</v>
      </c>
      <c r="AS72" s="4">
        <f t="shared" ref="AS72:AS122" si="145">IF(COUNTIF(AS$247:AS$286,$C72) &gt; 0, (0.9)^(COUNTIF(AS$247:AS$286,$C72)), 1)*(AS71*AS194+$D72)</f>
        <v>167781.68323097812</v>
      </c>
      <c r="AT72" s="4">
        <f t="shared" ref="AT72:AT122" si="146">IF(COUNTIF(AT$247:AT$286,$C72) &gt; 0, (0.9)^(COUNTIF(AT$247:AT$286,$C72)), 1)*(AT71*AT194+$D72)</f>
        <v>167540.93675623339</v>
      </c>
      <c r="AU72" s="4">
        <f t="shared" ref="AU72:AU122" si="147">IF(COUNTIF(AU$247:AU$286,$C72) &gt; 0, (0.9)^(COUNTIF(AU$247:AU$286,$C72)), 1)*(AU71*AU194+$D72)</f>
        <v>139363.46363402205</v>
      </c>
      <c r="AV72" s="4">
        <f t="shared" ref="AV72:AV122" si="148">IF(COUNTIF(AV$247:AV$286,$C72) &gt; 0, (0.9)^(COUNTIF(AV$247:AV$286,$C72)), 1)*(AV71*AV194+$D72)</f>
        <v>149937.21589074223</v>
      </c>
      <c r="AW72" s="4">
        <f t="shared" ref="AW72:AW122" si="149">IF(COUNTIF(AW$247:AW$286,$C72) &gt; 0, (0.9)^(COUNTIF(AW$247:AW$286,$C72)), 1)*(AW71*AW194+$D72)</f>
        <v>149131.59954268317</v>
      </c>
      <c r="AX72" s="4">
        <f t="shared" ref="AX72:AX122" si="150">IF(COUNTIF(AX$247:AX$286,$C72) &gt; 0, (0.9)^(COUNTIF(AX$247:AX$286,$C72)), 1)*(AX71*AX194+$D72)</f>
        <v>181892.06206431807</v>
      </c>
      <c r="AY72" s="4">
        <f t="shared" ref="AY72:AY122" si="151">IF(COUNTIF(AY$247:AY$286,$C72) &gt; 0, (0.9)^(COUNTIF(AY$247:AY$286,$C72)), 1)*(AY71*AY194+$D72)</f>
        <v>142082.08153786554</v>
      </c>
      <c r="AZ72" s="4">
        <f t="shared" ref="AZ72:AZ122" si="152">IF(COUNTIF(AZ$247:AZ$286,$C72) &gt; 0, (0.9)^(COUNTIF(AZ$247:AZ$286,$C72)), 1)*(AZ71*AZ194+$D72)</f>
        <v>173103.07726688747</v>
      </c>
      <c r="BA72" s="4">
        <f t="shared" ref="BA72:BA122" si="153">IF(COUNTIF(BA$247:BA$286,$C72) &gt; 0, (0.9)^(COUNTIF(BA$247:BA$286,$C72)), 1)*(BA71*BA194+$D72)</f>
        <v>183759.55114872672</v>
      </c>
      <c r="BB72" s="4">
        <f t="shared" ref="BB72:BB122" si="154">IF(COUNTIF(BB$247:BB$286,$C72) &gt; 0, (0.9)^(COUNTIF(BB$247:BB$286,$C72)), 1)*(BB71*BB194+$D72)</f>
        <v>179110.71093320884</v>
      </c>
      <c r="BC72" s="4">
        <f t="shared" ref="BC72:BC122" si="155">IF(COUNTIF(BC$247:BC$286,$C72) &gt; 0, (0.9)^(COUNTIF(BC$247:BC$286,$C72)), 1)*(BC71*BC194+$D72)</f>
        <v>159414.66294942328</v>
      </c>
      <c r="BD72" s="4">
        <f t="shared" ref="BD72:BD122" si="156">IF(COUNTIF(BD$247:BD$286,$C72) &gt; 0, (0.9)^(COUNTIF(BD$247:BD$286,$C72)), 1)*(BD71*BD194+$D72)</f>
        <v>144059.83416840469</v>
      </c>
      <c r="BE72" s="4">
        <f t="shared" ref="BE72:BE122" si="157">IF(COUNTIF(BE$247:BE$286,$C72) &gt; 0, (0.9)^(COUNTIF(BE$247:BE$286,$C72)), 1)*(BE71*BE194+$D72)</f>
        <v>162206.65692517482</v>
      </c>
      <c r="BF72" s="4">
        <f t="shared" ref="BF72:BF122" si="158">IF(COUNTIF(BF$247:BF$286,$C72) &gt; 0, (0.9)^(COUNTIF(BF$247:BF$286,$C72)), 1)*(BF71*BF194+$D72)</f>
        <v>164954.4261942241</v>
      </c>
      <c r="BG72" s="4">
        <f t="shared" ref="BG72:BG122" si="159">IF(COUNTIF(BG$247:BG$286,$C72) &gt; 0, (0.9)^(COUNTIF(BG$247:BG$286,$C72)), 1)*(BG71*BG194+$D72)</f>
        <v>155095.7190582309</v>
      </c>
      <c r="BH72" s="4">
        <f t="shared" ref="BH72:BH122" si="160">IF(COUNTIF(BH$247:BH$286,$C72) &gt; 0, (0.9)^(COUNTIF(BH$247:BH$286,$C72)), 1)*(BH71*BH194+$D72)</f>
        <v>161028.4729822693</v>
      </c>
      <c r="BI72" s="4">
        <f t="shared" ref="BI72:BI122" si="161">IF(COUNTIF(BI$247:BI$286,$C72) &gt; 0, (0.9)^(COUNTIF(BI$247:BI$286,$C72)), 1)*(BI71*BI194+$D72)</f>
        <v>126778.65221162567</v>
      </c>
      <c r="BJ72" s="4">
        <f t="shared" ref="BJ72:BJ122" si="162">IF(COUNTIF(BJ$247:BJ$286,$C72) &gt; 0, (0.9)^(COUNTIF(BJ$247:BJ$286,$C72)), 1)*(BJ71*BJ194+$D72)</f>
        <v>157703.02860566718</v>
      </c>
      <c r="BK72" s="4">
        <f t="shared" ref="BK72:BK122" si="163">IF(COUNTIF(BK$247:BK$286,$C72) &gt; 0, (0.9)^(COUNTIF(BK$247:BK$286,$C72)), 1)*(BK71*BK194+$D72)</f>
        <v>133222.76941239022</v>
      </c>
      <c r="BL72" s="4">
        <f t="shared" ref="BL72:BL122" si="164">IF(COUNTIF(BL$247:BL$286,$C72) &gt; 0, (0.9)^(COUNTIF(BL$247:BL$286,$C72)), 1)*(BL71*BL194+$D72)</f>
        <v>172198.155979445</v>
      </c>
      <c r="BM72" s="4">
        <f t="shared" ref="BM72:BM122" si="165">IF(COUNTIF(BM$247:BM$286,$C72) &gt; 0, (0.9)^(COUNTIF(BM$247:BM$286,$C72)), 1)*(BM71*BM194+$D72)</f>
        <v>135961.4444866429</v>
      </c>
      <c r="BN72" s="4">
        <f t="shared" ref="BN72:BN122" si="166">IF(COUNTIF(BN$247:BN$286,$C72) &gt; 0, (0.9)^(COUNTIF(BN$247:BN$286,$C72)), 1)*(BN71*BN194+$D72)</f>
        <v>156369.95402330969</v>
      </c>
      <c r="BO72" s="4">
        <f t="shared" ref="BO72:BO122" si="167">IF(COUNTIF(BO$247:BO$286,$C72) &gt; 0, (0.9)^(COUNTIF(BO$247:BO$286,$C72)), 1)*(BO71*BO194+$D72)</f>
        <v>161569.19163509589</v>
      </c>
      <c r="BP72" s="4">
        <f t="shared" ref="BP72:BP122" si="168">IF(COUNTIF(BP$247:BP$286,$C72) &gt; 0, (0.9)^(COUNTIF(BP$247:BP$286,$C72)), 1)*(BP71*BP194+$D72)</f>
        <v>166871.37844241358</v>
      </c>
      <c r="BQ72" s="4">
        <f t="shared" si="105"/>
        <v>160725.06764048574</v>
      </c>
      <c r="BR72" s="4">
        <f t="shared" si="94"/>
        <v>136627.25125920124</v>
      </c>
      <c r="BS72" s="4">
        <f t="shared" si="95"/>
        <v>134446.12499041183</v>
      </c>
      <c r="BT72" s="4">
        <f t="shared" si="96"/>
        <v>172577.93593652648</v>
      </c>
      <c r="BU72" s="4">
        <f t="shared" si="97"/>
        <v>137709.47816695229</v>
      </c>
      <c r="BV72" s="4">
        <f t="shared" si="98"/>
        <v>159049.61022029846</v>
      </c>
      <c r="BW72" s="4">
        <f t="shared" si="99"/>
        <v>167581.70584636202</v>
      </c>
      <c r="BX72" s="4">
        <f t="shared" si="100"/>
        <v>155556.95548682788</v>
      </c>
      <c r="BY72" s="4">
        <f t="shared" si="101"/>
        <v>152405.86026938661</v>
      </c>
      <c r="BZ72" s="4">
        <f t="shared" si="102"/>
        <v>175233.12256632521</v>
      </c>
      <c r="CA72" s="4">
        <f t="shared" si="103"/>
        <v>161941.69065876264</v>
      </c>
      <c r="CB72" s="4">
        <f t="shared" si="69"/>
        <v>141130.66253593552</v>
      </c>
      <c r="CC72" s="4">
        <f t="shared" si="70"/>
        <v>151008.98978205322</v>
      </c>
      <c r="CD72" s="4">
        <f t="shared" si="71"/>
        <v>167661.2350222407</v>
      </c>
      <c r="CE72" s="4">
        <f t="shared" si="72"/>
        <v>165198.5168402367</v>
      </c>
      <c r="CF72" s="4">
        <f t="shared" si="73"/>
        <v>159825.49122639786</v>
      </c>
      <c r="CG72" s="4">
        <f t="shared" si="74"/>
        <v>157721.89931557674</v>
      </c>
      <c r="CH72" s="4">
        <f t="shared" si="75"/>
        <v>150428.53745303882</v>
      </c>
      <c r="CI72" s="4">
        <f t="shared" si="76"/>
        <v>175676.33181886296</v>
      </c>
      <c r="CJ72" s="4">
        <f t="shared" si="77"/>
        <v>167527.78488978569</v>
      </c>
      <c r="CK72" s="4">
        <f t="shared" si="78"/>
        <v>132522.35860780635</v>
      </c>
      <c r="CL72" s="4">
        <f t="shared" si="79"/>
        <v>191841.06989524324</v>
      </c>
      <c r="CM72" s="4">
        <f t="shared" si="80"/>
        <v>185333.04824966579</v>
      </c>
      <c r="CN72" s="4">
        <f t="shared" si="81"/>
        <v>190303.52312603997</v>
      </c>
      <c r="CO72" s="4">
        <f t="shared" si="82"/>
        <v>143245.72412647665</v>
      </c>
      <c r="CP72" s="4">
        <f t="shared" si="83"/>
        <v>137672.21536552053</v>
      </c>
      <c r="CQ72" s="4">
        <f t="shared" si="84"/>
        <v>148686.64167735688</v>
      </c>
      <c r="CR72" s="4">
        <f t="shared" si="85"/>
        <v>137542.28073363105</v>
      </c>
      <c r="CS72" s="4">
        <f t="shared" si="86"/>
        <v>165543.22639428923</v>
      </c>
      <c r="CT72" s="4">
        <f t="shared" si="87"/>
        <v>134668.65918687216</v>
      </c>
      <c r="CU72" s="4">
        <f t="shared" si="88"/>
        <v>155743.97738212728</v>
      </c>
      <c r="CV72" s="4">
        <f t="shared" si="89"/>
        <v>165431.8524767686</v>
      </c>
      <c r="CW72" s="4">
        <f t="shared" si="90"/>
        <v>167918.14993675836</v>
      </c>
      <c r="CX72" s="4">
        <f t="shared" si="91"/>
        <v>117798.04599156861</v>
      </c>
      <c r="CY72" s="4">
        <f t="shared" si="92"/>
        <v>179575.28375458685</v>
      </c>
      <c r="CZ72" s="4">
        <f t="shared" si="93"/>
        <v>164313.96318635272</v>
      </c>
    </row>
    <row r="73" spans="2:104" x14ac:dyDescent="0.25">
      <c r="B73" s="1">
        <v>47087</v>
      </c>
      <c r="C73">
        <v>70</v>
      </c>
      <c r="D73" s="4">
        <f>Table1[[#This Row],[Monthly Income Invested ($)]]</f>
        <v>1672.781972</v>
      </c>
      <c r="E73" s="4">
        <f t="shared" si="104"/>
        <v>150765.84854360155</v>
      </c>
      <c r="F73" s="4">
        <f t="shared" si="106"/>
        <v>163130.04639644365</v>
      </c>
      <c r="G73" s="4">
        <f t="shared" si="107"/>
        <v>160874.43682406013</v>
      </c>
      <c r="H73" s="4">
        <f t="shared" si="108"/>
        <v>155319.53425910356</v>
      </c>
      <c r="I73" s="4">
        <f t="shared" si="109"/>
        <v>149690.12386171788</v>
      </c>
      <c r="J73" s="4">
        <f t="shared" si="110"/>
        <v>142287.22492862961</v>
      </c>
      <c r="K73" s="4">
        <f t="shared" si="111"/>
        <v>143214.15811868961</v>
      </c>
      <c r="L73" s="4">
        <f t="shared" si="112"/>
        <v>181282.3840793861</v>
      </c>
      <c r="M73" s="4">
        <f t="shared" si="113"/>
        <v>136615.99319937843</v>
      </c>
      <c r="N73" s="4">
        <f t="shared" si="114"/>
        <v>187323.90540578662</v>
      </c>
      <c r="O73" s="4">
        <f t="shared" si="115"/>
        <v>145947.81065643294</v>
      </c>
      <c r="P73" s="4">
        <f t="shared" si="116"/>
        <v>184828.98836753963</v>
      </c>
      <c r="Q73" s="4">
        <f t="shared" si="117"/>
        <v>146728.54818110622</v>
      </c>
      <c r="R73" s="4">
        <f t="shared" si="118"/>
        <v>173782.80234964236</v>
      </c>
      <c r="S73" s="4">
        <f t="shared" si="119"/>
        <v>162128.21421483273</v>
      </c>
      <c r="T73" s="4">
        <f t="shared" si="120"/>
        <v>159465.08783678821</v>
      </c>
      <c r="U73" s="4">
        <f t="shared" si="121"/>
        <v>158221.08018708383</v>
      </c>
      <c r="V73" s="4">
        <f t="shared" si="122"/>
        <v>152965.81544476637</v>
      </c>
      <c r="W73" s="4">
        <f t="shared" si="123"/>
        <v>146275.5340854573</v>
      </c>
      <c r="X73" s="4">
        <f t="shared" si="124"/>
        <v>173544.52613266421</v>
      </c>
      <c r="Y73" s="4">
        <f t="shared" si="125"/>
        <v>156034.70095758565</v>
      </c>
      <c r="Z73" s="4">
        <f t="shared" si="126"/>
        <v>138252.12262133029</v>
      </c>
      <c r="AA73" s="4">
        <f t="shared" si="127"/>
        <v>148926.25365948866</v>
      </c>
      <c r="AB73" s="4">
        <f t="shared" si="128"/>
        <v>166211.09359747992</v>
      </c>
      <c r="AC73" s="4">
        <f t="shared" si="129"/>
        <v>176244.85331541582</v>
      </c>
      <c r="AD73" s="4">
        <f t="shared" si="130"/>
        <v>157011.45239177987</v>
      </c>
      <c r="AE73" s="4">
        <f t="shared" si="131"/>
        <v>106098.4836954113</v>
      </c>
      <c r="AF73" s="4">
        <f t="shared" si="132"/>
        <v>162992.53029563726</v>
      </c>
      <c r="AG73" s="4">
        <f t="shared" si="133"/>
        <v>170212.97935164842</v>
      </c>
      <c r="AH73" s="4">
        <f t="shared" si="134"/>
        <v>152580.38100014074</v>
      </c>
      <c r="AI73" s="4">
        <f t="shared" si="135"/>
        <v>159926.19977756724</v>
      </c>
      <c r="AJ73" s="4">
        <f t="shared" si="136"/>
        <v>129337.09360212223</v>
      </c>
      <c r="AK73" s="4">
        <f t="shared" si="137"/>
        <v>144757.81163529091</v>
      </c>
      <c r="AL73" s="4">
        <f t="shared" si="138"/>
        <v>168871.33075897937</v>
      </c>
      <c r="AM73" s="4">
        <f t="shared" si="139"/>
        <v>170651.78973532713</v>
      </c>
      <c r="AN73" s="4">
        <f t="shared" si="140"/>
        <v>166872.72159468202</v>
      </c>
      <c r="AO73" s="4">
        <f t="shared" si="141"/>
        <v>134529.84721160569</v>
      </c>
      <c r="AP73" s="4">
        <f t="shared" si="142"/>
        <v>121179.55299775022</v>
      </c>
      <c r="AQ73" s="4">
        <f t="shared" si="143"/>
        <v>138814.63643258315</v>
      </c>
      <c r="AR73" s="4">
        <f t="shared" si="144"/>
        <v>153262.70698439449</v>
      </c>
      <c r="AS73" s="4">
        <f t="shared" si="145"/>
        <v>171132.28203528791</v>
      </c>
      <c r="AT73" s="4">
        <f t="shared" si="146"/>
        <v>170889.12809579572</v>
      </c>
      <c r="AU73" s="4">
        <f t="shared" si="147"/>
        <v>142429.88024236227</v>
      </c>
      <c r="AV73" s="4">
        <f t="shared" si="148"/>
        <v>154233.89914083021</v>
      </c>
      <c r="AW73" s="4">
        <f t="shared" si="149"/>
        <v>152295.69751010998</v>
      </c>
      <c r="AX73" s="4">
        <f t="shared" si="150"/>
        <v>186747.95512244364</v>
      </c>
      <c r="AY73" s="4">
        <f t="shared" si="151"/>
        <v>146241.2999367782</v>
      </c>
      <c r="AZ73" s="4">
        <f t="shared" si="152"/>
        <v>176506.89001155633</v>
      </c>
      <c r="BA73" s="4">
        <f t="shared" si="153"/>
        <v>188648.12526582944</v>
      </c>
      <c r="BB73" s="4">
        <f t="shared" si="154"/>
        <v>183917.93034654</v>
      </c>
      <c r="BC73" s="4">
        <f t="shared" si="155"/>
        <v>162681.59155091751</v>
      </c>
      <c r="BD73" s="4">
        <f t="shared" si="156"/>
        <v>147173.21448208875</v>
      </c>
      <c r="BE73" s="4">
        <f t="shared" si="157"/>
        <v>165501.50546642655</v>
      </c>
      <c r="BF73" s="4">
        <f t="shared" si="158"/>
        <v>168276.75242816634</v>
      </c>
      <c r="BG73" s="4">
        <f t="shared" si="159"/>
        <v>158319.45822081319</v>
      </c>
      <c r="BH73" s="4">
        <f t="shared" si="160"/>
        <v>164311.53968409199</v>
      </c>
      <c r="BI73" s="4">
        <f t="shared" si="161"/>
        <v>129719.22070574193</v>
      </c>
      <c r="BJ73" s="4">
        <f t="shared" si="162"/>
        <v>160952.84086372383</v>
      </c>
      <c r="BK73" s="4">
        <f t="shared" si="163"/>
        <v>136227.77907851411</v>
      </c>
      <c r="BL73" s="4">
        <f t="shared" si="164"/>
        <v>172579.45178159917</v>
      </c>
      <c r="BM73" s="4">
        <f t="shared" si="165"/>
        <v>138993.84090350932</v>
      </c>
      <c r="BN73" s="4">
        <f t="shared" si="166"/>
        <v>159606.43553554278</v>
      </c>
      <c r="BO73" s="4">
        <f t="shared" si="167"/>
        <v>164857.66552344686</v>
      </c>
      <c r="BP73" s="4">
        <f t="shared" si="168"/>
        <v>170212.87419883773</v>
      </c>
      <c r="BQ73" s="4">
        <f t="shared" si="105"/>
        <v>164005.10028889059</v>
      </c>
      <c r="BR73" s="4">
        <f t="shared" si="94"/>
        <v>137275.32884675724</v>
      </c>
      <c r="BS73" s="4">
        <f t="shared" si="95"/>
        <v>137463.36821231595</v>
      </c>
      <c r="BT73" s="4">
        <f t="shared" si="96"/>
        <v>177270.83178741569</v>
      </c>
      <c r="BU73" s="4">
        <f t="shared" si="97"/>
        <v>140759.35492062182</v>
      </c>
      <c r="BV73" s="4">
        <f t="shared" si="98"/>
        <v>162312.88829450143</v>
      </c>
      <c r="BW73" s="4">
        <f t="shared" si="99"/>
        <v>170930.30487682563</v>
      </c>
      <c r="BX73" s="4">
        <f t="shared" si="100"/>
        <v>158785.30701369615</v>
      </c>
      <c r="BY73" s="4">
        <f t="shared" si="101"/>
        <v>155602.70084408048</v>
      </c>
      <c r="BZ73" s="4">
        <f t="shared" si="102"/>
        <v>160792.41218758962</v>
      </c>
      <c r="CA73" s="4">
        <f t="shared" si="103"/>
        <v>165233.88953735027</v>
      </c>
      <c r="CB73" s="4">
        <f t="shared" si="69"/>
        <v>141744.96453891601</v>
      </c>
      <c r="CC73" s="4">
        <f t="shared" si="70"/>
        <v>154191.86165187374</v>
      </c>
      <c r="CD73" s="4">
        <f t="shared" si="71"/>
        <v>171010.62934446312</v>
      </c>
      <c r="CE73" s="4">
        <f t="shared" si="72"/>
        <v>165632.30993593493</v>
      </c>
      <c r="CF73" s="4">
        <f t="shared" si="73"/>
        <v>164295.21929485982</v>
      </c>
      <c r="CG73" s="4">
        <f t="shared" si="74"/>
        <v>160971.90028073252</v>
      </c>
      <c r="CH73" s="4">
        <f t="shared" si="75"/>
        <v>153605.60479956921</v>
      </c>
      <c r="CI73" s="4">
        <f t="shared" si="76"/>
        <v>179105.87710905159</v>
      </c>
      <c r="CJ73" s="4">
        <f t="shared" si="77"/>
        <v>170875.84471068354</v>
      </c>
      <c r="CK73" s="4">
        <f t="shared" si="78"/>
        <v>133201.22289024779</v>
      </c>
      <c r="CL73" s="4">
        <f t="shared" si="79"/>
        <v>196871.07059041</v>
      </c>
      <c r="CM73" s="4">
        <f t="shared" si="80"/>
        <v>188859.16070416244</v>
      </c>
      <c r="CN73" s="4">
        <f t="shared" si="81"/>
        <v>195306.61675274567</v>
      </c>
      <c r="CO73" s="4">
        <f t="shared" si="82"/>
        <v>146350.9633397414</v>
      </c>
      <c r="CP73" s="4">
        <f t="shared" si="83"/>
        <v>140721.71949117573</v>
      </c>
      <c r="CQ73" s="4">
        <f t="shared" si="84"/>
        <v>151846.29006613046</v>
      </c>
      <c r="CR73" s="4">
        <f t="shared" si="85"/>
        <v>140590.48551296737</v>
      </c>
      <c r="CS73" s="4">
        <f t="shared" si="86"/>
        <v>168871.44063023213</v>
      </c>
      <c r="CT73" s="4">
        <f t="shared" si="87"/>
        <v>137688.12775074088</v>
      </c>
      <c r="CU73" s="4">
        <f t="shared" si="88"/>
        <v>160142.27895831451</v>
      </c>
      <c r="CV73" s="4">
        <f t="shared" si="89"/>
        <v>168758.95297353627</v>
      </c>
      <c r="CW73" s="4">
        <f t="shared" si="90"/>
        <v>154143.10206731336</v>
      </c>
      <c r="CX73" s="4">
        <f t="shared" si="91"/>
        <v>120648.8084234843</v>
      </c>
      <c r="CY73" s="4">
        <f t="shared" si="92"/>
        <v>183043.81856413273</v>
      </c>
      <c r="CZ73" s="4">
        <f t="shared" si="93"/>
        <v>167629.88479021625</v>
      </c>
    </row>
    <row r="74" spans="2:104" x14ac:dyDescent="0.25">
      <c r="B74" s="1">
        <v>47118</v>
      </c>
      <c r="C74">
        <v>71</v>
      </c>
      <c r="D74" s="4">
        <f>Table1[[#This Row],[Monthly Income Invested ($)]]</f>
        <v>6672.7819719999998</v>
      </c>
      <c r="E74" s="4">
        <f t="shared" si="104"/>
        <v>158946.28900103757</v>
      </c>
      <c r="F74" s="4">
        <f t="shared" si="106"/>
        <v>171434.12883240808</v>
      </c>
      <c r="G74" s="4">
        <f t="shared" si="107"/>
        <v>169155.96316430075</v>
      </c>
      <c r="H74" s="4">
        <f t="shared" si="108"/>
        <v>148239.36727257411</v>
      </c>
      <c r="I74" s="4">
        <f t="shared" si="109"/>
        <v>158982.48300129795</v>
      </c>
      <c r="J74" s="4">
        <f t="shared" si="110"/>
        <v>150382.87914991591</v>
      </c>
      <c r="K74" s="4">
        <f t="shared" si="111"/>
        <v>151319.08167187651</v>
      </c>
      <c r="L74" s="4">
        <f t="shared" si="112"/>
        <v>191127.60777277537</v>
      </c>
      <c r="M74" s="4">
        <f t="shared" si="113"/>
        <v>144654.93510337221</v>
      </c>
      <c r="N74" s="4">
        <f t="shared" si="114"/>
        <v>197274.8557223879</v>
      </c>
      <c r="O74" s="4">
        <f t="shared" si="115"/>
        <v>154080.07073499725</v>
      </c>
      <c r="P74" s="4">
        <f t="shared" si="116"/>
        <v>190115.55292678307</v>
      </c>
      <c r="Q74" s="4">
        <f t="shared" si="117"/>
        <v>154868.61563491728</v>
      </c>
      <c r="R74" s="4">
        <f t="shared" si="118"/>
        <v>179152.21330402006</v>
      </c>
      <c r="S74" s="4">
        <f t="shared" si="119"/>
        <v>171638.23993559231</v>
      </c>
      <c r="T74" s="4">
        <f t="shared" si="120"/>
        <v>167732.52068715609</v>
      </c>
      <c r="U74" s="4">
        <f t="shared" si="121"/>
        <v>166476.07296095468</v>
      </c>
      <c r="V74" s="4">
        <f t="shared" si="122"/>
        <v>161168.25557121405</v>
      </c>
      <c r="W74" s="4">
        <f t="shared" si="123"/>
        <v>154411.07139831188</v>
      </c>
      <c r="X74" s="4">
        <f t="shared" si="124"/>
        <v>163757.47802939176</v>
      </c>
      <c r="Y74" s="4">
        <f t="shared" si="125"/>
        <v>161537.22267240376</v>
      </c>
      <c r="Z74" s="4">
        <f t="shared" si="126"/>
        <v>143888.01367367033</v>
      </c>
      <c r="AA74" s="4">
        <f t="shared" si="127"/>
        <v>157088.29816808354</v>
      </c>
      <c r="AB74" s="4">
        <f t="shared" si="128"/>
        <v>174545.98650545473</v>
      </c>
      <c r="AC74" s="4">
        <f t="shared" si="129"/>
        <v>184680.08382056997</v>
      </c>
      <c r="AD74" s="4">
        <f t="shared" si="130"/>
        <v>165254.34888769765</v>
      </c>
      <c r="AE74" s="4">
        <f t="shared" si="131"/>
        <v>113832.25050436541</v>
      </c>
      <c r="AF74" s="4">
        <f t="shared" si="132"/>
        <v>171295.23757059363</v>
      </c>
      <c r="AG74" s="4">
        <f t="shared" si="133"/>
        <v>178587.89111716489</v>
      </c>
      <c r="AH74" s="4">
        <f t="shared" si="134"/>
        <v>160778.96678214215</v>
      </c>
      <c r="AI74" s="4">
        <f t="shared" si="135"/>
        <v>168198.2437473429</v>
      </c>
      <c r="AJ74" s="4">
        <f t="shared" si="136"/>
        <v>137303.24651014345</v>
      </c>
      <c r="AK74" s="4">
        <f t="shared" si="137"/>
        <v>152878.17172364381</v>
      </c>
      <c r="AL74" s="4">
        <f t="shared" si="138"/>
        <v>177232.82603856915</v>
      </c>
      <c r="AM74" s="4">
        <f t="shared" si="139"/>
        <v>179031.0896046804</v>
      </c>
      <c r="AN74" s="4">
        <f t="shared" si="140"/>
        <v>175214.23078262885</v>
      </c>
      <c r="AO74" s="4">
        <f t="shared" si="141"/>
        <v>142547.92765572175</v>
      </c>
      <c r="AP74" s="4">
        <f t="shared" si="142"/>
        <v>129064.13049972772</v>
      </c>
      <c r="AQ74" s="4">
        <f t="shared" si="143"/>
        <v>146875.56476890898</v>
      </c>
      <c r="AR74" s="4">
        <f t="shared" si="144"/>
        <v>161468.11602623842</v>
      </c>
      <c r="AS74" s="4">
        <f t="shared" si="145"/>
        <v>180799.87894290546</v>
      </c>
      <c r="AT74" s="4">
        <f t="shared" si="146"/>
        <v>180552.46980947215</v>
      </c>
      <c r="AU74" s="4">
        <f t="shared" si="147"/>
        <v>151595.18511860361</v>
      </c>
      <c r="AV74" s="4">
        <f t="shared" si="148"/>
        <v>163605.77434779474</v>
      </c>
      <c r="AW74" s="4">
        <f t="shared" si="149"/>
        <v>160491.43645721109</v>
      </c>
      <c r="AX74" s="4">
        <f t="shared" si="150"/>
        <v>195288.21664566809</v>
      </c>
      <c r="AY74" s="4">
        <f t="shared" si="151"/>
        <v>154376.49490814598</v>
      </c>
      <c r="AZ74" s="4">
        <f t="shared" si="152"/>
        <v>184944.74088367188</v>
      </c>
      <c r="BA74" s="4">
        <f t="shared" si="153"/>
        <v>197207.38849048773</v>
      </c>
      <c r="BB74" s="4">
        <f t="shared" si="154"/>
        <v>192429.89162200541</v>
      </c>
      <c r="BC74" s="4">
        <f t="shared" si="155"/>
        <v>170981.18943842669</v>
      </c>
      <c r="BD74" s="4">
        <f t="shared" si="156"/>
        <v>155317.72859890963</v>
      </c>
      <c r="BE74" s="4">
        <f t="shared" si="157"/>
        <v>173829.3024930908</v>
      </c>
      <c r="BF74" s="4">
        <f t="shared" si="158"/>
        <v>173687.45875695511</v>
      </c>
      <c r="BG74" s="4">
        <f t="shared" si="159"/>
        <v>166575.43477502133</v>
      </c>
      <c r="BH74" s="4">
        <f t="shared" si="160"/>
        <v>172627.43705293292</v>
      </c>
      <c r="BI74" s="4">
        <f t="shared" si="161"/>
        <v>138662.08904009243</v>
      </c>
      <c r="BJ74" s="4">
        <f t="shared" si="162"/>
        <v>169235.15124436107</v>
      </c>
      <c r="BK74" s="4">
        <f t="shared" si="163"/>
        <v>145284.54718438812</v>
      </c>
      <c r="BL74" s="4">
        <f t="shared" si="164"/>
        <v>180978.02827141515</v>
      </c>
      <c r="BM74" s="4">
        <f t="shared" si="165"/>
        <v>148099.01509132073</v>
      </c>
      <c r="BN74" s="4">
        <f t="shared" si="166"/>
        <v>167875.28186289821</v>
      </c>
      <c r="BO74" s="4">
        <f t="shared" si="167"/>
        <v>173179.02415068133</v>
      </c>
      <c r="BP74" s="4">
        <f t="shared" si="168"/>
        <v>175609.05961434645</v>
      </c>
      <c r="BQ74" s="4">
        <f t="shared" si="105"/>
        <v>172317.9332637795</v>
      </c>
      <c r="BR74" s="4">
        <f t="shared" si="94"/>
        <v>145320.8641072248</v>
      </c>
      <c r="BS74" s="4">
        <f t="shared" si="95"/>
        <v>145510.7838664391</v>
      </c>
      <c r="BT74" s="4">
        <f t="shared" si="96"/>
        <v>167144.68986956085</v>
      </c>
      <c r="BU74" s="4">
        <f t="shared" si="97"/>
        <v>149895.4256037327</v>
      </c>
      <c r="BV74" s="4">
        <f t="shared" si="98"/>
        <v>170608.79914944645</v>
      </c>
      <c r="BW74" s="4">
        <f t="shared" si="99"/>
        <v>179312.38989759388</v>
      </c>
      <c r="BX74" s="4">
        <f t="shared" si="100"/>
        <v>167045.94205583312</v>
      </c>
      <c r="BY74" s="4">
        <f t="shared" si="101"/>
        <v>164998.5300808519</v>
      </c>
      <c r="BZ74" s="4">
        <f t="shared" si="102"/>
        <v>169073.11828146552</v>
      </c>
      <c r="CA74" s="4">
        <f t="shared" si="103"/>
        <v>170667.41733782017</v>
      </c>
      <c r="CB74" s="4">
        <f t="shared" si="69"/>
        <v>149835.19615630517</v>
      </c>
      <c r="CC74" s="4">
        <f t="shared" si="70"/>
        <v>162406.56224039246</v>
      </c>
      <c r="CD74" s="4">
        <f t="shared" si="71"/>
        <v>180676.09732999123</v>
      </c>
      <c r="CE74" s="4">
        <f t="shared" si="72"/>
        <v>173961.41500729427</v>
      </c>
      <c r="CF74" s="4">
        <f t="shared" si="73"/>
        <v>173843.16760451987</v>
      </c>
      <c r="CG74" s="4">
        <f t="shared" si="74"/>
        <v>169254.40125553985</v>
      </c>
      <c r="CH74" s="4">
        <f t="shared" si="75"/>
        <v>161814.44281956489</v>
      </c>
      <c r="CI74" s="4">
        <f t="shared" si="76"/>
        <v>188913.01193045999</v>
      </c>
      <c r="CJ74" s="4">
        <f t="shared" si="77"/>
        <v>180538.95396512051</v>
      </c>
      <c r="CK74" s="4">
        <f t="shared" si="78"/>
        <v>141206.01709115028</v>
      </c>
      <c r="CL74" s="4">
        <f t="shared" si="79"/>
        <v>206989.09629774219</v>
      </c>
      <c r="CM74" s="4">
        <f t="shared" si="80"/>
        <v>197420.53428320406</v>
      </c>
      <c r="CN74" s="4">
        <f t="shared" si="81"/>
        <v>203932.46489227313</v>
      </c>
      <c r="CO74" s="4">
        <f t="shared" si="82"/>
        <v>139038.52945062495</v>
      </c>
      <c r="CP74" s="4">
        <f t="shared" si="83"/>
        <v>148801.71865808748</v>
      </c>
      <c r="CQ74" s="4">
        <f t="shared" si="84"/>
        <v>160037.53493879177</v>
      </c>
      <c r="CR74" s="4">
        <f t="shared" si="85"/>
        <v>146208.83884362012</v>
      </c>
      <c r="CS74" s="4">
        <f t="shared" si="86"/>
        <v>177232.93700853444</v>
      </c>
      <c r="CT74" s="4">
        <f t="shared" si="87"/>
        <v>143328.24876461033</v>
      </c>
      <c r="CU74" s="4">
        <f t="shared" si="88"/>
        <v>169617.55081208501</v>
      </c>
      <c r="CV74" s="4">
        <f t="shared" si="89"/>
        <v>178385.01662257317</v>
      </c>
      <c r="CW74" s="4">
        <f t="shared" si="90"/>
        <v>163513.38832549134</v>
      </c>
      <c r="CX74" s="4">
        <f t="shared" si="91"/>
        <v>128528.07847971914</v>
      </c>
      <c r="CY74" s="4">
        <f t="shared" si="92"/>
        <v>192919.86736100508</v>
      </c>
      <c r="CZ74" s="4">
        <f t="shared" si="93"/>
        <v>175978.96561011841</v>
      </c>
    </row>
    <row r="75" spans="2:104" x14ac:dyDescent="0.25">
      <c r="B75" s="1">
        <v>47149</v>
      </c>
      <c r="C75">
        <v>72</v>
      </c>
      <c r="D75" s="4">
        <f>Table1[[#This Row],[Monthly Income Invested ($)]]</f>
        <v>1773.1488903200002</v>
      </c>
      <c r="E75" s="4">
        <f t="shared" si="104"/>
        <v>162308.90078136796</v>
      </c>
      <c r="F75" s="4">
        <f t="shared" si="106"/>
        <v>174921.61901105219</v>
      </c>
      <c r="G75" s="4">
        <f t="shared" si="107"/>
        <v>172620.67168626375</v>
      </c>
      <c r="H75" s="4">
        <f t="shared" si="108"/>
        <v>152606.70509016418</v>
      </c>
      <c r="I75" s="4">
        <f t="shared" si="109"/>
        <v>163537.82534414067</v>
      </c>
      <c r="J75" s="4">
        <f t="shared" si="110"/>
        <v>153659.85683173509</v>
      </c>
      <c r="K75" s="4">
        <f t="shared" si="111"/>
        <v>139144.87924102377</v>
      </c>
      <c r="L75" s="4">
        <f t="shared" si="112"/>
        <v>196245.48979911895</v>
      </c>
      <c r="M75" s="4">
        <f t="shared" si="113"/>
        <v>147874.63334472594</v>
      </c>
      <c r="N75" s="4">
        <f t="shared" si="114"/>
        <v>202500.31458784972</v>
      </c>
      <c r="O75" s="4">
        <f t="shared" si="115"/>
        <v>157394.02033266722</v>
      </c>
      <c r="P75" s="4">
        <f t="shared" si="116"/>
        <v>190462.83517015222</v>
      </c>
      <c r="Q75" s="4">
        <f t="shared" si="117"/>
        <v>158190.45068158646</v>
      </c>
      <c r="R75" s="4">
        <f t="shared" si="118"/>
        <v>179581.72059455991</v>
      </c>
      <c r="S75" s="4">
        <f t="shared" si="119"/>
        <v>176415.05802478519</v>
      </c>
      <c r="T75" s="4">
        <f t="shared" si="120"/>
        <v>171182.99478434765</v>
      </c>
      <c r="U75" s="4">
        <f t="shared" si="121"/>
        <v>169913.98258088424</v>
      </c>
      <c r="V75" s="4">
        <f t="shared" si="122"/>
        <v>164553.0870172462</v>
      </c>
      <c r="W75" s="4">
        <f t="shared" si="123"/>
        <v>157728.33100261501</v>
      </c>
      <c r="X75" s="4">
        <f t="shared" si="124"/>
        <v>167168.20170000568</v>
      </c>
      <c r="Y75" s="4">
        <f t="shared" si="125"/>
        <v>162098.84239268076</v>
      </c>
      <c r="Z75" s="4">
        <f t="shared" si="126"/>
        <v>144582.00246143781</v>
      </c>
      <c r="AA75" s="4">
        <f t="shared" si="127"/>
        <v>160432.33004008437</v>
      </c>
      <c r="AB75" s="4">
        <f t="shared" si="128"/>
        <v>178064.59526082929</v>
      </c>
      <c r="AC75" s="4">
        <f t="shared" si="129"/>
        <v>188300.03354909568</v>
      </c>
      <c r="AD75" s="4">
        <f t="shared" si="130"/>
        <v>168680.04126689464</v>
      </c>
      <c r="AE75" s="4">
        <f t="shared" si="131"/>
        <v>116743.72189972906</v>
      </c>
      <c r="AF75" s="4">
        <f t="shared" si="132"/>
        <v>174781.33883661957</v>
      </c>
      <c r="AG75" s="4">
        <f t="shared" si="133"/>
        <v>182146.91891865656</v>
      </c>
      <c r="AH75" s="4">
        <f t="shared" si="134"/>
        <v>164159.90534028359</v>
      </c>
      <c r="AI75" s="4">
        <f t="shared" si="135"/>
        <v>171653.37507513634</v>
      </c>
      <c r="AJ75" s="4">
        <f t="shared" si="136"/>
        <v>140449.42786556488</v>
      </c>
      <c r="AK75" s="4">
        <f t="shared" si="137"/>
        <v>156180.10233120027</v>
      </c>
      <c r="AL75" s="4">
        <f t="shared" si="138"/>
        <v>180778.30318927485</v>
      </c>
      <c r="AM75" s="4">
        <f t="shared" si="139"/>
        <v>182594.54939104721</v>
      </c>
      <c r="AN75" s="4">
        <f t="shared" si="140"/>
        <v>178739.52198077514</v>
      </c>
      <c r="AO75" s="4">
        <f t="shared" si="141"/>
        <v>131171.90024033908</v>
      </c>
      <c r="AP75" s="4">
        <f t="shared" si="142"/>
        <v>132127.920695045</v>
      </c>
      <c r="AQ75" s="4">
        <f t="shared" si="143"/>
        <v>150117.46930691809</v>
      </c>
      <c r="AR75" s="4">
        <f t="shared" si="144"/>
        <v>164855.94607682081</v>
      </c>
      <c r="AS75" s="4">
        <f t="shared" si="145"/>
        <v>185737.02571472633</v>
      </c>
      <c r="AT75" s="4">
        <f t="shared" si="146"/>
        <v>185485.28692145794</v>
      </c>
      <c r="AU75" s="4">
        <f t="shared" si="147"/>
        <v>156021.24974849919</v>
      </c>
      <c r="AV75" s="4">
        <f t="shared" si="148"/>
        <v>151417.82186028105</v>
      </c>
      <c r="AW75" s="4">
        <f t="shared" si="149"/>
        <v>147482.54974089289</v>
      </c>
      <c r="AX75" s="4">
        <f t="shared" si="150"/>
        <v>199014.24770244479</v>
      </c>
      <c r="AY75" s="4">
        <f t="shared" si="151"/>
        <v>157693.40874754745</v>
      </c>
      <c r="AZ75" s="4">
        <f t="shared" si="152"/>
        <v>188567.3371828286</v>
      </c>
      <c r="BA75" s="4">
        <f t="shared" si="153"/>
        <v>200952.61126571262</v>
      </c>
      <c r="BB75" s="4">
        <f t="shared" si="154"/>
        <v>196127.33942854547</v>
      </c>
      <c r="BC75" s="4">
        <f t="shared" si="155"/>
        <v>174464.15022313097</v>
      </c>
      <c r="BD75" s="4">
        <f t="shared" si="156"/>
        <v>158644.05477521874</v>
      </c>
      <c r="BE75" s="4">
        <f t="shared" si="157"/>
        <v>177340.74440834171</v>
      </c>
      <c r="BF75" s="4">
        <f t="shared" si="158"/>
        <v>156742.15653593818</v>
      </c>
      <c r="BG75" s="4">
        <f t="shared" si="159"/>
        <v>170014.33801309156</v>
      </c>
      <c r="BH75" s="4">
        <f t="shared" si="160"/>
        <v>176126.86031378226</v>
      </c>
      <c r="BI75" s="4">
        <f t="shared" si="161"/>
        <v>142861.82448861407</v>
      </c>
      <c r="BJ75" s="4">
        <f t="shared" si="162"/>
        <v>172700.6516471247</v>
      </c>
      <c r="BK75" s="4">
        <f t="shared" si="163"/>
        <v>149600.17565043495</v>
      </c>
      <c r="BL75" s="4">
        <f t="shared" si="164"/>
        <v>184560.9574444493</v>
      </c>
      <c r="BM75" s="4">
        <f t="shared" si="165"/>
        <v>137217.50707116499</v>
      </c>
      <c r="BN75" s="4">
        <f t="shared" si="166"/>
        <v>171327.18357184718</v>
      </c>
      <c r="BO75" s="4">
        <f t="shared" si="167"/>
        <v>176683.96328250816</v>
      </c>
      <c r="BP75" s="4">
        <f t="shared" si="168"/>
        <v>176065.14055755886</v>
      </c>
      <c r="BQ75" s="4">
        <f t="shared" si="105"/>
        <v>175814.26148673732</v>
      </c>
      <c r="BR75" s="4">
        <f t="shared" si="94"/>
        <v>148547.22163861705</v>
      </c>
      <c r="BS75" s="4">
        <f t="shared" si="95"/>
        <v>148739.04059542349</v>
      </c>
      <c r="BT75" s="4">
        <f t="shared" si="96"/>
        <v>170589.28565857647</v>
      </c>
      <c r="BU75" s="4">
        <f t="shared" si="97"/>
        <v>154291.74444211804</v>
      </c>
      <c r="BV75" s="4">
        <f t="shared" si="98"/>
        <v>174088.03603126091</v>
      </c>
      <c r="BW75" s="4">
        <f t="shared" si="99"/>
        <v>182878.66268688982</v>
      </c>
      <c r="BX75" s="4">
        <f t="shared" si="100"/>
        <v>170489.55036671145</v>
      </c>
      <c r="BY75" s="4">
        <f t="shared" si="101"/>
        <v>169659.15324758683</v>
      </c>
      <c r="BZ75" s="4">
        <f t="shared" si="102"/>
        <v>172536.99835460019</v>
      </c>
      <c r="CA75" s="4">
        <f t="shared" si="103"/>
        <v>171160.56059810653</v>
      </c>
      <c r="CB75" s="4">
        <f t="shared" ref="CB75:CB122" si="169">IF(COUNTIF(CB$247:CB$286,$C75) &gt; 0, (0.9)^(COUNTIF(CB$247:CB$286,$C75)), 1)*(CB74*CB197+$D75)</f>
        <v>153106.69700818823</v>
      </c>
      <c r="CC75" s="4">
        <f t="shared" ref="CC75:CC122" si="170">IF(COUNTIF(CC$247:CC$286,$C75) &gt; 0, (0.9)^(COUNTIF(CC$247:CC$286,$C75)), 1)*(CC74*CC197+$D75)</f>
        <v>165803.7767531164</v>
      </c>
      <c r="CD75" s="4">
        <f t="shared" ref="CD75:CD122" si="171">IF(COUNTIF(CD$247:CD$286,$C75) &gt; 0, (0.9)^(COUNTIF(CD$247:CD$286,$C75)), 1)*(CD74*CD197+$D75)</f>
        <v>185611.0779235861</v>
      </c>
      <c r="CE75" s="4">
        <f t="shared" ref="CE75:CE122" si="172">IF(COUNTIF(CE$247:CE$286,$C75) &gt; 0, (0.9)^(COUNTIF(CE$247:CE$286,$C75)), 1)*(CE74*CE197+$D75)</f>
        <v>177474.17804768722</v>
      </c>
      <c r="CF75" s="4">
        <f t="shared" ref="CF75:CF122" si="173">IF(COUNTIF(CF$247:CF$286,$C75) &gt; 0, (0.9)^(COUNTIF(CF$247:CF$286,$C75)), 1)*(CF74*CF197+$D75)</f>
        <v>178658.57192791899</v>
      </c>
      <c r="CG75" s="4">
        <f t="shared" ref="CG75:CG122" si="174">IF(COUNTIF(CG$247:CG$286,$C75) &gt; 0, (0.9)^(COUNTIF(CG$247:CG$286,$C75)), 1)*(CG74*CG197+$D75)</f>
        <v>172720.09415841525</v>
      </c>
      <c r="CH75" s="4">
        <f t="shared" ref="CH75:CH122" si="175">IF(COUNTIF(CH$247:CH$286,$C75) &gt; 0, (0.9)^(COUNTIF(CH$247:CH$286,$C75)), 1)*(CH74*CH197+$D75)</f>
        <v>165205.73613808057</v>
      </c>
      <c r="CI75" s="4">
        <f t="shared" ref="CI75:CI122" si="176">IF(COUNTIF(CI$247:CI$286,$C75) &gt; 0, (0.9)^(COUNTIF(CI$247:CI$286,$C75)), 1)*(CI74*CI197+$D75)</f>
        <v>193992.13852956306</v>
      </c>
      <c r="CJ75" s="4">
        <f t="shared" ref="CJ75:CJ122" si="177">IF(COUNTIF(CJ$247:CJ$286,$C75) &gt; 0, (0.9)^(COUNTIF(CJ$247:CJ$286,$C75)), 1)*(CJ74*CJ197+$D75)</f>
        <v>185471.53454983013</v>
      </c>
      <c r="CK75" s="4">
        <f t="shared" ref="CK75:CK122" si="178">IF(COUNTIF(CK$247:CK$286,$C75) &gt; 0, (0.9)^(COUNTIF(CK$247:CK$286,$C75)), 1)*(CK74*CK197+$D75)</f>
        <v>144391.2261523818</v>
      </c>
      <c r="CL75" s="4">
        <f t="shared" ref="CL75:CL122" si="179">IF(COUNTIF(CL$247:CL$286,$C75) &gt; 0, (0.9)^(COUNTIF(CL$247:CL$286,$C75)), 1)*(CL74*CL197+$D75)</f>
        <v>212384.55437327269</v>
      </c>
      <c r="CM75" s="4">
        <f t="shared" ref="CM75:CM122" si="180">IF(COUNTIF(CM$247:CM$286,$C75) &gt; 0, (0.9)^(COUNTIF(CM$247:CM$286,$C75)), 1)*(CM74*CM197+$D75)</f>
        <v>201167.88851635612</v>
      </c>
      <c r="CN75" s="4">
        <f t="shared" ref="CN75:CN122" si="181">IF(COUNTIF(CN$247:CN$286,$C75) &gt; 0, (0.9)^(COUNTIF(CN$247:CN$286,$C75)), 1)*(CN74*CN197+$D75)</f>
        <v>207744.93843151588</v>
      </c>
      <c r="CO75" s="4">
        <f t="shared" ref="CO75:CO122" si="182">IF(COUNTIF(CO$247:CO$286,$C75) &gt; 0, (0.9)^(COUNTIF(CO$247:CO$286,$C75)), 1)*(CO74*CO197+$D75)</f>
        <v>142202.0636354512</v>
      </c>
      <c r="CP75" s="4">
        <f t="shared" ref="CP75:CP122" si="183">IF(COUNTIF(CP$247:CP$286,$C75) &gt; 0, (0.9)^(COUNTIF(CP$247:CP$286,$C75)), 1)*(CP74*CP197+$D75)</f>
        <v>152062.88473498836</v>
      </c>
      <c r="CQ75" s="4">
        <f t="shared" ref="CQ75:CQ122" si="184">IF(COUNTIF(CQ$247:CQ$286,$C75) &gt; 0, (0.9)^(COUNTIF(CQ$247:CQ$286,$C75)), 1)*(CQ74*CQ197+$D75)</f>
        <v>163411.05917849968</v>
      </c>
      <c r="CR75" s="4">
        <f t="shared" ref="CR75:CR122" si="185">IF(COUNTIF(CR$247:CR$286,$C75) &gt; 0, (0.9)^(COUNTIF(CR$247:CR$286,$C75)), 1)*(CR74*CR197+$D75)</f>
        <v>146885.42144261298</v>
      </c>
      <c r="CS75" s="4">
        <f t="shared" ref="CS75:CS122" si="186">IF(COUNTIF(CS$247:CS$286,$C75) &gt; 0, (0.9)^(COUNTIF(CS$247:CS$286,$C75)), 1)*(CS74*CS197+$D75)</f>
        <v>180778.4152689398</v>
      </c>
      <c r="CT75" s="4">
        <f t="shared" ref="CT75:CT122" si="187">IF(COUNTIF(CT$247:CT$286,$C75) &gt; 0, (0.9)^(COUNTIF(CT$247:CT$286,$C75)), 1)*(CT74*CT197+$D75)</f>
        <v>144026.43578919576</v>
      </c>
      <c r="CU75" s="4">
        <f t="shared" ref="CU75:CU122" si="188">IF(COUNTIF(CU$247:CU$286,$C75) &gt; 0, (0.9)^(COUNTIF(CU$247:CU$286,$C75)), 1)*(CU74*CU197+$D75)</f>
        <v>174359.00684161653</v>
      </c>
      <c r="CV75" s="4">
        <f t="shared" ref="CV75:CV122" si="189">IF(COUNTIF(CV$247:CV$286,$C75) &gt; 0, (0.9)^(COUNTIF(CV$247:CV$286,$C75)), 1)*(CV74*CV197+$D75)</f>
        <v>183279.90330378822</v>
      </c>
      <c r="CW75" s="4">
        <f t="shared" ref="CW75:CW122" si="190">IF(COUNTIF(CW$247:CW$286,$C75) &gt; 0, (0.9)^(COUNTIF(CW$247:CW$286,$C75)), 1)*(CW74*CW197+$D75)</f>
        <v>168148.02151150745</v>
      </c>
      <c r="CX75" s="4">
        <f t="shared" ref="CX75:CX122" si="191">IF(COUNTIF(CX$247:CX$286,$C75) &gt; 0, (0.9)^(COUNTIF(CX$247:CX$286,$C75)), 1)*(CX74*CX197+$D75)</f>
        <v>131586.50815483634</v>
      </c>
      <c r="CY75" s="4">
        <f t="shared" ref="CY75:CY122" si="192">IF(COUNTIF(CY$247:CY$286,$C75) &gt; 0, (0.9)^(COUNTIF(CY$247:CY$286,$C75)), 1)*(CY74*CY197+$D75)</f>
        <v>198069.11393014269</v>
      </c>
      <c r="CZ75" s="4">
        <f t="shared" ref="CZ75:CZ122" si="193">IF(COUNTIF(CZ$247:CZ$286,$C75) &gt; 0, (0.9)^(COUNTIF(CZ$247:CZ$286,$C75)), 1)*(CZ74*CZ197+$D75)</f>
        <v>179511.90415653959</v>
      </c>
    </row>
    <row r="76" spans="2:104" x14ac:dyDescent="0.25">
      <c r="B76" s="1">
        <v>47177</v>
      </c>
      <c r="C76">
        <v>73</v>
      </c>
      <c r="D76" s="4">
        <f>Table1[[#This Row],[Monthly Income Invested ($)]]</f>
        <v>1773.1488903200002</v>
      </c>
      <c r="E76" s="4">
        <f t="shared" si="104"/>
        <v>165705.13867950166</v>
      </c>
      <c r="F76" s="4">
        <f t="shared" si="106"/>
        <v>178443.98409148271</v>
      </c>
      <c r="G76" s="4">
        <f t="shared" si="107"/>
        <v>176120.02729344642</v>
      </c>
      <c r="H76" s="4">
        <f t="shared" si="108"/>
        <v>157050.47131956206</v>
      </c>
      <c r="I76" s="4">
        <f t="shared" si="109"/>
        <v>168172.88617798316</v>
      </c>
      <c r="J76" s="4">
        <f t="shared" si="110"/>
        <v>156969.60429037246</v>
      </c>
      <c r="K76" s="4">
        <f t="shared" si="111"/>
        <v>142309.476923754</v>
      </c>
      <c r="L76" s="4">
        <f t="shared" si="112"/>
        <v>201452.93476092356</v>
      </c>
      <c r="M76" s="4">
        <f t="shared" si="113"/>
        <v>151126.5285684932</v>
      </c>
      <c r="N76" s="4">
        <f t="shared" si="114"/>
        <v>207817.2189834571</v>
      </c>
      <c r="O76" s="4">
        <f t="shared" si="115"/>
        <v>160741.10942631389</v>
      </c>
      <c r="P76" s="4">
        <f t="shared" si="116"/>
        <v>190807.5127966961</v>
      </c>
      <c r="Q76" s="4">
        <f t="shared" si="117"/>
        <v>161545.50407872233</v>
      </c>
      <c r="R76" s="4">
        <f t="shared" si="118"/>
        <v>180008.00658042074</v>
      </c>
      <c r="S76" s="4">
        <f t="shared" si="119"/>
        <v>181275.47043053896</v>
      </c>
      <c r="T76" s="4">
        <f t="shared" si="120"/>
        <v>174667.97362251114</v>
      </c>
      <c r="U76" s="4">
        <f t="shared" si="121"/>
        <v>173386.2712970131</v>
      </c>
      <c r="V76" s="4">
        <f t="shared" si="122"/>
        <v>167971.76677773867</v>
      </c>
      <c r="W76" s="4">
        <f t="shared" si="123"/>
        <v>161078.76320296119</v>
      </c>
      <c r="X76" s="4">
        <f t="shared" si="124"/>
        <v>170613.03260732576</v>
      </c>
      <c r="Y76" s="4">
        <f t="shared" si="125"/>
        <v>146390.62496855011</v>
      </c>
      <c r="Z76" s="4">
        <f t="shared" si="126"/>
        <v>145270.78633329703</v>
      </c>
      <c r="AA76" s="4">
        <f t="shared" si="127"/>
        <v>163809.80223080522</v>
      </c>
      <c r="AB76" s="4">
        <f t="shared" si="128"/>
        <v>181618.39010375759</v>
      </c>
      <c r="AC76" s="4">
        <f t="shared" si="129"/>
        <v>191956.18277490666</v>
      </c>
      <c r="AD76" s="4">
        <f t="shared" si="130"/>
        <v>154925.99151289521</v>
      </c>
      <c r="AE76" s="4">
        <f t="shared" si="131"/>
        <v>119684.30800904635</v>
      </c>
      <c r="AF76" s="4">
        <f t="shared" si="132"/>
        <v>178302.30111530577</v>
      </c>
      <c r="AG76" s="4">
        <f t="shared" si="133"/>
        <v>185741.53699816315</v>
      </c>
      <c r="AH76" s="4">
        <f t="shared" si="134"/>
        <v>167574.65328400643</v>
      </c>
      <c r="AI76" s="4">
        <f t="shared" si="135"/>
        <v>175143.05771620772</v>
      </c>
      <c r="AJ76" s="4">
        <f t="shared" si="136"/>
        <v>143627.07103454054</v>
      </c>
      <c r="AK76" s="4">
        <f t="shared" si="137"/>
        <v>159515.05224483227</v>
      </c>
      <c r="AL76" s="4">
        <f t="shared" si="138"/>
        <v>184359.23511148762</v>
      </c>
      <c r="AM76" s="4">
        <f t="shared" si="139"/>
        <v>186193.64377527768</v>
      </c>
      <c r="AN76" s="4">
        <f t="shared" si="140"/>
        <v>182300.0660909029</v>
      </c>
      <c r="AO76" s="4">
        <f t="shared" si="141"/>
        <v>134256.76813306249</v>
      </c>
      <c r="AP76" s="4">
        <f t="shared" si="142"/>
        <v>135222.34879231546</v>
      </c>
      <c r="AQ76" s="4">
        <f t="shared" si="143"/>
        <v>153391.79289030729</v>
      </c>
      <c r="AR76" s="4">
        <f t="shared" si="144"/>
        <v>168277.65442790903</v>
      </c>
      <c r="AS76" s="4">
        <f t="shared" si="145"/>
        <v>190760.57255505407</v>
      </c>
      <c r="AT76" s="4">
        <f t="shared" si="146"/>
        <v>190504.42833290348</v>
      </c>
      <c r="AU76" s="4">
        <f t="shared" si="147"/>
        <v>160524.77050941795</v>
      </c>
      <c r="AV76" s="4">
        <f t="shared" si="148"/>
        <v>155840.78263315599</v>
      </c>
      <c r="AW76" s="4">
        <f t="shared" si="149"/>
        <v>135657.47171575963</v>
      </c>
      <c r="AX76" s="4">
        <f t="shared" si="150"/>
        <v>202777.53906978926</v>
      </c>
      <c r="AY76" s="4">
        <f t="shared" si="151"/>
        <v>161043.49172534293</v>
      </c>
      <c r="AZ76" s="4">
        <f t="shared" si="152"/>
        <v>192226.15944497689</v>
      </c>
      <c r="BA76" s="4">
        <f t="shared" si="153"/>
        <v>204735.28626868976</v>
      </c>
      <c r="BB76" s="4">
        <f t="shared" si="154"/>
        <v>199861.76171315095</v>
      </c>
      <c r="BC76" s="4">
        <f t="shared" si="155"/>
        <v>177981.94061568228</v>
      </c>
      <c r="BD76" s="4">
        <f t="shared" si="156"/>
        <v>162003.64421329094</v>
      </c>
      <c r="BE76" s="4">
        <f t="shared" si="157"/>
        <v>162798.57066847064</v>
      </c>
      <c r="BF76" s="4">
        <f t="shared" si="158"/>
        <v>157339.73925223865</v>
      </c>
      <c r="BG76" s="4">
        <f t="shared" si="159"/>
        <v>173487.63028354247</v>
      </c>
      <c r="BH76" s="4">
        <f t="shared" si="160"/>
        <v>179661.27780724008</v>
      </c>
      <c r="BI76" s="4">
        <f t="shared" si="161"/>
        <v>147135.05530748484</v>
      </c>
      <c r="BJ76" s="4">
        <f t="shared" si="162"/>
        <v>176200.80705391595</v>
      </c>
      <c r="BK76" s="4">
        <f t="shared" si="163"/>
        <v>153991.32761463759</v>
      </c>
      <c r="BL76" s="4">
        <f t="shared" si="164"/>
        <v>188179.71590921382</v>
      </c>
      <c r="BM76" s="4">
        <f t="shared" si="165"/>
        <v>141391.9623352304</v>
      </c>
      <c r="BN76" s="4">
        <f t="shared" si="166"/>
        <v>174813.60429788567</v>
      </c>
      <c r="BO76" s="4">
        <f t="shared" si="167"/>
        <v>180223.95180565325</v>
      </c>
      <c r="BP76" s="4">
        <f t="shared" si="168"/>
        <v>176517.80089369719</v>
      </c>
      <c r="BQ76" s="4">
        <f t="shared" si="105"/>
        <v>179345.55299192469</v>
      </c>
      <c r="BR76" s="4">
        <f t="shared" ref="BR76:BR122" si="194">IF(COUNTIF(BR$247:BR$286,$C76) &gt; 0, (0.9)^(COUNTIF(BR$247:BR$286,$C76)), 1)*(BR75*BR198+$D76)</f>
        <v>151805.84274532323</v>
      </c>
      <c r="BS76" s="4">
        <f t="shared" ref="BS76:BS122" si="195">IF(COUNTIF(BS$247:BS$286,$C76) &gt; 0, (0.9)^(COUNTIF(BS$247:BS$286,$C76)), 1)*(BS75*BS198+$D76)</f>
        <v>151999.57989169774</v>
      </c>
      <c r="BT76" s="4">
        <f t="shared" ref="BT76:BT122" si="196">IF(COUNTIF(BT$247:BT$286,$C76) &gt; 0, (0.9)^(COUNTIF(BT$247:BT$286,$C76)), 1)*(BT75*BT198+$D76)</f>
        <v>174068.32740548224</v>
      </c>
      <c r="BU76" s="4">
        <f t="shared" ref="BU76:BU122" si="197">IF(COUNTIF(BU$247:BU$286,$C76) &gt; 0, (0.9)^(COUNTIF(BU$247:BU$286,$C76)), 1)*(BU75*BU198+$D76)</f>
        <v>158764.99886017514</v>
      </c>
      <c r="BV76" s="4">
        <f t="shared" ref="BV76:BV122" si="198">IF(COUNTIF(BV$247:BV$286,$C76) &gt; 0, (0.9)^(COUNTIF(BV$247:BV$286,$C76)), 1)*(BV75*BV198+$D76)</f>
        <v>177602.06528189353</v>
      </c>
      <c r="BW76" s="4">
        <f t="shared" ref="BW76:BW122" si="199">IF(COUNTIF(BW$247:BW$286,$C76) &gt; 0, (0.9)^(COUNTIF(BW$247:BW$286,$C76)), 1)*(BW75*BW198+$D76)</f>
        <v>186480.59820407873</v>
      </c>
      <c r="BX76" s="4">
        <f t="shared" ref="BX76:BX122" si="200">IF(COUNTIF(BX$247:BX$286,$C76) &gt; 0, (0.9)^(COUNTIF(BX$247:BX$286,$C76)), 1)*(BX75*BX198+$D76)</f>
        <v>156570.83528462873</v>
      </c>
      <c r="BY76" s="4">
        <f t="shared" ref="BY76:BY122" si="201">IF(COUNTIF(BY$247:BY$286,$C76) &gt; 0, (0.9)^(COUNTIF(BY$247:BY$286,$C76)), 1)*(BY75*BY198+$D76)</f>
        <v>174401.33731973963</v>
      </c>
      <c r="BZ76" s="4">
        <f t="shared" ref="BZ76:BZ122" si="202">IF(COUNTIF(BZ$247:BZ$286,$C76) &gt; 0, (0.9)^(COUNTIF(BZ$247:BZ$286,$C76)), 1)*(BZ75*BZ198+$D76)</f>
        <v>176035.5172284662</v>
      </c>
      <c r="CA76" s="4">
        <f t="shared" ref="CA76:CA122" si="203">IF(COUNTIF(CA$247:CA$286,$C76) &gt; 0, (0.9)^(COUNTIF(CA$247:CA$286,$C76)), 1)*(CA75*CA198+$D76)</f>
        <v>171650.00528394076</v>
      </c>
      <c r="CB76" s="4">
        <f t="shared" si="169"/>
        <v>156410.91286859012</v>
      </c>
      <c r="CC76" s="4">
        <f t="shared" si="170"/>
        <v>152311.46706987082</v>
      </c>
      <c r="CD76" s="4">
        <f t="shared" si="171"/>
        <v>190632.42067756888</v>
      </c>
      <c r="CE76" s="4">
        <f t="shared" si="172"/>
        <v>181022.06871848411</v>
      </c>
      <c r="CF76" s="4">
        <f t="shared" si="173"/>
        <v>183558.2458269776</v>
      </c>
      <c r="CG76" s="4">
        <f t="shared" si="174"/>
        <v>176220.44399031941</v>
      </c>
      <c r="CH76" s="4">
        <f t="shared" si="175"/>
        <v>151767.84815080324</v>
      </c>
      <c r="CI76" s="4">
        <f t="shared" si="176"/>
        <v>199160.14984415044</v>
      </c>
      <c r="CJ76" s="4">
        <f t="shared" si="177"/>
        <v>190490.43529477218</v>
      </c>
      <c r="CK76" s="4">
        <f t="shared" si="178"/>
        <v>147608.28730422564</v>
      </c>
      <c r="CL76" s="4">
        <f t="shared" si="179"/>
        <v>217874.43296512499</v>
      </c>
      <c r="CM76" s="4">
        <f t="shared" si="180"/>
        <v>204952.71629183969</v>
      </c>
      <c r="CN76" s="4">
        <f t="shared" si="181"/>
        <v>211595.53670615106</v>
      </c>
      <c r="CO76" s="4">
        <f t="shared" si="182"/>
        <v>145397.23316212572</v>
      </c>
      <c r="CP76" s="4">
        <f t="shared" si="183"/>
        <v>155356.66247265824</v>
      </c>
      <c r="CQ76" s="4">
        <f t="shared" si="184"/>
        <v>166818.31866060468</v>
      </c>
      <c r="CR76" s="4">
        <f t="shared" si="185"/>
        <v>147556.92967211339</v>
      </c>
      <c r="CS76" s="4">
        <f t="shared" si="186"/>
        <v>184359.3483119492</v>
      </c>
      <c r="CT76" s="4">
        <f t="shared" si="187"/>
        <v>130247.44776998713</v>
      </c>
      <c r="CU76" s="4">
        <f t="shared" si="188"/>
        <v>161265.09451649836</v>
      </c>
      <c r="CV76" s="4">
        <f t="shared" si="189"/>
        <v>188260.45050192453</v>
      </c>
      <c r="CW76" s="4">
        <f t="shared" si="190"/>
        <v>172863.76077827884</v>
      </c>
      <c r="CX76" s="4">
        <f t="shared" si="191"/>
        <v>134675.52212670472</v>
      </c>
      <c r="CY76" s="4">
        <f t="shared" si="192"/>
        <v>203308.47231424021</v>
      </c>
      <c r="CZ76" s="4">
        <f t="shared" si="193"/>
        <v>183080.172088425</v>
      </c>
    </row>
    <row r="77" spans="2:104" x14ac:dyDescent="0.25">
      <c r="B77" s="1">
        <v>47208</v>
      </c>
      <c r="C77">
        <v>74</v>
      </c>
      <c r="D77" s="4">
        <f>Table1[[#This Row],[Monthly Income Invested ($)]]</f>
        <v>1773.1488903200002</v>
      </c>
      <c r="E77" s="4">
        <f t="shared" si="104"/>
        <v>169135.33895661667</v>
      </c>
      <c r="F77" s="4">
        <f t="shared" si="106"/>
        <v>178878.80310111662</v>
      </c>
      <c r="G77" s="4">
        <f t="shared" si="107"/>
        <v>179654.37645670088</v>
      </c>
      <c r="H77" s="4">
        <f t="shared" si="108"/>
        <v>160394.12492307767</v>
      </c>
      <c r="I77" s="4">
        <f t="shared" si="109"/>
        <v>171627.76393008302</v>
      </c>
      <c r="J77" s="4">
        <f t="shared" si="110"/>
        <v>160312.4492235962</v>
      </c>
      <c r="K77" s="4">
        <f t="shared" si="111"/>
        <v>131915.73749421575</v>
      </c>
      <c r="L77" s="4">
        <f t="shared" si="112"/>
        <v>205240.6129988528</v>
      </c>
      <c r="M77" s="4">
        <f t="shared" si="113"/>
        <v>154410.94274449814</v>
      </c>
      <c r="N77" s="4">
        <f t="shared" si="114"/>
        <v>211668.5400636117</v>
      </c>
      <c r="O77" s="4">
        <f t="shared" si="115"/>
        <v>164121.66941089704</v>
      </c>
      <c r="P77" s="4">
        <f t="shared" si="116"/>
        <v>195919.7931609583</v>
      </c>
      <c r="Q77" s="4">
        <f t="shared" si="117"/>
        <v>164934.10800982956</v>
      </c>
      <c r="R77" s="4">
        <f t="shared" si="118"/>
        <v>183581.23553654496</v>
      </c>
      <c r="S77" s="4">
        <f t="shared" si="119"/>
        <v>184861.37402516435</v>
      </c>
      <c r="T77" s="4">
        <f t="shared" si="120"/>
        <v>178187.80224905626</v>
      </c>
      <c r="U77" s="4">
        <f t="shared" si="121"/>
        <v>176893.28290030322</v>
      </c>
      <c r="V77" s="4">
        <f t="shared" si="122"/>
        <v>171424.63333583606</v>
      </c>
      <c r="W77" s="4">
        <f t="shared" si="123"/>
        <v>165670.79044933303</v>
      </c>
      <c r="X77" s="4">
        <f t="shared" si="124"/>
        <v>174092.31182371904</v>
      </c>
      <c r="Y77" s="4">
        <f t="shared" si="125"/>
        <v>150725.60979581976</v>
      </c>
      <c r="Z77" s="4">
        <f t="shared" si="126"/>
        <v>145954.40432611731</v>
      </c>
      <c r="AA77" s="4">
        <f t="shared" si="127"/>
        <v>167221.04914343328</v>
      </c>
      <c r="AB77" s="4">
        <f t="shared" si="128"/>
        <v>185207.72289511518</v>
      </c>
      <c r="AC77" s="4">
        <f t="shared" si="129"/>
        <v>195648.89349297574</v>
      </c>
      <c r="AD77" s="4">
        <f t="shared" si="130"/>
        <v>158248.40031834418</v>
      </c>
      <c r="AE77" s="4">
        <f t="shared" si="131"/>
        <v>123551.93228952466</v>
      </c>
      <c r="AF77" s="4">
        <f t="shared" si="132"/>
        <v>181858.47301677885</v>
      </c>
      <c r="AG77" s="4">
        <f t="shared" si="133"/>
        <v>189372.1012584648</v>
      </c>
      <c r="AH77" s="4">
        <f t="shared" si="134"/>
        <v>171023.54870716651</v>
      </c>
      <c r="AI77" s="4">
        <f t="shared" si="135"/>
        <v>175602.63367365618</v>
      </c>
      <c r="AJ77" s="4">
        <f t="shared" si="136"/>
        <v>146836.49063520596</v>
      </c>
      <c r="AK77" s="4">
        <f t="shared" si="137"/>
        <v>162883.35165760061</v>
      </c>
      <c r="AL77" s="4">
        <f t="shared" si="138"/>
        <v>187975.9763529225</v>
      </c>
      <c r="AM77" s="4">
        <f t="shared" si="139"/>
        <v>186570.34033728312</v>
      </c>
      <c r="AN77" s="4">
        <f t="shared" si="140"/>
        <v>187263.46613781372</v>
      </c>
      <c r="AO77" s="4">
        <f t="shared" si="141"/>
        <v>137372.48470471313</v>
      </c>
      <c r="AP77" s="4">
        <f t="shared" si="142"/>
        <v>124512.94905350276</v>
      </c>
      <c r="AQ77" s="4">
        <f t="shared" si="143"/>
        <v>157849.29815620769</v>
      </c>
      <c r="AR77" s="4">
        <f t="shared" si="144"/>
        <v>151909.84881901776</v>
      </c>
      <c r="AS77" s="4">
        <f t="shared" si="145"/>
        <v>195872.03146508752</v>
      </c>
      <c r="AT77" s="4">
        <f t="shared" si="146"/>
        <v>194182.62150655253</v>
      </c>
      <c r="AU77" s="4">
        <f t="shared" si="147"/>
        <v>163903.16710483213</v>
      </c>
      <c r="AV77" s="4">
        <f t="shared" si="148"/>
        <v>156445.12565372733</v>
      </c>
      <c r="AW77" s="4">
        <f t="shared" si="149"/>
        <v>139804.62636110545</v>
      </c>
      <c r="AX77" s="4">
        <f t="shared" si="150"/>
        <v>206578.46335080717</v>
      </c>
      <c r="AY77" s="4">
        <f t="shared" si="151"/>
        <v>164427.07553291638</v>
      </c>
      <c r="AZ77" s="4">
        <f t="shared" si="152"/>
        <v>195921.56992974668</v>
      </c>
      <c r="BA77" s="4">
        <f t="shared" si="153"/>
        <v>208555.78802169667</v>
      </c>
      <c r="BB77" s="4">
        <f t="shared" si="154"/>
        <v>203633.52822060246</v>
      </c>
      <c r="BC77" s="4">
        <f t="shared" si="155"/>
        <v>181534.90891215912</v>
      </c>
      <c r="BD77" s="4">
        <f t="shared" si="156"/>
        <v>165396.82954574385</v>
      </c>
      <c r="BE77" s="4">
        <f t="shared" si="157"/>
        <v>166199.70526547535</v>
      </c>
      <c r="BF77" s="4">
        <f t="shared" si="158"/>
        <v>160686.28553508106</v>
      </c>
      <c r="BG77" s="4">
        <f t="shared" si="159"/>
        <v>176995.6554766979</v>
      </c>
      <c r="BH77" s="4">
        <f t="shared" si="160"/>
        <v>184578.49905918681</v>
      </c>
      <c r="BI77" s="4">
        <f t="shared" si="161"/>
        <v>150379.5547508797</v>
      </c>
      <c r="BJ77" s="4">
        <f t="shared" si="162"/>
        <v>179735.96401477512</v>
      </c>
      <c r="BK77" s="4">
        <f t="shared" si="163"/>
        <v>157304.38978110396</v>
      </c>
      <c r="BL77" s="4">
        <f t="shared" si="164"/>
        <v>191834.66195862598</v>
      </c>
      <c r="BM77" s="4">
        <f t="shared" si="165"/>
        <v>144579.03084890271</v>
      </c>
      <c r="BN77" s="4">
        <f t="shared" si="166"/>
        <v>175275.65115597154</v>
      </c>
      <c r="BO77" s="4">
        <f t="shared" si="167"/>
        <v>183799.3402140298</v>
      </c>
      <c r="BP77" s="4">
        <f t="shared" si="168"/>
        <v>176967.06627731447</v>
      </c>
      <c r="BQ77" s="4">
        <f t="shared" si="105"/>
        <v>184257.2490596034</v>
      </c>
      <c r="BR77" s="4">
        <f t="shared" si="194"/>
        <v>156235.59388368641</v>
      </c>
      <c r="BS77" s="4">
        <f t="shared" si="195"/>
        <v>155292.72458093474</v>
      </c>
      <c r="BT77" s="4">
        <f t="shared" si="196"/>
        <v>177582.15956985706</v>
      </c>
      <c r="BU77" s="4">
        <f t="shared" si="197"/>
        <v>162125.79773909689</v>
      </c>
      <c r="BV77" s="4">
        <f t="shared" si="198"/>
        <v>181151.23482503247</v>
      </c>
      <c r="BW77" s="4">
        <f t="shared" si="199"/>
        <v>190118.55307643954</v>
      </c>
      <c r="BX77" s="4">
        <f t="shared" si="200"/>
        <v>159909.69252779504</v>
      </c>
      <c r="BY77" s="4">
        <f t="shared" si="201"/>
        <v>177918.49958325704</v>
      </c>
      <c r="BZ77" s="4">
        <f t="shared" si="202"/>
        <v>176488.39973957272</v>
      </c>
      <c r="CA77" s="4">
        <f t="shared" si="203"/>
        <v>175139.65422710017</v>
      </c>
      <c r="CB77" s="4">
        <f t="shared" si="169"/>
        <v>159748.17088759603</v>
      </c>
      <c r="CC77" s="4">
        <f t="shared" si="170"/>
        <v>155607.73063088953</v>
      </c>
      <c r="CD77" s="4">
        <f t="shared" si="171"/>
        <v>190975.82641280713</v>
      </c>
      <c r="CE77" s="4">
        <f t="shared" si="172"/>
        <v>184605.43829598895</v>
      </c>
      <c r="CF77" s="4">
        <f t="shared" si="173"/>
        <v>187166.97717556739</v>
      </c>
      <c r="CG77" s="4">
        <f t="shared" si="174"/>
        <v>176671.93955071204</v>
      </c>
      <c r="CH77" s="4">
        <f t="shared" si="175"/>
        <v>156196.93438376233</v>
      </c>
      <c r="CI77" s="4">
        <f t="shared" si="176"/>
        <v>202924.90023291195</v>
      </c>
      <c r="CJ77" s="4">
        <f t="shared" si="177"/>
        <v>195597.16680275073</v>
      </c>
      <c r="CK77" s="4">
        <f t="shared" si="178"/>
        <v>150857.51906758791</v>
      </c>
      <c r="CL77" s="4">
        <f t="shared" si="179"/>
        <v>223460.38443233469</v>
      </c>
      <c r="CM77" s="4">
        <f t="shared" si="180"/>
        <v>208775.39234507809</v>
      </c>
      <c r="CN77" s="4">
        <f t="shared" si="181"/>
        <v>215484.64096353258</v>
      </c>
      <c r="CO77" s="4">
        <f t="shared" si="182"/>
        <v>149714.83363278295</v>
      </c>
      <c r="CP77" s="4">
        <f t="shared" si="183"/>
        <v>159848.55295624977</v>
      </c>
      <c r="CQ77" s="4">
        <f t="shared" si="184"/>
        <v>170259.65073753073</v>
      </c>
      <c r="CR77" s="4">
        <f t="shared" si="185"/>
        <v>150805.64785915453</v>
      </c>
      <c r="CS77" s="4">
        <f t="shared" si="186"/>
        <v>184749.80208992961</v>
      </c>
      <c r="CT77" s="4">
        <f t="shared" si="187"/>
        <v>133323.07113800701</v>
      </c>
      <c r="CU77" s="4">
        <f t="shared" si="188"/>
        <v>148185.80491678501</v>
      </c>
      <c r="CV77" s="4">
        <f t="shared" si="189"/>
        <v>191916.20389726377</v>
      </c>
      <c r="CW77" s="4">
        <f t="shared" si="190"/>
        <v>173340.43146276177</v>
      </c>
      <c r="CX77" s="4">
        <f t="shared" si="191"/>
        <v>135438.60460107445</v>
      </c>
      <c r="CY77" s="4">
        <f t="shared" si="192"/>
        <v>207114.70592770263</v>
      </c>
      <c r="CZ77" s="4">
        <f t="shared" si="193"/>
        <v>183480.21968808182</v>
      </c>
    </row>
    <row r="78" spans="2:104" x14ac:dyDescent="0.25">
      <c r="B78" s="1">
        <v>47238</v>
      </c>
      <c r="C78">
        <v>75</v>
      </c>
      <c r="D78" s="4">
        <f>Table1[[#This Row],[Monthly Income Invested ($)]]</f>
        <v>1773.1488903200002</v>
      </c>
      <c r="E78" s="4">
        <f t="shared" si="104"/>
        <v>172599.84123650286</v>
      </c>
      <c r="F78" s="4">
        <f t="shared" si="106"/>
        <v>179310.36096817825</v>
      </c>
      <c r="G78" s="4">
        <f t="shared" si="107"/>
        <v>183224.06911158789</v>
      </c>
      <c r="H78" s="4">
        <f t="shared" si="108"/>
        <v>163771.21506262847</v>
      </c>
      <c r="I78" s="4">
        <f t="shared" si="109"/>
        <v>175117.19045970385</v>
      </c>
      <c r="J78" s="4">
        <f t="shared" si="110"/>
        <v>163688.72260615218</v>
      </c>
      <c r="K78" s="4">
        <f t="shared" si="111"/>
        <v>135997.41179068453</v>
      </c>
      <c r="L78" s="4">
        <f t="shared" si="112"/>
        <v>209066.16801916133</v>
      </c>
      <c r="M78" s="4">
        <f t="shared" si="113"/>
        <v>157728.20106226314</v>
      </c>
      <c r="N78" s="4">
        <f t="shared" si="114"/>
        <v>194002.53691911104</v>
      </c>
      <c r="O78" s="4">
        <f t="shared" si="115"/>
        <v>167536.03499532602</v>
      </c>
      <c r="P78" s="4">
        <f t="shared" si="116"/>
        <v>201121.53843159511</v>
      </c>
      <c r="Q78" s="4">
        <f t="shared" si="117"/>
        <v>168356.59798024787</v>
      </c>
      <c r="R78" s="4">
        <f t="shared" si="118"/>
        <v>187190.19678223043</v>
      </c>
      <c r="S78" s="4">
        <f t="shared" si="119"/>
        <v>188483.13665573599</v>
      </c>
      <c r="T78" s="4">
        <f t="shared" si="120"/>
        <v>181742.82916186683</v>
      </c>
      <c r="U78" s="4">
        <f t="shared" si="121"/>
        <v>180435.36461962626</v>
      </c>
      <c r="V78" s="4">
        <f t="shared" si="122"/>
        <v>157420.82570356299</v>
      </c>
      <c r="W78" s="4">
        <f t="shared" si="123"/>
        <v>170343.17817251637</v>
      </c>
      <c r="X78" s="4">
        <f t="shared" si="124"/>
        <v>177606.38383227625</v>
      </c>
      <c r="Y78" s="4">
        <f t="shared" si="125"/>
        <v>139622.81117180997</v>
      </c>
      <c r="Z78" s="4">
        <f t="shared" si="126"/>
        <v>146632.89518399144</v>
      </c>
      <c r="AA78" s="4">
        <f t="shared" si="127"/>
        <v>170666.40852518761</v>
      </c>
      <c r="AB78" s="4">
        <f t="shared" si="128"/>
        <v>188832.94901438634</v>
      </c>
      <c r="AC78" s="4">
        <f t="shared" si="129"/>
        <v>199378.53131822549</v>
      </c>
      <c r="AD78" s="4">
        <f t="shared" si="130"/>
        <v>161604.03321184762</v>
      </c>
      <c r="AE78" s="4">
        <f t="shared" si="131"/>
        <v>127487.23999491135</v>
      </c>
      <c r="AF78" s="4">
        <f t="shared" si="132"/>
        <v>185450.20663726664</v>
      </c>
      <c r="AG78" s="4">
        <f t="shared" si="133"/>
        <v>193038.97116136947</v>
      </c>
      <c r="AH78" s="4">
        <f t="shared" si="134"/>
        <v>174506.9330845582</v>
      </c>
      <c r="AI78" s="4">
        <f t="shared" si="135"/>
        <v>176058.76281142377</v>
      </c>
      <c r="AJ78" s="4">
        <f t="shared" si="136"/>
        <v>150078.00443187804</v>
      </c>
      <c r="AK78" s="4">
        <f t="shared" si="137"/>
        <v>166285.33406449662</v>
      </c>
      <c r="AL78" s="4">
        <f t="shared" si="138"/>
        <v>191628.88500677174</v>
      </c>
      <c r="AM78" s="4">
        <f t="shared" si="139"/>
        <v>186944.21167507351</v>
      </c>
      <c r="AN78" s="4">
        <f t="shared" si="140"/>
        <v>192313.72568554548</v>
      </c>
      <c r="AO78" s="4">
        <f t="shared" si="141"/>
        <v>140519.35844208027</v>
      </c>
      <c r="AP78" s="4">
        <f t="shared" si="142"/>
        <v>127531.22743435777</v>
      </c>
      <c r="AQ78" s="4">
        <f t="shared" si="143"/>
        <v>162384.80976426136</v>
      </c>
      <c r="AR78" s="4">
        <f t="shared" si="144"/>
        <v>152543.67384319514</v>
      </c>
      <c r="AS78" s="4">
        <f t="shared" si="145"/>
        <v>201072.94090604657</v>
      </c>
      <c r="AT78" s="4">
        <f t="shared" si="146"/>
        <v>197897.59661193806</v>
      </c>
      <c r="AU78" s="4">
        <f t="shared" si="147"/>
        <v>167315.34766620045</v>
      </c>
      <c r="AV78" s="4">
        <f t="shared" si="148"/>
        <v>157044.93610164439</v>
      </c>
      <c r="AW78" s="4">
        <f t="shared" si="149"/>
        <v>144024.35621274481</v>
      </c>
      <c r="AX78" s="4">
        <f t="shared" si="150"/>
        <v>210417.39687463525</v>
      </c>
      <c r="AY78" s="4">
        <f t="shared" si="151"/>
        <v>167844.49517856556</v>
      </c>
      <c r="AZ78" s="4">
        <f t="shared" si="152"/>
        <v>199653.93451936415</v>
      </c>
      <c r="BA78" s="4">
        <f t="shared" si="153"/>
        <v>212414.49479223366</v>
      </c>
      <c r="BB78" s="4">
        <f t="shared" si="154"/>
        <v>207443.01239312851</v>
      </c>
      <c r="BC78" s="4">
        <f t="shared" si="155"/>
        <v>185123.40689160072</v>
      </c>
      <c r="BD78" s="4">
        <f t="shared" si="156"/>
        <v>168823.94673152131</v>
      </c>
      <c r="BE78" s="4">
        <f t="shared" si="157"/>
        <v>169634.85120845013</v>
      </c>
      <c r="BF78" s="4">
        <f t="shared" si="158"/>
        <v>164066.29728075187</v>
      </c>
      <c r="BG78" s="4">
        <f t="shared" si="159"/>
        <v>180538.76092178488</v>
      </c>
      <c r="BH78" s="4">
        <f t="shared" si="160"/>
        <v>189581.77168304261</v>
      </c>
      <c r="BI78" s="4">
        <f t="shared" si="161"/>
        <v>153656.49918870852</v>
      </c>
      <c r="BJ78" s="4">
        <f t="shared" si="162"/>
        <v>183306.47254524287</v>
      </c>
      <c r="BK78" s="4">
        <f t="shared" si="163"/>
        <v>160650.582569235</v>
      </c>
      <c r="BL78" s="4">
        <f t="shared" si="164"/>
        <v>195526.15746853224</v>
      </c>
      <c r="BM78" s="4">
        <f t="shared" si="165"/>
        <v>147797.97004771174</v>
      </c>
      <c r="BN78" s="4">
        <f t="shared" si="166"/>
        <v>175734.23266262177</v>
      </c>
      <c r="BO78" s="4">
        <f t="shared" si="167"/>
        <v>187410.48250649011</v>
      </c>
      <c r="BP78" s="4">
        <f t="shared" si="168"/>
        <v>177412.96217055462</v>
      </c>
      <c r="BQ78" s="4">
        <f t="shared" si="105"/>
        <v>189254.89980846649</v>
      </c>
      <c r="BR78" s="4">
        <f t="shared" si="194"/>
        <v>160742.86566697093</v>
      </c>
      <c r="BS78" s="4">
        <f t="shared" si="195"/>
        <v>158618.80071706409</v>
      </c>
      <c r="BT78" s="4">
        <f t="shared" si="196"/>
        <v>181131.13005587563</v>
      </c>
      <c r="BU78" s="4">
        <f t="shared" si="197"/>
        <v>165520.20460680788</v>
      </c>
      <c r="BV78" s="4">
        <f t="shared" si="198"/>
        <v>184735.89606360282</v>
      </c>
      <c r="BW78" s="4">
        <f t="shared" si="199"/>
        <v>193792.88749752395</v>
      </c>
      <c r="BX78" s="4">
        <f t="shared" si="200"/>
        <v>163281.93834339301</v>
      </c>
      <c r="BY78" s="4">
        <f t="shared" si="201"/>
        <v>181470.83346940961</v>
      </c>
      <c r="BZ78" s="4">
        <f t="shared" si="202"/>
        <v>176937.88563184594</v>
      </c>
      <c r="CA78" s="4">
        <f t="shared" si="203"/>
        <v>178664.19965969119</v>
      </c>
      <c r="CB78" s="4">
        <f t="shared" si="169"/>
        <v>163118.80148679201</v>
      </c>
      <c r="CC78" s="4">
        <f t="shared" si="170"/>
        <v>158936.95682751844</v>
      </c>
      <c r="CD78" s="4">
        <f t="shared" si="171"/>
        <v>191316.65660503111</v>
      </c>
      <c r="CE78" s="4">
        <f t="shared" si="172"/>
        <v>188224.64156926886</v>
      </c>
      <c r="CF78" s="4">
        <f t="shared" si="173"/>
        <v>190811.79583764306</v>
      </c>
      <c r="CG78" s="4">
        <f t="shared" si="174"/>
        <v>177120.0488944017</v>
      </c>
      <c r="CH78" s="4">
        <f t="shared" si="175"/>
        <v>160703.5296257982</v>
      </c>
      <c r="CI78" s="4">
        <f t="shared" si="176"/>
        <v>206727.29812556109</v>
      </c>
      <c r="CJ78" s="4">
        <f t="shared" si="177"/>
        <v>200793.26611211887</v>
      </c>
      <c r="CK78" s="4">
        <f t="shared" si="178"/>
        <v>154139.2431485838</v>
      </c>
      <c r="CL78" s="4">
        <f t="shared" si="179"/>
        <v>229144.09005022058</v>
      </c>
      <c r="CM78" s="4">
        <f t="shared" si="180"/>
        <v>212636.29515884886</v>
      </c>
      <c r="CN78" s="4">
        <f t="shared" si="181"/>
        <v>219412.63626348792</v>
      </c>
      <c r="CO78" s="4">
        <f t="shared" si="182"/>
        <v>154107.99211167666</v>
      </c>
      <c r="CP78" s="4">
        <f t="shared" si="183"/>
        <v>164419.05152330417</v>
      </c>
      <c r="CQ78" s="4">
        <f t="shared" si="184"/>
        <v>173735.39613522604</v>
      </c>
      <c r="CR78" s="4">
        <f t="shared" si="185"/>
        <v>154086.85322806609</v>
      </c>
      <c r="CS78" s="4">
        <f t="shared" si="186"/>
        <v>185137.32746457515</v>
      </c>
      <c r="CT78" s="4">
        <f t="shared" si="187"/>
        <v>136429.4507397071</v>
      </c>
      <c r="CU78" s="4">
        <f t="shared" si="188"/>
        <v>151440.81185627286</v>
      </c>
      <c r="CV78" s="4">
        <f t="shared" si="189"/>
        <v>195608.51482655641</v>
      </c>
      <c r="CW78" s="4">
        <f t="shared" si="190"/>
        <v>173813.52711711108</v>
      </c>
      <c r="CX78" s="4">
        <f t="shared" si="191"/>
        <v>136195.96395688641</v>
      </c>
      <c r="CY78" s="4">
        <f t="shared" si="192"/>
        <v>210959.00187729966</v>
      </c>
      <c r="CZ78" s="4">
        <f t="shared" si="193"/>
        <v>183877.26693074123</v>
      </c>
    </row>
    <row r="79" spans="2:104" x14ac:dyDescent="0.25">
      <c r="B79" s="1">
        <v>47269</v>
      </c>
      <c r="C79">
        <v>76</v>
      </c>
      <c r="D79" s="4">
        <f>Table1[[#This Row],[Monthly Income Invested ($)]]</f>
        <v>1773.1488903200002</v>
      </c>
      <c r="E79" s="4">
        <f t="shared" si="104"/>
        <v>176098.98853918791</v>
      </c>
      <c r="F79" s="4">
        <f t="shared" si="106"/>
        <v>179738.68215123692</v>
      </c>
      <c r="G79" s="4">
        <f t="shared" si="107"/>
        <v>186829.45869302377</v>
      </c>
      <c r="H79" s="4">
        <f t="shared" si="108"/>
        <v>167182.07610357477</v>
      </c>
      <c r="I79" s="4">
        <f t="shared" si="109"/>
        <v>178641.51125462091</v>
      </c>
      <c r="J79" s="4">
        <f t="shared" si="110"/>
        <v>167098.7587225337</v>
      </c>
      <c r="K79" s="4">
        <f t="shared" si="111"/>
        <v>140150.51538734153</v>
      </c>
      <c r="L79" s="4">
        <f t="shared" si="112"/>
        <v>212929.97858967294</v>
      </c>
      <c r="M79" s="4">
        <f t="shared" si="113"/>
        <v>161078.63196320579</v>
      </c>
      <c r="N79" s="4">
        <f t="shared" si="114"/>
        <v>197715.71117862215</v>
      </c>
      <c r="O79" s="4">
        <f t="shared" si="115"/>
        <v>170984.54423559929</v>
      </c>
      <c r="P79" s="4">
        <f t="shared" si="116"/>
        <v>206414.31424446806</v>
      </c>
      <c r="Q79" s="4">
        <f t="shared" si="117"/>
        <v>171813.31285037036</v>
      </c>
      <c r="R79" s="4">
        <f t="shared" si="118"/>
        <v>190835.24764037275</v>
      </c>
      <c r="S79" s="4">
        <f t="shared" si="119"/>
        <v>192141.11691261336</v>
      </c>
      <c r="T79" s="4">
        <f t="shared" si="120"/>
        <v>185333.40634380552</v>
      </c>
      <c r="U79" s="4">
        <f t="shared" si="121"/>
        <v>184012.86715614251</v>
      </c>
      <c r="V79" s="4">
        <f t="shared" si="122"/>
        <v>160768.18285091865</v>
      </c>
      <c r="W79" s="4">
        <f t="shared" si="123"/>
        <v>175097.33268085544</v>
      </c>
      <c r="X79" s="4">
        <f t="shared" si="124"/>
        <v>181155.59656091902</v>
      </c>
      <c r="Y79" s="4">
        <f t="shared" si="125"/>
        <v>143839.35925763665</v>
      </c>
      <c r="Z79" s="4">
        <f t="shared" si="126"/>
        <v>147306.29736043152</v>
      </c>
      <c r="AA79" s="4">
        <f t="shared" si="127"/>
        <v>174146.22150075951</v>
      </c>
      <c r="AB79" s="4">
        <f t="shared" si="128"/>
        <v>192494.42739485021</v>
      </c>
      <c r="AC79" s="4">
        <f t="shared" si="129"/>
        <v>203145.46552172775</v>
      </c>
      <c r="AD79" s="4">
        <f t="shared" si="130"/>
        <v>164993.22243428612</v>
      </c>
      <c r="AE79" s="4">
        <f t="shared" si="131"/>
        <v>131491.4155851423</v>
      </c>
      <c r="AF79" s="4">
        <f t="shared" si="132"/>
        <v>189077.85759395931</v>
      </c>
      <c r="AG79" s="4">
        <f t="shared" si="133"/>
        <v>196742.50976330318</v>
      </c>
      <c r="AH79" s="4">
        <f t="shared" si="134"/>
        <v>178025.15130572379</v>
      </c>
      <c r="AI79" s="4">
        <f t="shared" si="135"/>
        <v>176511.47098065811</v>
      </c>
      <c r="AJ79" s="4">
        <f t="shared" si="136"/>
        <v>138016.74002986515</v>
      </c>
      <c r="AK79" s="4">
        <f t="shared" si="137"/>
        <v>169721.3362954616</v>
      </c>
      <c r="AL79" s="4">
        <f t="shared" si="138"/>
        <v>195318.32274715946</v>
      </c>
      <c r="AM79" s="4">
        <f t="shared" si="139"/>
        <v>187315.27897783049</v>
      </c>
      <c r="AN79" s="4">
        <f t="shared" si="140"/>
        <v>197452.36477536254</v>
      </c>
      <c r="AO79" s="4">
        <f t="shared" si="141"/>
        <v>143697.70091682108</v>
      </c>
      <c r="AP79" s="4">
        <f t="shared" si="142"/>
        <v>130579.68859902135</v>
      </c>
      <c r="AQ79" s="4">
        <f t="shared" si="143"/>
        <v>166999.69282545595</v>
      </c>
      <c r="AR79" s="4">
        <f t="shared" si="144"/>
        <v>153172.74517969118</v>
      </c>
      <c r="AS79" s="4">
        <f t="shared" si="145"/>
        <v>206364.86626222241</v>
      </c>
      <c r="AT79" s="4">
        <f t="shared" si="146"/>
        <v>201649.72146837745</v>
      </c>
      <c r="AU79" s="4">
        <f t="shared" si="147"/>
        <v>170761.65003318246</v>
      </c>
      <c r="AV79" s="4">
        <f t="shared" si="148"/>
        <v>157640.24797120207</v>
      </c>
      <c r="AW79" s="4">
        <f t="shared" si="149"/>
        <v>148317.93133678785</v>
      </c>
      <c r="AX79" s="4">
        <f t="shared" si="150"/>
        <v>214294.71973370161</v>
      </c>
      <c r="AY79" s="4">
        <f t="shared" si="151"/>
        <v>171296.08902067124</v>
      </c>
      <c r="AZ79" s="4">
        <f t="shared" si="152"/>
        <v>203423.62275487781</v>
      </c>
      <c r="BA79" s="4">
        <f t="shared" si="153"/>
        <v>216311.78863047602</v>
      </c>
      <c r="BB79" s="4">
        <f t="shared" si="154"/>
        <v>211290.5914073798</v>
      </c>
      <c r="BC79" s="4">
        <f t="shared" si="155"/>
        <v>188747.78985083674</v>
      </c>
      <c r="BD79" s="4">
        <f t="shared" si="156"/>
        <v>172285.33508915652</v>
      </c>
      <c r="BE79" s="4">
        <f t="shared" si="157"/>
        <v>173104.34861085465</v>
      </c>
      <c r="BF79" s="4">
        <f t="shared" si="158"/>
        <v>167480.10914387938</v>
      </c>
      <c r="BG79" s="4">
        <f t="shared" si="159"/>
        <v>184117.29742132273</v>
      </c>
      <c r="BH79" s="4">
        <f t="shared" si="160"/>
        <v>194672.60157781586</v>
      </c>
      <c r="BI79" s="4">
        <f t="shared" si="161"/>
        <v>156966.2130709156</v>
      </c>
      <c r="BJ79" s="4">
        <f t="shared" si="162"/>
        <v>186912.6861610153</v>
      </c>
      <c r="BK79" s="4">
        <f t="shared" si="163"/>
        <v>164030.23728524736</v>
      </c>
      <c r="BL79" s="4">
        <f t="shared" si="164"/>
        <v>199254.56793353756</v>
      </c>
      <c r="BM79" s="4">
        <f t="shared" si="165"/>
        <v>151049.09863850888</v>
      </c>
      <c r="BN79" s="4">
        <f t="shared" si="166"/>
        <v>176189.37480797211</v>
      </c>
      <c r="BO79" s="4">
        <f t="shared" si="167"/>
        <v>191057.73622187501</v>
      </c>
      <c r="BP79" s="4">
        <f t="shared" si="168"/>
        <v>177855.51384459547</v>
      </c>
      <c r="BQ79" s="4">
        <f t="shared" si="105"/>
        <v>194340.00944543467</v>
      </c>
      <c r="BR79" s="4">
        <f t="shared" si="194"/>
        <v>165329.01470646294</v>
      </c>
      <c r="BS79" s="4">
        <f t="shared" si="195"/>
        <v>161978.13761455475</v>
      </c>
      <c r="BT79" s="4">
        <f t="shared" si="196"/>
        <v>184715.59024675441</v>
      </c>
      <c r="BU79" s="4">
        <f t="shared" si="197"/>
        <v>168948.55554319598</v>
      </c>
      <c r="BV79" s="4">
        <f t="shared" si="198"/>
        <v>188356.40391455885</v>
      </c>
      <c r="BW79" s="4">
        <f t="shared" si="199"/>
        <v>197503.9652628192</v>
      </c>
      <c r="BX79" s="4">
        <f t="shared" si="200"/>
        <v>166687.90661714695</v>
      </c>
      <c r="BY79" s="4">
        <f t="shared" si="201"/>
        <v>185058.69069442371</v>
      </c>
      <c r="BZ79" s="4">
        <f t="shared" si="202"/>
        <v>177384.00037992711</v>
      </c>
      <c r="CA79" s="4">
        <f t="shared" si="203"/>
        <v>182223.99054660811</v>
      </c>
      <c r="CB79" s="4">
        <f t="shared" si="169"/>
        <v>166523.13839197994</v>
      </c>
      <c r="CC79" s="4">
        <f t="shared" si="170"/>
        <v>146069.52775750228</v>
      </c>
      <c r="CD79" s="4">
        <f t="shared" si="171"/>
        <v>191654.93057081339</v>
      </c>
      <c r="CE79" s="4">
        <f t="shared" si="172"/>
        <v>191880.03687528157</v>
      </c>
      <c r="CF79" s="4">
        <f t="shared" si="173"/>
        <v>194493.06268633952</v>
      </c>
      <c r="CG79" s="4">
        <f t="shared" si="174"/>
        <v>177564.79741801371</v>
      </c>
      <c r="CH79" s="4">
        <f t="shared" si="175"/>
        <v>165288.99028456968</v>
      </c>
      <c r="CI79" s="4">
        <f t="shared" si="176"/>
        <v>210567.71999713671</v>
      </c>
      <c r="CJ79" s="4">
        <f t="shared" si="177"/>
        <v>206080.29715940097</v>
      </c>
      <c r="CK79" s="4">
        <f t="shared" si="178"/>
        <v>157453.78447038966</v>
      </c>
      <c r="CL79" s="4">
        <f t="shared" si="179"/>
        <v>234927.26051641945</v>
      </c>
      <c r="CM79" s="4">
        <f t="shared" si="180"/>
        <v>216535.80700075737</v>
      </c>
      <c r="CN79" s="4">
        <f t="shared" si="181"/>
        <v>223379.91151644281</v>
      </c>
      <c r="CO79" s="4">
        <f t="shared" si="182"/>
        <v>158578.03086395102</v>
      </c>
      <c r="CP79" s="4">
        <f t="shared" si="183"/>
        <v>169069.53381528202</v>
      </c>
      <c r="CQ79" s="4">
        <f t="shared" si="184"/>
        <v>177245.8989868983</v>
      </c>
      <c r="CR79" s="4">
        <f t="shared" si="185"/>
        <v>157400.87065066677</v>
      </c>
      <c r="CS79" s="4">
        <f t="shared" si="186"/>
        <v>185521.94639891086</v>
      </c>
      <c r="CT79" s="4">
        <f t="shared" si="187"/>
        <v>139566.89413742418</v>
      </c>
      <c r="CU79" s="4">
        <f t="shared" si="188"/>
        <v>154728.36886515561</v>
      </c>
      <c r="CV79" s="4">
        <f t="shared" si="189"/>
        <v>199337.74886514197</v>
      </c>
      <c r="CW79" s="4">
        <f t="shared" si="190"/>
        <v>174283.07455405276</v>
      </c>
      <c r="CX79" s="4">
        <f t="shared" si="191"/>
        <v>136947.64311752978</v>
      </c>
      <c r="CY79" s="4">
        <f t="shared" si="192"/>
        <v>214841.74078639265</v>
      </c>
      <c r="CZ79" s="4">
        <f t="shared" si="193"/>
        <v>184271.3363190807</v>
      </c>
    </row>
    <row r="80" spans="2:104" x14ac:dyDescent="0.25">
      <c r="B80" s="1">
        <v>47299</v>
      </c>
      <c r="C80">
        <v>77</v>
      </c>
      <c r="D80" s="4">
        <f>Table1[[#This Row],[Monthly Income Invested ($)]]</f>
        <v>1773.1488903200002</v>
      </c>
      <c r="E80" s="4">
        <f t="shared" si="104"/>
        <v>179633.12731489979</v>
      </c>
      <c r="F80" s="4">
        <f t="shared" si="106"/>
        <v>183309.21786306929</v>
      </c>
      <c r="G80" s="4">
        <f t="shared" si="107"/>
        <v>187201.38664314611</v>
      </c>
      <c r="H80" s="4">
        <f t="shared" si="108"/>
        <v>170627.04575493053</v>
      </c>
      <c r="I80" s="4">
        <f t="shared" si="109"/>
        <v>182201.07525748713</v>
      </c>
      <c r="J80" s="4">
        <f t="shared" si="110"/>
        <v>167618.66692243473</v>
      </c>
      <c r="K80" s="4">
        <f t="shared" si="111"/>
        <v>140872.53541225649</v>
      </c>
      <c r="L80" s="4">
        <f t="shared" si="112"/>
        <v>216832.42726588968</v>
      </c>
      <c r="M80" s="4">
        <f t="shared" si="113"/>
        <v>164462.56717315785</v>
      </c>
      <c r="N80" s="4">
        <f t="shared" si="114"/>
        <v>201466.01718072838</v>
      </c>
      <c r="O80" s="4">
        <f t="shared" si="115"/>
        <v>157020.78471144775</v>
      </c>
      <c r="P80" s="4">
        <f t="shared" si="116"/>
        <v>210251.60627723276</v>
      </c>
      <c r="Q80" s="4">
        <f t="shared" si="117"/>
        <v>175304.59486919409</v>
      </c>
      <c r="R80" s="4">
        <f t="shared" si="118"/>
        <v>191177.13217338998</v>
      </c>
      <c r="S80" s="4">
        <f t="shared" si="119"/>
        <v>192473.20742608877</v>
      </c>
      <c r="T80" s="4">
        <f t="shared" si="120"/>
        <v>188959.88929756358</v>
      </c>
      <c r="U80" s="4">
        <f t="shared" si="121"/>
        <v>187626.14471802395</v>
      </c>
      <c r="V80" s="4">
        <f t="shared" si="122"/>
        <v>164149.01356974785</v>
      </c>
      <c r="W80" s="4">
        <f t="shared" si="123"/>
        <v>179934.68489309042</v>
      </c>
      <c r="X80" s="4">
        <f t="shared" si="124"/>
        <v>184740.3014168482</v>
      </c>
      <c r="Y80" s="4">
        <f t="shared" si="125"/>
        <v>147050.90174053304</v>
      </c>
      <c r="Z80" s="4">
        <f t="shared" si="126"/>
        <v>150552.50922435583</v>
      </c>
      <c r="AA80" s="4">
        <f t="shared" si="127"/>
        <v>174613.27372982382</v>
      </c>
      <c r="AB80" s="4">
        <f t="shared" si="128"/>
        <v>196192.52055911871</v>
      </c>
      <c r="AC80" s="4">
        <f t="shared" si="129"/>
        <v>206950.06906726502</v>
      </c>
      <c r="AD80" s="4">
        <f t="shared" si="130"/>
        <v>168416.30354894898</v>
      </c>
      <c r="AE80" s="4">
        <f t="shared" si="131"/>
        <v>134579.47863131374</v>
      </c>
      <c r="AF80" s="4">
        <f t="shared" si="132"/>
        <v>192741.78506021891</v>
      </c>
      <c r="AG80" s="4">
        <f t="shared" si="133"/>
        <v>200483.08375125623</v>
      </c>
      <c r="AH80" s="4">
        <f t="shared" si="134"/>
        <v>181578.55170910104</v>
      </c>
      <c r="AI80" s="4">
        <f t="shared" si="135"/>
        <v>180049.73458078469</v>
      </c>
      <c r="AJ80" s="4">
        <f t="shared" si="136"/>
        <v>141170.0563204838</v>
      </c>
      <c r="AK80" s="4">
        <f t="shared" si="137"/>
        <v>174464.6085709522</v>
      </c>
      <c r="AL80" s="4">
        <f t="shared" si="138"/>
        <v>200509.54228555478</v>
      </c>
      <c r="AM80" s="4">
        <f t="shared" si="139"/>
        <v>190961.5806579288</v>
      </c>
      <c r="AN80" s="4">
        <f t="shared" si="140"/>
        <v>197744.62092986735</v>
      </c>
      <c r="AO80" s="4">
        <f t="shared" si="141"/>
        <v>146907.8268163093</v>
      </c>
      <c r="AP80" s="4">
        <f t="shared" si="142"/>
        <v>134637.98203982424</v>
      </c>
      <c r="AQ80" s="4">
        <f t="shared" si="143"/>
        <v>154525.80270619929</v>
      </c>
      <c r="AR80" s="4">
        <f t="shared" si="144"/>
        <v>156477.62152180809</v>
      </c>
      <c r="AS80" s="4">
        <f t="shared" si="145"/>
        <v>210201.66381516465</v>
      </c>
      <c r="AT80" s="4">
        <f t="shared" si="146"/>
        <v>206951.74048439407</v>
      </c>
      <c r="AU80" s="4">
        <f t="shared" si="147"/>
        <v>171254.0865482536</v>
      </c>
      <c r="AV80" s="4">
        <f t="shared" si="148"/>
        <v>158231.09500173808</v>
      </c>
      <c r="AW80" s="4">
        <f t="shared" si="149"/>
        <v>151574.25954047573</v>
      </c>
      <c r="AX80" s="4">
        <f t="shared" si="150"/>
        <v>218210.81582135864</v>
      </c>
      <c r="AY80" s="4">
        <f t="shared" si="151"/>
        <v>174782.19880119796</v>
      </c>
      <c r="AZ80" s="4">
        <f t="shared" si="152"/>
        <v>207231.00787274659</v>
      </c>
      <c r="BA80" s="4">
        <f t="shared" si="153"/>
        <v>220248.05540710079</v>
      </c>
      <c r="BB80" s="4">
        <f t="shared" si="154"/>
        <v>216761.32564732898</v>
      </c>
      <c r="BC80" s="4">
        <f t="shared" si="155"/>
        <v>192408.41663966511</v>
      </c>
      <c r="BD80" s="4">
        <f t="shared" si="156"/>
        <v>175781.33733036809</v>
      </c>
      <c r="BE80" s="4">
        <f t="shared" si="157"/>
        <v>176608.5409872832</v>
      </c>
      <c r="BF80" s="4">
        <f t="shared" si="158"/>
        <v>170928.05912563819</v>
      </c>
      <c r="BG80" s="4">
        <f t="shared" si="159"/>
        <v>187731.61928585597</v>
      </c>
      <c r="BH80" s="4">
        <f t="shared" si="160"/>
        <v>194985.70595630226</v>
      </c>
      <c r="BI80" s="4">
        <f t="shared" si="161"/>
        <v>161486.27068997663</v>
      </c>
      <c r="BJ80" s="4">
        <f t="shared" si="162"/>
        <v>190554.96191294547</v>
      </c>
      <c r="BK80" s="4">
        <f t="shared" si="163"/>
        <v>167443.68854841986</v>
      </c>
      <c r="BL80" s="4">
        <f t="shared" si="164"/>
        <v>203020.26250319293</v>
      </c>
      <c r="BM80" s="4">
        <f t="shared" si="165"/>
        <v>155465.60675500281</v>
      </c>
      <c r="BN80" s="4">
        <f t="shared" si="166"/>
        <v>179724.41744637184</v>
      </c>
      <c r="BO80" s="4">
        <f t="shared" si="167"/>
        <v>194741.46247441377</v>
      </c>
      <c r="BP80" s="4">
        <f t="shared" si="168"/>
        <v>181407.21787336143</v>
      </c>
      <c r="BQ80" s="4">
        <f t="shared" si="105"/>
        <v>198056.55843020903</v>
      </c>
      <c r="BR80" s="4">
        <f t="shared" si="194"/>
        <v>168755.45374384758</v>
      </c>
      <c r="BS80" s="4">
        <f t="shared" si="195"/>
        <v>166585.90391312947</v>
      </c>
      <c r="BT80" s="4">
        <f t="shared" si="196"/>
        <v>189721.26196639263</v>
      </c>
      <c r="BU80" s="4">
        <f t="shared" si="197"/>
        <v>169454.59026694202</v>
      </c>
      <c r="BV80" s="4">
        <f t="shared" si="198"/>
        <v>192013.11684402445</v>
      </c>
      <c r="BW80" s="4">
        <f t="shared" si="199"/>
        <v>201252.15380576739</v>
      </c>
      <c r="BX80" s="4">
        <f t="shared" si="200"/>
        <v>170127.93457363843</v>
      </c>
      <c r="BY80" s="4">
        <f t="shared" si="201"/>
        <v>188682.42649168795</v>
      </c>
      <c r="BZ80" s="4">
        <f t="shared" si="202"/>
        <v>180930.98927404638</v>
      </c>
      <c r="CA80" s="4">
        <f t="shared" si="203"/>
        <v>185819.37934239421</v>
      </c>
      <c r="CB80" s="4">
        <f t="shared" si="169"/>
        <v>152965.36679959777</v>
      </c>
      <c r="CC80" s="4">
        <f t="shared" si="170"/>
        <v>149303.37192539731</v>
      </c>
      <c r="CD80" s="4">
        <f t="shared" si="171"/>
        <v>195344.62876684155</v>
      </c>
      <c r="CE80" s="4">
        <f t="shared" si="172"/>
        <v>197011.08641091903</v>
      </c>
      <c r="CF80" s="4">
        <f t="shared" si="173"/>
        <v>198211.14220352293</v>
      </c>
      <c r="CG80" s="4">
        <f t="shared" si="174"/>
        <v>181113.59428251386</v>
      </c>
      <c r="CH80" s="4">
        <f t="shared" si="175"/>
        <v>168715.02907773538</v>
      </c>
      <c r="CI80" s="4">
        <f t="shared" si="176"/>
        <v>214446.54608742808</v>
      </c>
      <c r="CJ80" s="4">
        <f t="shared" si="177"/>
        <v>211459.85125001051</v>
      </c>
      <c r="CK80" s="4">
        <f t="shared" si="178"/>
        <v>160801.47120541357</v>
      </c>
      <c r="CL80" s="4">
        <f t="shared" si="179"/>
        <v>239049.68201190367</v>
      </c>
      <c r="CM80" s="4">
        <f t="shared" si="180"/>
        <v>220474.31396108496</v>
      </c>
      <c r="CN80" s="4">
        <f t="shared" si="181"/>
        <v>223477.71107038952</v>
      </c>
      <c r="CO80" s="4">
        <f t="shared" si="182"/>
        <v>163126.29529439018</v>
      </c>
      <c r="CP80" s="4">
        <f t="shared" si="183"/>
        <v>172533.37804375484</v>
      </c>
      <c r="CQ80" s="4">
        <f t="shared" si="184"/>
        <v>180791.5068670873</v>
      </c>
      <c r="CR80" s="4">
        <f t="shared" si="185"/>
        <v>161928.53477737345</v>
      </c>
      <c r="CS80" s="4">
        <f t="shared" si="186"/>
        <v>189150.31475321998</v>
      </c>
      <c r="CT80" s="4">
        <f t="shared" si="187"/>
        <v>142735.71196911845</v>
      </c>
      <c r="CU80" s="4">
        <f t="shared" si="188"/>
        <v>158048.80144412717</v>
      </c>
      <c r="CV80" s="4">
        <f t="shared" si="189"/>
        <v>203104.27524411341</v>
      </c>
      <c r="CW80" s="4">
        <f t="shared" si="190"/>
        <v>179106.17724906871</v>
      </c>
      <c r="CX80" s="4">
        <f t="shared" si="191"/>
        <v>141117.37576240656</v>
      </c>
      <c r="CY80" s="4">
        <f t="shared" si="192"/>
        <v>218763.30708457658</v>
      </c>
      <c r="CZ80" s="4">
        <f t="shared" si="193"/>
        <v>187887.19857259153</v>
      </c>
    </row>
    <row r="81" spans="2:104" x14ac:dyDescent="0.25">
      <c r="B81" s="1">
        <v>47330</v>
      </c>
      <c r="C81">
        <v>78</v>
      </c>
      <c r="D81" s="4">
        <f>Table1[[#This Row],[Monthly Income Invested ($)]]</f>
        <v>1773.1488903200002</v>
      </c>
      <c r="E81" s="4">
        <f t="shared" si="104"/>
        <v>183202.60747836879</v>
      </c>
      <c r="F81" s="4">
        <f t="shared" si="106"/>
        <v>186915.45893202</v>
      </c>
      <c r="G81" s="4">
        <f t="shared" si="107"/>
        <v>187570.52513364251</v>
      </c>
      <c r="H81" s="4">
        <f t="shared" si="108"/>
        <v>174106.46510279985</v>
      </c>
      <c r="I81" s="4">
        <f t="shared" si="109"/>
        <v>185796.234900382</v>
      </c>
      <c r="J81" s="4">
        <f t="shared" si="110"/>
        <v>168134.67581083649</v>
      </c>
      <c r="K81" s="4">
        <f t="shared" si="111"/>
        <v>141589.14028698459</v>
      </c>
      <c r="L81" s="4">
        <f t="shared" si="112"/>
        <v>198696.51038598173</v>
      </c>
      <c r="M81" s="4">
        <f t="shared" si="113"/>
        <v>167880.34173520943</v>
      </c>
      <c r="N81" s="4">
        <f t="shared" si="114"/>
        <v>205253.82624285566</v>
      </c>
      <c r="O81" s="4">
        <f t="shared" si="115"/>
        <v>160364.14144888223</v>
      </c>
      <c r="P81" s="4">
        <f t="shared" si="116"/>
        <v>214127.2712303251</v>
      </c>
      <c r="Q81" s="4">
        <f t="shared" si="117"/>
        <v>178830.78970820602</v>
      </c>
      <c r="R81" s="4">
        <f t="shared" si="118"/>
        <v>191516.45257240959</v>
      </c>
      <c r="S81" s="4">
        <f t="shared" si="119"/>
        <v>192802.80726071313</v>
      </c>
      <c r="T81" s="4">
        <f t="shared" si="120"/>
        <v>192622.63708085922</v>
      </c>
      <c r="U81" s="4">
        <f t="shared" si="121"/>
        <v>191275.55505552419</v>
      </c>
      <c r="V81" s="4">
        <f t="shared" si="122"/>
        <v>167563.65259576534</v>
      </c>
      <c r="W81" s="4">
        <f t="shared" si="123"/>
        <v>184856.69076903953</v>
      </c>
      <c r="X81" s="4">
        <f t="shared" si="124"/>
        <v>188360.8533213367</v>
      </c>
      <c r="Y81" s="4">
        <f t="shared" si="125"/>
        <v>150294.55964825838</v>
      </c>
      <c r="Z81" s="4">
        <f t="shared" si="126"/>
        <v>153831.18320691941</v>
      </c>
      <c r="AA81" s="4">
        <f t="shared" si="127"/>
        <v>175076.82306717016</v>
      </c>
      <c r="AB81" s="4">
        <f t="shared" si="128"/>
        <v>199927.59465502991</v>
      </c>
      <c r="AC81" s="4">
        <f t="shared" si="129"/>
        <v>210792.71864825769</v>
      </c>
      <c r="AD81" s="4">
        <f t="shared" si="130"/>
        <v>171873.6154747585</v>
      </c>
      <c r="AE81" s="4">
        <f t="shared" si="131"/>
        <v>137698.42230794689</v>
      </c>
      <c r="AF81" s="4">
        <f t="shared" si="132"/>
        <v>196442.35180114111</v>
      </c>
      <c r="AG81" s="4">
        <f t="shared" si="133"/>
        <v>204261.0634790888</v>
      </c>
      <c r="AH81" s="4">
        <f t="shared" si="134"/>
        <v>185167.48611651207</v>
      </c>
      <c r="AI81" s="4">
        <f t="shared" si="135"/>
        <v>183623.38081691254</v>
      </c>
      <c r="AJ81" s="4">
        <f t="shared" si="136"/>
        <v>144354.90577400866</v>
      </c>
      <c r="AK81" s="4">
        <f t="shared" si="137"/>
        <v>179290.88811126389</v>
      </c>
      <c r="AL81" s="4">
        <f t="shared" si="138"/>
        <v>205791.60816587202</v>
      </c>
      <c r="AM81" s="4">
        <f t="shared" si="139"/>
        <v>194644.34535482811</v>
      </c>
      <c r="AN81" s="4">
        <f t="shared" si="140"/>
        <v>198034.68516321335</v>
      </c>
      <c r="AO81" s="4">
        <f t="shared" si="141"/>
        <v>150150.05397479239</v>
      </c>
      <c r="AP81" s="4">
        <f t="shared" si="142"/>
        <v>138767.2956158412</v>
      </c>
      <c r="AQ81" s="4">
        <f t="shared" si="143"/>
        <v>159003.1531438778</v>
      </c>
      <c r="AR81" s="4">
        <f t="shared" si="144"/>
        <v>159815.54662734619</v>
      </c>
      <c r="AS81" s="4">
        <f t="shared" si="145"/>
        <v>214076.82934363632</v>
      </c>
      <c r="AT81" s="4">
        <f t="shared" si="146"/>
        <v>212346.544833191</v>
      </c>
      <c r="AU81" s="4">
        <f t="shared" si="147"/>
        <v>171742.82978946171</v>
      </c>
      <c r="AV81" s="4">
        <f t="shared" si="148"/>
        <v>158817.51067954506</v>
      </c>
      <c r="AW81" s="4">
        <f t="shared" si="149"/>
        <v>154863.1510262005</v>
      </c>
      <c r="AX81" s="4">
        <f t="shared" si="150"/>
        <v>222166.07286989223</v>
      </c>
      <c r="AY81" s="4">
        <f t="shared" si="151"/>
        <v>178303.16967952994</v>
      </c>
      <c r="AZ81" s="4">
        <f t="shared" si="152"/>
        <v>211076.46684179406</v>
      </c>
      <c r="BA81" s="4">
        <f t="shared" si="153"/>
        <v>201801.31636634265</v>
      </c>
      <c r="BB81" s="4">
        <f t="shared" si="154"/>
        <v>222327.79773647725</v>
      </c>
      <c r="BC81" s="4">
        <f t="shared" si="155"/>
        <v>196105.64969638176</v>
      </c>
      <c r="BD81" s="4">
        <f t="shared" si="156"/>
        <v>179312.29959399177</v>
      </c>
      <c r="BE81" s="4">
        <f t="shared" si="157"/>
        <v>180147.77528747605</v>
      </c>
      <c r="BF81" s="4">
        <f t="shared" si="158"/>
        <v>174410.48860721459</v>
      </c>
      <c r="BG81" s="4">
        <f t="shared" si="159"/>
        <v>191382.08436903454</v>
      </c>
      <c r="BH81" s="4">
        <f t="shared" si="160"/>
        <v>195296.46205195002</v>
      </c>
      <c r="BI81" s="4">
        <f t="shared" si="161"/>
        <v>166085.42931737125</v>
      </c>
      <c r="BJ81" s="4">
        <f t="shared" si="162"/>
        <v>194233.66042239493</v>
      </c>
      <c r="BK81" s="4">
        <f t="shared" si="163"/>
        <v>170891.27432422407</v>
      </c>
      <c r="BL81" s="4">
        <f t="shared" si="164"/>
        <v>206823.61401854487</v>
      </c>
      <c r="BM81" s="4">
        <f t="shared" si="165"/>
        <v>159959.40376353537</v>
      </c>
      <c r="BN81" s="4">
        <f t="shared" si="166"/>
        <v>164965.32946004003</v>
      </c>
      <c r="BO81" s="4">
        <f t="shared" si="167"/>
        <v>178615.82339053013</v>
      </c>
      <c r="BP81" s="4">
        <f t="shared" si="168"/>
        <v>184994.43894241506</v>
      </c>
      <c r="BQ81" s="4">
        <f t="shared" si="105"/>
        <v>201810.27290483113</v>
      </c>
      <c r="BR81" s="4">
        <f t="shared" si="194"/>
        <v>172216.15717160606</v>
      </c>
      <c r="BS81" s="4">
        <f t="shared" si="195"/>
        <v>171274.30612192926</v>
      </c>
      <c r="BT81" s="4">
        <f t="shared" si="196"/>
        <v>194814.53294112452</v>
      </c>
      <c r="BU81" s="4">
        <f t="shared" si="197"/>
        <v>169956.82973025998</v>
      </c>
      <c r="BV81" s="4">
        <f t="shared" si="198"/>
        <v>195706.39690278471</v>
      </c>
      <c r="BW81" s="4">
        <f t="shared" si="199"/>
        <v>205037.82423414508</v>
      </c>
      <c r="BX81" s="4">
        <f t="shared" si="200"/>
        <v>173602.36280969481</v>
      </c>
      <c r="BY81" s="4">
        <f t="shared" si="201"/>
        <v>192342.39964692484</v>
      </c>
      <c r="BZ81" s="4">
        <f t="shared" si="202"/>
        <v>184513.44805710687</v>
      </c>
      <c r="CA81" s="4">
        <f t="shared" si="203"/>
        <v>189450.72202613816</v>
      </c>
      <c r="CB81" s="4">
        <f t="shared" si="169"/>
        <v>156268.16935791375</v>
      </c>
      <c r="CC81" s="4">
        <f t="shared" si="170"/>
        <v>152569.55453497131</v>
      </c>
      <c r="CD81" s="4">
        <f t="shared" si="171"/>
        <v>199071.22394482998</v>
      </c>
      <c r="CE81" s="4">
        <f t="shared" si="172"/>
        <v>202231.92931343013</v>
      </c>
      <c r="CF81" s="4">
        <f t="shared" si="173"/>
        <v>201966.40251587817</v>
      </c>
      <c r="CG81" s="4">
        <f t="shared" si="174"/>
        <v>184697.87911565902</v>
      </c>
      <c r="CH81" s="4">
        <f t="shared" si="175"/>
        <v>172175.32825883274</v>
      </c>
      <c r="CI81" s="4">
        <f t="shared" si="176"/>
        <v>218364.16043862238</v>
      </c>
      <c r="CJ81" s="4">
        <f t="shared" si="177"/>
        <v>216933.54753720571</v>
      </c>
      <c r="CK81" s="4">
        <f t="shared" si="178"/>
        <v>164182.63480778772</v>
      </c>
      <c r="CL81" s="4">
        <f t="shared" si="179"/>
        <v>243213.32772234271</v>
      </c>
      <c r="CM81" s="4">
        <f t="shared" si="180"/>
        <v>224452.20599101583</v>
      </c>
      <c r="CN81" s="4">
        <f t="shared" si="181"/>
        <v>223574.77712768162</v>
      </c>
      <c r="CO81" s="4">
        <f t="shared" si="182"/>
        <v>167754.15435236203</v>
      </c>
      <c r="CP81" s="4">
        <f t="shared" si="183"/>
        <v>176031.86071451241</v>
      </c>
      <c r="CQ81" s="4">
        <f t="shared" si="184"/>
        <v>184372.57082607818</v>
      </c>
      <c r="CR81" s="4">
        <f t="shared" si="185"/>
        <v>166535.43302629751</v>
      </c>
      <c r="CS81" s="4">
        <f t="shared" si="186"/>
        <v>192814.96679107219</v>
      </c>
      <c r="CT81" s="4">
        <f t="shared" si="187"/>
        <v>145936.21797912964</v>
      </c>
      <c r="CU81" s="4">
        <f t="shared" si="188"/>
        <v>161402.43834888845</v>
      </c>
      <c r="CV81" s="4">
        <f t="shared" si="189"/>
        <v>206908.46688687455</v>
      </c>
      <c r="CW81" s="4">
        <f t="shared" si="190"/>
        <v>184013.68424124745</v>
      </c>
      <c r="CX81" s="4">
        <f t="shared" si="191"/>
        <v>145360.07872856868</v>
      </c>
      <c r="CY81" s="4">
        <f t="shared" si="192"/>
        <v>222724.08904574235</v>
      </c>
      <c r="CZ81" s="4">
        <f t="shared" si="193"/>
        <v>191539.21944863745</v>
      </c>
    </row>
    <row r="82" spans="2:104" x14ac:dyDescent="0.25">
      <c r="B82" s="1">
        <v>47361</v>
      </c>
      <c r="C82">
        <v>79</v>
      </c>
      <c r="D82" s="4">
        <f>Table1[[#This Row],[Monthly Income Invested ($)]]</f>
        <v>1773.1488903200002</v>
      </c>
      <c r="E82" s="4">
        <f t="shared" si="104"/>
        <v>186807.7824434725</v>
      </c>
      <c r="F82" s="4">
        <f t="shared" si="106"/>
        <v>190557.76241166022</v>
      </c>
      <c r="G82" s="4">
        <f t="shared" si="107"/>
        <v>187936.89508546022</v>
      </c>
      <c r="H82" s="4">
        <f t="shared" si="108"/>
        <v>177620.67864414785</v>
      </c>
      <c r="I82" s="4">
        <f t="shared" si="109"/>
        <v>189427.34613970583</v>
      </c>
      <c r="J82" s="4">
        <f t="shared" si="110"/>
        <v>168646.81463257523</v>
      </c>
      <c r="K82" s="4">
        <f t="shared" si="111"/>
        <v>142300.37062515222</v>
      </c>
      <c r="L82" s="4">
        <f t="shared" si="112"/>
        <v>202456.62438016155</v>
      </c>
      <c r="M82" s="4">
        <f t="shared" si="113"/>
        <v>171332.29404288152</v>
      </c>
      <c r="N82" s="4">
        <f t="shared" si="114"/>
        <v>209079.51339560424</v>
      </c>
      <c r="O82" s="4">
        <f t="shared" si="115"/>
        <v>163740.93175369105</v>
      </c>
      <c r="P82" s="4">
        <f t="shared" si="116"/>
        <v>218041.69283294838</v>
      </c>
      <c r="Q82" s="4">
        <f t="shared" si="117"/>
        <v>182392.24649560809</v>
      </c>
      <c r="R82" s="4">
        <f t="shared" si="118"/>
        <v>191853.22806843653</v>
      </c>
      <c r="S82" s="4">
        <f t="shared" si="119"/>
        <v>193129.9350965778</v>
      </c>
      <c r="T82" s="4">
        <f t="shared" si="120"/>
        <v>196322.01234198781</v>
      </c>
      <c r="U82" s="4">
        <f t="shared" si="121"/>
        <v>194961.45949639945</v>
      </c>
      <c r="V82" s="4">
        <f t="shared" si="122"/>
        <v>171012.43801204299</v>
      </c>
      <c r="W82" s="4">
        <f t="shared" si="123"/>
        <v>189864.83174781775</v>
      </c>
      <c r="X82" s="4">
        <f t="shared" si="124"/>
        <v>192017.61074487009</v>
      </c>
      <c r="Y82" s="4">
        <f t="shared" si="125"/>
        <v>153570.65413506096</v>
      </c>
      <c r="Z82" s="4">
        <f t="shared" si="126"/>
        <v>157142.6439293086</v>
      </c>
      <c r="AA82" s="4">
        <f t="shared" si="127"/>
        <v>175536.89578448641</v>
      </c>
      <c r="AB82" s="4">
        <f t="shared" si="128"/>
        <v>203700.01949190022</v>
      </c>
      <c r="AC82" s="4">
        <f t="shared" si="129"/>
        <v>214673.79472506029</v>
      </c>
      <c r="AD82" s="4">
        <f t="shared" si="130"/>
        <v>175365.50051982608</v>
      </c>
      <c r="AE82" s="4">
        <f t="shared" si="131"/>
        <v>140848.55542134636</v>
      </c>
      <c r="AF82" s="4">
        <f t="shared" si="132"/>
        <v>200179.92420947252</v>
      </c>
      <c r="AG82" s="4">
        <f t="shared" si="133"/>
        <v>208076.82300419969</v>
      </c>
      <c r="AH82" s="4">
        <f t="shared" si="134"/>
        <v>188792.30986799719</v>
      </c>
      <c r="AI82" s="4">
        <f t="shared" si="135"/>
        <v>187232.76351540169</v>
      </c>
      <c r="AJ82" s="4">
        <f t="shared" si="136"/>
        <v>147571.60372206874</v>
      </c>
      <c r="AK82" s="4">
        <f t="shared" si="137"/>
        <v>184201.62754353104</v>
      </c>
      <c r="AL82" s="4">
        <f t="shared" si="138"/>
        <v>211166.11019909481</v>
      </c>
      <c r="AM82" s="4">
        <f t="shared" si="139"/>
        <v>198363.93769869639</v>
      </c>
      <c r="AN82" s="4">
        <f t="shared" si="140"/>
        <v>178490.31652332834</v>
      </c>
      <c r="AO82" s="4">
        <f t="shared" si="141"/>
        <v>153424.70340486031</v>
      </c>
      <c r="AP82" s="4">
        <f t="shared" si="142"/>
        <v>142968.87217943845</v>
      </c>
      <c r="AQ82" s="4">
        <f t="shared" si="143"/>
        <v>163558.85721421568</v>
      </c>
      <c r="AR82" s="4">
        <f t="shared" si="144"/>
        <v>163186.85098393966</v>
      </c>
      <c r="AS82" s="4">
        <f t="shared" si="145"/>
        <v>217990.74652739268</v>
      </c>
      <c r="AT82" s="4">
        <f t="shared" si="146"/>
        <v>217835.75825809187</v>
      </c>
      <c r="AU82" s="4">
        <f t="shared" si="147"/>
        <v>172227.90745636076</v>
      </c>
      <c r="AV82" s="4">
        <f t="shared" si="148"/>
        <v>159399.52823976849</v>
      </c>
      <c r="AW82" s="4">
        <f t="shared" si="149"/>
        <v>158184.93142678251</v>
      </c>
      <c r="AX82" s="4">
        <f t="shared" si="150"/>
        <v>226160.88248891116</v>
      </c>
      <c r="AY82" s="4">
        <f t="shared" si="151"/>
        <v>181859.35026664526</v>
      </c>
      <c r="AZ82" s="4">
        <f t="shared" si="152"/>
        <v>214960.38040053201</v>
      </c>
      <c r="BA82" s="4">
        <f t="shared" si="153"/>
        <v>205592.47842032608</v>
      </c>
      <c r="BB82" s="4">
        <f t="shared" si="154"/>
        <v>227991.68308718564</v>
      </c>
      <c r="BC82" s="4">
        <f t="shared" si="155"/>
        <v>199839.85508366558</v>
      </c>
      <c r="BD82" s="4">
        <f t="shared" si="156"/>
        <v>182878.5714802517</v>
      </c>
      <c r="BE82" s="4">
        <f t="shared" si="157"/>
        <v>183722.40193067081</v>
      </c>
      <c r="BF82" s="4">
        <f t="shared" si="158"/>
        <v>177927.74238360673</v>
      </c>
      <c r="BG82" s="4">
        <f t="shared" si="159"/>
        <v>195069.05410304488</v>
      </c>
      <c r="BH82" s="4">
        <f t="shared" si="160"/>
        <v>195604.88747688042</v>
      </c>
      <c r="BI82" s="4">
        <f t="shared" si="161"/>
        <v>170765.07322074525</v>
      </c>
      <c r="BJ82" s="4">
        <f t="shared" si="162"/>
        <v>197949.1459169389</v>
      </c>
      <c r="BK82" s="4">
        <f t="shared" si="163"/>
        <v>174373.33595778633</v>
      </c>
      <c r="BL82" s="4">
        <f t="shared" si="164"/>
        <v>210664.99904905033</v>
      </c>
      <c r="BM82" s="4">
        <f t="shared" si="165"/>
        <v>164531.84221971728</v>
      </c>
      <c r="BN82" s="4">
        <f t="shared" si="166"/>
        <v>168388.13164496043</v>
      </c>
      <c r="BO82" s="4">
        <f t="shared" si="167"/>
        <v>182175.13051475544</v>
      </c>
      <c r="BP82" s="4">
        <f t="shared" si="168"/>
        <v>188617.53222215921</v>
      </c>
      <c r="BQ82" s="4">
        <f t="shared" si="105"/>
        <v>185041.37207177951</v>
      </c>
      <c r="BR82" s="4">
        <f t="shared" si="194"/>
        <v>175711.46763364214</v>
      </c>
      <c r="BS82" s="4">
        <f t="shared" si="195"/>
        <v>176044.75536938303</v>
      </c>
      <c r="BT82" s="4">
        <f t="shared" si="196"/>
        <v>199996.93615791423</v>
      </c>
      <c r="BU82" s="4">
        <f t="shared" si="197"/>
        <v>170455.30239760305</v>
      </c>
      <c r="BV82" s="4">
        <f t="shared" si="198"/>
        <v>199436.60976213258</v>
      </c>
      <c r="BW82" s="4">
        <f t="shared" si="199"/>
        <v>208861.35136680654</v>
      </c>
      <c r="BX82" s="4">
        <f t="shared" si="200"/>
        <v>177111.53532811176</v>
      </c>
      <c r="BY82" s="4">
        <f t="shared" si="201"/>
        <v>196038.97253371408</v>
      </c>
      <c r="BZ82" s="4">
        <f t="shared" si="202"/>
        <v>188131.73142799796</v>
      </c>
      <c r="CA82" s="4">
        <f t="shared" si="203"/>
        <v>193118.37813671955</v>
      </c>
      <c r="CB82" s="4">
        <f t="shared" si="169"/>
        <v>159603.99994181289</v>
      </c>
      <c r="CC82" s="4">
        <f t="shared" si="170"/>
        <v>155868.39897064102</v>
      </c>
      <c r="CD82" s="4">
        <f t="shared" si="171"/>
        <v>202835.08507459829</v>
      </c>
      <c r="CE82" s="4">
        <f t="shared" si="172"/>
        <v>207544.13696673518</v>
      </c>
      <c r="CF82" s="4">
        <f t="shared" si="173"/>
        <v>205759.21543135698</v>
      </c>
      <c r="CG82" s="4">
        <f t="shared" si="174"/>
        <v>188318.0067971356</v>
      </c>
      <c r="CH82" s="4">
        <f t="shared" si="175"/>
        <v>175670.23043174107</v>
      </c>
      <c r="CI82" s="4">
        <f t="shared" si="176"/>
        <v>222320.9509333286</v>
      </c>
      <c r="CJ82" s="4">
        <f t="shared" si="177"/>
        <v>222503.03350942684</v>
      </c>
      <c r="CK82" s="4">
        <f t="shared" si="178"/>
        <v>167597.61004618561</v>
      </c>
      <c r="CL82" s="4">
        <f t="shared" si="179"/>
        <v>247418.60988988614</v>
      </c>
      <c r="CM82" s="4">
        <f t="shared" si="180"/>
        <v>228469.87694124601</v>
      </c>
      <c r="CN82" s="4">
        <f t="shared" si="181"/>
        <v>223671.11518954401</v>
      </c>
      <c r="CO82" s="4">
        <f t="shared" si="182"/>
        <v>172463.0009438484</v>
      </c>
      <c r="CP82" s="4">
        <f t="shared" si="183"/>
        <v>179565.32821197755</v>
      </c>
      <c r="CQ82" s="4">
        <f t="shared" si="184"/>
        <v>187989.44542465897</v>
      </c>
      <c r="CR82" s="4">
        <f t="shared" si="185"/>
        <v>171222.95199457774</v>
      </c>
      <c r="CS82" s="4">
        <f t="shared" si="186"/>
        <v>196516.26534930294</v>
      </c>
      <c r="CT82" s="4">
        <f t="shared" si="187"/>
        <v>149168.72904924094</v>
      </c>
      <c r="CU82" s="4">
        <f t="shared" si="188"/>
        <v>164789.61162269735</v>
      </c>
      <c r="CV82" s="4">
        <f t="shared" si="189"/>
        <v>210750.7004460633</v>
      </c>
      <c r="CW82" s="4">
        <f t="shared" si="190"/>
        <v>170106.36534521036</v>
      </c>
      <c r="CX82" s="4">
        <f t="shared" si="191"/>
        <v>149677.02899663866</v>
      </c>
      <c r="CY82" s="4">
        <f t="shared" si="192"/>
        <v>226724.47882651977</v>
      </c>
      <c r="CZ82" s="4">
        <f t="shared" si="193"/>
        <v>175704.98448009946</v>
      </c>
    </row>
    <row r="83" spans="2:104" x14ac:dyDescent="0.25">
      <c r="B83" s="1">
        <v>47391</v>
      </c>
      <c r="C83">
        <v>80</v>
      </c>
      <c r="D83" s="4">
        <f>Table1[[#This Row],[Monthly Income Invested ($)]]</f>
        <v>1773.1488903200002</v>
      </c>
      <c r="E83" s="4">
        <f t="shared" si="104"/>
        <v>171404.10824240453</v>
      </c>
      <c r="F83" s="4">
        <f t="shared" si="106"/>
        <v>194236.48892609685</v>
      </c>
      <c r="G83" s="4">
        <f t="shared" si="107"/>
        <v>192998.93963977578</v>
      </c>
      <c r="H83" s="4">
        <f t="shared" si="108"/>
        <v>181170.03432090933</v>
      </c>
      <c r="I83" s="4">
        <f t="shared" si="109"/>
        <v>193094.7684914229</v>
      </c>
      <c r="J83" s="4">
        <f t="shared" si="110"/>
        <v>173371.28277896531</v>
      </c>
      <c r="K83" s="4">
        <f t="shared" si="111"/>
        <v>143006.2667357836</v>
      </c>
      <c r="L83" s="4">
        <f t="shared" si="112"/>
        <v>206254.33951428317</v>
      </c>
      <c r="M83" s="4">
        <f t="shared" si="113"/>
        <v>176103.75807895197</v>
      </c>
      <c r="N83" s="4">
        <f t="shared" si="114"/>
        <v>212943.45741988029</v>
      </c>
      <c r="O83" s="4">
        <f t="shared" si="115"/>
        <v>167151.48996154798</v>
      </c>
      <c r="P83" s="4">
        <f t="shared" si="116"/>
        <v>221995.25865159786</v>
      </c>
      <c r="Q83" s="4">
        <f t="shared" si="117"/>
        <v>185989.3178508842</v>
      </c>
      <c r="R83" s="4">
        <f t="shared" si="118"/>
        <v>195544.90923944089</v>
      </c>
      <c r="S83" s="4">
        <f t="shared" si="119"/>
        <v>196834.38333786358</v>
      </c>
      <c r="T83" s="4">
        <f t="shared" si="120"/>
        <v>200058.3813557277</v>
      </c>
      <c r="U83" s="4">
        <f t="shared" si="121"/>
        <v>200146.43392790644</v>
      </c>
      <c r="V83" s="4">
        <f t="shared" si="122"/>
        <v>157046.14015423509</v>
      </c>
      <c r="W83" s="4">
        <f t="shared" si="123"/>
        <v>193536.62895561595</v>
      </c>
      <c r="X83" s="4">
        <f t="shared" si="124"/>
        <v>195710.9357426388</v>
      </c>
      <c r="Y83" s="4">
        <f t="shared" si="125"/>
        <v>154192.02311936801</v>
      </c>
      <c r="Z83" s="4">
        <f t="shared" si="126"/>
        <v>157737.2229901588</v>
      </c>
      <c r="AA83" s="4">
        <f t="shared" si="127"/>
        <v>180381.94035103495</v>
      </c>
      <c r="AB83" s="4">
        <f t="shared" si="128"/>
        <v>209037.9187233285</v>
      </c>
      <c r="AC83" s="4">
        <f t="shared" si="129"/>
        <v>218593.6815626309</v>
      </c>
      <c r="AD83" s="4">
        <f t="shared" si="130"/>
        <v>180207.54566924306</v>
      </c>
      <c r="AE83" s="4">
        <f t="shared" si="131"/>
        <v>144030.18986587983</v>
      </c>
      <c r="AF83" s="4">
        <f t="shared" si="132"/>
        <v>205456.22177345832</v>
      </c>
      <c r="AG83" s="4">
        <f t="shared" si="133"/>
        <v>211930.74012456171</v>
      </c>
      <c r="AH83" s="4">
        <f t="shared" si="134"/>
        <v>192453.38185699718</v>
      </c>
      <c r="AI83" s="4">
        <f t="shared" si="135"/>
        <v>190878.24004087571</v>
      </c>
      <c r="AJ83" s="4">
        <f t="shared" si="136"/>
        <v>150820.46864960945</v>
      </c>
      <c r="AK83" s="4">
        <f t="shared" si="137"/>
        <v>187816.79270928635</v>
      </c>
      <c r="AL83" s="4">
        <f t="shared" si="138"/>
        <v>211355.51326292162</v>
      </c>
      <c r="AM83" s="4">
        <f t="shared" si="139"/>
        <v>202120.72596600337</v>
      </c>
      <c r="AN83" s="4">
        <f t="shared" si="140"/>
        <v>182048.36857888164</v>
      </c>
      <c r="AO83" s="4">
        <f t="shared" si="141"/>
        <v>156732.09932922892</v>
      </c>
      <c r="AP83" s="4">
        <f t="shared" si="142"/>
        <v>147243.97633289863</v>
      </c>
      <c r="AQ83" s="4">
        <f t="shared" si="143"/>
        <v>164105.31467542908</v>
      </c>
      <c r="AR83" s="4">
        <f t="shared" si="144"/>
        <v>166591.86838409907</v>
      </c>
      <c r="AS83" s="4">
        <f t="shared" si="145"/>
        <v>221943.80288298661</v>
      </c>
      <c r="AT83" s="4">
        <f t="shared" si="146"/>
        <v>221787.26473099279</v>
      </c>
      <c r="AU83" s="4">
        <f t="shared" si="147"/>
        <v>175723.33542124438</v>
      </c>
      <c r="AV83" s="4">
        <f t="shared" si="148"/>
        <v>162766.67241248619</v>
      </c>
      <c r="AW83" s="4">
        <f t="shared" si="149"/>
        <v>161539.92963137035</v>
      </c>
      <c r="AX83" s="4">
        <f t="shared" si="150"/>
        <v>230195.64020412028</v>
      </c>
      <c r="AY83" s="4">
        <f t="shared" si="151"/>
        <v>186815.03778663155</v>
      </c>
      <c r="AZ83" s="4">
        <f t="shared" si="152"/>
        <v>218883.13309485733</v>
      </c>
      <c r="BA83" s="4">
        <f t="shared" si="153"/>
        <v>209421.55209484935</v>
      </c>
      <c r="BB83" s="4">
        <f t="shared" si="154"/>
        <v>232044.74880837751</v>
      </c>
      <c r="BC83" s="4">
        <f t="shared" si="155"/>
        <v>200114.2050608581</v>
      </c>
      <c r="BD83" s="4">
        <f t="shared" si="156"/>
        <v>186480.50608537422</v>
      </c>
      <c r="BE83" s="4">
        <f t="shared" si="157"/>
        <v>187332.77484029753</v>
      </c>
      <c r="BF83" s="4">
        <f t="shared" si="158"/>
        <v>181480.1686977628</v>
      </c>
      <c r="BG83" s="4">
        <f t="shared" si="159"/>
        <v>198792.89353439535</v>
      </c>
      <c r="BH83" s="4">
        <f t="shared" si="160"/>
        <v>200801.12189804585</v>
      </c>
      <c r="BI83" s="4">
        <f t="shared" si="161"/>
        <v>174245.87284327272</v>
      </c>
      <c r="BJ83" s="4">
        <f t="shared" si="162"/>
        <v>201701.7862664283</v>
      </c>
      <c r="BK83" s="4">
        <f t="shared" si="163"/>
        <v>177890.2182076842</v>
      </c>
      <c r="BL83" s="4">
        <f t="shared" si="164"/>
        <v>210858.16044650247</v>
      </c>
      <c r="BM83" s="4">
        <f t="shared" si="165"/>
        <v>167950.30953223445</v>
      </c>
      <c r="BN83" s="4">
        <f t="shared" si="166"/>
        <v>171845.16185173005</v>
      </c>
      <c r="BO83" s="4">
        <f t="shared" si="167"/>
        <v>187136.34418908367</v>
      </c>
      <c r="BP83" s="4">
        <f t="shared" si="168"/>
        <v>192276.85643470081</v>
      </c>
      <c r="BQ83" s="4">
        <f t="shared" si="105"/>
        <v>188664.93468281731</v>
      </c>
      <c r="BR83" s="4">
        <f t="shared" si="194"/>
        <v>179241.73120029856</v>
      </c>
      <c r="BS83" s="4">
        <f t="shared" si="195"/>
        <v>179578.35181339688</v>
      </c>
      <c r="BT83" s="4">
        <f t="shared" si="196"/>
        <v>200270.10802704989</v>
      </c>
      <c r="BU83" s="4">
        <f t="shared" si="197"/>
        <v>173933.0043118991</v>
      </c>
      <c r="BV83" s="4">
        <f t="shared" si="198"/>
        <v>203204.12475007391</v>
      </c>
      <c r="BW83" s="4">
        <f t="shared" si="199"/>
        <v>212723.11377079462</v>
      </c>
      <c r="BX83" s="4">
        <f t="shared" si="200"/>
        <v>180655.79957171288</v>
      </c>
      <c r="BY83" s="4">
        <f t="shared" si="201"/>
        <v>201242.80344337411</v>
      </c>
      <c r="BZ83" s="4">
        <f t="shared" si="202"/>
        <v>191786.19763259796</v>
      </c>
      <c r="CA83" s="4">
        <f t="shared" si="203"/>
        <v>196822.71080840676</v>
      </c>
      <c r="CB83" s="4">
        <f t="shared" si="169"/>
        <v>162973.18883155103</v>
      </c>
      <c r="CC83" s="4">
        <f t="shared" si="170"/>
        <v>159200.23185066745</v>
      </c>
      <c r="CD83" s="4">
        <f t="shared" si="171"/>
        <v>206636.58481566428</v>
      </c>
      <c r="CE83" s="4">
        <f t="shared" si="172"/>
        <v>190253.45450405029</v>
      </c>
      <c r="CF83" s="4">
        <f t="shared" si="173"/>
        <v>209589.95647599056</v>
      </c>
      <c r="CG83" s="4">
        <f t="shared" si="174"/>
        <v>191974.33575542696</v>
      </c>
      <c r="CH83" s="4">
        <f t="shared" si="175"/>
        <v>179200.08162637849</v>
      </c>
      <c r="CI83" s="4">
        <f t="shared" si="176"/>
        <v>227984.71646498187</v>
      </c>
      <c r="CJ83" s="4">
        <f t="shared" si="177"/>
        <v>226501.2127348411</v>
      </c>
      <c r="CK83" s="4">
        <f t="shared" si="178"/>
        <v>172303.71711231387</v>
      </c>
      <c r="CL83" s="4">
        <f t="shared" si="179"/>
        <v>251665.94487910502</v>
      </c>
      <c r="CM83" s="4">
        <f t="shared" si="180"/>
        <v>234241.24867803784</v>
      </c>
      <c r="CN83" s="4">
        <f t="shared" si="181"/>
        <v>229358.50859568105</v>
      </c>
      <c r="CO83" s="4">
        <f t="shared" si="182"/>
        <v>175960.7798436069</v>
      </c>
      <c r="CP83" s="4">
        <f t="shared" si="183"/>
        <v>183134.13038441734</v>
      </c>
      <c r="CQ83" s="4">
        <f t="shared" si="184"/>
        <v>193052.40960991054</v>
      </c>
      <c r="CR83" s="4">
        <f t="shared" si="185"/>
        <v>174708.33040484352</v>
      </c>
      <c r="CS83" s="4">
        <f t="shared" si="186"/>
        <v>200254.57689311597</v>
      </c>
      <c r="CT83" s="4">
        <f t="shared" si="187"/>
        <v>149823.11247169165</v>
      </c>
      <c r="CU83" s="4">
        <f t="shared" si="188"/>
        <v>169446.57871641457</v>
      </c>
      <c r="CV83" s="4">
        <f t="shared" si="189"/>
        <v>214631.35634084395</v>
      </c>
      <c r="CW83" s="4">
        <f t="shared" si="190"/>
        <v>173580.57788898249</v>
      </c>
      <c r="CX83" s="4">
        <f t="shared" si="191"/>
        <v>152946.94817692507</v>
      </c>
      <c r="CY83" s="4">
        <f t="shared" si="192"/>
        <v>230764.87250510498</v>
      </c>
      <c r="CZ83" s="4">
        <f t="shared" si="193"/>
        <v>179235.18321522046</v>
      </c>
    </row>
    <row r="84" spans="2:104" x14ac:dyDescent="0.25">
      <c r="B84" s="1">
        <v>47422</v>
      </c>
      <c r="C84">
        <v>81</v>
      </c>
      <c r="D84" s="4">
        <f>Table1[[#This Row],[Monthly Income Invested ($)]]</f>
        <v>1773.1488903200002</v>
      </c>
      <c r="E84" s="4">
        <f t="shared" si="104"/>
        <v>174891.29821514859</v>
      </c>
      <c r="F84" s="4">
        <f t="shared" si="106"/>
        <v>197952.00270567782</v>
      </c>
      <c r="G84" s="4">
        <f t="shared" si="107"/>
        <v>198149.56997379189</v>
      </c>
      <c r="H84" s="4">
        <f t="shared" si="108"/>
        <v>184754.88355443842</v>
      </c>
      <c r="I84" s="4">
        <f t="shared" si="109"/>
        <v>196798.86506665713</v>
      </c>
      <c r="J84" s="4">
        <f t="shared" si="110"/>
        <v>178178.42911791723</v>
      </c>
      <c r="K84" s="4">
        <f t="shared" si="111"/>
        <v>143706.86862558525</v>
      </c>
      <c r="L84" s="4">
        <f t="shared" si="112"/>
        <v>210090.03179974601</v>
      </c>
      <c r="M84" s="4">
        <f t="shared" si="113"/>
        <v>180958.72273565366</v>
      </c>
      <c r="N84" s="4">
        <f t="shared" si="114"/>
        <v>216846.04088439909</v>
      </c>
      <c r="O84" s="4">
        <f t="shared" si="115"/>
        <v>170596.15375148348</v>
      </c>
      <c r="P84" s="4">
        <f t="shared" si="116"/>
        <v>225988.36012843385</v>
      </c>
      <c r="Q84" s="4">
        <f t="shared" si="117"/>
        <v>189622.35991971305</v>
      </c>
      <c r="R84" s="4">
        <f t="shared" si="118"/>
        <v>199273.50722215531</v>
      </c>
      <c r="S84" s="4">
        <f t="shared" si="119"/>
        <v>200575.87606156222</v>
      </c>
      <c r="T84" s="4">
        <f t="shared" si="120"/>
        <v>203832.114059605</v>
      </c>
      <c r="U84" s="4">
        <f t="shared" si="121"/>
        <v>205422.14541196483</v>
      </c>
      <c r="V84" s="4">
        <f t="shared" si="122"/>
        <v>160389.75044609746</v>
      </c>
      <c r="W84" s="4">
        <f t="shared" si="123"/>
        <v>197245.14413549213</v>
      </c>
      <c r="X84" s="4">
        <f t="shared" si="124"/>
        <v>199441.19399038519</v>
      </c>
      <c r="Y84" s="4">
        <f t="shared" si="125"/>
        <v>139327.8586526635</v>
      </c>
      <c r="Z84" s="4">
        <f t="shared" si="126"/>
        <v>158327.34270805263</v>
      </c>
      <c r="AA84" s="4">
        <f t="shared" si="127"/>
        <v>185311.77319749809</v>
      </c>
      <c r="AB84" s="4">
        <f t="shared" si="128"/>
        <v>214469.23119130678</v>
      </c>
      <c r="AC84" s="4">
        <f t="shared" si="129"/>
        <v>222552.76726857721</v>
      </c>
      <c r="AD84" s="4">
        <f t="shared" si="130"/>
        <v>185134.32660877483</v>
      </c>
      <c r="AE84" s="4">
        <f t="shared" si="131"/>
        <v>147243.64065485864</v>
      </c>
      <c r="AF84" s="4">
        <f t="shared" si="132"/>
        <v>210824.85454481386</v>
      </c>
      <c r="AG84" s="4">
        <f t="shared" si="133"/>
        <v>215823.19641612732</v>
      </c>
      <c r="AH84" s="4">
        <f t="shared" si="134"/>
        <v>196151.06456588715</v>
      </c>
      <c r="AI84" s="4">
        <f t="shared" si="135"/>
        <v>194560.17133160448</v>
      </c>
      <c r="AJ84" s="4">
        <f t="shared" si="136"/>
        <v>154101.82222642555</v>
      </c>
      <c r="AK84" s="4">
        <f t="shared" si="137"/>
        <v>191468.10952669923</v>
      </c>
      <c r="AL84" s="4">
        <f t="shared" si="138"/>
        <v>211543.49580376974</v>
      </c>
      <c r="AM84" s="4">
        <f t="shared" si="139"/>
        <v>205915.08211598342</v>
      </c>
      <c r="AN84" s="4">
        <f t="shared" si="140"/>
        <v>185642.00115499046</v>
      </c>
      <c r="AO84" s="4">
        <f t="shared" si="141"/>
        <v>160072.56921284122</v>
      </c>
      <c r="AP84" s="4">
        <f t="shared" si="142"/>
        <v>151593.89480904437</v>
      </c>
      <c r="AQ84" s="4">
        <f t="shared" si="143"/>
        <v>164647.67370568338</v>
      </c>
      <c r="AR84" s="4">
        <f t="shared" si="144"/>
        <v>170030.93595826006</v>
      </c>
      <c r="AS84" s="4">
        <f t="shared" si="145"/>
        <v>225936.38980213649</v>
      </c>
      <c r="AT84" s="4">
        <f t="shared" si="146"/>
        <v>225778.28626862273</v>
      </c>
      <c r="AU84" s="4">
        <f t="shared" si="147"/>
        <v>179253.71766577684</v>
      </c>
      <c r="AV84" s="4">
        <f t="shared" si="148"/>
        <v>166167.48802693107</v>
      </c>
      <c r="AW84" s="4">
        <f t="shared" si="149"/>
        <v>164928.47781800406</v>
      </c>
      <c r="AX84" s="4">
        <f t="shared" si="150"/>
        <v>234270.74549648148</v>
      </c>
      <c r="AY84" s="4">
        <f t="shared" si="151"/>
        <v>191857.44983821764</v>
      </c>
      <c r="AZ84" s="4">
        <f t="shared" si="152"/>
        <v>222845.11331612591</v>
      </c>
      <c r="BA84" s="4">
        <f t="shared" si="153"/>
        <v>213288.91650611785</v>
      </c>
      <c r="BB84" s="4">
        <f t="shared" si="154"/>
        <v>236138.34518678128</v>
      </c>
      <c r="BC84" s="4">
        <f t="shared" si="155"/>
        <v>200386.49741322169</v>
      </c>
      <c r="BD84" s="4">
        <f t="shared" si="156"/>
        <v>190118.46003654797</v>
      </c>
      <c r="BE84" s="4">
        <f t="shared" si="157"/>
        <v>190979.25147902052</v>
      </c>
      <c r="BF84" s="4">
        <f t="shared" si="158"/>
        <v>185068.11927506042</v>
      </c>
      <c r="BG84" s="4">
        <f t="shared" si="159"/>
        <v>202553.97136005931</v>
      </c>
      <c r="BH84" s="4">
        <f t="shared" si="160"/>
        <v>206088.29042158168</v>
      </c>
      <c r="BI84" s="4">
        <f t="shared" si="161"/>
        <v>177761.48046202547</v>
      </c>
      <c r="BJ84" s="4">
        <f t="shared" si="162"/>
        <v>205491.95301941258</v>
      </c>
      <c r="BK84" s="4">
        <f t="shared" si="163"/>
        <v>181442.26928008106</v>
      </c>
      <c r="BL84" s="4">
        <f t="shared" si="164"/>
        <v>211049.87313347371</v>
      </c>
      <c r="BM84" s="4">
        <f t="shared" si="165"/>
        <v>171402.9615178768</v>
      </c>
      <c r="BN84" s="4">
        <f t="shared" si="166"/>
        <v>175336.76236056737</v>
      </c>
      <c r="BO84" s="4">
        <f t="shared" si="167"/>
        <v>192184.37910271264</v>
      </c>
      <c r="BP84" s="4">
        <f t="shared" si="168"/>
        <v>195972.77388936782</v>
      </c>
      <c r="BQ84" s="4">
        <f t="shared" si="105"/>
        <v>192324.73291996549</v>
      </c>
      <c r="BR84" s="4">
        <f t="shared" si="194"/>
        <v>182807.29740262154</v>
      </c>
      <c r="BS84" s="4">
        <f t="shared" si="195"/>
        <v>183147.28422185086</v>
      </c>
      <c r="BT84" s="4">
        <f t="shared" si="196"/>
        <v>200541.23110716703</v>
      </c>
      <c r="BU84" s="4">
        <f t="shared" si="197"/>
        <v>177445.48324533811</v>
      </c>
      <c r="BV84" s="4">
        <f t="shared" si="198"/>
        <v>207009.31488789467</v>
      </c>
      <c r="BW84" s="4">
        <f t="shared" si="199"/>
        <v>216623.49379882257</v>
      </c>
      <c r="BX84" s="4">
        <f t="shared" si="200"/>
        <v>165811.95581197503</v>
      </c>
      <c r="BY84" s="4">
        <f t="shared" si="201"/>
        <v>206537.70139395318</v>
      </c>
      <c r="BZ84" s="4">
        <f t="shared" si="202"/>
        <v>195477.20849924395</v>
      </c>
      <c r="CA84" s="4">
        <f t="shared" si="203"/>
        <v>200564.08680681084</v>
      </c>
      <c r="CB84" s="4">
        <f t="shared" si="169"/>
        <v>166376.06961018656</v>
      </c>
      <c r="CC84" s="4">
        <f t="shared" si="170"/>
        <v>162565.38305949414</v>
      </c>
      <c r="CD84" s="4">
        <f t="shared" si="171"/>
        <v>210476.09955414094</v>
      </c>
      <c r="CE84" s="4">
        <f t="shared" si="172"/>
        <v>193929.13793941081</v>
      </c>
      <c r="CF84" s="4">
        <f t="shared" si="173"/>
        <v>213459.00493107046</v>
      </c>
      <c r="CG84" s="4">
        <f t="shared" si="174"/>
        <v>195667.22800330125</v>
      </c>
      <c r="CH84" s="4">
        <f t="shared" si="175"/>
        <v>182765.23133296228</v>
      </c>
      <c r="CI84" s="4">
        <f t="shared" si="176"/>
        <v>210372.83810409519</v>
      </c>
      <c r="CJ84" s="4">
        <f t="shared" si="177"/>
        <v>230539.37375250953</v>
      </c>
      <c r="CK84" s="4">
        <f t="shared" si="178"/>
        <v>177092.18105209939</v>
      </c>
      <c r="CL84" s="4">
        <f t="shared" si="179"/>
        <v>255955.75321821609</v>
      </c>
      <c r="CM84" s="4">
        <f t="shared" si="180"/>
        <v>216102.25747820118</v>
      </c>
      <c r="CN84" s="4">
        <f t="shared" si="181"/>
        <v>235145.43138642548</v>
      </c>
      <c r="CO84" s="4">
        <f t="shared" si="182"/>
        <v>179493.53653236298</v>
      </c>
      <c r="CP84" s="4">
        <f t="shared" si="183"/>
        <v>186738.62057858153</v>
      </c>
      <c r="CQ84" s="4">
        <f t="shared" si="184"/>
        <v>198203.97566840399</v>
      </c>
      <c r="CR84" s="4">
        <f t="shared" si="185"/>
        <v>178228.56259921196</v>
      </c>
      <c r="CS84" s="4">
        <f t="shared" si="186"/>
        <v>204030.27155236714</v>
      </c>
      <c r="CT84" s="4">
        <f t="shared" si="187"/>
        <v>150472.58801847399</v>
      </c>
      <c r="CU84" s="4">
        <f t="shared" si="188"/>
        <v>174185.04273427185</v>
      </c>
      <c r="CV84" s="4">
        <f t="shared" si="189"/>
        <v>218550.81879457241</v>
      </c>
      <c r="CW84" s="4">
        <f t="shared" si="190"/>
        <v>177089.53255819232</v>
      </c>
      <c r="CX84" s="4">
        <f t="shared" si="191"/>
        <v>156249.56654901433</v>
      </c>
      <c r="CY84" s="4">
        <f t="shared" si="192"/>
        <v>234845.67012047605</v>
      </c>
      <c r="CZ84" s="4">
        <f t="shared" si="193"/>
        <v>182800.68393769267</v>
      </c>
    </row>
    <row r="85" spans="2:104" x14ac:dyDescent="0.25">
      <c r="B85" s="1">
        <v>47452</v>
      </c>
      <c r="C85">
        <v>82</v>
      </c>
      <c r="D85" s="4">
        <f>Table1[[#This Row],[Monthly Income Invested ($)]]</f>
        <v>1773.1488903200002</v>
      </c>
      <c r="E85" s="4">
        <f t="shared" si="104"/>
        <v>178413.36008762009</v>
      </c>
      <c r="F85" s="4">
        <f t="shared" si="106"/>
        <v>201704.6716230546</v>
      </c>
      <c r="G85" s="4">
        <f t="shared" si="107"/>
        <v>203390.33633865326</v>
      </c>
      <c r="H85" s="4">
        <f t="shared" si="108"/>
        <v>188375.58128030281</v>
      </c>
      <c r="I85" s="4">
        <f t="shared" si="109"/>
        <v>180486.00234687937</v>
      </c>
      <c r="J85" s="4">
        <f t="shared" si="110"/>
        <v>183069.70051780081</v>
      </c>
      <c r="K85" s="4">
        <f t="shared" si="111"/>
        <v>144402.21600121338</v>
      </c>
      <c r="L85" s="4">
        <f t="shared" si="112"/>
        <v>213964.08100806348</v>
      </c>
      <c r="M85" s="4">
        <f t="shared" si="113"/>
        <v>185898.64927384761</v>
      </c>
      <c r="N85" s="4">
        <f t="shared" si="114"/>
        <v>220787.65018356309</v>
      </c>
      <c r="O85" s="4">
        <f t="shared" si="115"/>
        <v>174075.26417931833</v>
      </c>
      <c r="P85" s="4">
        <f t="shared" si="116"/>
        <v>230021.39262003821</v>
      </c>
      <c r="Q85" s="4">
        <f t="shared" si="117"/>
        <v>193291.7324092302</v>
      </c>
      <c r="R85" s="4">
        <f t="shared" si="118"/>
        <v>203039.39118469687</v>
      </c>
      <c r="S85" s="4">
        <f t="shared" si="119"/>
        <v>204354.78371249785</v>
      </c>
      <c r="T85" s="4">
        <f t="shared" si="120"/>
        <v>207643.58409052106</v>
      </c>
      <c r="U85" s="4">
        <f t="shared" si="121"/>
        <v>210790.18184699424</v>
      </c>
      <c r="V85" s="4">
        <f t="shared" si="122"/>
        <v>163766.79684087844</v>
      </c>
      <c r="W85" s="4">
        <f t="shared" si="123"/>
        <v>200990.74446716707</v>
      </c>
      <c r="X85" s="4">
        <f t="shared" si="124"/>
        <v>203208.75482060906</v>
      </c>
      <c r="Y85" s="4">
        <f t="shared" si="125"/>
        <v>140056.04860308854</v>
      </c>
      <c r="Z85" s="4">
        <f t="shared" si="126"/>
        <v>158913.03652806225</v>
      </c>
      <c r="AA85" s="4">
        <f t="shared" si="127"/>
        <v>190327.87811877433</v>
      </c>
      <c r="AB85" s="4">
        <f t="shared" si="128"/>
        <v>197996.03246472721</v>
      </c>
      <c r="AC85" s="4">
        <f t="shared" si="129"/>
        <v>226551.44383158299</v>
      </c>
      <c r="AD85" s="4">
        <f t="shared" si="130"/>
        <v>190147.32621474841</v>
      </c>
      <c r="AE85" s="4">
        <f t="shared" si="131"/>
        <v>150489.22595172725</v>
      </c>
      <c r="AF85" s="4">
        <f t="shared" si="132"/>
        <v>216287.43838966812</v>
      </c>
      <c r="AG85" s="4">
        <f t="shared" si="133"/>
        <v>219754.5772706086</v>
      </c>
      <c r="AH85" s="4">
        <f t="shared" si="134"/>
        <v>199885.72410186604</v>
      </c>
      <c r="AI85" s="4">
        <f t="shared" si="135"/>
        <v>198278.92193524053</v>
      </c>
      <c r="AJ85" s="4">
        <f t="shared" si="136"/>
        <v>157415.9893390098</v>
      </c>
      <c r="AK85" s="4">
        <f t="shared" si="137"/>
        <v>195155.93951228625</v>
      </c>
      <c r="AL85" s="4">
        <f t="shared" si="138"/>
        <v>211730.06847556148</v>
      </c>
      <c r="AM85" s="4">
        <f t="shared" si="139"/>
        <v>209747.38182746325</v>
      </c>
      <c r="AN85" s="4">
        <f t="shared" si="140"/>
        <v>189271.57005686036</v>
      </c>
      <c r="AO85" s="4">
        <f t="shared" si="141"/>
        <v>163446.44379528964</v>
      </c>
      <c r="AP85" s="4">
        <f t="shared" si="142"/>
        <v>156019.93685852268</v>
      </c>
      <c r="AQ85" s="4">
        <f t="shared" si="143"/>
        <v>165185.96504321077</v>
      </c>
      <c r="AR85" s="4">
        <f t="shared" si="144"/>
        <v>173504.39420816267</v>
      </c>
      <c r="AS85" s="4">
        <f t="shared" si="145"/>
        <v>229968.90259047787</v>
      </c>
      <c r="AT85" s="4">
        <f t="shared" si="146"/>
        <v>229809.21802162897</v>
      </c>
      <c r="AU85" s="4">
        <f t="shared" si="147"/>
        <v>182819.40373275461</v>
      </c>
      <c r="AV85" s="4">
        <f t="shared" si="148"/>
        <v>169602.31179752038</v>
      </c>
      <c r="AW85" s="4">
        <f t="shared" si="149"/>
        <v>168350.9114865041</v>
      </c>
      <c r="AX85" s="4">
        <f t="shared" si="150"/>
        <v>238386.6018417663</v>
      </c>
      <c r="AY85" s="4">
        <f t="shared" si="151"/>
        <v>196988.10410070646</v>
      </c>
      <c r="AZ85" s="4">
        <f t="shared" si="152"/>
        <v>226846.71333960717</v>
      </c>
      <c r="BA85" s="4">
        <f t="shared" si="153"/>
        <v>217194.95456149903</v>
      </c>
      <c r="BB85" s="4">
        <f t="shared" si="154"/>
        <v>240272.87752896911</v>
      </c>
      <c r="BC85" s="4">
        <f t="shared" si="155"/>
        <v>200656.74757294255</v>
      </c>
      <c r="BD85" s="4">
        <f t="shared" si="156"/>
        <v>193792.79352723347</v>
      </c>
      <c r="BE85" s="4">
        <f t="shared" si="157"/>
        <v>194662.19288413072</v>
      </c>
      <c r="BF85" s="4">
        <f t="shared" si="158"/>
        <v>188691.94935813104</v>
      </c>
      <c r="BG85" s="4">
        <f t="shared" si="159"/>
        <v>206352.65996397991</v>
      </c>
      <c r="BH85" s="4">
        <f t="shared" si="160"/>
        <v>211467.9843942794</v>
      </c>
      <c r="BI85" s="4">
        <f t="shared" si="161"/>
        <v>181312.24415696572</v>
      </c>
      <c r="BJ85" s="4">
        <f t="shared" si="162"/>
        <v>209320.02143992673</v>
      </c>
      <c r="BK85" s="4">
        <f t="shared" si="163"/>
        <v>185029.84086320188</v>
      </c>
      <c r="BL85" s="4">
        <f t="shared" si="164"/>
        <v>211240.14797529267</v>
      </c>
      <c r="BM85" s="4">
        <f t="shared" si="165"/>
        <v>174890.14002337557</v>
      </c>
      <c r="BN85" s="4">
        <f t="shared" si="166"/>
        <v>178863.27887449306</v>
      </c>
      <c r="BO85" s="4">
        <f t="shared" si="167"/>
        <v>197320.75462733014</v>
      </c>
      <c r="BP85" s="4">
        <f t="shared" si="168"/>
        <v>179735.08546672337</v>
      </c>
      <c r="BQ85" s="4">
        <f t="shared" si="105"/>
        <v>196021.12913948516</v>
      </c>
      <c r="BR85" s="4">
        <f t="shared" si="194"/>
        <v>186408.51926696775</v>
      </c>
      <c r="BS85" s="4">
        <f t="shared" si="195"/>
        <v>186751.90595438937</v>
      </c>
      <c r="BT85" s="4">
        <f t="shared" si="196"/>
        <v>200810.3207641833</v>
      </c>
      <c r="BU85" s="4">
        <f t="shared" si="197"/>
        <v>180993.08696811151</v>
      </c>
      <c r="BV85" s="4">
        <f t="shared" si="198"/>
        <v>210852.55692709362</v>
      </c>
      <c r="BW85" s="4">
        <f t="shared" si="199"/>
        <v>198506.58986441774</v>
      </c>
      <c r="BX85" s="4">
        <f t="shared" si="200"/>
        <v>169243.22426041478</v>
      </c>
      <c r="BY85" s="4">
        <f t="shared" si="201"/>
        <v>211925.26005866737</v>
      </c>
      <c r="BZ85" s="4">
        <f t="shared" si="202"/>
        <v>199205.12947455639</v>
      </c>
      <c r="CA85" s="4">
        <f t="shared" si="203"/>
        <v>204342.87656519897</v>
      </c>
      <c r="CB85" s="4">
        <f t="shared" si="169"/>
        <v>169812.97919660844</v>
      </c>
      <c r="CC85" s="4">
        <f t="shared" si="170"/>
        <v>149367.76720236818</v>
      </c>
      <c r="CD85" s="4">
        <f t="shared" si="171"/>
        <v>214354.00944000235</v>
      </c>
      <c r="CE85" s="4">
        <f t="shared" si="172"/>
        <v>197641.57820912491</v>
      </c>
      <c r="CF85" s="4">
        <f t="shared" si="173"/>
        <v>217366.74387070118</v>
      </c>
      <c r="CG85" s="4">
        <f t="shared" si="174"/>
        <v>199397.04917365426</v>
      </c>
      <c r="CH85" s="4">
        <f t="shared" si="175"/>
        <v>186366.03253661192</v>
      </c>
      <c r="CI85" s="4">
        <f t="shared" si="176"/>
        <v>215827.51166123687</v>
      </c>
      <c r="CJ85" s="4">
        <f t="shared" si="177"/>
        <v>234617.91638035464</v>
      </c>
      <c r="CK85" s="4">
        <f t="shared" si="178"/>
        <v>181964.44311083114</v>
      </c>
      <c r="CL85" s="4">
        <f t="shared" si="179"/>
        <v>260288.45964071827</v>
      </c>
      <c r="CM85" s="4">
        <f t="shared" si="180"/>
        <v>221657.19587438973</v>
      </c>
      <c r="CN85" s="4">
        <f t="shared" si="181"/>
        <v>241033.62532600795</v>
      </c>
      <c r="CO85" s="4">
        <f t="shared" si="182"/>
        <v>164755.45870920594</v>
      </c>
      <c r="CP85" s="4">
        <f t="shared" si="183"/>
        <v>190379.15567468735</v>
      </c>
      <c r="CQ85" s="4">
        <f t="shared" si="184"/>
        <v>183101.12471962898</v>
      </c>
      <c r="CR85" s="4">
        <f t="shared" si="185"/>
        <v>181783.99711552408</v>
      </c>
      <c r="CS85" s="4">
        <f t="shared" si="186"/>
        <v>207843.72315821081</v>
      </c>
      <c r="CT85" s="4">
        <f t="shared" si="187"/>
        <v>151117.19249865547</v>
      </c>
      <c r="CU85" s="4">
        <f t="shared" si="188"/>
        <v>179006.42987244163</v>
      </c>
      <c r="CV85" s="4">
        <f t="shared" si="189"/>
        <v>222509.47587283814</v>
      </c>
      <c r="CW85" s="4">
        <f t="shared" si="190"/>
        <v>180633.57677409425</v>
      </c>
      <c r="CX85" s="4">
        <f t="shared" si="191"/>
        <v>159585.21110482447</v>
      </c>
      <c r="CY85" s="4">
        <f t="shared" si="192"/>
        <v>238967.27571200082</v>
      </c>
      <c r="CZ85" s="4">
        <f t="shared" si="193"/>
        <v>186401.83966738961</v>
      </c>
    </row>
    <row r="86" spans="2:104" x14ac:dyDescent="0.25">
      <c r="B86" s="1">
        <v>47483</v>
      </c>
      <c r="C86">
        <v>83</v>
      </c>
      <c r="D86" s="4">
        <f>Table1[[#This Row],[Monthly Income Invested ($)]]</f>
        <v>6773.1488903200006</v>
      </c>
      <c r="E86" s="4">
        <f t="shared" si="104"/>
        <v>188308.74277947345</v>
      </c>
      <c r="F86" s="4">
        <f t="shared" si="106"/>
        <v>210494.86722960515</v>
      </c>
      <c r="G86" s="4">
        <f t="shared" si="107"/>
        <v>212197.38859235981</v>
      </c>
      <c r="H86" s="4">
        <f t="shared" si="108"/>
        <v>197032.48598342584</v>
      </c>
      <c r="I86" s="4">
        <f t="shared" si="109"/>
        <v>190417.65627826977</v>
      </c>
      <c r="J86" s="4">
        <f t="shared" si="110"/>
        <v>191673.54641329884</v>
      </c>
      <c r="K86" s="4">
        <f t="shared" si="111"/>
        <v>152619.38705154552</v>
      </c>
      <c r="L86" s="4">
        <f t="shared" si="112"/>
        <v>222876.87070846412</v>
      </c>
      <c r="M86" s="4">
        <f t="shared" si="113"/>
        <v>175077.70619121549</v>
      </c>
      <c r="N86" s="4">
        <f t="shared" si="114"/>
        <v>229768.67557571872</v>
      </c>
      <c r="O86" s="4">
        <f t="shared" si="115"/>
        <v>182589.16571143153</v>
      </c>
      <c r="P86" s="4">
        <f t="shared" si="116"/>
        <v>239094.7554365586</v>
      </c>
      <c r="Q86" s="4">
        <f t="shared" si="117"/>
        <v>201997.79862364251</v>
      </c>
      <c r="R86" s="4">
        <f t="shared" si="118"/>
        <v>213365.72942074909</v>
      </c>
      <c r="S86" s="4">
        <f t="shared" si="119"/>
        <v>209595.27172497413</v>
      </c>
      <c r="T86" s="4">
        <f t="shared" si="120"/>
        <v>212859.40610016219</v>
      </c>
      <c r="U86" s="4">
        <f t="shared" si="121"/>
        <v>219671.2325557842</v>
      </c>
      <c r="V86" s="4">
        <f t="shared" si="122"/>
        <v>172177.61369960723</v>
      </c>
      <c r="W86" s="4">
        <f t="shared" si="123"/>
        <v>206256.46277398334</v>
      </c>
      <c r="X86" s="4">
        <f t="shared" si="124"/>
        <v>213538.05692028973</v>
      </c>
      <c r="Y86" s="4">
        <f t="shared" si="125"/>
        <v>148229.75797943943</v>
      </c>
      <c r="Z86" s="4">
        <f t="shared" si="126"/>
        <v>167275.3157836629</v>
      </c>
      <c r="AA86" s="4">
        <f t="shared" si="127"/>
        <v>199004.30579028209</v>
      </c>
      <c r="AB86" s="4">
        <f t="shared" si="128"/>
        <v>208234.11192317997</v>
      </c>
      <c r="AC86" s="4">
        <f t="shared" si="129"/>
        <v>237289.24298895572</v>
      </c>
      <c r="AD86" s="4">
        <f t="shared" si="130"/>
        <v>198821.9483672159</v>
      </c>
      <c r="AE86" s="4">
        <f t="shared" si="131"/>
        <v>158767.26710156453</v>
      </c>
      <c r="AF86" s="4">
        <f t="shared" si="132"/>
        <v>225223.46166388481</v>
      </c>
      <c r="AG86" s="4">
        <f t="shared" si="133"/>
        <v>228725.27193363471</v>
      </c>
      <c r="AH86" s="4">
        <f t="shared" si="134"/>
        <v>210156.87316396873</v>
      </c>
      <c r="AI86" s="4">
        <f t="shared" si="135"/>
        <v>203564.97891104626</v>
      </c>
      <c r="AJ86" s="4">
        <f t="shared" si="136"/>
        <v>165763.29812271992</v>
      </c>
      <c r="AK86" s="4">
        <f t="shared" si="137"/>
        <v>203880.64779772912</v>
      </c>
      <c r="AL86" s="4">
        <f t="shared" si="138"/>
        <v>220620.5180506371</v>
      </c>
      <c r="AM86" s="4">
        <f t="shared" si="139"/>
        <v>218618.00453605788</v>
      </c>
      <c r="AN86" s="4">
        <f t="shared" si="140"/>
        <v>197937.43464774897</v>
      </c>
      <c r="AO86" s="4">
        <f t="shared" si="141"/>
        <v>171854.05712356255</v>
      </c>
      <c r="AP86" s="4">
        <f t="shared" si="142"/>
        <v>164353.28511742791</v>
      </c>
      <c r="AQ86" s="4">
        <f t="shared" si="143"/>
        <v>173610.97358396288</v>
      </c>
      <c r="AR86" s="4">
        <f t="shared" si="144"/>
        <v>182012.58704056431</v>
      </c>
      <c r="AS86" s="4">
        <f t="shared" si="145"/>
        <v>239041.74050670266</v>
      </c>
      <c r="AT86" s="4">
        <f t="shared" si="146"/>
        <v>238880.45909216526</v>
      </c>
      <c r="AU86" s="4">
        <f t="shared" si="147"/>
        <v>191420.74666040216</v>
      </c>
      <c r="AV86" s="4">
        <f t="shared" si="148"/>
        <v>178071.4838058156</v>
      </c>
      <c r="AW86" s="4">
        <f t="shared" si="149"/>
        <v>176807.56949168915</v>
      </c>
      <c r="AX86" s="4">
        <f t="shared" si="150"/>
        <v>247543.61675050398</v>
      </c>
      <c r="AY86" s="4">
        <f t="shared" si="151"/>
        <v>205731.13403203353</v>
      </c>
      <c r="AZ86" s="4">
        <f t="shared" si="152"/>
        <v>231918.51187988013</v>
      </c>
      <c r="BA86" s="4">
        <f t="shared" si="153"/>
        <v>227769.0151566453</v>
      </c>
      <c r="BB86" s="4">
        <f t="shared" si="154"/>
        <v>251250.80177604611</v>
      </c>
      <c r="BC86" s="4">
        <f t="shared" si="155"/>
        <v>209436.46393899198</v>
      </c>
      <c r="BD86" s="4">
        <f t="shared" si="156"/>
        <v>202503.87035282582</v>
      </c>
      <c r="BE86" s="4">
        <f t="shared" si="157"/>
        <v>203381.96370329204</v>
      </c>
      <c r="BF86" s="4">
        <f t="shared" si="158"/>
        <v>198767.20736221835</v>
      </c>
      <c r="BG86" s="4">
        <f t="shared" si="159"/>
        <v>215189.33545393971</v>
      </c>
      <c r="BH86" s="4">
        <f t="shared" si="160"/>
        <v>220355.81312854221</v>
      </c>
      <c r="BI86" s="4">
        <f t="shared" si="161"/>
        <v>189898.5154888554</v>
      </c>
      <c r="BJ86" s="4">
        <f t="shared" si="162"/>
        <v>197780.64363490092</v>
      </c>
      <c r="BK86" s="4">
        <f t="shared" si="163"/>
        <v>193653.28816215391</v>
      </c>
      <c r="BL86" s="4">
        <f t="shared" si="164"/>
        <v>220125.69834536561</v>
      </c>
      <c r="BM86" s="4">
        <f t="shared" si="165"/>
        <v>183412.19031392934</v>
      </c>
      <c r="BN86" s="4">
        <f t="shared" si="166"/>
        <v>187425.060553558</v>
      </c>
      <c r="BO86" s="4">
        <f t="shared" si="167"/>
        <v>206067.11106392345</v>
      </c>
      <c r="BP86" s="4">
        <f t="shared" si="168"/>
        <v>188305.5852117106</v>
      </c>
      <c r="BQ86" s="4">
        <f t="shared" si="105"/>
        <v>204754.48932120003</v>
      </c>
      <c r="BR86" s="4">
        <f t="shared" si="194"/>
        <v>195045.75334995743</v>
      </c>
      <c r="BS86" s="4">
        <f t="shared" si="195"/>
        <v>195392.57390425328</v>
      </c>
      <c r="BT86" s="4">
        <f t="shared" si="196"/>
        <v>209591.57286214514</v>
      </c>
      <c r="BU86" s="4">
        <f t="shared" si="197"/>
        <v>189576.16672811264</v>
      </c>
      <c r="BV86" s="4">
        <f t="shared" si="198"/>
        <v>216044.31164046045</v>
      </c>
      <c r="BW86" s="4">
        <f t="shared" si="199"/>
        <v>207264.80465338193</v>
      </c>
      <c r="BX86" s="4">
        <f t="shared" si="200"/>
        <v>174747.04896878169</v>
      </c>
      <c r="BY86" s="4">
        <f t="shared" si="201"/>
        <v>220817.66154957406</v>
      </c>
      <c r="BZ86" s="4">
        <f t="shared" si="202"/>
        <v>209464.36813068116</v>
      </c>
      <c r="CA86" s="4">
        <f t="shared" si="203"/>
        <v>214692.02579540998</v>
      </c>
      <c r="CB86" s="4">
        <f t="shared" si="169"/>
        <v>179557.85522286911</v>
      </c>
      <c r="CC86" s="4">
        <f t="shared" si="170"/>
        <v>158754.85201872964</v>
      </c>
      <c r="CD86" s="4">
        <f t="shared" si="171"/>
        <v>223270.69842472239</v>
      </c>
      <c r="CE86" s="4">
        <f t="shared" si="172"/>
        <v>206391.14288153616</v>
      </c>
      <c r="CF86" s="4">
        <f t="shared" si="173"/>
        <v>226313.56019972821</v>
      </c>
      <c r="CG86" s="4">
        <f t="shared" si="174"/>
        <v>208164.16855571081</v>
      </c>
      <c r="CH86" s="4">
        <f t="shared" si="175"/>
        <v>195002.84175229806</v>
      </c>
      <c r="CI86" s="4">
        <f t="shared" si="176"/>
        <v>226377.64200562853</v>
      </c>
      <c r="CJ86" s="4">
        <f t="shared" si="177"/>
        <v>239631.43089782199</v>
      </c>
      <c r="CK86" s="4">
        <f t="shared" si="178"/>
        <v>190557.23643225947</v>
      </c>
      <c r="CL86" s="4">
        <f t="shared" si="179"/>
        <v>271616.65657475084</v>
      </c>
      <c r="CM86" s="4">
        <f t="shared" si="180"/>
        <v>207582.22505110828</v>
      </c>
      <c r="CN86" s="4">
        <f t="shared" si="181"/>
        <v>250217.11046958805</v>
      </c>
      <c r="CO86" s="4">
        <f t="shared" si="182"/>
        <v>153263.6474932862</v>
      </c>
      <c r="CP86" s="4">
        <f t="shared" si="183"/>
        <v>199056.09612175424</v>
      </c>
      <c r="CQ86" s="4">
        <f t="shared" si="184"/>
        <v>191705.28485714528</v>
      </c>
      <c r="CR86" s="4">
        <f t="shared" si="185"/>
        <v>190374.98597699933</v>
      </c>
      <c r="CS86" s="4">
        <f t="shared" si="186"/>
        <v>216695.30928011294</v>
      </c>
      <c r="CT86" s="4">
        <f t="shared" si="187"/>
        <v>160534.89225770195</v>
      </c>
      <c r="CU86" s="4">
        <f t="shared" si="188"/>
        <v>187569.64306148604</v>
      </c>
      <c r="CV86" s="4">
        <f t="shared" si="189"/>
        <v>231507.71952188652</v>
      </c>
      <c r="CW86" s="4">
        <f t="shared" si="190"/>
        <v>186051.97383860857</v>
      </c>
      <c r="CX86" s="4">
        <f t="shared" si="191"/>
        <v>165161.47091185831</v>
      </c>
      <c r="CY86" s="4">
        <f t="shared" si="192"/>
        <v>248130.09735944084</v>
      </c>
      <c r="CZ86" s="4">
        <f t="shared" si="193"/>
        <v>195039.00695438351</v>
      </c>
    </row>
    <row r="87" spans="2:104" x14ac:dyDescent="0.25">
      <c r="B87" s="1">
        <v>47514</v>
      </c>
      <c r="C87">
        <v>84</v>
      </c>
      <c r="D87" s="4">
        <f>Table1[[#This Row],[Monthly Income Invested ($)]]</f>
        <v>1879.5378237392003</v>
      </c>
      <c r="E87" s="4">
        <f t="shared" si="104"/>
        <v>193483.68360185347</v>
      </c>
      <c r="F87" s="4">
        <f t="shared" si="106"/>
        <v>214479.35372564039</v>
      </c>
      <c r="G87" s="4">
        <f t="shared" si="107"/>
        <v>216198.90030202261</v>
      </c>
      <c r="H87" s="4">
        <f t="shared" si="108"/>
        <v>200882.34866699929</v>
      </c>
      <c r="I87" s="4">
        <f t="shared" si="109"/>
        <v>195629.50308687871</v>
      </c>
      <c r="J87" s="4">
        <f t="shared" si="110"/>
        <v>195469.81970117104</v>
      </c>
      <c r="K87" s="4">
        <f t="shared" si="111"/>
        <v>156025.11874580017</v>
      </c>
      <c r="L87" s="4">
        <f t="shared" si="112"/>
        <v>226985.17723928796</v>
      </c>
      <c r="M87" s="4">
        <f t="shared" si="113"/>
        <v>178708.02107686683</v>
      </c>
      <c r="N87" s="4">
        <f t="shared" si="114"/>
        <v>233945.90015521512</v>
      </c>
      <c r="O87" s="4">
        <f t="shared" si="115"/>
        <v>186294.59519228505</v>
      </c>
      <c r="P87" s="4">
        <f t="shared" si="116"/>
        <v>243365.24081466338</v>
      </c>
      <c r="Q87" s="4">
        <f t="shared" si="117"/>
        <v>205897.31443361813</v>
      </c>
      <c r="R87" s="4">
        <f t="shared" si="118"/>
        <v>218979.16750935142</v>
      </c>
      <c r="S87" s="4">
        <f t="shared" si="119"/>
        <v>209902.84501077604</v>
      </c>
      <c r="T87" s="4">
        <f t="shared" si="120"/>
        <v>191828.24854033519</v>
      </c>
      <c r="U87" s="4">
        <f t="shared" si="121"/>
        <v>223747.48270508123</v>
      </c>
      <c r="V87" s="4">
        <f t="shared" si="122"/>
        <v>175778.92766034251</v>
      </c>
      <c r="W87" s="4">
        <f t="shared" si="123"/>
        <v>206589.07712691766</v>
      </c>
      <c r="X87" s="4">
        <f t="shared" si="124"/>
        <v>219154.51074013402</v>
      </c>
      <c r="Y87" s="4">
        <f t="shared" si="125"/>
        <v>151591.59338297302</v>
      </c>
      <c r="Z87" s="4">
        <f t="shared" si="126"/>
        <v>170827.60676523871</v>
      </c>
      <c r="AA87" s="4">
        <f t="shared" si="127"/>
        <v>202873.88667192412</v>
      </c>
      <c r="AB87" s="4">
        <f t="shared" si="128"/>
        <v>213757.74670557483</v>
      </c>
      <c r="AC87" s="4">
        <f t="shared" si="129"/>
        <v>243321.34256500166</v>
      </c>
      <c r="AD87" s="4">
        <f t="shared" si="130"/>
        <v>202689.70567462724</v>
      </c>
      <c r="AE87" s="4">
        <f t="shared" si="131"/>
        <v>162234.47759631937</v>
      </c>
      <c r="AF87" s="4">
        <f t="shared" si="132"/>
        <v>229355.23410426287</v>
      </c>
      <c r="AG87" s="4">
        <f t="shared" si="133"/>
        <v>209602.85622903923</v>
      </c>
      <c r="AH87" s="4">
        <f t="shared" si="134"/>
        <v>215714.15626807741</v>
      </c>
      <c r="AI87" s="4">
        <f t="shared" si="135"/>
        <v>203917.77939295262</v>
      </c>
      <c r="AJ87" s="4">
        <f t="shared" si="136"/>
        <v>169300.46892768631</v>
      </c>
      <c r="AK87" s="4">
        <f t="shared" si="137"/>
        <v>207798.9920994456</v>
      </c>
      <c r="AL87" s="4">
        <f t="shared" si="138"/>
        <v>224706.26105488266</v>
      </c>
      <c r="AM87" s="4">
        <f t="shared" si="139"/>
        <v>222683.72240515766</v>
      </c>
      <c r="AN87" s="4">
        <f t="shared" si="140"/>
        <v>201796.34681796568</v>
      </c>
      <c r="AO87" s="4">
        <f t="shared" si="141"/>
        <v>175452.13551853737</v>
      </c>
      <c r="AP87" s="4">
        <f t="shared" si="142"/>
        <v>167876.35579234138</v>
      </c>
      <c r="AQ87" s="4">
        <f t="shared" si="143"/>
        <v>177226.62114354171</v>
      </c>
      <c r="AR87" s="4">
        <f t="shared" si="144"/>
        <v>167141.02566123824</v>
      </c>
      <c r="AS87" s="4">
        <f t="shared" si="145"/>
        <v>243311.6957355089</v>
      </c>
      <c r="AT87" s="4">
        <f t="shared" si="146"/>
        <v>243148.8015068261</v>
      </c>
      <c r="AU87" s="4">
        <f t="shared" si="147"/>
        <v>195214.49195074537</v>
      </c>
      <c r="AV87" s="4">
        <f t="shared" si="148"/>
        <v>181731.73646761297</v>
      </c>
      <c r="AW87" s="4">
        <f t="shared" si="149"/>
        <v>180455.18301034524</v>
      </c>
      <c r="AX87" s="4">
        <f t="shared" si="150"/>
        <v>251898.59074174822</v>
      </c>
      <c r="AY87" s="4">
        <f t="shared" si="151"/>
        <v>188701.18487648375</v>
      </c>
      <c r="AZ87" s="4">
        <f t="shared" si="152"/>
        <v>232058.66086452024</v>
      </c>
      <c r="BA87" s="4">
        <f t="shared" si="153"/>
        <v>233634.5107456258</v>
      </c>
      <c r="BB87" s="4">
        <f t="shared" si="154"/>
        <v>257527.22863086613</v>
      </c>
      <c r="BC87" s="4">
        <f t="shared" si="155"/>
        <v>213410.36640212109</v>
      </c>
      <c r="BD87" s="4">
        <f t="shared" si="156"/>
        <v>206408.44688009328</v>
      </c>
      <c r="BE87" s="4">
        <f t="shared" si="157"/>
        <v>207295.32116406417</v>
      </c>
      <c r="BF87" s="4">
        <f t="shared" si="158"/>
        <v>204125.17131479637</v>
      </c>
      <c r="BG87" s="4">
        <f t="shared" si="159"/>
        <v>219220.76663221832</v>
      </c>
      <c r="BH87" s="4">
        <f t="shared" si="160"/>
        <v>224438.90908356683</v>
      </c>
      <c r="BI87" s="4">
        <f t="shared" si="161"/>
        <v>193677.03846748316</v>
      </c>
      <c r="BJ87" s="4">
        <f t="shared" si="162"/>
        <v>203121.34272225091</v>
      </c>
      <c r="BK87" s="4">
        <f t="shared" si="163"/>
        <v>197469.35886751465</v>
      </c>
      <c r="BL87" s="4">
        <f t="shared" si="164"/>
        <v>224206.49315255848</v>
      </c>
      <c r="BM87" s="4">
        <f t="shared" si="165"/>
        <v>187125.85004080783</v>
      </c>
      <c r="BN87" s="4">
        <f t="shared" si="166"/>
        <v>191178.84898283277</v>
      </c>
      <c r="BO87" s="4">
        <f t="shared" si="167"/>
        <v>210007.31999830189</v>
      </c>
      <c r="BP87" s="4">
        <f t="shared" si="168"/>
        <v>192068.1788875669</v>
      </c>
      <c r="BQ87" s="4">
        <f t="shared" si="105"/>
        <v>208681.57203815124</v>
      </c>
      <c r="BR87" s="4">
        <f t="shared" si="194"/>
        <v>198875.74870719621</v>
      </c>
      <c r="BS87" s="4">
        <f t="shared" si="195"/>
        <v>199226.03746703503</v>
      </c>
      <c r="BT87" s="4">
        <f t="shared" si="196"/>
        <v>213567.02641450579</v>
      </c>
      <c r="BU87" s="4">
        <f t="shared" si="197"/>
        <v>193351.46621913297</v>
      </c>
      <c r="BV87" s="4">
        <f t="shared" si="198"/>
        <v>216303.51712689621</v>
      </c>
      <c r="BW87" s="4">
        <f t="shared" si="199"/>
        <v>211216.99052365494</v>
      </c>
      <c r="BX87" s="4">
        <f t="shared" si="200"/>
        <v>175315.98392525504</v>
      </c>
      <c r="BY87" s="4">
        <f t="shared" si="201"/>
        <v>224905.37598880898</v>
      </c>
      <c r="BZ87" s="4">
        <f t="shared" si="202"/>
        <v>215009.53239670731</v>
      </c>
      <c r="CA87" s="4">
        <f t="shared" si="203"/>
        <v>220328.67407056887</v>
      </c>
      <c r="CB87" s="4">
        <f t="shared" si="169"/>
        <v>184579.65551300853</v>
      </c>
      <c r="CC87" s="4">
        <f t="shared" si="170"/>
        <v>163412.59975279661</v>
      </c>
      <c r="CD87" s="4">
        <f t="shared" si="171"/>
        <v>227382.94323270881</v>
      </c>
      <c r="CE87" s="4">
        <f t="shared" si="172"/>
        <v>210334.59213409072</v>
      </c>
      <c r="CF87" s="4">
        <f t="shared" si="173"/>
        <v>230456.23362546469</v>
      </c>
      <c r="CG87" s="4">
        <f t="shared" si="174"/>
        <v>190912.81325850642</v>
      </c>
      <c r="CH87" s="4">
        <f t="shared" si="175"/>
        <v>198832.40799356025</v>
      </c>
      <c r="CI87" s="4">
        <f t="shared" si="176"/>
        <v>232218.78856446623</v>
      </c>
      <c r="CJ87" s="4">
        <f t="shared" si="177"/>
        <v>239713.73298982755</v>
      </c>
      <c r="CK87" s="4">
        <f t="shared" si="178"/>
        <v>194342.34662032127</v>
      </c>
      <c r="CL87" s="4">
        <f t="shared" si="179"/>
        <v>250424.53729969345</v>
      </c>
      <c r="CM87" s="4">
        <f t="shared" si="180"/>
        <v>211537.58512535857</v>
      </c>
      <c r="CN87" s="4">
        <f t="shared" si="181"/>
        <v>254598.81939802313</v>
      </c>
      <c r="CO87" s="4">
        <f t="shared" si="182"/>
        <v>153993.70796082576</v>
      </c>
      <c r="CP87" s="4">
        <f t="shared" si="183"/>
        <v>202926.19490671097</v>
      </c>
      <c r="CQ87" s="4">
        <f t="shared" si="184"/>
        <v>195501.87552945592</v>
      </c>
      <c r="CR87" s="4">
        <f t="shared" si="185"/>
        <v>194158.27366050854</v>
      </c>
      <c r="CS87" s="4">
        <f t="shared" si="186"/>
        <v>220741.80019665326</v>
      </c>
      <c r="CT87" s="4">
        <f t="shared" si="187"/>
        <v>165223.79069595094</v>
      </c>
      <c r="CU87" s="4">
        <f t="shared" si="188"/>
        <v>191324.8773158401</v>
      </c>
      <c r="CV87" s="4">
        <f t="shared" si="189"/>
        <v>235702.3345408446</v>
      </c>
      <c r="CW87" s="4">
        <f t="shared" si="190"/>
        <v>186536.12185855821</v>
      </c>
      <c r="CX87" s="4">
        <f t="shared" si="191"/>
        <v>165802.29770375858</v>
      </c>
      <c r="CY87" s="4">
        <f t="shared" si="192"/>
        <v>252490.93615677446</v>
      </c>
      <c r="CZ87" s="4">
        <f t="shared" si="193"/>
        <v>198868.93484766656</v>
      </c>
    </row>
    <row r="88" spans="2:104" x14ac:dyDescent="0.25">
      <c r="B88" s="1">
        <v>47542</v>
      </c>
      <c r="C88">
        <v>85</v>
      </c>
      <c r="D88" s="4">
        <f>Table1[[#This Row],[Monthly Income Invested ($)]]</f>
        <v>1879.5378237392003</v>
      </c>
      <c r="E88" s="4">
        <f t="shared" si="104"/>
        <v>198749.18588862513</v>
      </c>
      <c r="F88" s="4">
        <f t="shared" si="106"/>
        <v>218503.68508663599</v>
      </c>
      <c r="G88" s="4">
        <f t="shared" si="107"/>
        <v>220240.42712878203</v>
      </c>
      <c r="H88" s="4">
        <f t="shared" si="108"/>
        <v>204770.70997740849</v>
      </c>
      <c r="I88" s="4">
        <f t="shared" si="109"/>
        <v>200932.55721463831</v>
      </c>
      <c r="J88" s="4">
        <f t="shared" si="110"/>
        <v>199304.05572192196</v>
      </c>
      <c r="K88" s="4">
        <f t="shared" si="111"/>
        <v>159464.90775699736</v>
      </c>
      <c r="L88" s="4">
        <f t="shared" si="112"/>
        <v>231134.56683542003</v>
      </c>
      <c r="M88" s="4">
        <f t="shared" si="113"/>
        <v>182374.63911137471</v>
      </c>
      <c r="N88" s="4">
        <f t="shared" si="114"/>
        <v>238164.89698050646</v>
      </c>
      <c r="O88" s="4">
        <f t="shared" si="115"/>
        <v>190037.07896794711</v>
      </c>
      <c r="P88" s="4">
        <f t="shared" si="116"/>
        <v>247678.43104654923</v>
      </c>
      <c r="Q88" s="4">
        <f t="shared" si="117"/>
        <v>209835.82540169352</v>
      </c>
      <c r="R88" s="4">
        <f t="shared" si="118"/>
        <v>224690.84076450428</v>
      </c>
      <c r="S88" s="4">
        <f t="shared" si="119"/>
        <v>210208.11149693443</v>
      </c>
      <c r="T88" s="4">
        <f t="shared" si="120"/>
        <v>192269.07450002187</v>
      </c>
      <c r="U88" s="4">
        <f t="shared" si="121"/>
        <v>227864.49535587124</v>
      </c>
      <c r="V88" s="4">
        <f t="shared" si="122"/>
        <v>179416.25476068514</v>
      </c>
      <c r="W88" s="4">
        <f t="shared" si="123"/>
        <v>186227.27718498447</v>
      </c>
      <c r="X88" s="4">
        <f t="shared" si="124"/>
        <v>224869.25250182557</v>
      </c>
      <c r="Y88" s="4">
        <f t="shared" si="125"/>
        <v>154987.04714054195</v>
      </c>
      <c r="Z88" s="4">
        <f t="shared" si="126"/>
        <v>174415.4206566303</v>
      </c>
      <c r="AA88" s="4">
        <f t="shared" si="127"/>
        <v>206782.16336238256</v>
      </c>
      <c r="AB88" s="4">
        <f t="shared" si="128"/>
        <v>219378.0450966616</v>
      </c>
      <c r="AC88" s="4">
        <f t="shared" si="129"/>
        <v>249459.00388362841</v>
      </c>
      <c r="AD88" s="4">
        <f t="shared" si="130"/>
        <v>206596.14055511271</v>
      </c>
      <c r="AE88" s="4">
        <f t="shared" si="131"/>
        <v>165736.36019602176</v>
      </c>
      <c r="AF88" s="4">
        <f t="shared" si="132"/>
        <v>233528.32426904471</v>
      </c>
      <c r="AG88" s="4">
        <f t="shared" si="133"/>
        <v>213578.42261506882</v>
      </c>
      <c r="AH88" s="4">
        <f t="shared" si="134"/>
        <v>221368.69182650797</v>
      </c>
      <c r="AI88" s="4">
        <f t="shared" si="135"/>
        <v>204267.93387124469</v>
      </c>
      <c r="AJ88" s="4">
        <f t="shared" si="136"/>
        <v>172873.01144070236</v>
      </c>
      <c r="AK88" s="4">
        <f t="shared" si="137"/>
        <v>211756.51984417927</v>
      </c>
      <c r="AL88" s="4">
        <f t="shared" si="138"/>
        <v>228832.8614891707</v>
      </c>
      <c r="AM88" s="4">
        <f t="shared" si="139"/>
        <v>226790.09745294845</v>
      </c>
      <c r="AN88" s="4">
        <f t="shared" si="140"/>
        <v>205693.84810988454</v>
      </c>
      <c r="AO88" s="4">
        <f t="shared" si="141"/>
        <v>179086.19469746193</v>
      </c>
      <c r="AP88" s="4">
        <f t="shared" si="142"/>
        <v>171434.65717400398</v>
      </c>
      <c r="AQ88" s="4">
        <f t="shared" si="143"/>
        <v>180878.42517871634</v>
      </c>
      <c r="AR88" s="4">
        <f t="shared" si="144"/>
        <v>153622.77636743084</v>
      </c>
      <c r="AS88" s="4">
        <f t="shared" si="145"/>
        <v>247624.35051660318</v>
      </c>
      <c r="AT88" s="4">
        <f t="shared" si="146"/>
        <v>247459.82734563356</v>
      </c>
      <c r="AU88" s="4">
        <f t="shared" si="147"/>
        <v>199046.17469399204</v>
      </c>
      <c r="AV88" s="4">
        <f t="shared" si="148"/>
        <v>185428.59165602829</v>
      </c>
      <c r="AW88" s="4">
        <f t="shared" si="149"/>
        <v>184139.27266418788</v>
      </c>
      <c r="AX88" s="4">
        <f t="shared" si="150"/>
        <v>256297.11447290491</v>
      </c>
      <c r="AY88" s="4">
        <f t="shared" si="151"/>
        <v>192467.73454898779</v>
      </c>
      <c r="AZ88" s="4">
        <f t="shared" si="152"/>
        <v>232197.75873177554</v>
      </c>
      <c r="BA88" s="4">
        <f t="shared" si="153"/>
        <v>239602.65250741347</v>
      </c>
      <c r="BB88" s="4">
        <f t="shared" si="154"/>
        <v>263913.49295564555</v>
      </c>
      <c r="BC88" s="4">
        <f t="shared" si="155"/>
        <v>217424.0078898815</v>
      </c>
      <c r="BD88" s="4">
        <f t="shared" si="156"/>
        <v>210352.0691726334</v>
      </c>
      <c r="BE88" s="4">
        <f t="shared" si="157"/>
        <v>211247.81219944402</v>
      </c>
      <c r="BF88" s="4">
        <f t="shared" si="158"/>
        <v>209576.89963654452</v>
      </c>
      <c r="BG88" s="4">
        <f t="shared" si="159"/>
        <v>223292.5121222797</v>
      </c>
      <c r="BH88" s="4">
        <f t="shared" si="160"/>
        <v>228562.8359981417</v>
      </c>
      <c r="BI88" s="4">
        <f t="shared" si="161"/>
        <v>197493.34667589719</v>
      </c>
      <c r="BJ88" s="4">
        <f t="shared" si="162"/>
        <v>208555.50404362951</v>
      </c>
      <c r="BK88" s="4">
        <f t="shared" si="163"/>
        <v>201323.59027992899</v>
      </c>
      <c r="BL88" s="4">
        <f t="shared" si="164"/>
        <v>228328.09590782327</v>
      </c>
      <c r="BM88" s="4">
        <f t="shared" si="165"/>
        <v>190876.64636495512</v>
      </c>
      <c r="BN88" s="4">
        <f t="shared" si="166"/>
        <v>194970.1752964003</v>
      </c>
      <c r="BO88" s="4">
        <f t="shared" si="167"/>
        <v>192588.23791982169</v>
      </c>
      <c r="BP88" s="4">
        <f t="shared" si="168"/>
        <v>195868.39850018176</v>
      </c>
      <c r="BQ88" s="4">
        <f t="shared" si="105"/>
        <v>212647.92558227194</v>
      </c>
      <c r="BR88" s="4">
        <f t="shared" si="194"/>
        <v>202744.04401800738</v>
      </c>
      <c r="BS88" s="4">
        <f t="shared" si="195"/>
        <v>203097.83566544458</v>
      </c>
      <c r="BT88" s="4">
        <f t="shared" si="196"/>
        <v>195824.01105215107</v>
      </c>
      <c r="BU88" s="4">
        <f t="shared" si="197"/>
        <v>197164.5187050635</v>
      </c>
      <c r="BV88" s="4">
        <f t="shared" si="198"/>
        <v>216560.77857218371</v>
      </c>
      <c r="BW88" s="4">
        <f t="shared" si="199"/>
        <v>215208.69825263068</v>
      </c>
      <c r="BX88" s="4">
        <f t="shared" si="200"/>
        <v>175880.65186955483</v>
      </c>
      <c r="BY88" s="4">
        <f t="shared" si="201"/>
        <v>229033.96757243629</v>
      </c>
      <c r="BZ88" s="4">
        <f t="shared" si="202"/>
        <v>198586.56333365</v>
      </c>
      <c r="CA88" s="4">
        <f t="shared" si="203"/>
        <v>226063.96369054305</v>
      </c>
      <c r="CB88" s="4">
        <f t="shared" si="169"/>
        <v>189689.3373082254</v>
      </c>
      <c r="CC88" s="4">
        <f t="shared" si="170"/>
        <v>168151.85807220975</v>
      </c>
      <c r="CD88" s="4">
        <f t="shared" si="171"/>
        <v>231536.31048877511</v>
      </c>
      <c r="CE88" s="4">
        <f t="shared" si="172"/>
        <v>214317.47587917084</v>
      </c>
      <c r="CF88" s="4">
        <f t="shared" si="173"/>
        <v>234640.33378545856</v>
      </c>
      <c r="CG88" s="4">
        <f t="shared" si="174"/>
        <v>194701.47921483067</v>
      </c>
      <c r="CH88" s="4">
        <f t="shared" si="175"/>
        <v>202700.26989723506</v>
      </c>
      <c r="CI88" s="4">
        <f t="shared" si="176"/>
        <v>238162.15518808362</v>
      </c>
      <c r="CJ88" s="4">
        <f t="shared" si="177"/>
        <v>239795.41781614305</v>
      </c>
      <c r="CK88" s="4">
        <f t="shared" si="178"/>
        <v>198165.30791026368</v>
      </c>
      <c r="CL88" s="4">
        <f t="shared" si="179"/>
        <v>256686.5045261773</v>
      </c>
      <c r="CM88" s="4">
        <f t="shared" si="180"/>
        <v>215532.49880035137</v>
      </c>
      <c r="CN88" s="4">
        <f t="shared" si="181"/>
        <v>259024.34541574257</v>
      </c>
      <c r="CO88" s="4">
        <f t="shared" si="182"/>
        <v>154718.29297485878</v>
      </c>
      <c r="CP88" s="4">
        <f t="shared" si="183"/>
        <v>206834.99467951729</v>
      </c>
      <c r="CQ88" s="4">
        <f t="shared" si="184"/>
        <v>179402.78889764071</v>
      </c>
      <c r="CR88" s="4">
        <f t="shared" si="185"/>
        <v>197979.39422085282</v>
      </c>
      <c r="CS88" s="4">
        <f t="shared" si="186"/>
        <v>224828.75602235898</v>
      </c>
      <c r="CT88" s="4">
        <f t="shared" si="187"/>
        <v>169994.74485686931</v>
      </c>
      <c r="CU88" s="4">
        <f t="shared" si="188"/>
        <v>195117.66391273771</v>
      </c>
      <c r="CV88" s="4">
        <f t="shared" si="189"/>
        <v>239938.89570999224</v>
      </c>
      <c r="CW88" s="4">
        <f t="shared" si="190"/>
        <v>187016.63876835824</v>
      </c>
      <c r="CX88" s="4">
        <f t="shared" si="191"/>
        <v>166438.31829471959</v>
      </c>
      <c r="CY88" s="4">
        <f t="shared" si="192"/>
        <v>256895.38334208142</v>
      </c>
      <c r="CZ88" s="4">
        <f t="shared" si="193"/>
        <v>202737.16201988244</v>
      </c>
    </row>
    <row r="89" spans="2:104" x14ac:dyDescent="0.25">
      <c r="B89" s="1">
        <v>47573</v>
      </c>
      <c r="C89">
        <v>86</v>
      </c>
      <c r="D89" s="4">
        <f>Table1[[#This Row],[Monthly Income Invested ($)]]</f>
        <v>1879.5378237392003</v>
      </c>
      <c r="E89" s="4">
        <f t="shared" si="104"/>
        <v>182354.59401412553</v>
      </c>
      <c r="F89" s="4">
        <f t="shared" si="106"/>
        <v>222568.25976124156</v>
      </c>
      <c r="G89" s="4">
        <f t="shared" si="107"/>
        <v>220468.16174905538</v>
      </c>
      <c r="H89" s="4">
        <f t="shared" si="108"/>
        <v>208697.95490092179</v>
      </c>
      <c r="I89" s="4">
        <f t="shared" si="109"/>
        <v>204821.4206105239</v>
      </c>
      <c r="J89" s="4">
        <f t="shared" si="110"/>
        <v>204671.41452079482</v>
      </c>
      <c r="K89" s="4">
        <f t="shared" si="111"/>
        <v>162939.09465830654</v>
      </c>
      <c r="L89" s="4">
        <f t="shared" si="112"/>
        <v>235325.45032751342</v>
      </c>
      <c r="M89" s="4">
        <f t="shared" si="113"/>
        <v>186077.92332622767</v>
      </c>
      <c r="N89" s="4">
        <f t="shared" si="114"/>
        <v>242426.08377405073</v>
      </c>
      <c r="O89" s="4">
        <f t="shared" si="115"/>
        <v>193816.98758136577</v>
      </c>
      <c r="P89" s="4">
        <f t="shared" si="116"/>
        <v>252034.75318075393</v>
      </c>
      <c r="Q89" s="4">
        <f t="shared" si="117"/>
        <v>215387.49016996237</v>
      </c>
      <c r="R89" s="4">
        <f t="shared" si="118"/>
        <v>228817.28699588851</v>
      </c>
      <c r="S89" s="4">
        <f t="shared" si="119"/>
        <v>214189.73043564297</v>
      </c>
      <c r="T89" s="4">
        <f t="shared" si="120"/>
        <v>196071.30306876131</v>
      </c>
      <c r="U89" s="4">
        <f t="shared" si="121"/>
        <v>232022.67813316916</v>
      </c>
      <c r="V89" s="4">
        <f t="shared" si="122"/>
        <v>183089.9551320312</v>
      </c>
      <c r="W89" s="4">
        <f t="shared" si="123"/>
        <v>189969.08778057352</v>
      </c>
      <c r="X89" s="4">
        <f t="shared" si="124"/>
        <v>230684.00224434675</v>
      </c>
      <c r="Y89" s="4">
        <f t="shared" si="125"/>
        <v>159578.85828924066</v>
      </c>
      <c r="Z89" s="4">
        <f t="shared" si="126"/>
        <v>179347.22834186055</v>
      </c>
      <c r="AA89" s="4">
        <f t="shared" si="127"/>
        <v>210729.52281974559</v>
      </c>
      <c r="AB89" s="4">
        <f t="shared" si="128"/>
        <v>223451.36337136742</v>
      </c>
      <c r="AC89" s="4">
        <f t="shared" si="129"/>
        <v>253833.1317462039</v>
      </c>
      <c r="AD89" s="4">
        <f t="shared" si="130"/>
        <v>190881.99975470974</v>
      </c>
      <c r="AE89" s="4">
        <f t="shared" si="131"/>
        <v>166372.87531829081</v>
      </c>
      <c r="AF89" s="4">
        <f t="shared" si="132"/>
        <v>239494.60776749221</v>
      </c>
      <c r="AG89" s="4">
        <f t="shared" si="133"/>
        <v>217593.74466495871</v>
      </c>
      <c r="AH89" s="4">
        <f t="shared" si="134"/>
        <v>227122.18175721107</v>
      </c>
      <c r="AI89" s="4">
        <f t="shared" si="135"/>
        <v>209722.1605377307</v>
      </c>
      <c r="AJ89" s="4">
        <f t="shared" si="136"/>
        <v>176481.27937884859</v>
      </c>
      <c r="AK89" s="4">
        <f t="shared" si="137"/>
        <v>215753.62286636027</v>
      </c>
      <c r="AL89" s="4">
        <f t="shared" si="138"/>
        <v>233000.72792780161</v>
      </c>
      <c r="AM89" s="4">
        <f t="shared" si="139"/>
        <v>230937.53625121713</v>
      </c>
      <c r="AN89" s="4">
        <f t="shared" si="140"/>
        <v>209630.32441472259</v>
      </c>
      <c r="AO89" s="4">
        <f t="shared" si="141"/>
        <v>182756.59446817575</v>
      </c>
      <c r="AP89" s="4">
        <f t="shared" si="142"/>
        <v>176314.30149828826</v>
      </c>
      <c r="AQ89" s="4">
        <f t="shared" si="143"/>
        <v>181401.37481361517</v>
      </c>
      <c r="AR89" s="4">
        <f t="shared" si="144"/>
        <v>157038.54195484435</v>
      </c>
      <c r="AS89" s="4">
        <f t="shared" si="145"/>
        <v>251980.13184550841</v>
      </c>
      <c r="AT89" s="4">
        <f t="shared" si="146"/>
        <v>251813.96344282909</v>
      </c>
      <c r="AU89" s="4">
        <f t="shared" si="147"/>
        <v>202916.17426467116</v>
      </c>
      <c r="AV89" s="4">
        <f t="shared" si="148"/>
        <v>189162.41539632776</v>
      </c>
      <c r="AW89" s="4">
        <f t="shared" si="149"/>
        <v>187860.20321456896</v>
      </c>
      <c r="AX89" s="4">
        <f t="shared" si="150"/>
        <v>260739.62344137317</v>
      </c>
      <c r="AY89" s="4">
        <f t="shared" si="151"/>
        <v>196271.94971821687</v>
      </c>
      <c r="AZ89" s="4">
        <f t="shared" si="152"/>
        <v>238140.75733332083</v>
      </c>
      <c r="BA89" s="4">
        <f t="shared" si="153"/>
        <v>243878.21685622682</v>
      </c>
      <c r="BB89" s="4">
        <f t="shared" si="154"/>
        <v>268432.16570894123</v>
      </c>
      <c r="BC89" s="4">
        <f t="shared" si="155"/>
        <v>221477.78579251951</v>
      </c>
      <c r="BD89" s="4">
        <f t="shared" si="156"/>
        <v>215912.7682068937</v>
      </c>
      <c r="BE89" s="4">
        <f t="shared" si="157"/>
        <v>215239.82814517766</v>
      </c>
      <c r="BF89" s="4">
        <f t="shared" si="158"/>
        <v>215124.03320392326</v>
      </c>
      <c r="BG89" s="4">
        <f t="shared" si="159"/>
        <v>229079.66890815881</v>
      </c>
      <c r="BH89" s="4">
        <f t="shared" si="160"/>
        <v>232728.00218186231</v>
      </c>
      <c r="BI89" s="4">
        <f t="shared" si="161"/>
        <v>201347.81796639538</v>
      </c>
      <c r="BJ89" s="4">
        <f t="shared" si="162"/>
        <v>212520.59690780501</v>
      </c>
      <c r="BK89" s="4">
        <f t="shared" si="163"/>
        <v>205216.36400646748</v>
      </c>
      <c r="BL89" s="4">
        <f t="shared" si="164"/>
        <v>234203.3754099494</v>
      </c>
      <c r="BM89" s="4">
        <f t="shared" si="165"/>
        <v>194664.95065234386</v>
      </c>
      <c r="BN89" s="4">
        <f t="shared" si="166"/>
        <v>198799.41487310349</v>
      </c>
      <c r="BO89" s="4">
        <f t="shared" si="167"/>
        <v>196393.65812275911</v>
      </c>
      <c r="BP89" s="4">
        <f t="shared" si="168"/>
        <v>199706.62030892278</v>
      </c>
      <c r="BQ89" s="4">
        <f t="shared" si="105"/>
        <v>216653.94266183386</v>
      </c>
      <c r="BR89" s="4">
        <f t="shared" si="194"/>
        <v>206651.02228192665</v>
      </c>
      <c r="BS89" s="4">
        <f t="shared" si="195"/>
        <v>207008.35184583822</v>
      </c>
      <c r="BT89" s="4">
        <f t="shared" si="196"/>
        <v>199661.78898641179</v>
      </c>
      <c r="BU89" s="4">
        <f t="shared" si="197"/>
        <v>202494.43560614131</v>
      </c>
      <c r="BV89" s="4">
        <f t="shared" si="198"/>
        <v>216816.11055663155</v>
      </c>
      <c r="BW89" s="4">
        <f t="shared" si="199"/>
        <v>219240.3230588962</v>
      </c>
      <c r="BX89" s="4">
        <f t="shared" si="200"/>
        <v>180838.10110101124</v>
      </c>
      <c r="BY89" s="4">
        <f t="shared" si="201"/>
        <v>233203.84507189985</v>
      </c>
      <c r="BZ89" s="4">
        <f t="shared" si="202"/>
        <v>202451.96679072571</v>
      </c>
      <c r="CA89" s="4">
        <f t="shared" si="203"/>
        <v>231899.62087886676</v>
      </c>
      <c r="CB89" s="4">
        <f t="shared" si="169"/>
        <v>193465.76850504684</v>
      </c>
      <c r="CC89" s="4">
        <f t="shared" si="170"/>
        <v>172974.05341221264</v>
      </c>
      <c r="CD89" s="4">
        <f t="shared" si="171"/>
        <v>235731.21141740205</v>
      </c>
      <c r="CE89" s="4">
        <f t="shared" si="172"/>
        <v>218340.18846170176</v>
      </c>
      <c r="CF89" s="4">
        <f t="shared" si="173"/>
        <v>238866.27494705236</v>
      </c>
      <c r="CG89" s="4">
        <f t="shared" si="174"/>
        <v>198528.03183071819</v>
      </c>
      <c r="CH89" s="4">
        <f t="shared" si="175"/>
        <v>203059.555696745</v>
      </c>
      <c r="CI89" s="4">
        <f t="shared" si="176"/>
        <v>242423.31456370367</v>
      </c>
      <c r="CJ89" s="4">
        <f t="shared" si="177"/>
        <v>244072.90981804367</v>
      </c>
      <c r="CK89" s="4">
        <f t="shared" si="178"/>
        <v>202026.49881310551</v>
      </c>
      <c r="CL89" s="4">
        <f t="shared" si="179"/>
        <v>261132.90739517828</v>
      </c>
      <c r="CM89" s="4">
        <f t="shared" si="180"/>
        <v>219567.3616120941</v>
      </c>
      <c r="CN89" s="4">
        <f t="shared" si="181"/>
        <v>263494.12669363921</v>
      </c>
      <c r="CO89" s="4">
        <f t="shared" si="182"/>
        <v>158145.01372834656</v>
      </c>
      <c r="CP89" s="4">
        <f t="shared" si="183"/>
        <v>210782.88245005166</v>
      </c>
      <c r="CQ89" s="4">
        <f t="shared" si="184"/>
        <v>184421.87552708865</v>
      </c>
      <c r="CR89" s="4">
        <f t="shared" si="185"/>
        <v>201838.72598680053</v>
      </c>
      <c r="CS89" s="4">
        <f t="shared" si="186"/>
        <v>230642.79707648949</v>
      </c>
      <c r="CT89" s="4">
        <f t="shared" si="187"/>
        <v>174849.19071560373</v>
      </c>
      <c r="CU89" s="4">
        <f t="shared" si="188"/>
        <v>198948.37837560428</v>
      </c>
      <c r="CV89" s="4">
        <f t="shared" si="189"/>
        <v>244217.82249083137</v>
      </c>
      <c r="CW89" s="4">
        <f t="shared" si="190"/>
        <v>190766.34297978104</v>
      </c>
      <c r="CX89" s="4">
        <f t="shared" si="191"/>
        <v>169982.23930140599</v>
      </c>
      <c r="CY89" s="4">
        <f t="shared" si="192"/>
        <v>261343.87499924144</v>
      </c>
      <c r="CZ89" s="4">
        <f t="shared" si="193"/>
        <v>203096.17112847252</v>
      </c>
    </row>
    <row r="90" spans="2:104" x14ac:dyDescent="0.25">
      <c r="B90" s="1">
        <v>47603</v>
      </c>
      <c r="C90">
        <v>87</v>
      </c>
      <c r="D90" s="4">
        <f>Table1[[#This Row],[Monthly Income Invested ($)]]</f>
        <v>1879.5378237392003</v>
      </c>
      <c r="E90" s="4">
        <f t="shared" si="104"/>
        <v>186057.67777800598</v>
      </c>
      <c r="F90" s="4">
        <f t="shared" si="106"/>
        <v>226673.48018259316</v>
      </c>
      <c r="G90" s="4">
        <f t="shared" si="107"/>
        <v>220694.18835967669</v>
      </c>
      <c r="H90" s="4">
        <f t="shared" si="108"/>
        <v>212664.4722736702</v>
      </c>
      <c r="I90" s="4">
        <f t="shared" si="109"/>
        <v>208749.17264036834</v>
      </c>
      <c r="J90" s="4">
        <f t="shared" si="110"/>
        <v>210132.70209864795</v>
      </c>
      <c r="K90" s="4">
        <f t="shared" si="111"/>
        <v>166448.0234286288</v>
      </c>
      <c r="L90" s="4">
        <f t="shared" si="112"/>
        <v>239558.24265452774</v>
      </c>
      <c r="M90" s="4">
        <f t="shared" si="113"/>
        <v>189818.24038322916</v>
      </c>
      <c r="N90" s="4">
        <f t="shared" si="114"/>
        <v>246729.88243553042</v>
      </c>
      <c r="O90" s="4">
        <f t="shared" si="115"/>
        <v>197634.69528091862</v>
      </c>
      <c r="P90" s="4">
        <f t="shared" si="116"/>
        <v>256434.63853630068</v>
      </c>
      <c r="Q90" s="4">
        <f t="shared" si="117"/>
        <v>221036.30907167593</v>
      </c>
      <c r="R90" s="4">
        <f t="shared" si="118"/>
        <v>232984.9976895866</v>
      </c>
      <c r="S90" s="4">
        <f t="shared" si="119"/>
        <v>218211.16556373858</v>
      </c>
      <c r="T90" s="4">
        <f t="shared" si="120"/>
        <v>199911.55392318813</v>
      </c>
      <c r="U90" s="4">
        <f t="shared" si="121"/>
        <v>236222.44273824006</v>
      </c>
      <c r="V90" s="4">
        <f t="shared" si="122"/>
        <v>186800.39250709073</v>
      </c>
      <c r="W90" s="4">
        <f t="shared" si="123"/>
        <v>193748.31648211845</v>
      </c>
      <c r="X90" s="4">
        <f t="shared" si="124"/>
        <v>236600.51010736203</v>
      </c>
      <c r="Y90" s="4">
        <f t="shared" si="125"/>
        <v>164251.02613304157</v>
      </c>
      <c r="Z90" s="4">
        <f t="shared" si="126"/>
        <v>184365.34266158231</v>
      </c>
      <c r="AA90" s="4">
        <f t="shared" si="127"/>
        <v>214716.35587168226</v>
      </c>
      <c r="AB90" s="4">
        <f t="shared" si="128"/>
        <v>227565.4148288203</v>
      </c>
      <c r="AC90" s="4">
        <f t="shared" si="129"/>
        <v>258251.00088740513</v>
      </c>
      <c r="AD90" s="4">
        <f t="shared" si="130"/>
        <v>196101.97257415639</v>
      </c>
      <c r="AE90" s="4">
        <f t="shared" si="131"/>
        <v>167004.61657714285</v>
      </c>
      <c r="AF90" s="4">
        <f t="shared" si="132"/>
        <v>245565.30122716253</v>
      </c>
      <c r="AG90" s="4">
        <f t="shared" si="133"/>
        <v>221649.2199353475</v>
      </c>
      <c r="AH90" s="4">
        <f t="shared" si="134"/>
        <v>232976.35776170148</v>
      </c>
      <c r="AI90" s="4">
        <f t="shared" si="135"/>
        <v>215271.83617088021</v>
      </c>
      <c r="AJ90" s="4">
        <f t="shared" si="136"/>
        <v>180125.62999637629</v>
      </c>
      <c r="AK90" s="4">
        <f t="shared" si="137"/>
        <v>219790.69691876307</v>
      </c>
      <c r="AL90" s="4">
        <f t="shared" si="138"/>
        <v>237210.27303081882</v>
      </c>
      <c r="AM90" s="4">
        <f t="shared" si="139"/>
        <v>235126.44943746849</v>
      </c>
      <c r="AN90" s="4">
        <f t="shared" si="140"/>
        <v>213606.16548260901</v>
      </c>
      <c r="AO90" s="4">
        <f t="shared" si="141"/>
        <v>186463.69823659671</v>
      </c>
      <c r="AP90" s="4">
        <f t="shared" si="142"/>
        <v>181279.33959824752</v>
      </c>
      <c r="AQ90" s="4">
        <f t="shared" si="143"/>
        <v>181920.40232625225</v>
      </c>
      <c r="AR90" s="4">
        <f t="shared" si="144"/>
        <v>160488.46519813198</v>
      </c>
      <c r="AS90" s="4">
        <f t="shared" si="145"/>
        <v>256379.47098770269</v>
      </c>
      <c r="AT90" s="4">
        <f t="shared" si="146"/>
        <v>256211.64090099657</v>
      </c>
      <c r="AU90" s="4">
        <f t="shared" si="147"/>
        <v>206824.87383105708</v>
      </c>
      <c r="AV90" s="4">
        <f t="shared" si="148"/>
        <v>192933.57737403025</v>
      </c>
      <c r="AW90" s="4">
        <f t="shared" si="149"/>
        <v>191618.34307045385</v>
      </c>
      <c r="AX90" s="4">
        <f t="shared" si="150"/>
        <v>265226.55749952613</v>
      </c>
      <c r="AY90" s="4">
        <f t="shared" si="151"/>
        <v>200114.20703913824</v>
      </c>
      <c r="AZ90" s="4">
        <f t="shared" si="152"/>
        <v>244187.75841039314</v>
      </c>
      <c r="BA90" s="4">
        <f t="shared" si="153"/>
        <v>248196.53684852828</v>
      </c>
      <c r="BB90" s="4">
        <f t="shared" si="154"/>
        <v>272996.02518976986</v>
      </c>
      <c r="BC90" s="4">
        <f t="shared" si="155"/>
        <v>225572.1014741839</v>
      </c>
      <c r="BD90" s="4">
        <f t="shared" si="156"/>
        <v>221570.77947425356</v>
      </c>
      <c r="BE90" s="4">
        <f t="shared" si="157"/>
        <v>219271.76425036864</v>
      </c>
      <c r="BF90" s="4">
        <f t="shared" si="158"/>
        <v>220768.24160873113</v>
      </c>
      <c r="BG90" s="4">
        <f t="shared" si="159"/>
        <v>234968.10093779082</v>
      </c>
      <c r="BH90" s="4">
        <f t="shared" si="160"/>
        <v>236934.82002742012</v>
      </c>
      <c r="BI90" s="4">
        <f t="shared" si="161"/>
        <v>205240.83396979852</v>
      </c>
      <c r="BJ90" s="4">
        <f t="shared" si="162"/>
        <v>216525.34070062227</v>
      </c>
      <c r="BK90" s="4">
        <f t="shared" si="163"/>
        <v>209148.06547027137</v>
      </c>
      <c r="BL90" s="4">
        <f t="shared" si="164"/>
        <v>240181.47230336274</v>
      </c>
      <c r="BM90" s="4">
        <f t="shared" si="165"/>
        <v>198491.13798260651</v>
      </c>
      <c r="BN90" s="4">
        <f t="shared" si="166"/>
        <v>202666.94684557372</v>
      </c>
      <c r="BO90" s="4">
        <f t="shared" si="167"/>
        <v>200237.13252772589</v>
      </c>
      <c r="BP90" s="4">
        <f t="shared" si="168"/>
        <v>203583.22433575121</v>
      </c>
      <c r="BQ90" s="4">
        <f t="shared" si="105"/>
        <v>220700.0199121914</v>
      </c>
      <c r="BR90" s="4">
        <f t="shared" si="194"/>
        <v>210597.0703284851</v>
      </c>
      <c r="BS90" s="4">
        <f t="shared" si="195"/>
        <v>210957.9731880358</v>
      </c>
      <c r="BT90" s="4">
        <f t="shared" si="196"/>
        <v>203537.9447000151</v>
      </c>
      <c r="BU90" s="4">
        <f t="shared" si="197"/>
        <v>207917.62605298799</v>
      </c>
      <c r="BV90" s="4">
        <f t="shared" si="198"/>
        <v>217069.52755119602</v>
      </c>
      <c r="BW90" s="4">
        <f t="shared" si="199"/>
        <v>223312.26411322437</v>
      </c>
      <c r="BX90" s="4">
        <f t="shared" si="200"/>
        <v>185882.30569401814</v>
      </c>
      <c r="BY90" s="4">
        <f t="shared" si="201"/>
        <v>237415.42134635805</v>
      </c>
      <c r="BZ90" s="4">
        <f t="shared" si="202"/>
        <v>206356.02428237218</v>
      </c>
      <c r="CA90" s="4">
        <f t="shared" si="203"/>
        <v>237837.40206798614</v>
      </c>
      <c r="CB90" s="4">
        <f t="shared" si="169"/>
        <v>197279.96401383652</v>
      </c>
      <c r="CC90" s="4">
        <f t="shared" si="170"/>
        <v>177880.63717066558</v>
      </c>
      <c r="CD90" s="4">
        <f t="shared" si="171"/>
        <v>239968.06135531527</v>
      </c>
      <c r="CE90" s="4">
        <f t="shared" si="172"/>
        <v>222403.12817005799</v>
      </c>
      <c r="CF90" s="4">
        <f t="shared" si="173"/>
        <v>243134.47552026209</v>
      </c>
      <c r="CG90" s="4">
        <f t="shared" si="174"/>
        <v>202392.84997276458</v>
      </c>
      <c r="CH90" s="4">
        <f t="shared" si="175"/>
        <v>203416.14685275863</v>
      </c>
      <c r="CI90" s="4">
        <f t="shared" si="176"/>
        <v>246727.08553307989</v>
      </c>
      <c r="CJ90" s="4">
        <f t="shared" si="177"/>
        <v>248393.1767399633</v>
      </c>
      <c r="CK90" s="4">
        <f t="shared" si="178"/>
        <v>205926.30162497578</v>
      </c>
      <c r="CL90" s="4">
        <f t="shared" si="179"/>
        <v>265623.77429286932</v>
      </c>
      <c r="CM90" s="4">
        <f t="shared" si="180"/>
        <v>223642.57305195424</v>
      </c>
      <c r="CN90" s="4">
        <f t="shared" si="181"/>
        <v>268008.6057843148</v>
      </c>
      <c r="CO90" s="4">
        <f t="shared" si="182"/>
        <v>161606.00168936924</v>
      </c>
      <c r="CP90" s="4">
        <f t="shared" si="183"/>
        <v>214770.24909829139</v>
      </c>
      <c r="CQ90" s="4">
        <f t="shared" si="184"/>
        <v>189528.7961725519</v>
      </c>
      <c r="CR90" s="4">
        <f t="shared" si="185"/>
        <v>205736.65107040774</v>
      </c>
      <c r="CS90" s="4">
        <f t="shared" si="186"/>
        <v>236558.58384906728</v>
      </c>
      <c r="CT90" s="4">
        <f t="shared" si="187"/>
        <v>179788.589376866</v>
      </c>
      <c r="CU90" s="4">
        <f t="shared" si="188"/>
        <v>202817.39998309952</v>
      </c>
      <c r="CV90" s="4">
        <f t="shared" si="189"/>
        <v>248539.53853947888</v>
      </c>
      <c r="CW90" s="4">
        <f t="shared" si="190"/>
        <v>194553.54423331804</v>
      </c>
      <c r="CX90" s="4">
        <f t="shared" si="191"/>
        <v>173561.59951815926</v>
      </c>
      <c r="CY90" s="4">
        <f t="shared" si="192"/>
        <v>265836.85157297307</v>
      </c>
      <c r="CZ90" s="4">
        <f t="shared" si="193"/>
        <v>203452.48766874819</v>
      </c>
    </row>
    <row r="91" spans="2:104" x14ac:dyDescent="0.25">
      <c r="B91" s="1">
        <v>47634</v>
      </c>
      <c r="C91">
        <v>88</v>
      </c>
      <c r="D91" s="4">
        <f>Table1[[#This Row],[Monthly Income Invested ($)]]</f>
        <v>1879.5378237392003</v>
      </c>
      <c r="E91" s="4">
        <f t="shared" si="104"/>
        <v>153736.21182741545</v>
      </c>
      <c r="F91" s="4">
        <f t="shared" si="106"/>
        <v>230819.75280815829</v>
      </c>
      <c r="G91" s="4">
        <f t="shared" si="107"/>
        <v>220918.51977071833</v>
      </c>
      <c r="H91" s="4">
        <f t="shared" si="108"/>
        <v>195003.58933813148</v>
      </c>
      <c r="I91" s="4">
        <f t="shared" si="109"/>
        <v>212716.20219051122</v>
      </c>
      <c r="J91" s="4">
        <f t="shared" si="110"/>
        <v>194120.60598820215</v>
      </c>
      <c r="K91" s="4">
        <f t="shared" si="111"/>
        <v>169992.04148665429</v>
      </c>
      <c r="L91" s="4">
        <f t="shared" si="112"/>
        <v>219450.026614331</v>
      </c>
      <c r="M91" s="4">
        <f t="shared" si="113"/>
        <v>193595.96061080066</v>
      </c>
      <c r="N91" s="4">
        <f t="shared" si="114"/>
        <v>251076.71908362492</v>
      </c>
      <c r="O91" s="4">
        <f t="shared" si="115"/>
        <v>181341.52205172033</v>
      </c>
      <c r="P91" s="4">
        <f t="shared" si="116"/>
        <v>260878.52274540288</v>
      </c>
      <c r="Q91" s="4">
        <f t="shared" si="117"/>
        <v>226783.98230416948</v>
      </c>
      <c r="R91" s="4">
        <f t="shared" si="118"/>
        <v>237194.38549022167</v>
      </c>
      <c r="S91" s="4">
        <f t="shared" si="119"/>
        <v>222272.81504311517</v>
      </c>
      <c r="T91" s="4">
        <f t="shared" si="120"/>
        <v>203790.20728615922</v>
      </c>
      <c r="U91" s="4">
        <f t="shared" si="121"/>
        <v>240464.20498936166</v>
      </c>
      <c r="V91" s="4">
        <f t="shared" si="122"/>
        <v>190547.93425590085</v>
      </c>
      <c r="W91" s="4">
        <f t="shared" si="123"/>
        <v>197565.33747067885</v>
      </c>
      <c r="X91" s="4">
        <f t="shared" si="124"/>
        <v>242620.55685798009</v>
      </c>
      <c r="Y91" s="4">
        <f t="shared" si="125"/>
        <v>169004.956914109</v>
      </c>
      <c r="Z91" s="4">
        <f t="shared" si="126"/>
        <v>189471.27398189923</v>
      </c>
      <c r="AA91" s="4">
        <f t="shared" si="127"/>
        <v>218743.05725413829</v>
      </c>
      <c r="AB91" s="4">
        <f t="shared" si="128"/>
        <v>231720.60680084772</v>
      </c>
      <c r="AC91" s="4">
        <f t="shared" si="129"/>
        <v>262713.04872001841</v>
      </c>
      <c r="AD91" s="4">
        <f t="shared" si="130"/>
        <v>201413.29491794333</v>
      </c>
      <c r="AE91" s="4">
        <f t="shared" si="131"/>
        <v>167631.61977655347</v>
      </c>
      <c r="AF91" s="4">
        <f t="shared" si="132"/>
        <v>251742.2318223771</v>
      </c>
      <c r="AG91" s="4">
        <f t="shared" si="133"/>
        <v>225745.24995844017</v>
      </c>
      <c r="AH91" s="4">
        <f t="shared" si="134"/>
        <v>238932.98184627047</v>
      </c>
      <c r="AI91" s="4">
        <f t="shared" si="135"/>
        <v>220918.63112760984</v>
      </c>
      <c r="AJ91" s="4">
        <f t="shared" si="136"/>
        <v>183806.42412007926</v>
      </c>
      <c r="AK91" s="4">
        <f t="shared" si="137"/>
        <v>223868.14171168991</v>
      </c>
      <c r="AL91" s="4">
        <f t="shared" si="138"/>
        <v>241461.91358486621</v>
      </c>
      <c r="AM91" s="4">
        <f t="shared" si="139"/>
        <v>239357.25175558237</v>
      </c>
      <c r="AN91" s="4">
        <f t="shared" si="140"/>
        <v>217621.76496117431</v>
      </c>
      <c r="AO91" s="4">
        <f t="shared" si="141"/>
        <v>190207.87304270189</v>
      </c>
      <c r="AP91" s="4">
        <f t="shared" si="142"/>
        <v>186331.26586495608</v>
      </c>
      <c r="AQ91" s="4">
        <f t="shared" si="143"/>
        <v>182435.53713254456</v>
      </c>
      <c r="AR91" s="4">
        <f t="shared" si="144"/>
        <v>163972.8876738525</v>
      </c>
      <c r="AS91" s="4">
        <f t="shared" si="145"/>
        <v>260822.80352131891</v>
      </c>
      <c r="AT91" s="4">
        <f t="shared" si="146"/>
        <v>260653.29513374573</v>
      </c>
      <c r="AU91" s="4">
        <f t="shared" si="147"/>
        <v>210772.66039310684</v>
      </c>
      <c r="AV91" s="4">
        <f t="shared" si="148"/>
        <v>196742.45097150977</v>
      </c>
      <c r="AW91" s="4">
        <f t="shared" si="149"/>
        <v>195414.0643248976</v>
      </c>
      <c r="AX91" s="4">
        <f t="shared" si="150"/>
        <v>269758.36089826061</v>
      </c>
      <c r="AY91" s="4">
        <f t="shared" si="151"/>
        <v>203994.88693326883</v>
      </c>
      <c r="AZ91" s="4">
        <f t="shared" si="152"/>
        <v>250340.58200631425</v>
      </c>
      <c r="BA91" s="4">
        <f t="shared" si="153"/>
        <v>252558.04004075276</v>
      </c>
      <c r="BB91" s="4">
        <f t="shared" si="154"/>
        <v>277605.52326540678</v>
      </c>
      <c r="BC91" s="4">
        <f t="shared" si="155"/>
        <v>229707.36031266494</v>
      </c>
      <c r="BD91" s="4">
        <f t="shared" si="156"/>
        <v>227327.80593879221</v>
      </c>
      <c r="BE91" s="4">
        <f t="shared" si="157"/>
        <v>223344.01971661151</v>
      </c>
      <c r="BF91" s="4">
        <f t="shared" si="158"/>
        <v>203860.10129456082</v>
      </c>
      <c r="BG91" s="4">
        <f t="shared" si="159"/>
        <v>240959.58052794138</v>
      </c>
      <c r="BH91" s="4">
        <f t="shared" si="160"/>
        <v>241183.70605143352</v>
      </c>
      <c r="BI91" s="4">
        <f t="shared" si="161"/>
        <v>209172.7801332357</v>
      </c>
      <c r="BJ91" s="4">
        <f t="shared" si="162"/>
        <v>220570.13193136768</v>
      </c>
      <c r="BK91" s="4">
        <f t="shared" si="163"/>
        <v>213119.08394871329</v>
      </c>
      <c r="BL91" s="4">
        <f t="shared" si="164"/>
        <v>246264.18589241081</v>
      </c>
      <c r="BM91" s="4">
        <f t="shared" si="165"/>
        <v>202355.58718617179</v>
      </c>
      <c r="BN91" s="4">
        <f t="shared" si="166"/>
        <v>206573.15413776867</v>
      </c>
      <c r="BO91" s="4">
        <f t="shared" si="167"/>
        <v>183707.13750906812</v>
      </c>
      <c r="BP91" s="4">
        <f t="shared" si="168"/>
        <v>207498.59440284793</v>
      </c>
      <c r="BQ91" s="4">
        <f t="shared" si="105"/>
        <v>224786.55793505252</v>
      </c>
      <c r="BR91" s="4">
        <f t="shared" si="194"/>
        <v>214582.57885550917</v>
      </c>
      <c r="BS91" s="4">
        <f t="shared" si="195"/>
        <v>214947.09074365537</v>
      </c>
      <c r="BT91" s="4">
        <f t="shared" si="196"/>
        <v>186707.57577367901</v>
      </c>
      <c r="BU91" s="4">
        <f t="shared" si="197"/>
        <v>213435.72233265449</v>
      </c>
      <c r="BV91" s="4">
        <f t="shared" si="198"/>
        <v>217321.04391830126</v>
      </c>
      <c r="BW91" s="4">
        <f t="shared" si="199"/>
        <v>227424.92457809582</v>
      </c>
      <c r="BX91" s="4">
        <f t="shared" si="200"/>
        <v>191014.78386740267</v>
      </c>
      <c r="BY91" s="4">
        <f t="shared" si="201"/>
        <v>241669.11338356085</v>
      </c>
      <c r="BZ91" s="4">
        <f t="shared" si="202"/>
        <v>210299.12234893511</v>
      </c>
      <c r="CA91" s="4">
        <f t="shared" si="203"/>
        <v>243879.09442791512</v>
      </c>
      <c r="CB91" s="4">
        <f t="shared" si="169"/>
        <v>201132.30147771409</v>
      </c>
      <c r="CC91" s="4">
        <f t="shared" si="170"/>
        <v>182873.08614489145</v>
      </c>
      <c r="CD91" s="4">
        <f t="shared" si="171"/>
        <v>244247.27979260762</v>
      </c>
      <c r="CE91" s="4">
        <f t="shared" si="172"/>
        <v>226506.69727549778</v>
      </c>
      <c r="CF91" s="4">
        <f t="shared" si="173"/>
        <v>247445.35809920391</v>
      </c>
      <c r="CG91" s="4">
        <f t="shared" si="174"/>
        <v>206296.31629623144</v>
      </c>
      <c r="CH91" s="4">
        <f t="shared" si="175"/>
        <v>203770.06357510213</v>
      </c>
      <c r="CI91" s="4">
        <f t="shared" si="176"/>
        <v>251073.8942121499</v>
      </c>
      <c r="CJ91" s="4">
        <f t="shared" si="177"/>
        <v>252756.64633110212</v>
      </c>
      <c r="CK91" s="4">
        <f t="shared" si="178"/>
        <v>209865.10246496473</v>
      </c>
      <c r="CL91" s="4">
        <f t="shared" si="179"/>
        <v>270159.54985953722</v>
      </c>
      <c r="CM91" s="4">
        <f t="shared" si="180"/>
        <v>227758.53660621299</v>
      </c>
      <c r="CN91" s="4">
        <f t="shared" si="181"/>
        <v>272568.2296658972</v>
      </c>
      <c r="CO91" s="4">
        <f t="shared" si="182"/>
        <v>165101.59953000213</v>
      </c>
      <c r="CP91" s="4">
        <f t="shared" si="183"/>
        <v>218797.48941301351</v>
      </c>
      <c r="CQ91" s="4">
        <f t="shared" si="184"/>
        <v>194725.08792931077</v>
      </c>
      <c r="CR91" s="4">
        <f t="shared" si="185"/>
        <v>209673.55540485101</v>
      </c>
      <c r="CS91" s="4">
        <f t="shared" si="186"/>
        <v>242577.89689016517</v>
      </c>
      <c r="CT91" s="4">
        <f t="shared" si="187"/>
        <v>184814.42751470036</v>
      </c>
      <c r="CU91" s="4">
        <f t="shared" si="188"/>
        <v>206725.11180666971</v>
      </c>
      <c r="CV91" s="4">
        <f t="shared" si="189"/>
        <v>252904.47174861288</v>
      </c>
      <c r="CW91" s="4">
        <f t="shared" si="190"/>
        <v>198378.61749939041</v>
      </c>
      <c r="CX91" s="4">
        <f t="shared" si="191"/>
        <v>177176.75333708007</v>
      </c>
      <c r="CY91" s="4">
        <f t="shared" si="192"/>
        <v>270374.75791244203</v>
      </c>
      <c r="CZ91" s="4">
        <f t="shared" si="193"/>
        <v>203806.13183497178</v>
      </c>
    </row>
    <row r="92" spans="2:104" x14ac:dyDescent="0.25">
      <c r="B92" s="1">
        <v>47664</v>
      </c>
      <c r="C92">
        <v>89</v>
      </c>
      <c r="D92" s="4">
        <f>Table1[[#This Row],[Monthly Income Invested ($)]]</f>
        <v>1879.5378237392003</v>
      </c>
      <c r="E92" s="4">
        <f t="shared" si="104"/>
        <v>141437.80059248593</v>
      </c>
      <c r="F92" s="4">
        <f t="shared" si="106"/>
        <v>230968.14248583632</v>
      </c>
      <c r="G92" s="4">
        <f t="shared" si="107"/>
        <v>225007.2427921647</v>
      </c>
      <c r="H92" s="4">
        <f t="shared" si="108"/>
        <v>198833.16305525199</v>
      </c>
      <c r="I92" s="4">
        <f t="shared" si="109"/>
        <v>216722.90203615554</v>
      </c>
      <c r="J92" s="4">
        <f t="shared" si="110"/>
        <v>194544.23926702986</v>
      </c>
      <c r="K92" s="4">
        <f t="shared" si="111"/>
        <v>173571.49972526002</v>
      </c>
      <c r="L92" s="4">
        <f t="shared" si="112"/>
        <v>219683.68923846271</v>
      </c>
      <c r="M92" s="4">
        <f t="shared" si="113"/>
        <v>198863.42774522887</v>
      </c>
      <c r="N92" s="4">
        <f t="shared" si="114"/>
        <v>255467.02409820037</v>
      </c>
      <c r="O92" s="4">
        <f t="shared" si="115"/>
        <v>186394.53651136465</v>
      </c>
      <c r="P92" s="4">
        <f t="shared" si="116"/>
        <v>265366.84579659614</v>
      </c>
      <c r="Q92" s="4">
        <f t="shared" si="117"/>
        <v>230931.35995095037</v>
      </c>
      <c r="R92" s="4">
        <f t="shared" si="118"/>
        <v>241445.8671688631</v>
      </c>
      <c r="S92" s="4">
        <f t="shared" si="119"/>
        <v>226375.08101728553</v>
      </c>
      <c r="T92" s="4">
        <f t="shared" si="120"/>
        <v>207707.64718276</v>
      </c>
      <c r="U92" s="4">
        <f t="shared" si="121"/>
        <v>244748.38486299448</v>
      </c>
      <c r="V92" s="4">
        <f t="shared" si="122"/>
        <v>194332.95142219905</v>
      </c>
      <c r="W92" s="4">
        <f t="shared" si="123"/>
        <v>201420.52866912485</v>
      </c>
      <c r="X92" s="4">
        <f t="shared" si="124"/>
        <v>246926.3002502991</v>
      </c>
      <c r="Y92" s="4">
        <f t="shared" si="125"/>
        <v>172574.54430698929</v>
      </c>
      <c r="Z92" s="4">
        <f t="shared" si="126"/>
        <v>193245.52454545742</v>
      </c>
      <c r="AA92" s="4">
        <f t="shared" si="127"/>
        <v>224450.59857982493</v>
      </c>
      <c r="AB92" s="4">
        <f t="shared" si="128"/>
        <v>235917.35069259538</v>
      </c>
      <c r="AC92" s="4">
        <f t="shared" si="129"/>
        <v>267219.71703095781</v>
      </c>
      <c r="AD92" s="4">
        <f t="shared" si="130"/>
        <v>205306.96569086198</v>
      </c>
      <c r="AE92" s="4">
        <f t="shared" si="131"/>
        <v>171187.4737980582</v>
      </c>
      <c r="AF92" s="4">
        <f t="shared" si="132"/>
        <v>256139.19196434008</v>
      </c>
      <c r="AG92" s="4">
        <f t="shared" si="133"/>
        <v>229882.24028176378</v>
      </c>
      <c r="AH92" s="4">
        <f t="shared" si="134"/>
        <v>243201.84948847239</v>
      </c>
      <c r="AI92" s="4">
        <f t="shared" si="135"/>
        <v>225007.35526262515</v>
      </c>
      <c r="AJ92" s="4">
        <f t="shared" si="136"/>
        <v>184307.41376291789</v>
      </c>
      <c r="AK92" s="4">
        <f t="shared" si="137"/>
        <v>227986.36095254601</v>
      </c>
      <c r="AL92" s="4">
        <f t="shared" si="138"/>
        <v>247567.0348963406</v>
      </c>
      <c r="AM92" s="4">
        <f t="shared" si="139"/>
        <v>239441.61019115473</v>
      </c>
      <c r="AN92" s="4">
        <f t="shared" si="140"/>
        <v>221677.52043452524</v>
      </c>
      <c r="AO92" s="4">
        <f t="shared" si="141"/>
        <v>193989.48959686811</v>
      </c>
      <c r="AP92" s="4">
        <f t="shared" si="142"/>
        <v>186813.31919470811</v>
      </c>
      <c r="AQ92" s="4">
        <f t="shared" si="143"/>
        <v>186139.43032760921</v>
      </c>
      <c r="AR92" s="4">
        <f t="shared" si="144"/>
        <v>167492.15437433022</v>
      </c>
      <c r="AS92" s="4">
        <f t="shared" si="145"/>
        <v>265310.56938027131</v>
      </c>
      <c r="AT92" s="4">
        <f t="shared" si="146"/>
        <v>265139.36590882239</v>
      </c>
      <c r="AU92" s="4">
        <f t="shared" si="147"/>
        <v>214759.92482077712</v>
      </c>
      <c r="AV92" s="4">
        <f t="shared" si="148"/>
        <v>200589.41330496405</v>
      </c>
      <c r="AW92" s="4">
        <f t="shared" si="149"/>
        <v>199247.74279188577</v>
      </c>
      <c r="AX92" s="4">
        <f t="shared" si="150"/>
        <v>274335.48233098246</v>
      </c>
      <c r="AY92" s="4">
        <f t="shared" si="151"/>
        <v>207914.37362634073</v>
      </c>
      <c r="AZ92" s="4">
        <f t="shared" si="152"/>
        <v>254723.52565011659</v>
      </c>
      <c r="BA92" s="4">
        <f t="shared" si="153"/>
        <v>256963.15826489948</v>
      </c>
      <c r="BB92" s="4">
        <f t="shared" si="154"/>
        <v>284343.15774629067</v>
      </c>
      <c r="BC92" s="4">
        <f t="shared" si="155"/>
        <v>233883.9717395308</v>
      </c>
      <c r="BD92" s="4">
        <f t="shared" si="156"/>
        <v>231480.62182191934</v>
      </c>
      <c r="BE92" s="4">
        <f t="shared" si="157"/>
        <v>227456.99773751682</v>
      </c>
      <c r="BF92" s="4">
        <f t="shared" si="158"/>
        <v>204210.68835859082</v>
      </c>
      <c r="BG92" s="4">
        <f t="shared" si="159"/>
        <v>245248.71415695999</v>
      </c>
      <c r="BH92" s="4">
        <f t="shared" si="160"/>
        <v>245475.08093568706</v>
      </c>
      <c r="BI92" s="4">
        <f t="shared" si="161"/>
        <v>214712.84160930655</v>
      </c>
      <c r="BJ92" s="4">
        <f t="shared" si="162"/>
        <v>224655.37107442055</v>
      </c>
      <c r="BK92" s="4">
        <f t="shared" si="163"/>
        <v>217129.81261193962</v>
      </c>
      <c r="BL92" s="4">
        <f t="shared" si="164"/>
        <v>250606.36557507413</v>
      </c>
      <c r="BM92" s="4">
        <f t="shared" si="165"/>
        <v>206258.68088177271</v>
      </c>
      <c r="BN92" s="4">
        <f t="shared" si="166"/>
        <v>210518.42350288556</v>
      </c>
      <c r="BO92" s="4">
        <f t="shared" si="167"/>
        <v>188801.55023921604</v>
      </c>
      <c r="BP92" s="4">
        <f t="shared" si="168"/>
        <v>211453.11817061561</v>
      </c>
      <c r="BQ92" s="4">
        <f t="shared" si="105"/>
        <v>230599.86052265516</v>
      </c>
      <c r="BR92" s="4">
        <f t="shared" si="194"/>
        <v>218607.94246780346</v>
      </c>
      <c r="BS92" s="4">
        <f t="shared" si="195"/>
        <v>218976.09947483114</v>
      </c>
      <c r="BT92" s="4">
        <f t="shared" si="196"/>
        <v>190454.18935515502</v>
      </c>
      <c r="BU92" s="4">
        <f t="shared" si="197"/>
        <v>213714.49223889879</v>
      </c>
      <c r="BV92" s="4">
        <f t="shared" si="198"/>
        <v>223003.70001061074</v>
      </c>
      <c r="BW92" s="4">
        <f t="shared" si="199"/>
        <v>233284.39858195171</v>
      </c>
      <c r="BX92" s="4">
        <f t="shared" si="200"/>
        <v>194804.46952981589</v>
      </c>
      <c r="BY92" s="4">
        <f t="shared" si="201"/>
        <v>241736.13285692336</v>
      </c>
      <c r="BZ92" s="4">
        <f t="shared" si="202"/>
        <v>214281.65139616365</v>
      </c>
      <c r="CA92" s="4">
        <f t="shared" si="203"/>
        <v>250026.51640414284</v>
      </c>
      <c r="CB92" s="4">
        <f t="shared" si="169"/>
        <v>205023.16231623045</v>
      </c>
      <c r="CC92" s="4">
        <f t="shared" si="170"/>
        <v>186581.35483007957</v>
      </c>
      <c r="CD92" s="4">
        <f t="shared" si="171"/>
        <v>248569.29041427289</v>
      </c>
      <c r="CE92" s="4">
        <f t="shared" si="172"/>
        <v>226687.43486967075</v>
      </c>
      <c r="CF92" s="4">
        <f t="shared" si="173"/>
        <v>251799.34950393514</v>
      </c>
      <c r="CG92" s="4">
        <f t="shared" si="174"/>
        <v>210238.81728293296</v>
      </c>
      <c r="CH92" s="4">
        <f t="shared" si="175"/>
        <v>207687.30203459234</v>
      </c>
      <c r="CI92" s="4">
        <f t="shared" si="176"/>
        <v>229917.75388020955</v>
      </c>
      <c r="CJ92" s="4">
        <f t="shared" si="177"/>
        <v>257163.75061815235</v>
      </c>
      <c r="CK92" s="4">
        <f t="shared" si="178"/>
        <v>213843.29131335358</v>
      </c>
      <c r="CL92" s="4">
        <f t="shared" si="179"/>
        <v>270012.89105932991</v>
      </c>
      <c r="CM92" s="4">
        <f t="shared" si="180"/>
        <v>231915.65979601431</v>
      </c>
      <c r="CN92" s="4">
        <f t="shared" si="181"/>
        <v>277173.44978629542</v>
      </c>
      <c r="CO92" s="4">
        <f t="shared" si="182"/>
        <v>168632.15334904136</v>
      </c>
      <c r="CP92" s="4">
        <f t="shared" si="183"/>
        <v>222865.00213088284</v>
      </c>
      <c r="CQ92" s="4">
        <f t="shared" si="184"/>
        <v>198551.87663234308</v>
      </c>
      <c r="CR92" s="4">
        <f t="shared" si="185"/>
        <v>213649.82878263871</v>
      </c>
      <c r="CS92" s="4">
        <f t="shared" si="186"/>
        <v>242638.10048722813</v>
      </c>
      <c r="CT92" s="4">
        <f t="shared" si="187"/>
        <v>170935.39603795216</v>
      </c>
      <c r="CU92" s="4">
        <f t="shared" si="188"/>
        <v>210671.9007484756</v>
      </c>
      <c r="CV92" s="4">
        <f t="shared" si="189"/>
        <v>257313.05428983821</v>
      </c>
      <c r="CW92" s="4">
        <f t="shared" si="190"/>
        <v>202241.94149812352</v>
      </c>
      <c r="CX92" s="4">
        <f t="shared" si="191"/>
        <v>180828.05869419005</v>
      </c>
      <c r="CY92" s="4">
        <f t="shared" si="192"/>
        <v>274958.04331530567</v>
      </c>
      <c r="CZ92" s="4">
        <f t="shared" si="193"/>
        <v>209252.276965823</v>
      </c>
    </row>
    <row r="93" spans="2:104" x14ac:dyDescent="0.25">
      <c r="B93" s="1">
        <v>47695</v>
      </c>
      <c r="C93">
        <v>90</v>
      </c>
      <c r="D93" s="4">
        <f>Table1[[#This Row],[Monthly Income Invested ($)]]</f>
        <v>1879.5378237392003</v>
      </c>
      <c r="E93" s="4">
        <f t="shared" si="104"/>
        <v>144731.71642215</v>
      </c>
      <c r="F93" s="4">
        <f t="shared" si="106"/>
        <v>231115.41924093175</v>
      </c>
      <c r="G93" s="4">
        <f t="shared" si="107"/>
        <v>229136.85304382554</v>
      </c>
      <c r="H93" s="4">
        <f t="shared" si="108"/>
        <v>182430.92925858934</v>
      </c>
      <c r="I93" s="4">
        <f t="shared" si="109"/>
        <v>220769.6688802563</v>
      </c>
      <c r="J93" s="4">
        <f t="shared" si="110"/>
        <v>194964.69529626635</v>
      </c>
      <c r="K93" s="4">
        <f t="shared" si="111"/>
        <v>177186.75254625181</v>
      </c>
      <c r="L93" s="4">
        <f t="shared" si="112"/>
        <v>197924.03945362213</v>
      </c>
      <c r="M93" s="4">
        <f t="shared" si="113"/>
        <v>183800.76799905865</v>
      </c>
      <c r="N93" s="4">
        <f t="shared" si="114"/>
        <v>259901.23216292157</v>
      </c>
      <c r="O93" s="4">
        <f t="shared" si="115"/>
        <v>191535.97872405275</v>
      </c>
      <c r="P93" s="4">
        <f t="shared" si="116"/>
        <v>269900.05207830132</v>
      </c>
      <c r="Q93" s="4">
        <f t="shared" si="117"/>
        <v>235120.21137419908</v>
      </c>
      <c r="R93" s="4">
        <f t="shared" si="118"/>
        <v>245739.86366429093</v>
      </c>
      <c r="S93" s="4">
        <f t="shared" si="119"/>
        <v>230518.36965119757</v>
      </c>
      <c r="T93" s="4">
        <f t="shared" si="120"/>
        <v>190497.83533049413</v>
      </c>
      <c r="U93" s="4">
        <f t="shared" si="121"/>
        <v>249075.40653536364</v>
      </c>
      <c r="V93" s="4">
        <f t="shared" si="122"/>
        <v>198155.81876016024</v>
      </c>
      <c r="W93" s="4">
        <f t="shared" si="123"/>
        <v>205314.2717795553</v>
      </c>
      <c r="X93" s="4">
        <f t="shared" si="124"/>
        <v>251275.10107654129</v>
      </c>
      <c r="Y93" s="4">
        <f t="shared" si="125"/>
        <v>176179.82757379839</v>
      </c>
      <c r="Z93" s="4">
        <f t="shared" si="126"/>
        <v>197057.51761465118</v>
      </c>
      <c r="AA93" s="4">
        <f t="shared" si="127"/>
        <v>230258.02187871109</v>
      </c>
      <c r="AB93" s="4">
        <f t="shared" si="128"/>
        <v>240156.06202326054</v>
      </c>
      <c r="AC93" s="4">
        <f t="shared" si="129"/>
        <v>271771.45202500664</v>
      </c>
      <c r="AD93" s="4">
        <f t="shared" si="130"/>
        <v>188315.61585435882</v>
      </c>
      <c r="AE93" s="4">
        <f t="shared" si="131"/>
        <v>174778.88635977797</v>
      </c>
      <c r="AF93" s="4">
        <f t="shared" si="132"/>
        <v>260580.12170772269</v>
      </c>
      <c r="AG93" s="4">
        <f t="shared" si="133"/>
        <v>234060.60050832061</v>
      </c>
      <c r="AH93" s="4">
        <f t="shared" si="134"/>
        <v>247513.40580709631</v>
      </c>
      <c r="AI93" s="4">
        <f t="shared" si="135"/>
        <v>229136.96663899059</v>
      </c>
      <c r="AJ93" s="4">
        <f t="shared" si="136"/>
        <v>166324.18138509171</v>
      </c>
      <c r="AK93" s="4">
        <f t="shared" si="137"/>
        <v>232145.76238581067</v>
      </c>
      <c r="AL93" s="4">
        <f t="shared" si="138"/>
        <v>253778.99583076578</v>
      </c>
      <c r="AM93" s="4">
        <f t="shared" si="139"/>
        <v>239525.33593846028</v>
      </c>
      <c r="AN93" s="4">
        <f t="shared" si="140"/>
        <v>225773.83346260971</v>
      </c>
      <c r="AO93" s="4">
        <f t="shared" si="141"/>
        <v>197808.922316576</v>
      </c>
      <c r="AP93" s="4">
        <f t="shared" si="142"/>
        <v>187291.75712448699</v>
      </c>
      <c r="AQ93" s="4">
        <f t="shared" si="143"/>
        <v>189880.3624546245</v>
      </c>
      <c r="AR93" s="4">
        <f t="shared" si="144"/>
        <v>171046.61374181273</v>
      </c>
      <c r="AS93" s="4">
        <f t="shared" si="145"/>
        <v>269843.21289781324</v>
      </c>
      <c r="AT93" s="4">
        <f t="shared" si="146"/>
        <v>269670.29739164986</v>
      </c>
      <c r="AU93" s="4">
        <f t="shared" si="147"/>
        <v>218787.0618927241</v>
      </c>
      <c r="AV93" s="4">
        <f t="shared" si="148"/>
        <v>204474.8452617529</v>
      </c>
      <c r="AW93" s="4">
        <f t="shared" si="149"/>
        <v>203119.75804354384</v>
      </c>
      <c r="AX93" s="4">
        <f t="shared" si="150"/>
        <v>278958.3749780315</v>
      </c>
      <c r="AY93" s="4">
        <f t="shared" si="151"/>
        <v>211873.05518634335</v>
      </c>
      <c r="AZ93" s="4">
        <f t="shared" si="152"/>
        <v>259150.29873035697</v>
      </c>
      <c r="BA93" s="4">
        <f t="shared" si="153"/>
        <v>261412.32767128767</v>
      </c>
      <c r="BB93" s="4">
        <f t="shared" si="154"/>
        <v>291198.70083058998</v>
      </c>
      <c r="BC93" s="4">
        <f t="shared" si="155"/>
        <v>238102.34928066531</v>
      </c>
      <c r="BD93" s="4">
        <f t="shared" si="156"/>
        <v>235674.96586387773</v>
      </c>
      <c r="BE93" s="4">
        <f t="shared" si="157"/>
        <v>231611.10553863121</v>
      </c>
      <c r="BF93" s="4">
        <f t="shared" si="158"/>
        <v>204558.64601964061</v>
      </c>
      <c r="BG93" s="4">
        <f t="shared" si="159"/>
        <v>249580.7391222688</v>
      </c>
      <c r="BH93" s="4">
        <f t="shared" si="160"/>
        <v>249809.36956878312</v>
      </c>
      <c r="BI93" s="4">
        <f t="shared" si="161"/>
        <v>220349.85416120861</v>
      </c>
      <c r="BJ93" s="4">
        <f t="shared" si="162"/>
        <v>228781.46260890397</v>
      </c>
      <c r="BK93" s="4">
        <f t="shared" si="163"/>
        <v>221180.64856179821</v>
      </c>
      <c r="BL93" s="4">
        <f t="shared" si="164"/>
        <v>254991.96705456407</v>
      </c>
      <c r="BM93" s="4">
        <f t="shared" si="165"/>
        <v>210200.80551432964</v>
      </c>
      <c r="BN93" s="4">
        <f t="shared" si="166"/>
        <v>214503.14556165363</v>
      </c>
      <c r="BO93" s="4">
        <f t="shared" si="167"/>
        <v>193985.11519214153</v>
      </c>
      <c r="BP93" s="4">
        <f t="shared" si="168"/>
        <v>215447.18717606095</v>
      </c>
      <c r="BQ93" s="4">
        <f t="shared" si="105"/>
        <v>236514.89590554085</v>
      </c>
      <c r="BR93" s="4">
        <f t="shared" si="194"/>
        <v>222673.55971622068</v>
      </c>
      <c r="BS93" s="4">
        <f t="shared" si="195"/>
        <v>223045.39829331863</v>
      </c>
      <c r="BT93" s="4">
        <f t="shared" si="196"/>
        <v>194238.26907244578</v>
      </c>
      <c r="BU93" s="4">
        <f t="shared" si="197"/>
        <v>213991.17137084625</v>
      </c>
      <c r="BV93" s="4">
        <f t="shared" si="198"/>
        <v>228785.80258453565</v>
      </c>
      <c r="BW93" s="4">
        <f t="shared" si="199"/>
        <v>239246.41338087508</v>
      </c>
      <c r="BX93" s="4">
        <f t="shared" si="200"/>
        <v>198632.05204885325</v>
      </c>
      <c r="BY93" s="4">
        <f t="shared" si="201"/>
        <v>241802.64968423566</v>
      </c>
      <c r="BZ93" s="4">
        <f t="shared" si="202"/>
        <v>218304.0057338645</v>
      </c>
      <c r="CA93" s="4">
        <f t="shared" si="203"/>
        <v>256281.51826495456</v>
      </c>
      <c r="CB93" s="4">
        <f t="shared" si="169"/>
        <v>188057.63858681876</v>
      </c>
      <c r="CC93" s="4">
        <f t="shared" si="170"/>
        <v>190326.70620211956</v>
      </c>
      <c r="CD93" s="4">
        <f t="shared" si="171"/>
        <v>252934.52114215482</v>
      </c>
      <c r="CE93" s="4">
        <f t="shared" si="172"/>
        <v>226866.81693188741</v>
      </c>
      <c r="CF93" s="4">
        <f t="shared" si="173"/>
        <v>256196.88082271369</v>
      </c>
      <c r="CG93" s="4">
        <f t="shared" si="174"/>
        <v>214220.74327950148</v>
      </c>
      <c r="CH93" s="4">
        <f t="shared" si="175"/>
        <v>211643.71287867747</v>
      </c>
      <c r="CI93" s="4">
        <f t="shared" si="176"/>
        <v>234096.46924275084</v>
      </c>
      <c r="CJ93" s="4">
        <f t="shared" si="177"/>
        <v>261614.92594807307</v>
      </c>
      <c r="CK93" s="4">
        <f t="shared" si="178"/>
        <v>217861.2620502263</v>
      </c>
      <c r="CL93" s="4">
        <f t="shared" si="179"/>
        <v>269867.33220012416</v>
      </c>
      <c r="CM93" s="4">
        <f t="shared" si="180"/>
        <v>236114.35421771367</v>
      </c>
      <c r="CN93" s="4">
        <f t="shared" si="181"/>
        <v>281824.72210789763</v>
      </c>
      <c r="CO93" s="4">
        <f t="shared" si="182"/>
        <v>172198.01270627097</v>
      </c>
      <c r="CP93" s="4">
        <f t="shared" si="183"/>
        <v>226973.18997593087</v>
      </c>
      <c r="CQ93" s="4">
        <f t="shared" si="184"/>
        <v>202416.9332224057</v>
      </c>
      <c r="CR93" s="4">
        <f t="shared" si="185"/>
        <v>217665.86489420431</v>
      </c>
      <c r="CS93" s="4">
        <f t="shared" si="186"/>
        <v>242697.85255731313</v>
      </c>
      <c r="CT93" s="4">
        <f t="shared" si="187"/>
        <v>175806.30329235553</v>
      </c>
      <c r="CU93" s="4">
        <f t="shared" si="188"/>
        <v>214658.15757969956</v>
      </c>
      <c r="CV93" s="4">
        <f t="shared" si="189"/>
        <v>261765.72265647579</v>
      </c>
      <c r="CW93" s="4">
        <f t="shared" si="190"/>
        <v>206143.89873684396</v>
      </c>
      <c r="CX93" s="4">
        <f t="shared" si="191"/>
        <v>184515.87710487115</v>
      </c>
      <c r="CY93" s="4">
        <f t="shared" si="192"/>
        <v>279587.16157219798</v>
      </c>
      <c r="CZ93" s="4">
        <f t="shared" si="193"/>
        <v>214793.72963646412</v>
      </c>
    </row>
    <row r="94" spans="2:104" x14ac:dyDescent="0.25">
      <c r="B94" s="1">
        <v>47726</v>
      </c>
      <c r="C94">
        <v>91</v>
      </c>
      <c r="D94" s="4">
        <f>Table1[[#This Row],[Monthly Income Invested ($)]]</f>
        <v>1879.5378237392003</v>
      </c>
      <c r="E94" s="4">
        <f t="shared" si="104"/>
        <v>148058.57141011069</v>
      </c>
      <c r="F94" s="4">
        <f t="shared" si="106"/>
        <v>231261.59142036398</v>
      </c>
      <c r="G94" s="4">
        <f t="shared" si="107"/>
        <v>233307.75939800299</v>
      </c>
      <c r="H94" s="4">
        <f t="shared" si="108"/>
        <v>186134.77637491445</v>
      </c>
      <c r="I94" s="4">
        <f t="shared" si="109"/>
        <v>224856.90339279806</v>
      </c>
      <c r="J94" s="4">
        <f t="shared" si="110"/>
        <v>195381.99790528356</v>
      </c>
      <c r="K94" s="4">
        <f t="shared" si="111"/>
        <v>180838.15789545354</v>
      </c>
      <c r="L94" s="4">
        <f t="shared" si="112"/>
        <v>198319.14698145917</v>
      </c>
      <c r="M94" s="4">
        <f t="shared" si="113"/>
        <v>188896.81926278138</v>
      </c>
      <c r="N94" s="4">
        <f t="shared" si="114"/>
        <v>264379.78230829001</v>
      </c>
      <c r="O94" s="4">
        <f t="shared" si="115"/>
        <v>196767.3961754629</v>
      </c>
      <c r="P94" s="4">
        <f t="shared" si="116"/>
        <v>274478.59042282356</v>
      </c>
      <c r="Q94" s="4">
        <f t="shared" si="117"/>
        <v>239350.95131168026</v>
      </c>
      <c r="R94" s="4">
        <f t="shared" si="118"/>
        <v>250076.80012467303</v>
      </c>
      <c r="S94" s="4">
        <f t="shared" si="119"/>
        <v>234703.09117144876</v>
      </c>
      <c r="T94" s="4">
        <f t="shared" si="120"/>
        <v>194282.35150753826</v>
      </c>
      <c r="U94" s="4">
        <f t="shared" si="121"/>
        <v>253445.69842445647</v>
      </c>
      <c r="V94" s="4">
        <f t="shared" si="122"/>
        <v>202016.91477150103</v>
      </c>
      <c r="W94" s="4">
        <f t="shared" si="123"/>
        <v>209246.95232109007</v>
      </c>
      <c r="X94" s="4">
        <f t="shared" si="124"/>
        <v>255667.3899110459</v>
      </c>
      <c r="Y94" s="4">
        <f t="shared" si="125"/>
        <v>179821.16367327559</v>
      </c>
      <c r="Z94" s="4">
        <f t="shared" si="126"/>
        <v>200907.6306145369</v>
      </c>
      <c r="AA94" s="4">
        <f t="shared" si="127"/>
        <v>236167.07508532776</v>
      </c>
      <c r="AB94" s="4">
        <f t="shared" si="128"/>
        <v>244437.16046723234</v>
      </c>
      <c r="AC94" s="4">
        <f t="shared" si="129"/>
        <v>276368.70436899597</v>
      </c>
      <c r="AD94" s="4">
        <f t="shared" si="130"/>
        <v>192078.30983664162</v>
      </c>
      <c r="AE94" s="4">
        <f t="shared" si="131"/>
        <v>178406.21304711496</v>
      </c>
      <c r="AF94" s="4">
        <f t="shared" si="132"/>
        <v>265065.46074853913</v>
      </c>
      <c r="AG94" s="4">
        <f t="shared" si="133"/>
        <v>238280.74433714303</v>
      </c>
      <c r="AH94" s="4">
        <f t="shared" si="134"/>
        <v>251868.07768890646</v>
      </c>
      <c r="AI94" s="4">
        <f t="shared" si="135"/>
        <v>233307.87412911971</v>
      </c>
      <c r="AJ94" s="4">
        <f t="shared" si="136"/>
        <v>166956.28784844273</v>
      </c>
      <c r="AK94" s="4">
        <f t="shared" si="137"/>
        <v>236346.75783340799</v>
      </c>
      <c r="AL94" s="4">
        <f t="shared" si="138"/>
        <v>260099.6660815434</v>
      </c>
      <c r="AM94" s="4">
        <f t="shared" si="139"/>
        <v>239608.43374266103</v>
      </c>
      <c r="AN94" s="4">
        <f t="shared" si="140"/>
        <v>229911.10962097501</v>
      </c>
      <c r="AO94" s="4">
        <f t="shared" si="141"/>
        <v>201666.54936348097</v>
      </c>
      <c r="AP94" s="4">
        <f t="shared" si="142"/>
        <v>187766.60676979256</v>
      </c>
      <c r="AQ94" s="4">
        <f t="shared" si="143"/>
        <v>193658.70390290994</v>
      </c>
      <c r="AR94" s="4">
        <f t="shared" si="144"/>
        <v>174636.61770297005</v>
      </c>
      <c r="AS94" s="4">
        <f t="shared" si="145"/>
        <v>274421.1828505306</v>
      </c>
      <c r="AT94" s="4">
        <f t="shared" si="146"/>
        <v>274246.53818930557</v>
      </c>
      <c r="AU94" s="4">
        <f t="shared" si="147"/>
        <v>222854.47033539054</v>
      </c>
      <c r="AV94" s="4">
        <f t="shared" si="148"/>
        <v>208399.13153810962</v>
      </c>
      <c r="AW94" s="4">
        <f t="shared" si="149"/>
        <v>207030.49344771847</v>
      </c>
      <c r="AX94" s="4">
        <f t="shared" si="150"/>
        <v>283627.49655155104</v>
      </c>
      <c r="AY94" s="4">
        <f t="shared" si="151"/>
        <v>215871.32356194599</v>
      </c>
      <c r="AZ94" s="4">
        <f t="shared" si="152"/>
        <v>263621.33954139974</v>
      </c>
      <c r="BA94" s="4">
        <f t="shared" si="153"/>
        <v>265905.98877173977</v>
      </c>
      <c r="BB94" s="4">
        <f t="shared" si="154"/>
        <v>298174.21591886453</v>
      </c>
      <c r="BC94" s="4">
        <f t="shared" si="155"/>
        <v>242362.91059721116</v>
      </c>
      <c r="BD94" s="4">
        <f t="shared" si="156"/>
        <v>239911.25334625572</v>
      </c>
      <c r="BE94" s="4">
        <f t="shared" si="157"/>
        <v>235806.75441775672</v>
      </c>
      <c r="BF94" s="4">
        <f t="shared" si="158"/>
        <v>204903.99399823253</v>
      </c>
      <c r="BG94" s="4">
        <f t="shared" si="159"/>
        <v>253956.08433723068</v>
      </c>
      <c r="BH94" s="4">
        <f t="shared" si="160"/>
        <v>254187.00108821015</v>
      </c>
      <c r="BI94" s="4">
        <f t="shared" si="161"/>
        <v>226085.51443276898</v>
      </c>
      <c r="BJ94" s="4">
        <f t="shared" si="162"/>
        <v>232948.8150587322</v>
      </c>
      <c r="BK94" s="4">
        <f t="shared" si="163"/>
        <v>225271.99287115538</v>
      </c>
      <c r="BL94" s="4">
        <f t="shared" si="164"/>
        <v>259421.42454884891</v>
      </c>
      <c r="BM94" s="4">
        <f t="shared" si="165"/>
        <v>214182.35139321213</v>
      </c>
      <c r="BN94" s="4">
        <f t="shared" si="166"/>
        <v>218527.71484100935</v>
      </c>
      <c r="BO94" s="4">
        <f t="shared" si="167"/>
        <v>199259.39253174321</v>
      </c>
      <c r="BP94" s="4">
        <f t="shared" si="168"/>
        <v>219481.19687156077</v>
      </c>
      <c r="BQ94" s="4">
        <f t="shared" si="105"/>
        <v>242533.44440762702</v>
      </c>
      <c r="BR94" s="4">
        <f t="shared" si="194"/>
        <v>226779.8331371221</v>
      </c>
      <c r="BS94" s="4">
        <f t="shared" si="195"/>
        <v>227155.39009999103</v>
      </c>
      <c r="BT94" s="4">
        <f t="shared" si="196"/>
        <v>198060.18958690943</v>
      </c>
      <c r="BU94" s="4">
        <f t="shared" si="197"/>
        <v>214265.7754093041</v>
      </c>
      <c r="BV94" s="4">
        <f t="shared" si="198"/>
        <v>234669.09195350425</v>
      </c>
      <c r="BW94" s="4">
        <f t="shared" si="199"/>
        <v>245312.7634387796</v>
      </c>
      <c r="BX94" s="4">
        <f t="shared" si="200"/>
        <v>202497.91039308099</v>
      </c>
      <c r="BY94" s="4">
        <f t="shared" si="201"/>
        <v>241868.6676353431</v>
      </c>
      <c r="BZ94" s="4">
        <f t="shared" si="202"/>
        <v>222366.58361494236</v>
      </c>
      <c r="CA94" s="4">
        <f t="shared" si="203"/>
        <v>262645.98265833053</v>
      </c>
      <c r="CB94" s="4">
        <f t="shared" si="169"/>
        <v>191817.75279642615</v>
      </c>
      <c r="CC94" s="4">
        <f t="shared" si="170"/>
        <v>194109.51108787995</v>
      </c>
      <c r="CD94" s="4">
        <f t="shared" si="171"/>
        <v>231609.06375958401</v>
      </c>
      <c r="CE94" s="4">
        <f t="shared" si="172"/>
        <v>227044.85362863747</v>
      </c>
      <c r="CF94" s="4">
        <f t="shared" si="173"/>
        <v>260638.38745468002</v>
      </c>
      <c r="CG94" s="4">
        <f t="shared" si="174"/>
        <v>218242.4885360357</v>
      </c>
      <c r="CH94" s="4">
        <f t="shared" si="175"/>
        <v>215639.68783120345</v>
      </c>
      <c r="CI94" s="4">
        <f t="shared" si="176"/>
        <v>238316.97175891756</v>
      </c>
      <c r="CJ94" s="4">
        <f t="shared" si="177"/>
        <v>266110.61303129303</v>
      </c>
      <c r="CK94" s="4">
        <f t="shared" si="178"/>
        <v>221919.41249446778</v>
      </c>
      <c r="CL94" s="4">
        <f t="shared" si="179"/>
        <v>269722.86503236246</v>
      </c>
      <c r="CM94" s="4">
        <f t="shared" si="180"/>
        <v>240355.03558363</v>
      </c>
      <c r="CN94" s="4">
        <f t="shared" si="181"/>
        <v>286522.50715271581</v>
      </c>
      <c r="CO94" s="4">
        <f t="shared" si="182"/>
        <v>175799.53065707287</v>
      </c>
      <c r="CP94" s="4">
        <f t="shared" si="183"/>
        <v>231122.4596994294</v>
      </c>
      <c r="CQ94" s="4">
        <f t="shared" si="184"/>
        <v>206320.64037836896</v>
      </c>
      <c r="CR94" s="4">
        <f t="shared" si="185"/>
        <v>221722.06136688555</v>
      </c>
      <c r="CS94" s="4">
        <f t="shared" si="186"/>
        <v>242757.1564868725</v>
      </c>
      <c r="CT94" s="4">
        <f t="shared" si="187"/>
        <v>180762.45142371097</v>
      </c>
      <c r="CU94" s="4">
        <f t="shared" si="188"/>
        <v>218684.27697923576</v>
      </c>
      <c r="CV94" s="4">
        <f t="shared" si="189"/>
        <v>266262.91770677979</v>
      </c>
      <c r="CW94" s="4">
        <f t="shared" si="190"/>
        <v>210084.87554795161</v>
      </c>
      <c r="CX94" s="4">
        <f t="shared" si="191"/>
        <v>188240.57369965906</v>
      </c>
      <c r="CY94" s="4">
        <f t="shared" si="192"/>
        <v>284262.57101165917</v>
      </c>
      <c r="CZ94" s="4">
        <f t="shared" si="193"/>
        <v>220432.15772884147</v>
      </c>
    </row>
    <row r="95" spans="2:104" x14ac:dyDescent="0.25">
      <c r="B95" s="1">
        <v>47756</v>
      </c>
      <c r="C95">
        <v>92</v>
      </c>
      <c r="D95" s="4">
        <f>Table1[[#This Row],[Monthly Income Invested ($)]]</f>
        <v>1879.5378237392003</v>
      </c>
      <c r="E95" s="4">
        <f t="shared" si="104"/>
        <v>151418.69494795101</v>
      </c>
      <c r="F95" s="4">
        <f t="shared" si="106"/>
        <v>235453.74515830682</v>
      </c>
      <c r="G95" s="4">
        <f t="shared" si="107"/>
        <v>237520.37481572223</v>
      </c>
      <c r="H95" s="4">
        <f t="shared" si="108"/>
        <v>189875.66196240281</v>
      </c>
      <c r="I95" s="4">
        <f t="shared" si="109"/>
        <v>228985.01025046525</v>
      </c>
      <c r="J95" s="4">
        <f t="shared" si="110"/>
        <v>199215.3557080756</v>
      </c>
      <c r="K95" s="4">
        <f t="shared" si="111"/>
        <v>166073.46956833257</v>
      </c>
      <c r="L95" s="4">
        <f t="shared" si="112"/>
        <v>203669.26987737391</v>
      </c>
      <c r="M95" s="4">
        <f t="shared" si="113"/>
        <v>192665.32527914841</v>
      </c>
      <c r="N95" s="4">
        <f t="shared" si="114"/>
        <v>268903.11795511213</v>
      </c>
      <c r="O95" s="4">
        <f t="shared" si="115"/>
        <v>200614.60796095672</v>
      </c>
      <c r="P95" s="4">
        <f t="shared" si="116"/>
        <v>281161.50357896223</v>
      </c>
      <c r="Q95" s="4">
        <f t="shared" si="117"/>
        <v>243623.99864853625</v>
      </c>
      <c r="R95" s="4">
        <f t="shared" si="118"/>
        <v>254457.10594965896</v>
      </c>
      <c r="S95" s="4">
        <f t="shared" si="119"/>
        <v>238929.65990690244</v>
      </c>
      <c r="T95" s="4">
        <f t="shared" si="120"/>
        <v>194704.77169497093</v>
      </c>
      <c r="U95" s="4">
        <f t="shared" si="121"/>
        <v>257859.69323244024</v>
      </c>
      <c r="V95" s="4">
        <f t="shared" si="122"/>
        <v>205916.62174295523</v>
      </c>
      <c r="W95" s="4">
        <f t="shared" si="123"/>
        <v>209557.1380024211</v>
      </c>
      <c r="X95" s="4">
        <f t="shared" si="124"/>
        <v>260103.60163389557</v>
      </c>
      <c r="Y95" s="4">
        <f t="shared" si="125"/>
        <v>162316.8384925187</v>
      </c>
      <c r="Z95" s="4">
        <f t="shared" si="126"/>
        <v>204796.24474442148</v>
      </c>
      <c r="AA95" s="4">
        <f t="shared" si="127"/>
        <v>240408.28365992024</v>
      </c>
      <c r="AB95" s="4">
        <f t="shared" si="128"/>
        <v>248761.06989564386</v>
      </c>
      <c r="AC95" s="4">
        <f t="shared" si="129"/>
        <v>283084.69451919262</v>
      </c>
      <c r="AD95" s="4">
        <f t="shared" si="130"/>
        <v>195878.63075874725</v>
      </c>
      <c r="AE95" s="4">
        <f t="shared" si="131"/>
        <v>182069.8130013253</v>
      </c>
      <c r="AF95" s="4">
        <f t="shared" si="132"/>
        <v>269595.65317976376</v>
      </c>
      <c r="AG95" s="4">
        <f t="shared" si="133"/>
        <v>244330.19518678225</v>
      </c>
      <c r="AH95" s="4">
        <f t="shared" si="134"/>
        <v>258155.30687220153</v>
      </c>
      <c r="AI95" s="4">
        <f t="shared" si="135"/>
        <v>237520.4906941501</v>
      </c>
      <c r="AJ95" s="4">
        <f t="shared" si="136"/>
        <v>171757.5607095297</v>
      </c>
      <c r="AK95" s="4">
        <f t="shared" si="137"/>
        <v>236453.69497339663</v>
      </c>
      <c r="AL95" s="4">
        <f t="shared" si="138"/>
        <v>264580.20056609809</v>
      </c>
      <c r="AM95" s="4">
        <f t="shared" si="139"/>
        <v>243884.05590382684</v>
      </c>
      <c r="AN95" s="4">
        <f t="shared" si="140"/>
        <v>235814.0918630813</v>
      </c>
      <c r="AO95" s="4">
        <f t="shared" si="141"/>
        <v>205562.75268085499</v>
      </c>
      <c r="AP95" s="4">
        <f t="shared" si="142"/>
        <v>192932.06021200315</v>
      </c>
      <c r="AQ95" s="4">
        <f t="shared" si="143"/>
        <v>198927.26904495008</v>
      </c>
      <c r="AR95" s="4">
        <f t="shared" si="144"/>
        <v>178262.52170373895</v>
      </c>
      <c r="AS95" s="4">
        <f t="shared" si="145"/>
        <v>281103.09137415414</v>
      </c>
      <c r="AT95" s="4">
        <f t="shared" si="146"/>
        <v>278868.54139493784</v>
      </c>
      <c r="AU95" s="4">
        <f t="shared" si="147"/>
        <v>223062.59963161431</v>
      </c>
      <c r="AV95" s="4">
        <f t="shared" si="148"/>
        <v>212362.66067722993</v>
      </c>
      <c r="AW95" s="4">
        <f t="shared" si="149"/>
        <v>210980.33620593487</v>
      </c>
      <c r="AX95" s="4">
        <f t="shared" si="150"/>
        <v>288343.3093408058</v>
      </c>
      <c r="AY95" s="4">
        <f t="shared" si="151"/>
        <v>219909.57462130464</v>
      </c>
      <c r="AZ95" s="4">
        <f t="shared" si="152"/>
        <v>268137.09076055296</v>
      </c>
      <c r="BA95" s="4">
        <f t="shared" si="153"/>
        <v>270444.58648319641</v>
      </c>
      <c r="BB95" s="4">
        <f t="shared" si="154"/>
        <v>303035.49590179243</v>
      </c>
      <c r="BC95" s="4">
        <f t="shared" si="155"/>
        <v>246666.07752692248</v>
      </c>
      <c r="BD95" s="4">
        <f t="shared" si="156"/>
        <v>244189.90370345747</v>
      </c>
      <c r="BE95" s="4">
        <f t="shared" si="157"/>
        <v>240044.3597856735</v>
      </c>
      <c r="BF95" s="4">
        <f t="shared" si="158"/>
        <v>208832.57176195405</v>
      </c>
      <c r="BG95" s="4">
        <f t="shared" si="159"/>
        <v>260279.85363687144</v>
      </c>
      <c r="BH95" s="4">
        <f t="shared" si="160"/>
        <v>258608.40892283144</v>
      </c>
      <c r="BI95" s="4">
        <f t="shared" si="161"/>
        <v>231921.54875908166</v>
      </c>
      <c r="BJ95" s="4">
        <f t="shared" si="162"/>
        <v>238904.95714599924</v>
      </c>
      <c r="BK95" s="4">
        <f t="shared" si="163"/>
        <v>206463.82556124553</v>
      </c>
      <c r="BL95" s="4">
        <f t="shared" si="164"/>
        <v>263895.17661807663</v>
      </c>
      <c r="BM95" s="4">
        <f t="shared" si="165"/>
        <v>218203.71273088345</v>
      </c>
      <c r="BN95" s="4">
        <f t="shared" si="166"/>
        <v>222592.52981315865</v>
      </c>
      <c r="BO95" s="4">
        <f t="shared" si="167"/>
        <v>204625.96972478792</v>
      </c>
      <c r="BP95" s="4">
        <f t="shared" si="168"/>
        <v>223555.54666401556</v>
      </c>
      <c r="BQ95" s="4">
        <f t="shared" si="105"/>
        <v>246838.31667544247</v>
      </c>
      <c r="BR95" s="4">
        <f t="shared" si="194"/>
        <v>230927.16929223252</v>
      </c>
      <c r="BS95" s="4">
        <f t="shared" si="195"/>
        <v>231306.48182473014</v>
      </c>
      <c r="BT95" s="4">
        <f t="shared" si="196"/>
        <v>203405.78072841954</v>
      </c>
      <c r="BU95" s="4">
        <f t="shared" si="197"/>
        <v>218287.97098713633</v>
      </c>
      <c r="BV95" s="4">
        <f t="shared" si="198"/>
        <v>238895.32069677848</v>
      </c>
      <c r="BW95" s="4">
        <f t="shared" si="199"/>
        <v>245352.45553672797</v>
      </c>
      <c r="BX95" s="4">
        <f t="shared" si="200"/>
        <v>207921.16164869911</v>
      </c>
      <c r="BY95" s="4">
        <f t="shared" si="201"/>
        <v>246166.89213543572</v>
      </c>
      <c r="BZ95" s="4">
        <f t="shared" si="202"/>
        <v>228137.53665194305</v>
      </c>
      <c r="CA95" s="4">
        <f t="shared" si="203"/>
        <v>262555.6756121323</v>
      </c>
      <c r="CB95" s="4">
        <f t="shared" si="169"/>
        <v>195615.46814812961</v>
      </c>
      <c r="CC95" s="4">
        <f t="shared" si="170"/>
        <v>194533.22757846006</v>
      </c>
      <c r="CD95" s="4">
        <f t="shared" si="171"/>
        <v>235804.69222091904</v>
      </c>
      <c r="CE95" s="4">
        <f t="shared" si="172"/>
        <v>231194.83998866304</v>
      </c>
      <c r="CF95" s="4">
        <f t="shared" si="173"/>
        <v>267079.09705887618</v>
      </c>
      <c r="CG95" s="4">
        <f t="shared" si="174"/>
        <v>223941.26990915553</v>
      </c>
      <c r="CH95" s="4">
        <f t="shared" si="175"/>
        <v>215901.92799620863</v>
      </c>
      <c r="CI95" s="4">
        <f t="shared" si="176"/>
        <v>242579.67930024595</v>
      </c>
      <c r="CJ95" s="4">
        <f t="shared" si="177"/>
        <v>270651.25698534522</v>
      </c>
      <c r="CK95" s="4">
        <f t="shared" si="178"/>
        <v>227682.54003686018</v>
      </c>
      <c r="CL95" s="4">
        <f t="shared" si="179"/>
        <v>274299.63150642533</v>
      </c>
      <c r="CM95" s="4">
        <f t="shared" si="180"/>
        <v>244638.12376320551</v>
      </c>
      <c r="CN95" s="4">
        <f t="shared" si="181"/>
        <v>291267.27004798222</v>
      </c>
      <c r="CO95" s="4">
        <f t="shared" si="182"/>
        <v>179437.06378738279</v>
      </c>
      <c r="CP95" s="4">
        <f t="shared" si="183"/>
        <v>237046.64056790862</v>
      </c>
      <c r="CQ95" s="4">
        <f t="shared" si="184"/>
        <v>210263.38460589186</v>
      </c>
      <c r="CR95" s="4">
        <f t="shared" si="185"/>
        <v>225818.8198042936</v>
      </c>
      <c r="CS95" s="4">
        <f t="shared" si="186"/>
        <v>247064.26587548043</v>
      </c>
      <c r="CT95" s="4">
        <f t="shared" si="187"/>
        <v>185805.33214736512</v>
      </c>
      <c r="CU95" s="4">
        <f t="shared" si="188"/>
        <v>222750.65757276732</v>
      </c>
      <c r="CV95" s="4">
        <f t="shared" si="189"/>
        <v>270805.08470758679</v>
      </c>
      <c r="CW95" s="4">
        <f t="shared" si="190"/>
        <v>214065.26212717034</v>
      </c>
      <c r="CX95" s="4">
        <f t="shared" si="191"/>
        <v>192002.51726039484</v>
      </c>
      <c r="CY95" s="4">
        <f t="shared" si="192"/>
        <v>291116.70382810244</v>
      </c>
      <c r="CZ95" s="4">
        <f t="shared" si="193"/>
        <v>224516.01712986908</v>
      </c>
    </row>
    <row r="96" spans="2:104" x14ac:dyDescent="0.25">
      <c r="B96" s="1">
        <v>47787</v>
      </c>
      <c r="C96">
        <v>93</v>
      </c>
      <c r="D96" s="4">
        <f>Table1[[#This Row],[Monthly Income Invested ($)]]</f>
        <v>1879.5378237392003</v>
      </c>
      <c r="E96" s="4">
        <f t="shared" si="104"/>
        <v>154812.41972116972</v>
      </c>
      <c r="F96" s="4">
        <f t="shared" si="106"/>
        <v>239687.82043362909</v>
      </c>
      <c r="G96" s="4">
        <f t="shared" si="107"/>
        <v>241775.11638761865</v>
      </c>
      <c r="H96" s="4">
        <f t="shared" si="108"/>
        <v>193653.95640576605</v>
      </c>
      <c r="I96" s="4">
        <f t="shared" si="109"/>
        <v>233154.3981767091</v>
      </c>
      <c r="J96" s="4">
        <f t="shared" si="110"/>
        <v>182778.34238000598</v>
      </c>
      <c r="K96" s="4">
        <f t="shared" si="111"/>
        <v>169613.74208775509</v>
      </c>
      <c r="L96" s="4">
        <f t="shared" si="112"/>
        <v>209113.01992396716</v>
      </c>
      <c r="M96" s="4">
        <f t="shared" si="113"/>
        <v>196471.51635567911</v>
      </c>
      <c r="N96" s="4">
        <f t="shared" si="114"/>
        <v>273471.68695840251</v>
      </c>
      <c r="O96" s="4">
        <f t="shared" si="115"/>
        <v>204500.2918643055</v>
      </c>
      <c r="P96" s="4">
        <f t="shared" si="116"/>
        <v>287961.3677153333</v>
      </c>
      <c r="Q96" s="4">
        <f t="shared" si="117"/>
        <v>247939.77645876081</v>
      </c>
      <c r="R96" s="4">
        <f t="shared" si="118"/>
        <v>258881.21483289474</v>
      </c>
      <c r="S96" s="4">
        <f t="shared" si="119"/>
        <v>243198.49432971067</v>
      </c>
      <c r="T96" s="4">
        <f t="shared" si="120"/>
        <v>195124.02373099787</v>
      </c>
      <c r="U96" s="4">
        <f t="shared" si="121"/>
        <v>262317.82798850385</v>
      </c>
      <c r="V96" s="4">
        <f t="shared" si="122"/>
        <v>209855.325784124</v>
      </c>
      <c r="W96" s="4">
        <f t="shared" si="123"/>
        <v>209864.99729114215</v>
      </c>
      <c r="X96" s="4">
        <f t="shared" si="124"/>
        <v>264584.17547397374</v>
      </c>
      <c r="Y96" s="4">
        <f t="shared" si="125"/>
        <v>162979.000027564</v>
      </c>
      <c r="Z96" s="4">
        <f t="shared" si="126"/>
        <v>208723.74501560489</v>
      </c>
      <c r="AA96" s="4">
        <f t="shared" si="127"/>
        <v>244691.90432025865</v>
      </c>
      <c r="AB96" s="4">
        <f t="shared" si="128"/>
        <v>253128.2184183395</v>
      </c>
      <c r="AC96" s="4">
        <f t="shared" si="129"/>
        <v>289918.21449701773</v>
      </c>
      <c r="AD96" s="4">
        <f t="shared" si="130"/>
        <v>199716.95489007392</v>
      </c>
      <c r="AE96" s="4">
        <f t="shared" si="131"/>
        <v>185770.04895507774</v>
      </c>
      <c r="AF96" s="4">
        <f t="shared" si="132"/>
        <v>274171.14753530064</v>
      </c>
      <c r="AG96" s="4">
        <f t="shared" si="133"/>
        <v>250485.51142629015</v>
      </c>
      <c r="AH96" s="4">
        <f t="shared" si="134"/>
        <v>264552.56256620429</v>
      </c>
      <c r="AI96" s="4">
        <f t="shared" si="135"/>
        <v>241775.2334248308</v>
      </c>
      <c r="AJ96" s="4">
        <f t="shared" si="136"/>
        <v>176642.85584568567</v>
      </c>
      <c r="AK96" s="4">
        <f t="shared" si="137"/>
        <v>236559.83008483538</v>
      </c>
      <c r="AL96" s="4">
        <f t="shared" si="138"/>
        <v>269105.54039549833</v>
      </c>
      <c r="AM96" s="4">
        <f t="shared" si="139"/>
        <v>248202.43428660432</v>
      </c>
      <c r="AN96" s="4">
        <f t="shared" si="140"/>
        <v>241820.37629442444</v>
      </c>
      <c r="AO96" s="4">
        <f t="shared" si="141"/>
        <v>209497.91803140275</v>
      </c>
      <c r="AP96" s="4">
        <f t="shared" si="142"/>
        <v>198187.90908945241</v>
      </c>
      <c r="AQ96" s="4">
        <f t="shared" si="143"/>
        <v>204288.03407697592</v>
      </c>
      <c r="AR96" s="4">
        <f t="shared" si="144"/>
        <v>181924.68474451554</v>
      </c>
      <c r="AS96" s="4">
        <f t="shared" si="145"/>
        <v>287901.9332969411</v>
      </c>
      <c r="AT96" s="4">
        <f t="shared" si="146"/>
        <v>283536.76463262644</v>
      </c>
      <c r="AU96" s="4">
        <f t="shared" si="147"/>
        <v>223269.16795811642</v>
      </c>
      <c r="AV96" s="4">
        <f t="shared" si="148"/>
        <v>216365.82510774143</v>
      </c>
      <c r="AW96" s="4">
        <f t="shared" si="149"/>
        <v>214969.67739173342</v>
      </c>
      <c r="AX96" s="4">
        <f t="shared" si="150"/>
        <v>293106.2802579531</v>
      </c>
      <c r="AY96" s="4">
        <f t="shared" si="151"/>
        <v>223988.20819125688</v>
      </c>
      <c r="AZ96" s="4">
        <f t="shared" si="152"/>
        <v>272697.9994918977</v>
      </c>
      <c r="BA96" s="4">
        <f t="shared" si="153"/>
        <v>275028.57017176761</v>
      </c>
      <c r="BB96" s="4">
        <f t="shared" si="154"/>
        <v>307945.3886845496</v>
      </c>
      <c r="BC96" s="4">
        <f t="shared" si="155"/>
        <v>251012.27612593092</v>
      </c>
      <c r="BD96" s="4">
        <f t="shared" si="156"/>
        <v>248511.34056423124</v>
      </c>
      <c r="BE96" s="4">
        <f t="shared" si="157"/>
        <v>244324.34120726943</v>
      </c>
      <c r="BF96" s="4">
        <f t="shared" si="158"/>
        <v>212800.43530331278</v>
      </c>
      <c r="BG96" s="4">
        <f t="shared" si="159"/>
        <v>266714.28889925592</v>
      </c>
      <c r="BH96" s="4">
        <f t="shared" si="160"/>
        <v>263074.030835799</v>
      </c>
      <c r="BI96" s="4">
        <f t="shared" si="161"/>
        <v>237859.71368610481</v>
      </c>
      <c r="BJ96" s="4">
        <f t="shared" si="162"/>
        <v>244965.33171979344</v>
      </c>
      <c r="BK96" s="4">
        <f t="shared" si="163"/>
        <v>210408.00164059718</v>
      </c>
      <c r="BL96" s="4">
        <f t="shared" si="164"/>
        <v>268413.6662079966</v>
      </c>
      <c r="BM96" s="4">
        <f t="shared" si="165"/>
        <v>222265.28768193148</v>
      </c>
      <c r="BN96" s="4">
        <f t="shared" si="166"/>
        <v>226697.99293502944</v>
      </c>
      <c r="BO96" s="4">
        <f t="shared" si="167"/>
        <v>210086.46201871094</v>
      </c>
      <c r="BP96" s="4">
        <f t="shared" si="168"/>
        <v>227670.63995439492</v>
      </c>
      <c r="BQ96" s="4">
        <f t="shared" si="105"/>
        <v>251186.23766593609</v>
      </c>
      <c r="BR96" s="4">
        <f t="shared" si="194"/>
        <v>235115.97880889405</v>
      </c>
      <c r="BS96" s="4">
        <f t="shared" si="195"/>
        <v>235499.08446671665</v>
      </c>
      <c r="BT96" s="4">
        <f t="shared" si="196"/>
        <v>187960.42774341549</v>
      </c>
      <c r="BU96" s="4">
        <f t="shared" si="197"/>
        <v>222350.3885207469</v>
      </c>
      <c r="BV96" s="4">
        <f t="shared" si="198"/>
        <v>243163.81172748547</v>
      </c>
      <c r="BW96" s="4">
        <f t="shared" si="199"/>
        <v>245391.84994394172</v>
      </c>
      <c r="BX96" s="4">
        <f t="shared" si="200"/>
        <v>213439.31980129055</v>
      </c>
      <c r="BY96" s="4">
        <f t="shared" si="201"/>
        <v>250508.09888052929</v>
      </c>
      <c r="BZ96" s="4">
        <f t="shared" si="202"/>
        <v>234009.48136709127</v>
      </c>
      <c r="CA96" s="4">
        <f t="shared" si="203"/>
        <v>262466.04586878052</v>
      </c>
      <c r="CB96" s="4">
        <f t="shared" si="169"/>
        <v>199451.16065335012</v>
      </c>
      <c r="CC96" s="4">
        <f t="shared" si="170"/>
        <v>194953.76619536083</v>
      </c>
      <c r="CD96" s="4">
        <f t="shared" si="171"/>
        <v>240042.27696686744</v>
      </c>
      <c r="CE96" s="4">
        <f t="shared" si="172"/>
        <v>235386.32621228887</v>
      </c>
      <c r="CF96" s="4">
        <f t="shared" si="173"/>
        <v>273632.51908114576</v>
      </c>
      <c r="CG96" s="4">
        <f t="shared" si="174"/>
        <v>229739.77995630496</v>
      </c>
      <c r="CH96" s="4">
        <f t="shared" si="175"/>
        <v>216162.20135997629</v>
      </c>
      <c r="CI96" s="4">
        <f t="shared" si="176"/>
        <v>246885.01391698761</v>
      </c>
      <c r="CJ96" s="4">
        <f t="shared" si="177"/>
        <v>275237.3073789379</v>
      </c>
      <c r="CK96" s="4">
        <f t="shared" si="178"/>
        <v>233546.52231124445</v>
      </c>
      <c r="CL96" s="4">
        <f t="shared" si="179"/>
        <v>278922.16564522882</v>
      </c>
      <c r="CM96" s="4">
        <f t="shared" si="180"/>
        <v>248964.04282457678</v>
      </c>
      <c r="CN96" s="4">
        <f t="shared" si="181"/>
        <v>296059.48057220125</v>
      </c>
      <c r="CO96" s="4">
        <f t="shared" si="182"/>
        <v>183110.97224899582</v>
      </c>
      <c r="CP96" s="4">
        <f t="shared" si="183"/>
        <v>243074.49460158622</v>
      </c>
      <c r="CQ96" s="4">
        <f t="shared" si="184"/>
        <v>214245.55627568997</v>
      </c>
      <c r="CR96" s="4">
        <f t="shared" si="185"/>
        <v>229956.54582607574</v>
      </c>
      <c r="CS96" s="4">
        <f t="shared" si="186"/>
        <v>251414.44635797443</v>
      </c>
      <c r="CT96" s="4">
        <f t="shared" si="187"/>
        <v>190936.46328368323</v>
      </c>
      <c r="CU96" s="4">
        <f t="shared" si="188"/>
        <v>226857.70197223418</v>
      </c>
      <c r="CV96" s="4">
        <f t="shared" si="189"/>
        <v>275392.6733784019</v>
      </c>
      <c r="CW96" s="4">
        <f t="shared" si="190"/>
        <v>218085.45257218124</v>
      </c>
      <c r="CX96" s="4">
        <f t="shared" si="191"/>
        <v>195802.080256738</v>
      </c>
      <c r="CY96" s="4">
        <f t="shared" si="192"/>
        <v>298090.78396883351</v>
      </c>
      <c r="CZ96" s="4">
        <f t="shared" si="193"/>
        <v>228640.71512490697</v>
      </c>
    </row>
    <row r="97" spans="2:104" x14ac:dyDescent="0.25">
      <c r="B97" s="1">
        <v>47817</v>
      </c>
      <c r="C97">
        <v>94</v>
      </c>
      <c r="D97" s="4">
        <f>Table1[[#This Row],[Monthly Income Invested ($)]]</f>
        <v>1879.5378237392003</v>
      </c>
      <c r="E97" s="4">
        <f t="shared" si="104"/>
        <v>158240.08174212062</v>
      </c>
      <c r="F97" s="4">
        <f t="shared" si="106"/>
        <v>243964.2364617046</v>
      </c>
      <c r="G97" s="4">
        <f t="shared" si="107"/>
        <v>246072.40537523403</v>
      </c>
      <c r="H97" s="4">
        <f t="shared" si="108"/>
        <v>197470.03379356291</v>
      </c>
      <c r="I97" s="4">
        <f t="shared" si="109"/>
        <v>237365.47998221539</v>
      </c>
      <c r="J97" s="4">
        <f t="shared" si="110"/>
        <v>186485.66362754523</v>
      </c>
      <c r="K97" s="4">
        <f t="shared" si="111"/>
        <v>173189.41733237184</v>
      </c>
      <c r="L97" s="4">
        <f t="shared" si="112"/>
        <v>193186.83203673823</v>
      </c>
      <c r="M97" s="4">
        <f t="shared" si="113"/>
        <v>200315.76934297511</v>
      </c>
      <c r="N97" s="4">
        <f t="shared" si="114"/>
        <v>278085.94165172579</v>
      </c>
      <c r="O97" s="4">
        <f t="shared" si="115"/>
        <v>208424.83260668776</v>
      </c>
      <c r="P97" s="4">
        <f t="shared" si="116"/>
        <v>294880.22947409085</v>
      </c>
      <c r="Q97" s="4">
        <f t="shared" si="117"/>
        <v>252298.71204708761</v>
      </c>
      <c r="R97" s="4">
        <f t="shared" si="118"/>
        <v>263349.56480496289</v>
      </c>
      <c r="S97" s="4">
        <f t="shared" si="119"/>
        <v>247510.01709674697</v>
      </c>
      <c r="T97" s="4">
        <f t="shared" si="120"/>
        <v>195540.13137675461</v>
      </c>
      <c r="U97" s="4">
        <f t="shared" si="121"/>
        <v>266820.54409212811</v>
      </c>
      <c r="V97" s="4">
        <f t="shared" si="122"/>
        <v>213833.41686570444</v>
      </c>
      <c r="W97" s="4">
        <f t="shared" si="123"/>
        <v>210170.54763519778</v>
      </c>
      <c r="X97" s="4">
        <f t="shared" si="124"/>
        <v>269109.55505245272</v>
      </c>
      <c r="Y97" s="4">
        <f t="shared" si="125"/>
        <v>163636.19535109648</v>
      </c>
      <c r="Z97" s="4">
        <f t="shared" si="126"/>
        <v>212690.52028950013</v>
      </c>
      <c r="AA97" s="4">
        <f t="shared" si="127"/>
        <v>249018.36118720044</v>
      </c>
      <c r="AB97" s="4">
        <f t="shared" si="128"/>
        <v>257539.03842626209</v>
      </c>
      <c r="AC97" s="4">
        <f t="shared" si="129"/>
        <v>296871.32107445481</v>
      </c>
      <c r="AD97" s="4">
        <f t="shared" si="130"/>
        <v>203593.66226271386</v>
      </c>
      <c r="AE97" s="4">
        <f t="shared" si="131"/>
        <v>189507.28726836771</v>
      </c>
      <c r="AF97" s="4">
        <f t="shared" si="132"/>
        <v>278792.39683439286</v>
      </c>
      <c r="AG97" s="4">
        <f t="shared" si="133"/>
        <v>256748.54569998945</v>
      </c>
      <c r="AH97" s="4">
        <f t="shared" si="134"/>
        <v>271061.7702348521</v>
      </c>
      <c r="AI97" s="4">
        <f t="shared" si="135"/>
        <v>246072.52358281831</v>
      </c>
      <c r="AJ97" s="4">
        <f t="shared" si="136"/>
        <v>181613.64364672438</v>
      </c>
      <c r="AK97" s="4">
        <f t="shared" si="137"/>
        <v>236665.16918293832</v>
      </c>
      <c r="AL97" s="4">
        <f t="shared" si="138"/>
        <v>273676.13362319255</v>
      </c>
      <c r="AM97" s="4">
        <f t="shared" si="139"/>
        <v>252563.99645320955</v>
      </c>
      <c r="AN97" s="4">
        <f t="shared" si="140"/>
        <v>247931.77070331608</v>
      </c>
      <c r="AO97" s="4">
        <f t="shared" si="141"/>
        <v>213472.43503545597</v>
      </c>
      <c r="AP97" s="4">
        <f t="shared" si="142"/>
        <v>203535.73532225704</v>
      </c>
      <c r="AQ97" s="4">
        <f t="shared" si="143"/>
        <v>209742.61249706222</v>
      </c>
      <c r="AR97" s="4">
        <f t="shared" si="144"/>
        <v>185623.46941569989</v>
      </c>
      <c r="AS97" s="4">
        <f t="shared" si="145"/>
        <v>294819.75495337683</v>
      </c>
      <c r="AT97" s="4">
        <f t="shared" si="146"/>
        <v>288251.67010269192</v>
      </c>
      <c r="AU97" s="4">
        <f t="shared" si="147"/>
        <v>223474.18702216976</v>
      </c>
      <c r="AV97" s="4">
        <f t="shared" si="148"/>
        <v>220409.02118255803</v>
      </c>
      <c r="AW97" s="4">
        <f t="shared" si="149"/>
        <v>218998.91198938995</v>
      </c>
      <c r="AX97" s="4">
        <f t="shared" si="150"/>
        <v>297916.88088427187</v>
      </c>
      <c r="AY97" s="4">
        <f t="shared" si="151"/>
        <v>228107.62809690865</v>
      </c>
      <c r="AZ97" s="4">
        <f t="shared" si="152"/>
        <v>277304.51731055591</v>
      </c>
      <c r="BA97" s="4">
        <f t="shared" si="153"/>
        <v>279658.3936972245</v>
      </c>
      <c r="BB97" s="4">
        <f t="shared" si="154"/>
        <v>312904.38039513433</v>
      </c>
      <c r="BC97" s="4">
        <f t="shared" si="155"/>
        <v>255401.93671092944</v>
      </c>
      <c r="BD97" s="4">
        <f t="shared" si="156"/>
        <v>252875.99179361275</v>
      </c>
      <c r="BE97" s="4">
        <f t="shared" si="157"/>
        <v>248647.12244308132</v>
      </c>
      <c r="BF97" s="4">
        <f t="shared" si="158"/>
        <v>216807.9774800851</v>
      </c>
      <c r="BG97" s="4">
        <f t="shared" si="159"/>
        <v>273261.32677873212</v>
      </c>
      <c r="BH97" s="4">
        <f t="shared" si="160"/>
        <v>267584.30896789621</v>
      </c>
      <c r="BI97" s="4">
        <f t="shared" si="161"/>
        <v>243901.79649935086</v>
      </c>
      <c r="BJ97" s="4">
        <f t="shared" si="162"/>
        <v>251131.76284862903</v>
      </c>
      <c r="BK97" s="4">
        <f t="shared" si="163"/>
        <v>214391.61948074235</v>
      </c>
      <c r="BL97" s="4">
        <f t="shared" si="164"/>
        <v>272977.34069381579</v>
      </c>
      <c r="BM97" s="4">
        <f t="shared" si="165"/>
        <v>226367.47838248999</v>
      </c>
      <c r="BN97" s="4">
        <f t="shared" si="166"/>
        <v>230844.51068811893</v>
      </c>
      <c r="BO97" s="4">
        <f t="shared" si="167"/>
        <v>215642.5129277776</v>
      </c>
      <c r="BP97" s="4">
        <f t="shared" si="168"/>
        <v>231826.88417767806</v>
      </c>
      <c r="BQ97" s="4">
        <f t="shared" si="105"/>
        <v>255577.63786633464</v>
      </c>
      <c r="BR97" s="4">
        <f t="shared" si="194"/>
        <v>239346.67642072219</v>
      </c>
      <c r="BS97" s="4">
        <f t="shared" si="195"/>
        <v>239733.61313512301</v>
      </c>
      <c r="BT97" s="4">
        <f t="shared" si="196"/>
        <v>193129.27305266447</v>
      </c>
      <c r="BU97" s="4">
        <f t="shared" si="197"/>
        <v>203808.08720672422</v>
      </c>
      <c r="BV97" s="4">
        <f t="shared" si="198"/>
        <v>247474.98766849953</v>
      </c>
      <c r="BW97" s="4">
        <f t="shared" si="199"/>
        <v>245430.94889310136</v>
      </c>
      <c r="BX97" s="4">
        <f t="shared" si="200"/>
        <v>219054.04572155233</v>
      </c>
      <c r="BY97" s="4">
        <f t="shared" si="201"/>
        <v>254892.71769307379</v>
      </c>
      <c r="BZ97" s="4">
        <f t="shared" si="202"/>
        <v>239984.1851147546</v>
      </c>
      <c r="CA97" s="4">
        <f t="shared" si="203"/>
        <v>262377.08834850392</v>
      </c>
      <c r="CB97" s="4">
        <f t="shared" si="169"/>
        <v>203325.21008362283</v>
      </c>
      <c r="CC97" s="4">
        <f t="shared" si="170"/>
        <v>195371.15077263484</v>
      </c>
      <c r="CD97" s="4">
        <f t="shared" si="171"/>
        <v>244322.23756027533</v>
      </c>
      <c r="CE97" s="4">
        <f t="shared" si="172"/>
        <v>239619.72729815097</v>
      </c>
      <c r="CF97" s="4">
        <f t="shared" si="173"/>
        <v>280300.62598880508</v>
      </c>
      <c r="CG97" s="4">
        <f t="shared" si="174"/>
        <v>235639.76392927952</v>
      </c>
      <c r="CH97" s="4">
        <f t="shared" si="175"/>
        <v>216420.52267351566</v>
      </c>
      <c r="CI97" s="4">
        <f t="shared" si="176"/>
        <v>251233.40187989667</v>
      </c>
      <c r="CJ97" s="4">
        <f t="shared" si="177"/>
        <v>279869.21827646653</v>
      </c>
      <c r="CK97" s="4">
        <f t="shared" si="178"/>
        <v>239513.12427543045</v>
      </c>
      <c r="CL97" s="4">
        <f t="shared" si="179"/>
        <v>283590.92512542033</v>
      </c>
      <c r="CM97" s="4">
        <f t="shared" si="180"/>
        <v>253333.22107656175</v>
      </c>
      <c r="CN97" s="4">
        <f t="shared" si="181"/>
        <v>300899.61320166249</v>
      </c>
      <c r="CO97" s="4">
        <f t="shared" si="182"/>
        <v>186821.61979522498</v>
      </c>
      <c r="CP97" s="4">
        <f t="shared" si="183"/>
        <v>249207.83608085319</v>
      </c>
      <c r="CQ97" s="4">
        <f t="shared" si="184"/>
        <v>218267.54966218607</v>
      </c>
      <c r="CR97" s="4">
        <f t="shared" si="185"/>
        <v>234135.64910807571</v>
      </c>
      <c r="CS97" s="4">
        <f t="shared" si="186"/>
        <v>255808.12864529339</v>
      </c>
      <c r="CT97" s="4">
        <f t="shared" si="187"/>
        <v>196157.38921488691</v>
      </c>
      <c r="CU97" s="4">
        <f t="shared" si="188"/>
        <v>231005.81681569573</v>
      </c>
      <c r="CV97" s="4">
        <f t="shared" si="189"/>
        <v>280026.13793592516</v>
      </c>
      <c r="CW97" s="4">
        <f t="shared" si="190"/>
        <v>222145.84492164225</v>
      </c>
      <c r="CX97" s="4">
        <f t="shared" si="191"/>
        <v>199639.63888304459</v>
      </c>
      <c r="CY97" s="4">
        <f t="shared" si="192"/>
        <v>305186.91051202733</v>
      </c>
      <c r="CZ97" s="4">
        <f t="shared" si="193"/>
        <v>232806.66009989523</v>
      </c>
    </row>
    <row r="98" spans="2:104" x14ac:dyDescent="0.25">
      <c r="B98" s="1">
        <v>47848</v>
      </c>
      <c r="C98">
        <v>95</v>
      </c>
      <c r="D98" s="4">
        <f>Table1[[#This Row],[Monthly Income Invested ($)]]</f>
        <v>6879.5378237392006</v>
      </c>
      <c r="E98" s="4">
        <f t="shared" si="104"/>
        <v>166702.02038328102</v>
      </c>
      <c r="F98" s="4">
        <f t="shared" si="106"/>
        <v>255113.14842352364</v>
      </c>
      <c r="G98" s="4">
        <f t="shared" si="107"/>
        <v>255412.66725272557</v>
      </c>
      <c r="H98" s="4">
        <f t="shared" si="108"/>
        <v>206324.27195523772</v>
      </c>
      <c r="I98" s="4">
        <f t="shared" si="109"/>
        <v>246618.67260577675</v>
      </c>
      <c r="J98" s="4">
        <f t="shared" si="110"/>
        <v>196628.70056476648</v>
      </c>
      <c r="K98" s="4">
        <f t="shared" si="111"/>
        <v>178770.03452611825</v>
      </c>
      <c r="L98" s="4">
        <f t="shared" si="112"/>
        <v>201998.23818084481</v>
      </c>
      <c r="M98" s="4">
        <f t="shared" si="113"/>
        <v>209198.46486014407</v>
      </c>
      <c r="N98" s="4">
        <f t="shared" si="114"/>
        <v>287746.33889198228</v>
      </c>
      <c r="O98" s="4">
        <f t="shared" si="115"/>
        <v>218951.80500104401</v>
      </c>
      <c r="P98" s="4">
        <f t="shared" si="116"/>
        <v>304708.569592571</v>
      </c>
      <c r="Q98" s="4">
        <f t="shared" si="117"/>
        <v>257286.00953047368</v>
      </c>
      <c r="R98" s="4">
        <f t="shared" si="118"/>
        <v>272862.59827675176</v>
      </c>
      <c r="S98" s="4">
        <f t="shared" si="119"/>
        <v>256864.65509145363</v>
      </c>
      <c r="T98" s="4">
        <f t="shared" si="120"/>
        <v>204375.07051426134</v>
      </c>
      <c r="U98" s="4">
        <f t="shared" si="121"/>
        <v>276368.28735678864</v>
      </c>
      <c r="V98" s="4">
        <f t="shared" si="122"/>
        <v>224455.03948459346</v>
      </c>
      <c r="W98" s="4">
        <f t="shared" si="123"/>
        <v>220728.07004255295</v>
      </c>
      <c r="X98" s="4">
        <f t="shared" si="124"/>
        <v>278680.18842671649</v>
      </c>
      <c r="Y98" s="4">
        <f t="shared" si="125"/>
        <v>172152.09512834664</v>
      </c>
      <c r="Z98" s="4">
        <f t="shared" si="126"/>
        <v>221696.96331613432</v>
      </c>
      <c r="AA98" s="4">
        <f t="shared" si="127"/>
        <v>258388.08262281163</v>
      </c>
      <c r="AB98" s="4">
        <f t="shared" si="128"/>
        <v>266993.96663426392</v>
      </c>
      <c r="AC98" s="4">
        <f t="shared" si="129"/>
        <v>306719.57210893859</v>
      </c>
      <c r="AD98" s="4">
        <f t="shared" si="130"/>
        <v>212509.13670908019</v>
      </c>
      <c r="AE98" s="4">
        <f t="shared" si="131"/>
        <v>198281.89796479058</v>
      </c>
      <c r="AF98" s="4">
        <f t="shared" si="132"/>
        <v>290550.80160273396</v>
      </c>
      <c r="AG98" s="4">
        <f t="shared" si="133"/>
        <v>268121.18307347852</v>
      </c>
      <c r="AH98" s="4">
        <f t="shared" si="134"/>
        <v>280651.92576093983</v>
      </c>
      <c r="AI98" s="4">
        <f t="shared" si="135"/>
        <v>255412.7866423857</v>
      </c>
      <c r="AJ98" s="4">
        <f t="shared" si="136"/>
        <v>187131.07914311317</v>
      </c>
      <c r="AK98" s="4">
        <f t="shared" si="137"/>
        <v>241769.7182378055</v>
      </c>
      <c r="AL98" s="4">
        <f t="shared" si="138"/>
        <v>278503.10044475785</v>
      </c>
      <c r="AM98" s="4">
        <f t="shared" si="139"/>
        <v>263863.40421487996</v>
      </c>
      <c r="AN98" s="4">
        <f t="shared" si="140"/>
        <v>259150.11451436332</v>
      </c>
      <c r="AO98" s="4">
        <f t="shared" si="141"/>
        <v>218750.92959642925</v>
      </c>
      <c r="AP98" s="4">
        <f t="shared" si="142"/>
        <v>213977.14851413574</v>
      </c>
      <c r="AQ98" s="4">
        <f t="shared" si="143"/>
        <v>218719.57644577205</v>
      </c>
      <c r="AR98" s="4">
        <f t="shared" si="144"/>
        <v>194359.24193359609</v>
      </c>
      <c r="AS98" s="4">
        <f t="shared" si="145"/>
        <v>304647.49032664986</v>
      </c>
      <c r="AT98" s="4">
        <f t="shared" si="146"/>
        <v>298013.72462745808</v>
      </c>
      <c r="AU98" s="4">
        <f t="shared" si="147"/>
        <v>232588.46671613067</v>
      </c>
      <c r="AV98" s="4">
        <f t="shared" si="148"/>
        <v>231145.71687699202</v>
      </c>
      <c r="AW98" s="4">
        <f t="shared" si="149"/>
        <v>228068.43893302305</v>
      </c>
      <c r="AX98" s="4">
        <f t="shared" si="150"/>
        <v>307775.58751685382</v>
      </c>
      <c r="AY98" s="4">
        <f t="shared" si="151"/>
        <v>237268.24220161693</v>
      </c>
      <c r="AZ98" s="4">
        <f t="shared" si="152"/>
        <v>286957.10030740069</v>
      </c>
      <c r="BA98" s="4">
        <f t="shared" si="153"/>
        <v>284440.49356823455</v>
      </c>
      <c r="BB98" s="4">
        <f t="shared" si="154"/>
        <v>322912.96202282491</v>
      </c>
      <c r="BC98" s="4">
        <f t="shared" si="155"/>
        <v>264835.49390177795</v>
      </c>
      <c r="BD98" s="4">
        <f t="shared" si="156"/>
        <v>262284.28953528812</v>
      </c>
      <c r="BE98" s="4">
        <f t="shared" si="157"/>
        <v>258013.13149125132</v>
      </c>
      <c r="BF98" s="4">
        <f t="shared" si="158"/>
        <v>225855.59507862516</v>
      </c>
      <c r="BG98" s="4">
        <f t="shared" si="159"/>
        <v>282873.47787025868</v>
      </c>
      <c r="BH98" s="4">
        <f t="shared" si="160"/>
        <v>277139.68988131441</v>
      </c>
      <c r="BI98" s="4">
        <f t="shared" si="161"/>
        <v>253220.35228808358</v>
      </c>
      <c r="BJ98" s="4">
        <f t="shared" si="162"/>
        <v>260522.61830085452</v>
      </c>
      <c r="BK98" s="4">
        <f t="shared" si="163"/>
        <v>223415.07349928896</v>
      </c>
      <c r="BL98" s="4">
        <f t="shared" si="164"/>
        <v>284633.98197969684</v>
      </c>
      <c r="BM98" s="4">
        <f t="shared" si="165"/>
        <v>231549.26011836051</v>
      </c>
      <c r="BN98" s="4">
        <f t="shared" si="166"/>
        <v>240032.49361873933</v>
      </c>
      <c r="BO98" s="4">
        <f t="shared" si="167"/>
        <v>220904.73190455849</v>
      </c>
      <c r="BP98" s="4">
        <f t="shared" si="168"/>
        <v>241024.69084319405</v>
      </c>
      <c r="BQ98" s="4">
        <f t="shared" si="105"/>
        <v>265012.95206873718</v>
      </c>
      <c r="BR98" s="4">
        <f t="shared" si="194"/>
        <v>244431.11417130599</v>
      </c>
      <c r="BS98" s="4">
        <f t="shared" si="195"/>
        <v>250808.48918872687</v>
      </c>
      <c r="BT98" s="4">
        <f t="shared" si="196"/>
        <v>201940.10360693032</v>
      </c>
      <c r="BU98" s="4">
        <f t="shared" si="197"/>
        <v>212725.70590253067</v>
      </c>
      <c r="BV98" s="4">
        <f t="shared" si="198"/>
        <v>231146.34783203137</v>
      </c>
      <c r="BW98" s="4">
        <f t="shared" si="199"/>
        <v>254764.79620577156</v>
      </c>
      <c r="BX98" s="4">
        <f t="shared" si="200"/>
        <v>228124.12400250707</v>
      </c>
      <c r="BY98" s="4">
        <f t="shared" si="201"/>
        <v>264321.18269374373</v>
      </c>
      <c r="BZ98" s="4">
        <f t="shared" si="202"/>
        <v>251063.44617800202</v>
      </c>
      <c r="CA98" s="4">
        <f t="shared" si="203"/>
        <v>271880.39705572819</v>
      </c>
      <c r="CB98" s="4">
        <f t="shared" si="169"/>
        <v>212238.00000819826</v>
      </c>
      <c r="CC98" s="4">
        <f t="shared" si="170"/>
        <v>204204.40010410038</v>
      </c>
      <c r="CD98" s="4">
        <f t="shared" si="171"/>
        <v>253644.99775961728</v>
      </c>
      <c r="CE98" s="4">
        <f t="shared" si="172"/>
        <v>250692.61034960783</v>
      </c>
      <c r="CF98" s="4">
        <f t="shared" si="173"/>
        <v>260984.85306518915</v>
      </c>
      <c r="CG98" s="4">
        <f t="shared" si="174"/>
        <v>246642.99762178113</v>
      </c>
      <c r="CH98" s="4">
        <f t="shared" si="175"/>
        <v>227087.41964404139</v>
      </c>
      <c r="CI98" s="4">
        <f t="shared" si="176"/>
        <v>260625.27372243485</v>
      </c>
      <c r="CJ98" s="4">
        <f t="shared" si="177"/>
        <v>291646.46742004395</v>
      </c>
      <c r="CK98" s="4">
        <f t="shared" si="178"/>
        <v>248787.79334192397</v>
      </c>
      <c r="CL98" s="4">
        <f t="shared" si="179"/>
        <v>293306.37220041378</v>
      </c>
      <c r="CM98" s="4">
        <f t="shared" si="180"/>
        <v>258312.75974222674</v>
      </c>
      <c r="CN98" s="4">
        <f t="shared" si="181"/>
        <v>310788.14715741837</v>
      </c>
      <c r="CO98" s="4">
        <f t="shared" si="182"/>
        <v>196970.53596538064</v>
      </c>
      <c r="CP98" s="4">
        <f t="shared" si="183"/>
        <v>258579.45226540093</v>
      </c>
      <c r="CQ98" s="4">
        <f t="shared" si="184"/>
        <v>227329.76298254714</v>
      </c>
      <c r="CR98" s="4">
        <f t="shared" si="185"/>
        <v>243356.54342289566</v>
      </c>
      <c r="CS98" s="4">
        <f t="shared" si="186"/>
        <v>265245.74775548553</v>
      </c>
      <c r="CT98" s="4">
        <f t="shared" si="187"/>
        <v>204998.50093077499</v>
      </c>
      <c r="CU98" s="4">
        <f t="shared" si="188"/>
        <v>241927.95643370962</v>
      </c>
      <c r="CV98" s="4">
        <f t="shared" si="189"/>
        <v>284805.47972514498</v>
      </c>
      <c r="CW98" s="4">
        <f t="shared" si="190"/>
        <v>231246.84119459786</v>
      </c>
      <c r="CX98" s="4">
        <f t="shared" si="191"/>
        <v>208515.57309561424</v>
      </c>
      <c r="CY98" s="4">
        <f t="shared" si="192"/>
        <v>317407.21926972707</v>
      </c>
      <c r="CZ98" s="4">
        <f t="shared" si="193"/>
        <v>242014.26452463339</v>
      </c>
    </row>
    <row r="99" spans="2:104" x14ac:dyDescent="0.25">
      <c r="B99" s="1">
        <v>47879</v>
      </c>
      <c r="C99">
        <v>96</v>
      </c>
      <c r="D99" s="4">
        <f>Table1[[#This Row],[Monthly Income Invested ($)]]</f>
        <v>1992.3100931635524</v>
      </c>
      <c r="E99" s="4">
        <f t="shared" si="104"/>
        <v>170361.35068027736</v>
      </c>
      <c r="F99" s="4">
        <f t="shared" si="106"/>
        <v>261569.93861409888</v>
      </c>
      <c r="G99" s="4">
        <f t="shared" si="107"/>
        <v>259959.10401841637</v>
      </c>
      <c r="H99" s="4">
        <f t="shared" si="108"/>
        <v>210379.82476795366</v>
      </c>
      <c r="I99" s="4">
        <f t="shared" si="109"/>
        <v>251077.16942499805</v>
      </c>
      <c r="J99" s="4">
        <f t="shared" si="110"/>
        <v>181855.81162603211</v>
      </c>
      <c r="K99" s="4">
        <f t="shared" si="111"/>
        <v>179421.56936033591</v>
      </c>
      <c r="L99" s="4">
        <f t="shared" si="112"/>
        <v>206010.53065581681</v>
      </c>
      <c r="M99" s="4">
        <f t="shared" si="113"/>
        <v>213282.75960190906</v>
      </c>
      <c r="N99" s="4">
        <f t="shared" si="114"/>
        <v>292616.11237406568</v>
      </c>
      <c r="O99" s="4">
        <f t="shared" si="115"/>
        <v>224775.77168172583</v>
      </c>
      <c r="P99" s="4">
        <f t="shared" si="116"/>
        <v>309747.96538166027</v>
      </c>
      <c r="Q99" s="4">
        <f t="shared" si="117"/>
        <v>257348.67455215869</v>
      </c>
      <c r="R99" s="4">
        <f t="shared" si="118"/>
        <v>249825.18091741455</v>
      </c>
      <c r="S99" s="4">
        <f t="shared" si="119"/>
        <v>261425.61173553171</v>
      </c>
      <c r="T99" s="4">
        <f t="shared" si="120"/>
        <v>208411.13131256751</v>
      </c>
      <c r="U99" s="4">
        <f t="shared" si="121"/>
        <v>281124.28032352013</v>
      </c>
      <c r="V99" s="4">
        <f t="shared" si="122"/>
        <v>230375.31276873741</v>
      </c>
      <c r="W99" s="4">
        <f t="shared" si="123"/>
        <v>226583.12136146118</v>
      </c>
      <c r="X99" s="4">
        <f t="shared" si="124"/>
        <v>283459.30040414724</v>
      </c>
      <c r="Y99" s="4">
        <f t="shared" si="125"/>
        <v>175865.92617279364</v>
      </c>
      <c r="Z99" s="4">
        <f t="shared" si="126"/>
        <v>225906.24304245922</v>
      </c>
      <c r="AA99" s="4">
        <f t="shared" si="127"/>
        <v>236667.84618798297</v>
      </c>
      <c r="AB99" s="4">
        <f t="shared" si="128"/>
        <v>271656.21639377013</v>
      </c>
      <c r="AC99" s="4">
        <f t="shared" si="129"/>
        <v>311779.07792319154</v>
      </c>
      <c r="AD99" s="4">
        <f t="shared" si="130"/>
        <v>216626.53816933453</v>
      </c>
      <c r="AE99" s="4">
        <f t="shared" si="131"/>
        <v>202257.02703760203</v>
      </c>
      <c r="AF99" s="4">
        <f t="shared" si="132"/>
        <v>297627.75072394538</v>
      </c>
      <c r="AG99" s="4">
        <f t="shared" si="133"/>
        <v>274805.613870428</v>
      </c>
      <c r="AH99" s="4">
        <f t="shared" si="134"/>
        <v>285450.75511171279</v>
      </c>
      <c r="AI99" s="4">
        <f t="shared" si="135"/>
        <v>259959.22460197311</v>
      </c>
      <c r="AJ99" s="4">
        <f t="shared" si="136"/>
        <v>187719.90614270337</v>
      </c>
      <c r="AK99" s="4">
        <f t="shared" si="137"/>
        <v>241948.75544418552</v>
      </c>
      <c r="AL99" s="4">
        <f t="shared" si="138"/>
        <v>278406.63728458574</v>
      </c>
      <c r="AM99" s="4">
        <f t="shared" si="139"/>
        <v>270473.32388180395</v>
      </c>
      <c r="AN99" s="4">
        <f t="shared" si="140"/>
        <v>265677.55161152827</v>
      </c>
      <c r="AO99" s="4">
        <f t="shared" si="141"/>
        <v>219102.6077176196</v>
      </c>
      <c r="AP99" s="4">
        <f t="shared" si="142"/>
        <v>197742.65283566702</v>
      </c>
      <c r="AQ99" s="4">
        <f t="shared" si="143"/>
        <v>200609.17407305399</v>
      </c>
      <c r="AR99" s="4">
        <f t="shared" si="144"/>
        <v>198295.1444460956</v>
      </c>
      <c r="AS99" s="4">
        <f t="shared" si="145"/>
        <v>309686.27532307996</v>
      </c>
      <c r="AT99" s="4">
        <f t="shared" si="146"/>
        <v>302986.17196689622</v>
      </c>
      <c r="AU99" s="4">
        <f t="shared" si="147"/>
        <v>236906.66147645551</v>
      </c>
      <c r="AV99" s="4">
        <f t="shared" si="148"/>
        <v>237183.07701550293</v>
      </c>
      <c r="AW99" s="4">
        <f t="shared" si="149"/>
        <v>232341.43341551683</v>
      </c>
      <c r="AX99" s="4">
        <f t="shared" si="150"/>
        <v>312845.65348518593</v>
      </c>
      <c r="AY99" s="4">
        <f t="shared" si="151"/>
        <v>241633.23471679664</v>
      </c>
      <c r="AZ99" s="4">
        <f t="shared" si="152"/>
        <v>291818.98140363826</v>
      </c>
      <c r="BA99" s="4">
        <f t="shared" si="153"/>
        <v>284299.49995963636</v>
      </c>
      <c r="BB99" s="4">
        <f t="shared" si="154"/>
        <v>328134.40173621674</v>
      </c>
      <c r="BC99" s="4">
        <f t="shared" si="155"/>
        <v>269476.15893395932</v>
      </c>
      <c r="BD99" s="4">
        <f t="shared" si="156"/>
        <v>266899.44252380455</v>
      </c>
      <c r="BE99" s="4">
        <f t="shared" si="157"/>
        <v>262585.57289932738</v>
      </c>
      <c r="BF99" s="4">
        <f t="shared" si="158"/>
        <v>230106.46112257495</v>
      </c>
      <c r="BG99" s="4">
        <f t="shared" si="159"/>
        <v>287694.52274212486</v>
      </c>
      <c r="BH99" s="4">
        <f t="shared" si="160"/>
        <v>281903.39687329112</v>
      </c>
      <c r="BI99" s="4">
        <f t="shared" si="161"/>
        <v>257744.86590412795</v>
      </c>
      <c r="BJ99" s="4">
        <f t="shared" si="162"/>
        <v>265120.15457702661</v>
      </c>
      <c r="BK99" s="4">
        <f t="shared" si="163"/>
        <v>227641.53432744541</v>
      </c>
      <c r="BL99" s="4">
        <f t="shared" si="164"/>
        <v>291607.38675750513</v>
      </c>
      <c r="BM99" s="4">
        <f t="shared" si="165"/>
        <v>231804.95076063636</v>
      </c>
      <c r="BN99" s="4">
        <f t="shared" si="166"/>
        <v>244425.12864809026</v>
      </c>
      <c r="BO99" s="4">
        <f t="shared" si="167"/>
        <v>221240.25650843786</v>
      </c>
      <c r="BP99" s="4">
        <f t="shared" si="168"/>
        <v>245427.24784478953</v>
      </c>
      <c r="BQ99" s="4">
        <f t="shared" si="105"/>
        <v>269655.39168258815</v>
      </c>
      <c r="BR99" s="4">
        <f t="shared" si="194"/>
        <v>244590.19090818474</v>
      </c>
      <c r="BS99" s="4">
        <f t="shared" si="195"/>
        <v>257189.94784269316</v>
      </c>
      <c r="BT99" s="4">
        <f t="shared" si="196"/>
        <v>205951.81473616316</v>
      </c>
      <c r="BU99" s="4">
        <f t="shared" si="197"/>
        <v>216845.27305471952</v>
      </c>
      <c r="BV99" s="4">
        <f t="shared" si="198"/>
        <v>235450.12140351522</v>
      </c>
      <c r="BW99" s="4">
        <f t="shared" si="199"/>
        <v>259304.75426099284</v>
      </c>
      <c r="BX99" s="4">
        <f t="shared" si="200"/>
        <v>232397.67533569568</v>
      </c>
      <c r="BY99" s="4">
        <f t="shared" si="201"/>
        <v>268956.70461384475</v>
      </c>
      <c r="BZ99" s="4">
        <f t="shared" si="202"/>
        <v>257449.36657928061</v>
      </c>
      <c r="CA99" s="4">
        <f t="shared" si="203"/>
        <v>248932.36000750415</v>
      </c>
      <c r="CB99" s="4">
        <f t="shared" si="169"/>
        <v>216352.69010144379</v>
      </c>
      <c r="CC99" s="4">
        <f t="shared" si="170"/>
        <v>208238.75419830493</v>
      </c>
      <c r="CD99" s="4">
        <f t="shared" si="171"/>
        <v>258173.757830377</v>
      </c>
      <c r="CE99" s="4">
        <f t="shared" si="172"/>
        <v>257072.04112388953</v>
      </c>
      <c r="CF99" s="4">
        <f t="shared" si="173"/>
        <v>265587.0116890046</v>
      </c>
      <c r="CG99" s="4">
        <f t="shared" si="174"/>
        <v>227656.40415599328</v>
      </c>
      <c r="CH99" s="4">
        <f t="shared" si="175"/>
        <v>233053.75958097569</v>
      </c>
      <c r="CI99" s="4">
        <f t="shared" si="176"/>
        <v>265223.83655282279</v>
      </c>
      <c r="CJ99" s="4">
        <f t="shared" si="177"/>
        <v>298742.59069305833</v>
      </c>
      <c r="CK99" s="4">
        <f t="shared" si="178"/>
        <v>253267.98136850676</v>
      </c>
      <c r="CL99" s="4">
        <f t="shared" si="179"/>
        <v>298231.74601558148</v>
      </c>
      <c r="CM99" s="4">
        <f t="shared" si="180"/>
        <v>258367.72413732359</v>
      </c>
      <c r="CN99" s="4">
        <f t="shared" si="181"/>
        <v>315888.33872215613</v>
      </c>
      <c r="CO99" s="4">
        <f t="shared" si="182"/>
        <v>202409.83043793836</v>
      </c>
      <c r="CP99" s="4">
        <f t="shared" si="183"/>
        <v>263157.55688121851</v>
      </c>
      <c r="CQ99" s="4">
        <f t="shared" si="184"/>
        <v>231595.37070553616</v>
      </c>
      <c r="CR99" s="4">
        <f t="shared" si="185"/>
        <v>247782.41895028815</v>
      </c>
      <c r="CS99" s="4">
        <f t="shared" si="186"/>
        <v>269890.51532620395</v>
      </c>
      <c r="CT99" s="4">
        <f t="shared" si="187"/>
        <v>209040.79603324627</v>
      </c>
      <c r="CU99" s="4">
        <f t="shared" si="188"/>
        <v>248154.0057644631</v>
      </c>
      <c r="CV99" s="4">
        <f t="shared" si="189"/>
        <v>284661.74872037</v>
      </c>
      <c r="CW99" s="4">
        <f t="shared" si="190"/>
        <v>235551.61969970737</v>
      </c>
      <c r="CX99" s="4">
        <f t="shared" si="191"/>
        <v>212593.03891973392</v>
      </c>
      <c r="CY99" s="4">
        <f t="shared" si="192"/>
        <v>324954.15570011089</v>
      </c>
      <c r="CZ99" s="4">
        <f t="shared" si="193"/>
        <v>246426.71726304328</v>
      </c>
    </row>
    <row r="100" spans="2:104" x14ac:dyDescent="0.25">
      <c r="B100" s="1">
        <v>47907</v>
      </c>
      <c r="C100">
        <v>97</v>
      </c>
      <c r="D100" s="4">
        <f>Table1[[#This Row],[Monthly Income Invested ($)]]</f>
        <v>1992.3100931635524</v>
      </c>
      <c r="E100" s="4">
        <f t="shared" si="104"/>
        <v>174057.27428024367</v>
      </c>
      <c r="F100" s="4">
        <f t="shared" si="106"/>
        <v>268139.72263300919</v>
      </c>
      <c r="G100" s="4">
        <f t="shared" si="107"/>
        <v>264551.00515176408</v>
      </c>
      <c r="H100" s="4">
        <f t="shared" si="108"/>
        <v>214475.93310879674</v>
      </c>
      <c r="I100" s="4">
        <f t="shared" si="109"/>
        <v>255580.25121241156</v>
      </c>
      <c r="J100" s="4">
        <f t="shared" si="110"/>
        <v>187030.59842265124</v>
      </c>
      <c r="K100" s="4">
        <f t="shared" si="111"/>
        <v>180068.21768329694</v>
      </c>
      <c r="L100" s="4">
        <f t="shared" si="112"/>
        <v>210062.94605553852</v>
      </c>
      <c r="M100" s="4">
        <f t="shared" si="113"/>
        <v>217407.89729109168</v>
      </c>
      <c r="N100" s="4">
        <f t="shared" si="114"/>
        <v>297534.58359096991</v>
      </c>
      <c r="O100" s="4">
        <f t="shared" si="115"/>
        <v>230701.65777931959</v>
      </c>
      <c r="P100" s="4">
        <f t="shared" si="116"/>
        <v>314837.75512864045</v>
      </c>
      <c r="Q100" s="4">
        <f t="shared" si="117"/>
        <v>257410.86958618104</v>
      </c>
      <c r="R100" s="4">
        <f t="shared" si="118"/>
        <v>254315.74281975222</v>
      </c>
      <c r="S100" s="4">
        <f t="shared" si="119"/>
        <v>266032.17794605059</v>
      </c>
      <c r="T100" s="4">
        <f t="shared" si="120"/>
        <v>212487.55271885672</v>
      </c>
      <c r="U100" s="4">
        <f t="shared" si="121"/>
        <v>285927.83321991889</v>
      </c>
      <c r="V100" s="4">
        <f t="shared" si="122"/>
        <v>236399.19083535386</v>
      </c>
      <c r="W100" s="4">
        <f t="shared" si="123"/>
        <v>232540.6360784503</v>
      </c>
      <c r="X100" s="4">
        <f t="shared" si="124"/>
        <v>288286.20350135228</v>
      </c>
      <c r="Y100" s="4">
        <f t="shared" si="125"/>
        <v>179616.89552768512</v>
      </c>
      <c r="Z100" s="4">
        <f t="shared" si="126"/>
        <v>230157.61556604735</v>
      </c>
      <c r="AA100" s="4">
        <f t="shared" si="127"/>
        <v>241026.83474302635</v>
      </c>
      <c r="AB100" s="4">
        <f t="shared" si="128"/>
        <v>276365.08865087142</v>
      </c>
      <c r="AC100" s="4">
        <f t="shared" si="129"/>
        <v>316889.17879558704</v>
      </c>
      <c r="AD100" s="4">
        <f t="shared" si="130"/>
        <v>220785.11364419141</v>
      </c>
      <c r="AE100" s="4">
        <f t="shared" si="131"/>
        <v>206271.90740114159</v>
      </c>
      <c r="AF100" s="4">
        <f t="shared" si="132"/>
        <v>304828.546454778</v>
      </c>
      <c r="AG100" s="4">
        <f t="shared" si="133"/>
        <v>281607.02220632409</v>
      </c>
      <c r="AH100" s="4">
        <f t="shared" si="134"/>
        <v>290297.57275599346</v>
      </c>
      <c r="AI100" s="4">
        <f t="shared" si="135"/>
        <v>264551.1269411564</v>
      </c>
      <c r="AJ100" s="4">
        <f t="shared" si="136"/>
        <v>188304.31693979664</v>
      </c>
      <c r="AK100" s="4">
        <f t="shared" si="137"/>
        <v>242126.44987151769</v>
      </c>
      <c r="AL100" s="4">
        <f t="shared" si="138"/>
        <v>278310.89759811491</v>
      </c>
      <c r="AM100" s="4">
        <f t="shared" si="139"/>
        <v>277198.91714289912</v>
      </c>
      <c r="AN100" s="4">
        <f t="shared" si="140"/>
        <v>272319.2188578936</v>
      </c>
      <c r="AO100" s="4">
        <f t="shared" si="141"/>
        <v>219451.64825290101</v>
      </c>
      <c r="AP100" s="4">
        <f t="shared" si="142"/>
        <v>203195.45935345473</v>
      </c>
      <c r="AQ100" s="4">
        <f t="shared" si="143"/>
        <v>204607.57590694807</v>
      </c>
      <c r="AR100" s="4">
        <f t="shared" si="144"/>
        <v>202270.40598372009</v>
      </c>
      <c r="AS100" s="4">
        <f t="shared" si="145"/>
        <v>314775.44816947432</v>
      </c>
      <c r="AT100" s="4">
        <f t="shared" si="146"/>
        <v>308008.34377972875</v>
      </c>
      <c r="AU100" s="4">
        <f t="shared" si="147"/>
        <v>241268.03818438362</v>
      </c>
      <c r="AV100" s="4">
        <f t="shared" si="148"/>
        <v>243326.09095643778</v>
      </c>
      <c r="AW100" s="4">
        <f t="shared" si="149"/>
        <v>236657.15784283556</v>
      </c>
      <c r="AX100" s="4">
        <f t="shared" si="150"/>
        <v>317966.42011320137</v>
      </c>
      <c r="AY100" s="4">
        <f t="shared" si="151"/>
        <v>246041.87715712815</v>
      </c>
      <c r="AZ100" s="4">
        <f t="shared" si="152"/>
        <v>296729.48131083819</v>
      </c>
      <c r="BA100" s="4">
        <f t="shared" si="153"/>
        <v>284159.56380310265</v>
      </c>
      <c r="BB100" s="4">
        <f t="shared" si="154"/>
        <v>333408.05584674247</v>
      </c>
      <c r="BC100" s="4">
        <f t="shared" si="155"/>
        <v>274163.23061646248</v>
      </c>
      <c r="BD100" s="4">
        <f t="shared" si="156"/>
        <v>271560.74704220617</v>
      </c>
      <c r="BE100" s="4">
        <f t="shared" si="157"/>
        <v>267203.7387214842</v>
      </c>
      <c r="BF100" s="4">
        <f t="shared" si="158"/>
        <v>234399.83582696423</v>
      </c>
      <c r="BG100" s="4">
        <f t="shared" si="159"/>
        <v>292563.77806270967</v>
      </c>
      <c r="BH100" s="4">
        <f t="shared" si="160"/>
        <v>286714.74093518761</v>
      </c>
      <c r="BI100" s="4">
        <f t="shared" si="161"/>
        <v>262314.62465633277</v>
      </c>
      <c r="BJ100" s="4">
        <f t="shared" si="162"/>
        <v>269763.66621596046</v>
      </c>
      <c r="BK100" s="4">
        <f t="shared" si="163"/>
        <v>231910.2597638834</v>
      </c>
      <c r="BL100" s="4">
        <f t="shared" si="164"/>
        <v>268832.54350703256</v>
      </c>
      <c r="BM100" s="4">
        <f t="shared" si="165"/>
        <v>232058.72372309514</v>
      </c>
      <c r="BN100" s="4">
        <f t="shared" si="166"/>
        <v>248861.6900277347</v>
      </c>
      <c r="BO100" s="4">
        <f t="shared" si="167"/>
        <v>221573.26467778813</v>
      </c>
      <c r="BP100" s="4">
        <f t="shared" si="168"/>
        <v>249873.83041640098</v>
      </c>
      <c r="BQ100" s="4">
        <f t="shared" si="105"/>
        <v>274344.25569257763</v>
      </c>
      <c r="BR100" s="4">
        <f t="shared" si="194"/>
        <v>244748.0745695369</v>
      </c>
      <c r="BS100" s="4">
        <f t="shared" si="195"/>
        <v>263683.08202310384</v>
      </c>
      <c r="BT100" s="4">
        <f t="shared" si="196"/>
        <v>210003.64297668834</v>
      </c>
      <c r="BU100" s="4">
        <f t="shared" si="197"/>
        <v>221006.03587843027</v>
      </c>
      <c r="BV100" s="4">
        <f t="shared" si="198"/>
        <v>239796.93271071391</v>
      </c>
      <c r="BW100" s="4">
        <f t="shared" si="199"/>
        <v>263890.11189676635</v>
      </c>
      <c r="BX100" s="4">
        <f t="shared" si="200"/>
        <v>236713.96218221617</v>
      </c>
      <c r="BY100" s="4">
        <f t="shared" si="201"/>
        <v>273638.58175314678</v>
      </c>
      <c r="BZ100" s="4">
        <f t="shared" si="202"/>
        <v>263947.04058758158</v>
      </c>
      <c r="CA100" s="4">
        <f t="shared" si="203"/>
        <v>253413.99370074272</v>
      </c>
      <c r="CB100" s="4">
        <f t="shared" si="169"/>
        <v>220508.52709562177</v>
      </c>
      <c r="CC100" s="4">
        <f t="shared" si="170"/>
        <v>212313.45183345152</v>
      </c>
      <c r="CD100" s="4">
        <f t="shared" si="171"/>
        <v>262747.80550184433</v>
      </c>
      <c r="CE100" s="4">
        <f t="shared" si="172"/>
        <v>263563.11193672119</v>
      </c>
      <c r="CF100" s="4">
        <f t="shared" si="173"/>
        <v>270235.19189905823</v>
      </c>
      <c r="CG100" s="4">
        <f t="shared" si="174"/>
        <v>233632.70132188674</v>
      </c>
      <c r="CH100" s="4">
        <f t="shared" si="175"/>
        <v>239124.51046680633</v>
      </c>
      <c r="CI100" s="4">
        <f t="shared" si="176"/>
        <v>269868.38501151459</v>
      </c>
      <c r="CJ100" s="4">
        <f t="shared" si="177"/>
        <v>305962.89612335042</v>
      </c>
      <c r="CK100" s="4">
        <f t="shared" si="178"/>
        <v>257792.97127535538</v>
      </c>
      <c r="CL100" s="4">
        <f t="shared" si="179"/>
        <v>303206.37356890086</v>
      </c>
      <c r="CM100" s="4">
        <f t="shared" si="180"/>
        <v>258422.27629945721</v>
      </c>
      <c r="CN100" s="4">
        <f t="shared" si="181"/>
        <v>321039.53220254125</v>
      </c>
      <c r="CO100" s="4">
        <f t="shared" si="182"/>
        <v>207944.31256376585</v>
      </c>
      <c r="CP100" s="4">
        <f t="shared" si="183"/>
        <v>267781.44254319428</v>
      </c>
      <c r="CQ100" s="4">
        <f t="shared" si="184"/>
        <v>235903.63450575506</v>
      </c>
      <c r="CR100" s="4">
        <f t="shared" si="185"/>
        <v>252252.55323295458</v>
      </c>
      <c r="CS100" s="4">
        <f t="shared" si="186"/>
        <v>247123.55751536658</v>
      </c>
      <c r="CT100" s="4">
        <f t="shared" si="187"/>
        <v>213123.51408674227</v>
      </c>
      <c r="CU100" s="4">
        <f t="shared" si="188"/>
        <v>254489.01095850478</v>
      </c>
      <c r="CV100" s="4">
        <f t="shared" si="189"/>
        <v>284519.09569813078</v>
      </c>
      <c r="CW100" s="4">
        <f t="shared" si="190"/>
        <v>239899.44598986799</v>
      </c>
      <c r="CX100" s="4">
        <f t="shared" si="191"/>
        <v>216711.27940209481</v>
      </c>
      <c r="CY100" s="4">
        <f t="shared" si="192"/>
        <v>332633.16351802641</v>
      </c>
      <c r="CZ100" s="4">
        <f t="shared" si="193"/>
        <v>250883.29452883726</v>
      </c>
    </row>
    <row r="101" spans="2:104" x14ac:dyDescent="0.25">
      <c r="B101" s="1">
        <v>47938</v>
      </c>
      <c r="C101">
        <v>98</v>
      </c>
      <c r="D101" s="4">
        <f>Table1[[#This Row],[Monthly Income Invested ($)]]</f>
        <v>1992.3100931635524</v>
      </c>
      <c r="E101" s="4">
        <f t="shared" si="104"/>
        <v>179095.58667331148</v>
      </c>
      <c r="F101" s="4">
        <f t="shared" si="106"/>
        <v>268120.98480642523</v>
      </c>
      <c r="G101" s="4">
        <f t="shared" si="107"/>
        <v>271172.95783508354</v>
      </c>
      <c r="H101" s="4">
        <f t="shared" si="108"/>
        <v>218613.00253304825</v>
      </c>
      <c r="I101" s="4">
        <f t="shared" si="109"/>
        <v>260128.36381769922</v>
      </c>
      <c r="J101" s="4">
        <f t="shared" si="110"/>
        <v>190893.2145000413</v>
      </c>
      <c r="K101" s="4">
        <f t="shared" si="111"/>
        <v>183861.20995329347</v>
      </c>
      <c r="L101" s="4">
        <f t="shared" si="112"/>
        <v>215731.35770467401</v>
      </c>
      <c r="M101" s="4">
        <f t="shared" si="113"/>
        <v>217769.64815457203</v>
      </c>
      <c r="N101" s="4">
        <f t="shared" si="114"/>
        <v>302502.23952004319</v>
      </c>
      <c r="O101" s="4">
        <f t="shared" si="115"/>
        <v>235000.98445027633</v>
      </c>
      <c r="P101" s="4">
        <f t="shared" si="116"/>
        <v>319978.44277309044</v>
      </c>
      <c r="Q101" s="4">
        <f t="shared" si="117"/>
        <v>261977.28837520641</v>
      </c>
      <c r="R101" s="4">
        <f t="shared" si="118"/>
        <v>260758.57841226144</v>
      </c>
      <c r="S101" s="4">
        <f t="shared" si="119"/>
        <v>270684.80981867469</v>
      </c>
      <c r="T101" s="4">
        <f t="shared" si="120"/>
        <v>216604.73833920882</v>
      </c>
      <c r="U101" s="4">
        <f t="shared" si="121"/>
        <v>285775.68456393306</v>
      </c>
      <c r="V101" s="4">
        <f t="shared" si="122"/>
        <v>240755.49283687095</v>
      </c>
      <c r="W101" s="4">
        <f t="shared" si="123"/>
        <v>238602.40730298674</v>
      </c>
      <c r="X101" s="4">
        <f t="shared" si="124"/>
        <v>293161.37562952936</v>
      </c>
      <c r="Y101" s="4">
        <f t="shared" si="125"/>
        <v>184752.50129258315</v>
      </c>
      <c r="Z101" s="4">
        <f t="shared" si="126"/>
        <v>234451.50181487136</v>
      </c>
      <c r="AA101" s="4">
        <f t="shared" si="127"/>
        <v>245429.41318362017</v>
      </c>
      <c r="AB101" s="4">
        <f t="shared" si="128"/>
        <v>281121.04963054368</v>
      </c>
      <c r="AC101" s="4">
        <f t="shared" si="129"/>
        <v>322050.3806767065</v>
      </c>
      <c r="AD101" s="4">
        <f t="shared" si="130"/>
        <v>224985.27487379688</v>
      </c>
      <c r="AE101" s="4">
        <f t="shared" si="131"/>
        <v>210326.93656831657</v>
      </c>
      <c r="AF101" s="4">
        <f t="shared" si="132"/>
        <v>309869.14201248938</v>
      </c>
      <c r="AG101" s="4">
        <f t="shared" si="133"/>
        <v>286415.40252155089</v>
      </c>
      <c r="AH101" s="4">
        <f t="shared" si="134"/>
        <v>295192.85857671697</v>
      </c>
      <c r="AI101" s="4">
        <f t="shared" si="135"/>
        <v>269188.94830373151</v>
      </c>
      <c r="AJ101" s="4">
        <f t="shared" si="136"/>
        <v>192179.67020235816</v>
      </c>
      <c r="AK101" s="4">
        <f t="shared" si="137"/>
        <v>246540.0244633964</v>
      </c>
      <c r="AL101" s="4">
        <f t="shared" si="138"/>
        <v>283086.31666725961</v>
      </c>
      <c r="AM101" s="4">
        <f t="shared" si="139"/>
        <v>284042.20828606345</v>
      </c>
      <c r="AN101" s="4">
        <f t="shared" si="140"/>
        <v>277034.72113963612</v>
      </c>
      <c r="AO101" s="4">
        <f t="shared" si="141"/>
        <v>223638.47482859355</v>
      </c>
      <c r="AP101" s="4">
        <f t="shared" si="142"/>
        <v>186497.75163613755</v>
      </c>
      <c r="AQ101" s="4">
        <f t="shared" si="143"/>
        <v>208645.96175918108</v>
      </c>
      <c r="AR101" s="4">
        <f t="shared" si="144"/>
        <v>206285.42013672084</v>
      </c>
      <c r="AS101" s="4">
        <f t="shared" si="145"/>
        <v>319915.51274433261</v>
      </c>
      <c r="AT101" s="4">
        <f t="shared" si="146"/>
        <v>315390.79988903762</v>
      </c>
      <c r="AU101" s="4">
        <f t="shared" si="147"/>
        <v>241450.8379911643</v>
      </c>
      <c r="AV101" s="4">
        <f t="shared" si="148"/>
        <v>249576.60764133901</v>
      </c>
      <c r="AW101" s="4">
        <f t="shared" si="149"/>
        <v>241016.03951442745</v>
      </c>
      <c r="AX101" s="4">
        <f t="shared" si="150"/>
        <v>323138.39440749696</v>
      </c>
      <c r="AY101" s="4">
        <f t="shared" si="151"/>
        <v>250494.60602186297</v>
      </c>
      <c r="AZ101" s="4">
        <f t="shared" si="152"/>
        <v>301689.08621711016</v>
      </c>
      <c r="BA101" s="4">
        <f t="shared" si="153"/>
        <v>288993.46953429724</v>
      </c>
      <c r="BB101" s="4">
        <f t="shared" si="154"/>
        <v>332899.80552105547</v>
      </c>
      <c r="BC101" s="4">
        <f t="shared" si="155"/>
        <v>278897.1730157907</v>
      </c>
      <c r="BD101" s="4">
        <f t="shared" si="156"/>
        <v>278305.37020860839</v>
      </c>
      <c r="BE101" s="4">
        <f t="shared" si="157"/>
        <v>271868.08620186261</v>
      </c>
      <c r="BF101" s="4">
        <f t="shared" si="158"/>
        <v>238736.14427839743</v>
      </c>
      <c r="BG101" s="4">
        <f t="shared" si="159"/>
        <v>299675.95427197067</v>
      </c>
      <c r="BH101" s="4">
        <f t="shared" si="160"/>
        <v>291574.19843770307</v>
      </c>
      <c r="BI101" s="4">
        <f t="shared" si="161"/>
        <v>268897.4406809822</v>
      </c>
      <c r="BJ101" s="4">
        <f t="shared" si="162"/>
        <v>274453.61297128361</v>
      </c>
      <c r="BK101" s="4">
        <f t="shared" si="163"/>
        <v>236221.67245468579</v>
      </c>
      <c r="BL101" s="4">
        <f t="shared" si="164"/>
        <v>273513.17903526645</v>
      </c>
      <c r="BM101" s="4">
        <f t="shared" si="165"/>
        <v>236371.62105348965</v>
      </c>
      <c r="BN101" s="4">
        <f t="shared" si="166"/>
        <v>253342.6170211756</v>
      </c>
      <c r="BO101" s="4">
        <f t="shared" si="167"/>
        <v>227443.10690281299</v>
      </c>
      <c r="BP101" s="4">
        <f t="shared" si="168"/>
        <v>254364.87881372852</v>
      </c>
      <c r="BQ101" s="4">
        <f t="shared" si="105"/>
        <v>279080.00834266696</v>
      </c>
      <c r="BR101" s="4">
        <f t="shared" si="194"/>
        <v>249187.8654083958</v>
      </c>
      <c r="BS101" s="4">
        <f t="shared" si="195"/>
        <v>268312.22293649847</v>
      </c>
      <c r="BT101" s="4">
        <f t="shared" si="196"/>
        <v>215671.01682194395</v>
      </c>
      <c r="BU101" s="4">
        <f t="shared" si="197"/>
        <v>225208.40633037811</v>
      </c>
      <c r="BV101" s="4">
        <f t="shared" si="198"/>
        <v>244187.21213098458</v>
      </c>
      <c r="BW101" s="4">
        <f t="shared" si="199"/>
        <v>268521.3231088976</v>
      </c>
      <c r="BX101" s="4">
        <f t="shared" si="200"/>
        <v>241073.41189720188</v>
      </c>
      <c r="BY101" s="4">
        <f t="shared" si="201"/>
        <v>278367.27766384184</v>
      </c>
      <c r="BZ101" s="4">
        <f t="shared" si="202"/>
        <v>268578.82108662097</v>
      </c>
      <c r="CA101" s="4">
        <f t="shared" si="203"/>
        <v>257940.44373091368</v>
      </c>
      <c r="CB101" s="4">
        <f t="shared" si="169"/>
        <v>224705.92245974153</v>
      </c>
      <c r="CC101" s="4">
        <f t="shared" si="170"/>
        <v>218021.24733370048</v>
      </c>
      <c r="CD101" s="4">
        <f t="shared" si="171"/>
        <v>267367.59365002636</v>
      </c>
      <c r="CE101" s="4">
        <f t="shared" si="172"/>
        <v>241371.94783432677</v>
      </c>
      <c r="CF101" s="4">
        <f t="shared" si="173"/>
        <v>274929.85391121241</v>
      </c>
      <c r="CG101" s="4">
        <f t="shared" si="174"/>
        <v>237961.33842826914</v>
      </c>
      <c r="CH101" s="4">
        <f t="shared" si="175"/>
        <v>245301.49949313901</v>
      </c>
      <c r="CI101" s="4">
        <f t="shared" si="176"/>
        <v>274559.37895479333</v>
      </c>
      <c r="CJ101" s="4">
        <f t="shared" si="177"/>
        <v>311014.83517774747</v>
      </c>
      <c r="CK101" s="4">
        <f t="shared" si="178"/>
        <v>262363.21108127252</v>
      </c>
      <c r="CL101" s="4">
        <f t="shared" si="179"/>
        <v>308230.74739775347</v>
      </c>
      <c r="CM101" s="4">
        <f t="shared" si="180"/>
        <v>262998.80915561534</v>
      </c>
      <c r="CN101" s="4">
        <f t="shared" si="181"/>
        <v>326242.23761773022</v>
      </c>
      <c r="CO101" s="4">
        <f t="shared" si="182"/>
        <v>212016.06578256705</v>
      </c>
      <c r="CP101" s="4">
        <f t="shared" si="183"/>
        <v>272451.5670617898</v>
      </c>
      <c r="CQ101" s="4">
        <f t="shared" si="184"/>
        <v>240254.98094397614</v>
      </c>
      <c r="CR101" s="4">
        <f t="shared" si="185"/>
        <v>256767.38885844767</v>
      </c>
      <c r="CS101" s="4">
        <f t="shared" si="186"/>
        <v>251587.10318368379</v>
      </c>
      <c r="CT101" s="4">
        <f t="shared" si="187"/>
        <v>218845.48567642382</v>
      </c>
      <c r="CU101" s="4">
        <f t="shared" si="188"/>
        <v>259026.21116125336</v>
      </c>
      <c r="CV101" s="4">
        <f t="shared" si="189"/>
        <v>289356.59674827568</v>
      </c>
      <c r="CW101" s="4">
        <f t="shared" si="190"/>
        <v>240092.51023810753</v>
      </c>
      <c r="CX101" s="4">
        <f t="shared" si="191"/>
        <v>220870.70228927929</v>
      </c>
      <c r="CY101" s="4">
        <f t="shared" si="192"/>
        <v>340446.55397275544</v>
      </c>
      <c r="CZ101" s="4">
        <f t="shared" si="193"/>
        <v>257266.06227625546</v>
      </c>
    </row>
    <row r="102" spans="2:104" x14ac:dyDescent="0.25">
      <c r="B102" s="1">
        <v>47968</v>
      </c>
      <c r="C102">
        <v>99</v>
      </c>
      <c r="D102" s="4">
        <f>Table1[[#This Row],[Monthly Income Invested ($)]]</f>
        <v>1992.3100931635524</v>
      </c>
      <c r="E102" s="4">
        <f t="shared" si="104"/>
        <v>184222.06953325798</v>
      </c>
      <c r="F102" s="4">
        <f t="shared" si="106"/>
        <v>268102.38751354063</v>
      </c>
      <c r="G102" s="4">
        <f t="shared" si="107"/>
        <v>277910.79469036107</v>
      </c>
      <c r="H102" s="4">
        <f t="shared" si="108"/>
        <v>222791.44265154228</v>
      </c>
      <c r="I102" s="4">
        <f t="shared" si="109"/>
        <v>264721.9575490398</v>
      </c>
      <c r="J102" s="4">
        <f t="shared" si="110"/>
        <v>194794.45673820525</v>
      </c>
      <c r="K102" s="4">
        <f t="shared" si="111"/>
        <v>187692.13214598995</v>
      </c>
      <c r="L102" s="4">
        <f t="shared" si="112"/>
        <v>221498.96655766937</v>
      </c>
      <c r="M102" s="4">
        <f t="shared" si="113"/>
        <v>218128.68588657631</v>
      </c>
      <c r="N102" s="4">
        <f t="shared" si="114"/>
        <v>307519.57200840721</v>
      </c>
      <c r="O102" s="4">
        <f t="shared" si="115"/>
        <v>239343.30438794263</v>
      </c>
      <c r="P102" s="4">
        <f t="shared" si="116"/>
        <v>325170.5372939849</v>
      </c>
      <c r="Q102" s="4">
        <f t="shared" si="117"/>
        <v>266589.37135212205</v>
      </c>
      <c r="R102" s="4">
        <f t="shared" si="118"/>
        <v>267314.16362763959</v>
      </c>
      <c r="S102" s="4">
        <f t="shared" si="119"/>
        <v>275383.96801002504</v>
      </c>
      <c r="T102" s="4">
        <f t="shared" si="120"/>
        <v>220763.09581576445</v>
      </c>
      <c r="U102" s="4">
        <f t="shared" si="121"/>
        <v>285624.67702286714</v>
      </c>
      <c r="V102" s="4">
        <f t="shared" si="122"/>
        <v>245155.35785840321</v>
      </c>
      <c r="W102" s="4">
        <f t="shared" si="123"/>
        <v>244770.25952395258</v>
      </c>
      <c r="X102" s="4">
        <f t="shared" si="124"/>
        <v>298085.29947898822</v>
      </c>
      <c r="Y102" s="4">
        <f t="shared" si="125"/>
        <v>189977.9801583669</v>
      </c>
      <c r="Z102" s="4">
        <f t="shared" si="126"/>
        <v>238788.32692618362</v>
      </c>
      <c r="AA102" s="4">
        <f t="shared" si="127"/>
        <v>249876.01740861993</v>
      </c>
      <c r="AB102" s="4">
        <f t="shared" si="128"/>
        <v>285924.57022001268</v>
      </c>
      <c r="AC102" s="4">
        <f t="shared" si="129"/>
        <v>327263.19457663712</v>
      </c>
      <c r="AD102" s="4">
        <f t="shared" si="130"/>
        <v>229227.43771569838</v>
      </c>
      <c r="AE102" s="4">
        <f t="shared" si="131"/>
        <v>214422.51602716328</v>
      </c>
      <c r="AF102" s="4">
        <f t="shared" si="132"/>
        <v>283464.12917320005</v>
      </c>
      <c r="AG102" s="4">
        <f t="shared" si="133"/>
        <v>291271.86663993</v>
      </c>
      <c r="AH102" s="4">
        <f t="shared" si="134"/>
        <v>300137.09725564771</v>
      </c>
      <c r="AI102" s="4">
        <f t="shared" si="135"/>
        <v>273873.14787993242</v>
      </c>
      <c r="AJ102" s="4">
        <f t="shared" si="136"/>
        <v>196093.7769975453</v>
      </c>
      <c r="AK102" s="4">
        <f t="shared" si="137"/>
        <v>250997.7348011939</v>
      </c>
      <c r="AL102" s="4">
        <f t="shared" si="138"/>
        <v>287909.48992709577</v>
      </c>
      <c r="AM102" s="4">
        <f t="shared" si="139"/>
        <v>291005.25702423317</v>
      </c>
      <c r="AN102" s="4">
        <f t="shared" si="140"/>
        <v>281797.37844419607</v>
      </c>
      <c r="AO102" s="4">
        <f t="shared" si="141"/>
        <v>227867.16967004302</v>
      </c>
      <c r="AP102" s="4">
        <f t="shared" si="142"/>
        <v>190355.03924566245</v>
      </c>
      <c r="AQ102" s="4">
        <f t="shared" si="143"/>
        <v>212724.73146993644</v>
      </c>
      <c r="AR102" s="4">
        <f t="shared" si="144"/>
        <v>210340.5844312516</v>
      </c>
      <c r="AS102" s="4">
        <f t="shared" si="145"/>
        <v>325106.97796493949</v>
      </c>
      <c r="AT102" s="4">
        <f t="shared" si="146"/>
        <v>322902.44898025936</v>
      </c>
      <c r="AU102" s="4">
        <f t="shared" si="147"/>
        <v>241632.26679939413</v>
      </c>
      <c r="AV102" s="4">
        <f t="shared" si="148"/>
        <v>255936.508368226</v>
      </c>
      <c r="AW102" s="4">
        <f t="shared" si="149"/>
        <v>245418.51000273527</v>
      </c>
      <c r="AX102" s="4">
        <f t="shared" si="150"/>
        <v>328362.08844473551</v>
      </c>
      <c r="AY102" s="4">
        <f t="shared" si="151"/>
        <v>254991.86217524516</v>
      </c>
      <c r="AZ102" s="4">
        <f t="shared" si="152"/>
        <v>306698.28717244486</v>
      </c>
      <c r="BA102" s="4">
        <f t="shared" si="153"/>
        <v>293875.71432280377</v>
      </c>
      <c r="BB102" s="4">
        <f t="shared" si="154"/>
        <v>332395.36707281112</v>
      </c>
      <c r="BC102" s="4">
        <f t="shared" si="155"/>
        <v>283678.45483911218</v>
      </c>
      <c r="BD102" s="4">
        <f t="shared" si="156"/>
        <v>285168.02428042266</v>
      </c>
      <c r="BE102" s="4">
        <f t="shared" si="157"/>
        <v>276579.07715704478</v>
      </c>
      <c r="BF102" s="4">
        <f t="shared" si="158"/>
        <v>243115.81581434494</v>
      </c>
      <c r="BG102" s="4">
        <f t="shared" si="159"/>
        <v>306912.59356489376</v>
      </c>
      <c r="BH102" s="4">
        <f t="shared" si="160"/>
        <v>296482.25051524368</v>
      </c>
      <c r="BI102" s="4">
        <f t="shared" si="161"/>
        <v>275595.455986063</v>
      </c>
      <c r="BJ102" s="4">
        <f t="shared" si="162"/>
        <v>279190.45919416001</v>
      </c>
      <c r="BK102" s="4">
        <f t="shared" si="163"/>
        <v>240576.19927239619</v>
      </c>
      <c r="BL102" s="4">
        <f t="shared" si="164"/>
        <v>278240.62091878272</v>
      </c>
      <c r="BM102" s="4">
        <f t="shared" si="165"/>
        <v>240727.64735718811</v>
      </c>
      <c r="BN102" s="4">
        <f t="shared" si="166"/>
        <v>257868.35328455089</v>
      </c>
      <c r="BO102" s="4">
        <f t="shared" si="167"/>
        <v>233415.67136677576</v>
      </c>
      <c r="BP102" s="4">
        <f t="shared" si="168"/>
        <v>258900.83769502933</v>
      </c>
      <c r="BQ102" s="4">
        <f t="shared" si="105"/>
        <v>283863.11851925723</v>
      </c>
      <c r="BR102" s="4">
        <f t="shared" si="194"/>
        <v>253672.0541556433</v>
      </c>
      <c r="BS102" s="4">
        <f t="shared" si="195"/>
        <v>272987.65525902703</v>
      </c>
      <c r="BT102" s="4">
        <f t="shared" si="196"/>
        <v>221437.56970949154</v>
      </c>
      <c r="BU102" s="4">
        <f t="shared" si="197"/>
        <v>229452.80048684543</v>
      </c>
      <c r="BV102" s="4">
        <f t="shared" si="198"/>
        <v>248621.39434545799</v>
      </c>
      <c r="BW102" s="4">
        <f t="shared" si="199"/>
        <v>273198.84643315017</v>
      </c>
      <c r="BX102" s="4">
        <f t="shared" si="200"/>
        <v>245476.45610933745</v>
      </c>
      <c r="BY102" s="4">
        <f t="shared" si="201"/>
        <v>283143.26053364383</v>
      </c>
      <c r="BZ102" s="4">
        <f t="shared" si="202"/>
        <v>221338.10470642714</v>
      </c>
      <c r="CA102" s="4">
        <f t="shared" si="203"/>
        <v>262512.15826138639</v>
      </c>
      <c r="CB102" s="4">
        <f t="shared" si="169"/>
        <v>206050.76259975223</v>
      </c>
      <c r="CC102" s="4">
        <f t="shared" si="170"/>
        <v>223828.92925520378</v>
      </c>
      <c r="CD102" s="4">
        <f t="shared" si="171"/>
        <v>272033.57967969019</v>
      </c>
      <c r="CE102" s="4">
        <f t="shared" si="172"/>
        <v>245777.97740583358</v>
      </c>
      <c r="CF102" s="4">
        <f t="shared" si="173"/>
        <v>279671.46254348813</v>
      </c>
      <c r="CG102" s="4">
        <f t="shared" si="174"/>
        <v>242333.26190571536</v>
      </c>
      <c r="CH102" s="4">
        <f t="shared" si="175"/>
        <v>251586.58582743251</v>
      </c>
      <c r="CI102" s="4">
        <f t="shared" si="176"/>
        <v>279297.28283750481</v>
      </c>
      <c r="CJ102" s="4">
        <f t="shared" si="177"/>
        <v>316117.29362268851</v>
      </c>
      <c r="CK102" s="4">
        <f t="shared" si="178"/>
        <v>266979.15328524879</v>
      </c>
      <c r="CL102" s="4">
        <f t="shared" si="179"/>
        <v>313305.3649648946</v>
      </c>
      <c r="CM102" s="4">
        <f t="shared" si="180"/>
        <v>267621.10734033509</v>
      </c>
      <c r="CN102" s="4">
        <f t="shared" si="181"/>
        <v>331496.97008707112</v>
      </c>
      <c r="CO102" s="4">
        <f t="shared" si="182"/>
        <v>216128.53653355627</v>
      </c>
      <c r="CP102" s="4">
        <f t="shared" si="183"/>
        <v>277168.3928255713</v>
      </c>
      <c r="CQ102" s="4">
        <f t="shared" si="184"/>
        <v>244649.84084657946</v>
      </c>
      <c r="CR102" s="4">
        <f t="shared" si="185"/>
        <v>261327.37284019569</v>
      </c>
      <c r="CS102" s="4">
        <f t="shared" si="186"/>
        <v>256095.28430868417</v>
      </c>
      <c r="CT102" s="4">
        <f t="shared" si="187"/>
        <v>224667.59176892479</v>
      </c>
      <c r="CU102" s="4">
        <f t="shared" si="188"/>
        <v>237247.9050294265</v>
      </c>
      <c r="CV102" s="4">
        <f t="shared" si="189"/>
        <v>294242.472808922</v>
      </c>
      <c r="CW102" s="4">
        <f t="shared" si="190"/>
        <v>240284.12650448526</v>
      </c>
      <c r="CX102" s="4">
        <f t="shared" si="191"/>
        <v>225071.71940533564</v>
      </c>
      <c r="CY102" s="4">
        <f t="shared" si="192"/>
        <v>348396.67876044224</v>
      </c>
      <c r="CZ102" s="4">
        <f t="shared" si="193"/>
        <v>237384.47561332813</v>
      </c>
    </row>
    <row r="103" spans="2:104" x14ac:dyDescent="0.25">
      <c r="B103" s="1">
        <v>47999</v>
      </c>
      <c r="C103">
        <v>100</v>
      </c>
      <c r="D103" s="4">
        <f>Table1[[#This Row],[Monthly Income Invested ($)]]</f>
        <v>1992.3100931635524</v>
      </c>
      <c r="E103" s="4">
        <f t="shared" si="104"/>
        <v>189438.26584325355</v>
      </c>
      <c r="F103" s="4">
        <f t="shared" si="106"/>
        <v>268083.92970035266</v>
      </c>
      <c r="G103" s="4">
        <f t="shared" si="107"/>
        <v>284766.54369060596</v>
      </c>
      <c r="H103" s="4">
        <f t="shared" si="108"/>
        <v>227011.66717122126</v>
      </c>
      <c r="I103" s="4">
        <f t="shared" si="109"/>
        <v>269361.48721769376</v>
      </c>
      <c r="J103" s="4">
        <f t="shared" si="110"/>
        <v>198734.71139875083</v>
      </c>
      <c r="K103" s="4">
        <f t="shared" si="111"/>
        <v>191561.36356061339</v>
      </c>
      <c r="L103" s="4">
        <f t="shared" si="112"/>
        <v>227367.50856559214</v>
      </c>
      <c r="M103" s="4">
        <f t="shared" si="113"/>
        <v>218485.03083559053</v>
      </c>
      <c r="N103" s="4">
        <f t="shared" si="114"/>
        <v>312587.07782165485</v>
      </c>
      <c r="O103" s="4">
        <f t="shared" si="115"/>
        <v>243729.0475249856</v>
      </c>
      <c r="P103" s="4">
        <f t="shared" si="116"/>
        <v>330414.55276008835</v>
      </c>
      <c r="Q103" s="4">
        <f t="shared" si="117"/>
        <v>271247.57515880687</v>
      </c>
      <c r="R103" s="4">
        <f t="shared" si="118"/>
        <v>273984.47158428689</v>
      </c>
      <c r="S103" s="4">
        <f t="shared" si="119"/>
        <v>280130.11778328888</v>
      </c>
      <c r="T103" s="4">
        <f t="shared" si="120"/>
        <v>224963.03686708564</v>
      </c>
      <c r="U103" s="4">
        <f t="shared" si="121"/>
        <v>285474.80203835922</v>
      </c>
      <c r="V103" s="4">
        <f t="shared" si="122"/>
        <v>249599.2215301508</v>
      </c>
      <c r="W103" s="4">
        <f t="shared" si="123"/>
        <v>251046.04915878532</v>
      </c>
      <c r="X103" s="4">
        <f t="shared" si="124"/>
        <v>303058.46256694169</v>
      </c>
      <c r="Y103" s="4">
        <f t="shared" si="125"/>
        <v>195294.90490430189</v>
      </c>
      <c r="Z103" s="4">
        <f t="shared" si="126"/>
        <v>243168.520288609</v>
      </c>
      <c r="AA103" s="4">
        <f t="shared" si="127"/>
        <v>254367.08767586967</v>
      </c>
      <c r="AB103" s="4">
        <f t="shared" si="128"/>
        <v>290776.12601537636</v>
      </c>
      <c r="AC103" s="4">
        <f t="shared" si="129"/>
        <v>332528.13661556708</v>
      </c>
      <c r="AD103" s="4">
        <f t="shared" si="130"/>
        <v>233512.0221860189</v>
      </c>
      <c r="AE103" s="4">
        <f t="shared" si="131"/>
        <v>218559.05128059845</v>
      </c>
      <c r="AF103" s="4">
        <f t="shared" si="132"/>
        <v>288291.08055809565</v>
      </c>
      <c r="AG103" s="4">
        <f t="shared" si="133"/>
        <v>296176.89539949287</v>
      </c>
      <c r="AH103" s="4">
        <f t="shared" si="134"/>
        <v>305130.77832136775</v>
      </c>
      <c r="AI103" s="4">
        <f t="shared" si="135"/>
        <v>278604.1894518953</v>
      </c>
      <c r="AJ103" s="4">
        <f t="shared" si="136"/>
        <v>200047.02486068429</v>
      </c>
      <c r="AK103" s="4">
        <f t="shared" si="137"/>
        <v>255500.02224236939</v>
      </c>
      <c r="AL103" s="4">
        <f t="shared" si="138"/>
        <v>292780.89491953031</v>
      </c>
      <c r="AM103" s="4">
        <f t="shared" si="139"/>
        <v>298090.15911532083</v>
      </c>
      <c r="AN103" s="4">
        <f t="shared" si="140"/>
        <v>286607.66232180159</v>
      </c>
      <c r="AO103" s="4">
        <f t="shared" si="141"/>
        <v>232138.15145990698</v>
      </c>
      <c r="AP103" s="4">
        <f t="shared" si="142"/>
        <v>194250.89973128261</v>
      </c>
      <c r="AQ103" s="4">
        <f t="shared" si="143"/>
        <v>216844.28887779935</v>
      </c>
      <c r="AR103" s="4">
        <f t="shared" si="144"/>
        <v>214436.30036872765</v>
      </c>
      <c r="AS103" s="4">
        <f t="shared" si="145"/>
        <v>330350.35783775244</v>
      </c>
      <c r="AT103" s="4">
        <f t="shared" si="146"/>
        <v>330545.55193057749</v>
      </c>
      <c r="AU103" s="4">
        <f t="shared" si="147"/>
        <v>241812.33489156223</v>
      </c>
      <c r="AV103" s="4">
        <f t="shared" si="148"/>
        <v>262407.70735783351</v>
      </c>
      <c r="AW103" s="4">
        <f t="shared" si="149"/>
        <v>249865.00519592618</v>
      </c>
      <c r="AX103" s="4">
        <f t="shared" si="150"/>
        <v>333638.01942234644</v>
      </c>
      <c r="AY103" s="4">
        <f t="shared" si="151"/>
        <v>259534.09089016114</v>
      </c>
      <c r="AZ103" s="4">
        <f t="shared" si="152"/>
        <v>311757.5801373329</v>
      </c>
      <c r="BA103" s="4">
        <f t="shared" si="153"/>
        <v>298806.78155919537</v>
      </c>
      <c r="BB103" s="4">
        <f t="shared" si="154"/>
        <v>331894.71191292861</v>
      </c>
      <c r="BC103" s="4">
        <f t="shared" si="155"/>
        <v>288507.54948066687</v>
      </c>
      <c r="BD103" s="4">
        <f t="shared" si="156"/>
        <v>292150.77479849366</v>
      </c>
      <c r="BE103" s="4">
        <f t="shared" si="157"/>
        <v>253203.46021960094</v>
      </c>
      <c r="BF103" s="4">
        <f t="shared" si="158"/>
        <v>247539.28406565194</v>
      </c>
      <c r="BG103" s="4">
        <f t="shared" si="159"/>
        <v>314275.87404544296</v>
      </c>
      <c r="BH103" s="4">
        <f t="shared" si="160"/>
        <v>301439.38311355968</v>
      </c>
      <c r="BI103" s="4">
        <f t="shared" si="161"/>
        <v>282410.68655898271</v>
      </c>
      <c r="BJ103" s="4">
        <f t="shared" si="162"/>
        <v>283974.6738792652</v>
      </c>
      <c r="BK103" s="4">
        <f t="shared" si="163"/>
        <v>244974.2713582837</v>
      </c>
      <c r="BL103" s="4">
        <f t="shared" si="164"/>
        <v>283015.3372211341</v>
      </c>
      <c r="BM103" s="4">
        <f t="shared" si="165"/>
        <v>245127.23392392354</v>
      </c>
      <c r="BN103" s="4">
        <f t="shared" si="166"/>
        <v>262439.34691055998</v>
      </c>
      <c r="BO103" s="4">
        <f t="shared" si="167"/>
        <v>239492.75570885791</v>
      </c>
      <c r="BP103" s="4">
        <f t="shared" si="168"/>
        <v>263482.15616514318</v>
      </c>
      <c r="BQ103" s="4">
        <f t="shared" si="105"/>
        <v>288694.05979761336</v>
      </c>
      <c r="BR103" s="4">
        <f t="shared" si="194"/>
        <v>258201.08479036327</v>
      </c>
      <c r="BS103" s="4">
        <f t="shared" si="195"/>
        <v>277709.84190478089</v>
      </c>
      <c r="BT103" s="4">
        <f t="shared" si="196"/>
        <v>227305.03727257121</v>
      </c>
      <c r="BU103" s="4">
        <f t="shared" si="197"/>
        <v>233739.63858487742</v>
      </c>
      <c r="BV103" s="4">
        <f t="shared" si="198"/>
        <v>253099.91838207611</v>
      </c>
      <c r="BW103" s="4">
        <f t="shared" si="199"/>
        <v>277923.14499064523</v>
      </c>
      <c r="BX103" s="4">
        <f t="shared" si="200"/>
        <v>249923.53076359438</v>
      </c>
      <c r="BY103" s="4">
        <f t="shared" si="201"/>
        <v>287967.00323214382</v>
      </c>
      <c r="BZ103" s="4">
        <f t="shared" si="202"/>
        <v>225543.79584665495</v>
      </c>
      <c r="CA103" s="4">
        <f t="shared" si="203"/>
        <v>267129.58993716381</v>
      </c>
      <c r="CB103" s="4">
        <f t="shared" si="169"/>
        <v>210103.5803189133</v>
      </c>
      <c r="CC103" s="4">
        <f t="shared" si="170"/>
        <v>229738.2456103334</v>
      </c>
      <c r="CD103" s="4">
        <f t="shared" si="171"/>
        <v>276746.22556965065</v>
      </c>
      <c r="CE103" s="4">
        <f t="shared" si="172"/>
        <v>250228.06727305547</v>
      </c>
      <c r="CF103" s="4">
        <f t="shared" si="173"/>
        <v>284460.48726208659</v>
      </c>
      <c r="CG103" s="4">
        <f t="shared" si="174"/>
        <v>246748.90461793606</v>
      </c>
      <c r="CH103" s="4">
        <f t="shared" si="175"/>
        <v>257981.66117257613</v>
      </c>
      <c r="CI103" s="4">
        <f t="shared" si="176"/>
        <v>284082.56575904344</v>
      </c>
      <c r="CJ103" s="4">
        <f t="shared" si="177"/>
        <v>321270.77665207896</v>
      </c>
      <c r="CK103" s="4">
        <f t="shared" si="178"/>
        <v>271641.25491126487</v>
      </c>
      <c r="CL103" s="4">
        <f t="shared" si="179"/>
        <v>318430.72870770714</v>
      </c>
      <c r="CM103" s="4">
        <f t="shared" si="180"/>
        <v>272289.62850690202</v>
      </c>
      <c r="CN103" s="4">
        <f t="shared" si="181"/>
        <v>336804.24988110538</v>
      </c>
      <c r="CO103" s="4">
        <f t="shared" si="182"/>
        <v>220282.13199205537</v>
      </c>
      <c r="CP103" s="4">
        <f t="shared" si="183"/>
        <v>281932.38684699056</v>
      </c>
      <c r="CQ103" s="4">
        <f t="shared" si="184"/>
        <v>224179.78441338791</v>
      </c>
      <c r="CR103" s="4">
        <f t="shared" si="185"/>
        <v>265932.95666176121</v>
      </c>
      <c r="CS103" s="4">
        <f t="shared" si="186"/>
        <v>260648.54724493457</v>
      </c>
      <c r="CT103" s="4">
        <f t="shared" si="187"/>
        <v>230591.58471804453</v>
      </c>
      <c r="CU103" s="4">
        <f t="shared" si="188"/>
        <v>241612.69417288431</v>
      </c>
      <c r="CV103" s="4">
        <f t="shared" si="189"/>
        <v>299177.20763017482</v>
      </c>
      <c r="CW103" s="4">
        <f t="shared" si="190"/>
        <v>240474.30564886518</v>
      </c>
      <c r="CX103" s="4">
        <f t="shared" si="191"/>
        <v>229314.74669255252</v>
      </c>
      <c r="CY103" s="4">
        <f t="shared" si="192"/>
        <v>356485.9307319136</v>
      </c>
      <c r="CZ103" s="4">
        <f t="shared" si="193"/>
        <v>243531.01402972493</v>
      </c>
    </row>
    <row r="104" spans="2:104" x14ac:dyDescent="0.25">
      <c r="B104" s="1">
        <v>48029</v>
      </c>
      <c r="C104">
        <v>101</v>
      </c>
      <c r="D104" s="4">
        <f>Table1[[#This Row],[Monthly Income Invested ($)]]</f>
        <v>1992.3100931635524</v>
      </c>
      <c r="E104" s="4">
        <f t="shared" si="104"/>
        <v>193324.95859484962</v>
      </c>
      <c r="F104" s="4">
        <f t="shared" si="106"/>
        <v>272757.07909051975</v>
      </c>
      <c r="G104" s="4">
        <f t="shared" si="107"/>
        <v>291742.26829835516</v>
      </c>
      <c r="H104" s="4">
        <f t="shared" si="108"/>
        <v>231274.09393609702</v>
      </c>
      <c r="I104" s="4">
        <f t="shared" si="109"/>
        <v>274047.41218303429</v>
      </c>
      <c r="J104" s="4">
        <f t="shared" si="110"/>
        <v>202714.36860590189</v>
      </c>
      <c r="K104" s="4">
        <f t="shared" si="111"/>
        <v>196905.99751608769</v>
      </c>
      <c r="L104" s="4">
        <f t="shared" si="112"/>
        <v>231633.49374441162</v>
      </c>
      <c r="M104" s="4">
        <f t="shared" si="113"/>
        <v>222662.19123710998</v>
      </c>
      <c r="N104" s="4">
        <f t="shared" si="114"/>
        <v>317705.25869303499</v>
      </c>
      <c r="O104" s="4">
        <f t="shared" si="115"/>
        <v>248158.64809339901</v>
      </c>
      <c r="P104" s="4">
        <f t="shared" si="116"/>
        <v>335711.00838085281</v>
      </c>
      <c r="Q104" s="4">
        <f t="shared" si="117"/>
        <v>277986.71781724959</v>
      </c>
      <c r="R104" s="4">
        <f t="shared" si="118"/>
        <v>280771.5099301755</v>
      </c>
      <c r="S104" s="4">
        <f t="shared" si="119"/>
        <v>284923.72905428533</v>
      </c>
      <c r="T104" s="4">
        <f t="shared" si="120"/>
        <v>230892.2001054232</v>
      </c>
      <c r="U104" s="4">
        <f t="shared" si="121"/>
        <v>292462.92116719409</v>
      </c>
      <c r="V104" s="4">
        <f t="shared" si="122"/>
        <v>254087.52383861586</v>
      </c>
      <c r="W104" s="4">
        <f t="shared" si="123"/>
        <v>255548.8197435367</v>
      </c>
      <c r="X104" s="4">
        <f t="shared" si="124"/>
        <v>302777.83419085323</v>
      </c>
      <c r="Y104" s="4">
        <f t="shared" si="125"/>
        <v>199240.16404650846</v>
      </c>
      <c r="Z104" s="4">
        <f t="shared" si="126"/>
        <v>247592.51558465863</v>
      </c>
      <c r="AA104" s="4">
        <f t="shared" si="127"/>
        <v>258903.06864579191</v>
      </c>
      <c r="AB104" s="4">
        <f t="shared" si="128"/>
        <v>297857.01831380901</v>
      </c>
      <c r="AC104" s="4">
        <f t="shared" si="129"/>
        <v>337845.72807488631</v>
      </c>
      <c r="AD104" s="4">
        <f t="shared" si="130"/>
        <v>237839.45250104263</v>
      </c>
      <c r="AE104" s="4">
        <f t="shared" si="131"/>
        <v>222736.95188656799</v>
      </c>
      <c r="AF104" s="4">
        <f t="shared" si="132"/>
        <v>288121.20754707354</v>
      </c>
      <c r="AG104" s="4">
        <f t="shared" si="133"/>
        <v>301130.97444665135</v>
      </c>
      <c r="AH104" s="4">
        <f t="shared" si="134"/>
        <v>310174.39619774499</v>
      </c>
      <c r="AI104" s="4">
        <f t="shared" si="135"/>
        <v>283382.54143957782</v>
      </c>
      <c r="AJ104" s="4">
        <f t="shared" si="136"/>
        <v>204039.80520245468</v>
      </c>
      <c r="AK104" s="4">
        <f t="shared" si="137"/>
        <v>260047.33255795663</v>
      </c>
      <c r="AL104" s="4">
        <f t="shared" si="138"/>
        <v>297701.0139618892</v>
      </c>
      <c r="AM104" s="4">
        <f t="shared" si="139"/>
        <v>303063.37079963763</v>
      </c>
      <c r="AN104" s="4">
        <f t="shared" si="140"/>
        <v>291466.04903818318</v>
      </c>
      <c r="AO104" s="4">
        <f t="shared" si="141"/>
        <v>238192.87920361891</v>
      </c>
      <c r="AP104" s="4">
        <f t="shared" si="142"/>
        <v>198185.71882175899</v>
      </c>
      <c r="AQ104" s="4">
        <f t="shared" si="143"/>
        <v>221005.04185974089</v>
      </c>
      <c r="AR104" s="4">
        <f t="shared" si="144"/>
        <v>218572.97346557849</v>
      </c>
      <c r="AS104" s="4">
        <f t="shared" si="145"/>
        <v>338123.79919307667</v>
      </c>
      <c r="AT104" s="4">
        <f t="shared" si="146"/>
        <v>335843.31754304684</v>
      </c>
      <c r="AU104" s="4">
        <f t="shared" si="147"/>
        <v>241991.05247303908</v>
      </c>
      <c r="AV104" s="4">
        <f t="shared" si="148"/>
        <v>267024.0945245754</v>
      </c>
      <c r="AW104" s="4">
        <f t="shared" si="149"/>
        <v>254355.96534104898</v>
      </c>
      <c r="AX104" s="4">
        <f t="shared" si="150"/>
        <v>341468.99485540111</v>
      </c>
      <c r="AY104" s="4">
        <f t="shared" si="151"/>
        <v>264121.74189222633</v>
      </c>
      <c r="AZ104" s="4">
        <f t="shared" si="152"/>
        <v>316867.46603186982</v>
      </c>
      <c r="BA104" s="4">
        <f t="shared" si="153"/>
        <v>303787.15946795087</v>
      </c>
      <c r="BB104" s="4">
        <f t="shared" si="154"/>
        <v>337205.96912522148</v>
      </c>
      <c r="BC104" s="4">
        <f t="shared" si="155"/>
        <v>293384.93506863713</v>
      </c>
      <c r="BD104" s="4">
        <f t="shared" si="156"/>
        <v>297064.59263964219</v>
      </c>
      <c r="BE104" s="4">
        <f t="shared" si="157"/>
        <v>259626.83086660752</v>
      </c>
      <c r="BF104" s="4">
        <f t="shared" si="158"/>
        <v>253863.53162996442</v>
      </c>
      <c r="BG104" s="4">
        <f t="shared" si="159"/>
        <v>313911.1150832657</v>
      </c>
      <c r="BH104" s="4">
        <f t="shared" si="160"/>
        <v>306446.08703785884</v>
      </c>
      <c r="BI104" s="4">
        <f t="shared" si="161"/>
        <v>289345.1836669285</v>
      </c>
      <c r="BJ104" s="4">
        <f t="shared" si="162"/>
        <v>288806.7307112214</v>
      </c>
      <c r="BK104" s="4">
        <f t="shared" si="163"/>
        <v>251253.63120021723</v>
      </c>
      <c r="BL104" s="4">
        <f t="shared" si="164"/>
        <v>287837.800686509</v>
      </c>
      <c r="BM104" s="4">
        <f t="shared" si="165"/>
        <v>251409.27061075578</v>
      </c>
      <c r="BN104" s="4">
        <f t="shared" si="166"/>
        <v>267056.05047282914</v>
      </c>
      <c r="BO104" s="4">
        <f t="shared" si="167"/>
        <v>239688.87013420503</v>
      </c>
      <c r="BP104" s="4">
        <f t="shared" si="168"/>
        <v>268109.28781995818</v>
      </c>
      <c r="BQ104" s="4">
        <f t="shared" si="105"/>
        <v>295738.51593723521</v>
      </c>
      <c r="BR104" s="4">
        <f t="shared" si="194"/>
        <v>262775.40573143045</v>
      </c>
      <c r="BS104" s="4">
        <f t="shared" si="195"/>
        <v>284562.07423127815</v>
      </c>
      <c r="BT104" s="4">
        <f t="shared" si="196"/>
        <v>233275.18551800476</v>
      </c>
      <c r="BU104" s="4">
        <f t="shared" si="197"/>
        <v>233978.9013886544</v>
      </c>
      <c r="BV104" s="4">
        <f t="shared" si="198"/>
        <v>257623.22765906042</v>
      </c>
      <c r="BW104" s="4">
        <f t="shared" si="199"/>
        <v>282694.68653371528</v>
      </c>
      <c r="BX104" s="4">
        <f t="shared" si="200"/>
        <v>254415.07616439386</v>
      </c>
      <c r="BY104" s="4">
        <f t="shared" si="201"/>
        <v>287799.56080106634</v>
      </c>
      <c r="BZ104" s="4">
        <f t="shared" si="202"/>
        <v>229791.54389828505</v>
      </c>
      <c r="CA104" s="4">
        <f t="shared" si="203"/>
        <v>244613.8763367291</v>
      </c>
      <c r="CB104" s="4">
        <f t="shared" si="169"/>
        <v>214196.92621526596</v>
      </c>
      <c r="CC104" s="4">
        <f t="shared" si="170"/>
        <v>234027.93815960028</v>
      </c>
      <c r="CD104" s="4">
        <f t="shared" si="171"/>
        <v>281505.99791851075</v>
      </c>
      <c r="CE104" s="4">
        <f t="shared" si="172"/>
        <v>254722.65803894956</v>
      </c>
      <c r="CF104" s="4">
        <f t="shared" si="173"/>
        <v>291430.85588233668</v>
      </c>
      <c r="CG104" s="4">
        <f t="shared" si="174"/>
        <v>251208.70375727897</v>
      </c>
      <c r="CH104" s="4">
        <f t="shared" si="175"/>
        <v>262553.78787746542</v>
      </c>
      <c r="CI104" s="4">
        <f t="shared" si="176"/>
        <v>288915.70150979742</v>
      </c>
      <c r="CJ104" s="4">
        <f t="shared" si="177"/>
        <v>288768.20032831677</v>
      </c>
      <c r="CK104" s="4">
        <f t="shared" si="178"/>
        <v>248714.97979818698</v>
      </c>
      <c r="CL104" s="4">
        <f t="shared" si="179"/>
        <v>318034.80833556294</v>
      </c>
      <c r="CM104" s="4">
        <f t="shared" si="180"/>
        <v>277004.83488513459</v>
      </c>
      <c r="CN104" s="4">
        <f t="shared" si="181"/>
        <v>342164.60247307998</v>
      </c>
      <c r="CO104" s="4">
        <f t="shared" si="182"/>
        <v>224477.26340513947</v>
      </c>
      <c r="CP104" s="4">
        <f t="shared" si="183"/>
        <v>288858.51370997645</v>
      </c>
      <c r="CQ104" s="4">
        <f t="shared" si="184"/>
        <v>228413.89235068535</v>
      </c>
      <c r="CR104" s="4">
        <f t="shared" si="185"/>
        <v>270584.5963215424</v>
      </c>
      <c r="CS104" s="4">
        <f t="shared" si="186"/>
        <v>265247.3428105475</v>
      </c>
      <c r="CT104" s="4">
        <f t="shared" si="187"/>
        <v>234889.81065838851</v>
      </c>
      <c r="CU104" s="4">
        <f t="shared" si="188"/>
        <v>247833.22641407335</v>
      </c>
      <c r="CV104" s="4">
        <f t="shared" si="189"/>
        <v>306405.11885686649</v>
      </c>
      <c r="CW104" s="4">
        <f t="shared" si="190"/>
        <v>244871.35879851738</v>
      </c>
      <c r="CX104" s="4">
        <f t="shared" si="191"/>
        <v>235320.06485283576</v>
      </c>
      <c r="CY104" s="4">
        <f t="shared" si="192"/>
        <v>362043.10013239633</v>
      </c>
      <c r="CZ104" s="4">
        <f t="shared" si="193"/>
        <v>249785.11686840869</v>
      </c>
    </row>
    <row r="105" spans="2:104" x14ac:dyDescent="0.25">
      <c r="B105" s="1">
        <v>48060</v>
      </c>
      <c r="C105">
        <v>102</v>
      </c>
      <c r="D105" s="4">
        <f>Table1[[#This Row],[Monthly Income Invested ($)]]</f>
        <v>1992.3100931635524</v>
      </c>
      <c r="E105" s="4">
        <f t="shared" si="104"/>
        <v>197250.51827396167</v>
      </c>
      <c r="F105" s="4">
        <f t="shared" si="106"/>
        <v>277476.95997458854</v>
      </c>
      <c r="G105" s="4">
        <f t="shared" si="107"/>
        <v>298840.06808673998</v>
      </c>
      <c r="H105" s="4">
        <f t="shared" si="108"/>
        <v>235579.14496862155</v>
      </c>
      <c r="I105" s="4">
        <f t="shared" si="109"/>
        <v>278780.19639802823</v>
      </c>
      <c r="J105" s="4">
        <f t="shared" si="110"/>
        <v>206733.82238512445</v>
      </c>
      <c r="K105" s="4">
        <f t="shared" si="111"/>
        <v>182109.74630920452</v>
      </c>
      <c r="L105" s="4">
        <f t="shared" si="112"/>
        <v>235942.1387750193</v>
      </c>
      <c r="M105" s="4">
        <f t="shared" si="113"/>
        <v>226881.12324264462</v>
      </c>
      <c r="N105" s="4">
        <f t="shared" si="114"/>
        <v>322874.6213731289</v>
      </c>
      <c r="O105" s="4">
        <f t="shared" si="115"/>
        <v>252632.54466749655</v>
      </c>
      <c r="P105" s="4">
        <f t="shared" si="116"/>
        <v>341060.42855782493</v>
      </c>
      <c r="Q105" s="4">
        <f t="shared" si="117"/>
        <v>284843.79547221505</v>
      </c>
      <c r="R105" s="4">
        <f t="shared" si="118"/>
        <v>287677.32144711714</v>
      </c>
      <c r="S105" s="4">
        <f t="shared" si="119"/>
        <v>289765.27643799176</v>
      </c>
      <c r="T105" s="4">
        <f t="shared" si="120"/>
        <v>236925.12370043166</v>
      </c>
      <c r="U105" s="4">
        <f t="shared" si="121"/>
        <v>299573.33238078357</v>
      </c>
      <c r="V105" s="4">
        <f t="shared" si="122"/>
        <v>258620.70917016556</v>
      </c>
      <c r="W105" s="4">
        <f t="shared" si="123"/>
        <v>260096.61803413561</v>
      </c>
      <c r="X105" s="4">
        <f t="shared" si="124"/>
        <v>302499.31052758539</v>
      </c>
      <c r="Y105" s="4">
        <f t="shared" si="125"/>
        <v>203224.87578013708</v>
      </c>
      <c r="Z105" s="4">
        <f t="shared" si="126"/>
        <v>252060.75083366875</v>
      </c>
      <c r="AA105" s="4">
        <f t="shared" si="127"/>
        <v>263484.40942541341</v>
      </c>
      <c r="AB105" s="4">
        <f t="shared" si="128"/>
        <v>305061.82622746425</v>
      </c>
      <c r="AC105" s="4">
        <f t="shared" si="129"/>
        <v>343216.49544879876</v>
      </c>
      <c r="AD105" s="4">
        <f t="shared" si="130"/>
        <v>242210.1571192166</v>
      </c>
      <c r="AE105" s="4">
        <f t="shared" si="131"/>
        <v>226956.63149859721</v>
      </c>
      <c r="AF105" s="4">
        <f t="shared" si="132"/>
        <v>287952.60858363408</v>
      </c>
      <c r="AG105" s="4">
        <f t="shared" si="133"/>
        <v>306134.59428428143</v>
      </c>
      <c r="AH105" s="4">
        <f t="shared" si="134"/>
        <v>315268.45025288605</v>
      </c>
      <c r="AI105" s="4">
        <f t="shared" si="135"/>
        <v>288208.67694713717</v>
      </c>
      <c r="AJ105" s="4">
        <f t="shared" si="136"/>
        <v>208072.51334764276</v>
      </c>
      <c r="AK105" s="4">
        <f t="shared" si="137"/>
        <v>264640.11597669974</v>
      </c>
      <c r="AL105" s="4">
        <f t="shared" si="138"/>
        <v>302670.33419467165</v>
      </c>
      <c r="AM105" s="4">
        <f t="shared" si="139"/>
        <v>308086.3146007976</v>
      </c>
      <c r="AN105" s="4">
        <f t="shared" si="140"/>
        <v>296373.01962172857</v>
      </c>
      <c r="AO105" s="4">
        <f t="shared" si="141"/>
        <v>244353.56468284581</v>
      </c>
      <c r="AP105" s="4">
        <f t="shared" si="142"/>
        <v>202159.88610314013</v>
      </c>
      <c r="AQ105" s="4">
        <f t="shared" si="143"/>
        <v>225207.40237150184</v>
      </c>
      <c r="AR105" s="4">
        <f t="shared" si="144"/>
        <v>222751.01329339782</v>
      </c>
      <c r="AS105" s="4">
        <f t="shared" si="145"/>
        <v>346033.27577211912</v>
      </c>
      <c r="AT105" s="4">
        <f t="shared" si="146"/>
        <v>341194.06081164087</v>
      </c>
      <c r="AU105" s="4">
        <f t="shared" si="147"/>
        <v>242168.42967265483</v>
      </c>
      <c r="AV105" s="4">
        <f t="shared" si="148"/>
        <v>271686.64556298475</v>
      </c>
      <c r="AW105" s="4">
        <f t="shared" si="149"/>
        <v>258891.83508762301</v>
      </c>
      <c r="AX105" s="4">
        <f t="shared" si="150"/>
        <v>349437.01235853421</v>
      </c>
      <c r="AY105" s="4">
        <f t="shared" si="151"/>
        <v>268755.26940431219</v>
      </c>
      <c r="AZ105" s="4">
        <f t="shared" si="152"/>
        <v>289825.60570681689</v>
      </c>
      <c r="BA105" s="4">
        <f t="shared" si="153"/>
        <v>308817.34115579393</v>
      </c>
      <c r="BB105" s="4">
        <f t="shared" si="154"/>
        <v>342570.3389096373</v>
      </c>
      <c r="BC105" s="4">
        <f t="shared" si="155"/>
        <v>298311.09451248706</v>
      </c>
      <c r="BD105" s="4">
        <f t="shared" si="156"/>
        <v>302027.54865920218</v>
      </c>
      <c r="BE105" s="4">
        <f t="shared" si="157"/>
        <v>239546.34944994308</v>
      </c>
      <c r="BF105" s="4">
        <f t="shared" si="158"/>
        <v>260298.45352665236</v>
      </c>
      <c r="BG105" s="4">
        <f t="shared" si="159"/>
        <v>313549.09181330481</v>
      </c>
      <c r="BH105" s="4">
        <f t="shared" si="160"/>
        <v>311502.85800140101</v>
      </c>
      <c r="BI105" s="4">
        <f t="shared" si="161"/>
        <v>296401.03447426332</v>
      </c>
      <c r="BJ105" s="4">
        <f t="shared" si="162"/>
        <v>293687.10811149719</v>
      </c>
      <c r="BK105" s="4">
        <f t="shared" si="163"/>
        <v>257642.87983938461</v>
      </c>
      <c r="BL105" s="4">
        <f t="shared" si="164"/>
        <v>292708.48878653767</v>
      </c>
      <c r="BM105" s="4">
        <f t="shared" si="165"/>
        <v>257801.24293960756</v>
      </c>
      <c r="BN105" s="4">
        <f t="shared" si="166"/>
        <v>271718.921070721</v>
      </c>
      <c r="BO105" s="4">
        <f t="shared" si="167"/>
        <v>239883.51370136204</v>
      </c>
      <c r="BP105" s="4">
        <f t="shared" si="168"/>
        <v>272782.69079132134</v>
      </c>
      <c r="BQ105" s="4">
        <f t="shared" si="105"/>
        <v>302906.25005930039</v>
      </c>
      <c r="BR105" s="4">
        <f t="shared" si="194"/>
        <v>267395.46988190833</v>
      </c>
      <c r="BS105" s="4">
        <f t="shared" si="195"/>
        <v>291534.22062348912</v>
      </c>
      <c r="BT105" s="4">
        <f t="shared" si="196"/>
        <v>239349.81135773339</v>
      </c>
      <c r="BU105" s="4">
        <f t="shared" si="197"/>
        <v>234216.36972140305</v>
      </c>
      <c r="BV105" s="4">
        <f t="shared" si="198"/>
        <v>262191.77002881456</v>
      </c>
      <c r="BW105" s="4">
        <f t="shared" si="199"/>
        <v>287513.943492216</v>
      </c>
      <c r="BX105" s="4">
        <f t="shared" si="200"/>
        <v>258951.53701920135</v>
      </c>
      <c r="BY105" s="4">
        <f t="shared" si="201"/>
        <v>287633.37418822193</v>
      </c>
      <c r="BZ105" s="4">
        <f t="shared" si="202"/>
        <v>234081.76943043145</v>
      </c>
      <c r="CA105" s="4">
        <f t="shared" si="203"/>
        <v>249052.32519325992</v>
      </c>
      <c r="CB105" s="4">
        <f t="shared" si="169"/>
        <v>218331.20557058215</v>
      </c>
      <c r="CC105" s="4">
        <f t="shared" si="170"/>
        <v>238360.52763435984</v>
      </c>
      <c r="CD105" s="4">
        <f t="shared" si="171"/>
        <v>286313.36799085943</v>
      </c>
      <c r="CE105" s="4">
        <f t="shared" si="172"/>
        <v>259262.19471250259</v>
      </c>
      <c r="CF105" s="4">
        <f t="shared" si="173"/>
        <v>298523.20595344115</v>
      </c>
      <c r="CG105" s="4">
        <f t="shared" si="174"/>
        <v>255713.10088801529</v>
      </c>
      <c r="CH105" s="4">
        <f t="shared" si="175"/>
        <v>267171.63584940362</v>
      </c>
      <c r="CI105" s="4">
        <f t="shared" si="176"/>
        <v>293797.16861805896</v>
      </c>
      <c r="CJ105" s="4">
        <f t="shared" si="177"/>
        <v>288594.74891901796</v>
      </c>
      <c r="CK105" s="4">
        <f t="shared" si="178"/>
        <v>253194.43968933239</v>
      </c>
      <c r="CL105" s="4">
        <f t="shared" si="179"/>
        <v>317641.85736620979</v>
      </c>
      <c r="CM105" s="4">
        <f t="shared" si="180"/>
        <v>281767.19332714949</v>
      </c>
      <c r="CN105" s="4">
        <f t="shared" si="181"/>
        <v>347578.55859097437</v>
      </c>
      <c r="CO105" s="4">
        <f t="shared" si="182"/>
        <v>228714.3461323544</v>
      </c>
      <c r="CP105" s="4">
        <f t="shared" si="183"/>
        <v>295905.84779306466</v>
      </c>
      <c r="CQ105" s="4">
        <f t="shared" si="184"/>
        <v>232690.34136735575</v>
      </c>
      <c r="CR105" s="4">
        <f t="shared" si="185"/>
        <v>275282.75237792142</v>
      </c>
      <c r="CS105" s="4">
        <f t="shared" si="186"/>
        <v>269892.12633181654</v>
      </c>
      <c r="CT105" s="4">
        <f t="shared" si="187"/>
        <v>239231.01885813594</v>
      </c>
      <c r="CU105" s="4">
        <f t="shared" si="188"/>
        <v>254162.6179694832</v>
      </c>
      <c r="CV105" s="4">
        <f t="shared" si="189"/>
        <v>313759.51853002526</v>
      </c>
      <c r="CW105" s="4">
        <f t="shared" si="190"/>
        <v>249312.38247966609</v>
      </c>
      <c r="CX105" s="4">
        <f t="shared" si="191"/>
        <v>241430.47608092395</v>
      </c>
      <c r="CY105" s="4">
        <f t="shared" si="192"/>
        <v>367655.84122688387</v>
      </c>
      <c r="CZ105" s="4">
        <f t="shared" si="193"/>
        <v>256148.6665067694</v>
      </c>
    </row>
    <row r="106" spans="2:104" x14ac:dyDescent="0.25">
      <c r="B106" s="1">
        <v>48091</v>
      </c>
      <c r="C106">
        <v>103</v>
      </c>
      <c r="D106" s="4">
        <f>Table1[[#This Row],[Monthly Income Invested ($)]]</f>
        <v>1992.3100931635524</v>
      </c>
      <c r="E106" s="4">
        <f t="shared" si="104"/>
        <v>201215.33354986482</v>
      </c>
      <c r="F106" s="4">
        <f t="shared" si="106"/>
        <v>282244.03966749797</v>
      </c>
      <c r="G106" s="4">
        <f t="shared" si="107"/>
        <v>306062.07937142154</v>
      </c>
      <c r="H106" s="4">
        <f t="shared" si="108"/>
        <v>239927.24651147131</v>
      </c>
      <c r="I106" s="4">
        <f t="shared" si="109"/>
        <v>283560.30845517211</v>
      </c>
      <c r="J106" s="4">
        <f t="shared" si="110"/>
        <v>210793.47070213925</v>
      </c>
      <c r="K106" s="4">
        <f t="shared" si="111"/>
        <v>187288.97696277915</v>
      </c>
      <c r="L106" s="4">
        <f t="shared" si="112"/>
        <v>240293.87025593303</v>
      </c>
      <c r="M106" s="4">
        <f t="shared" si="113"/>
        <v>231142.2445682346</v>
      </c>
      <c r="N106" s="4">
        <f t="shared" si="114"/>
        <v>328095.67768002377</v>
      </c>
      <c r="O106" s="4">
        <f t="shared" si="115"/>
        <v>257151.18020733507</v>
      </c>
      <c r="P106" s="4">
        <f t="shared" si="116"/>
        <v>346463.34293656674</v>
      </c>
      <c r="Q106" s="4">
        <f t="shared" si="117"/>
        <v>291820.87198614242</v>
      </c>
      <c r="R106" s="4">
        <f t="shared" si="118"/>
        <v>294703.9846656053</v>
      </c>
      <c r="S106" s="4">
        <f t="shared" si="119"/>
        <v>294655.23929553526</v>
      </c>
      <c r="T106" s="4">
        <f t="shared" si="120"/>
        <v>243063.62345835278</v>
      </c>
      <c r="U106" s="4">
        <f t="shared" si="121"/>
        <v>306808.1757906109</v>
      </c>
      <c r="V106" s="4">
        <f t="shared" si="122"/>
        <v>263199.22635503078</v>
      </c>
      <c r="W106" s="4">
        <f t="shared" si="123"/>
        <v>264689.89430764056</v>
      </c>
      <c r="X106" s="4">
        <f t="shared" si="124"/>
        <v>272000.58821261284</v>
      </c>
      <c r="Y106" s="4">
        <f t="shared" si="125"/>
        <v>207249.43463110199</v>
      </c>
      <c r="Z106" s="4">
        <f t="shared" si="126"/>
        <v>256573.66843516898</v>
      </c>
      <c r="AA106" s="4">
        <f t="shared" si="127"/>
        <v>268111.56361283112</v>
      </c>
      <c r="AB106" s="4">
        <f t="shared" si="128"/>
        <v>312392.71827960847</v>
      </c>
      <c r="AC106" s="4">
        <f t="shared" si="129"/>
        <v>348640.97049645032</v>
      </c>
      <c r="AD106" s="4">
        <f t="shared" si="130"/>
        <v>246624.56878357232</v>
      </c>
      <c r="AE106" s="4">
        <f t="shared" si="131"/>
        <v>231218.50790674673</v>
      </c>
      <c r="AF106" s="4">
        <f t="shared" si="132"/>
        <v>287785.27411242039</v>
      </c>
      <c r="AG106" s="4">
        <f t="shared" si="133"/>
        <v>311188.25032028783</v>
      </c>
      <c r="AH106" s="4">
        <f t="shared" si="134"/>
        <v>320413.44484857848</v>
      </c>
      <c r="AI106" s="4">
        <f t="shared" si="135"/>
        <v>293083.07380977209</v>
      </c>
      <c r="AJ106" s="4">
        <f t="shared" si="136"/>
        <v>212145.54857428273</v>
      </c>
      <c r="AK106" s="4">
        <f t="shared" si="137"/>
        <v>269278.82722963032</v>
      </c>
      <c r="AL106" s="4">
        <f t="shared" si="138"/>
        <v>307689.34762978193</v>
      </c>
      <c r="AM106" s="4">
        <f t="shared" si="139"/>
        <v>313159.48783996917</v>
      </c>
      <c r="AN106" s="4">
        <f t="shared" si="140"/>
        <v>301329.05991110945</v>
      </c>
      <c r="AO106" s="4">
        <f t="shared" si="141"/>
        <v>250622.06215795918</v>
      </c>
      <c r="AP106" s="4">
        <f t="shared" si="142"/>
        <v>206173.79505733508</v>
      </c>
      <c r="AQ106" s="4">
        <f t="shared" si="143"/>
        <v>229451.7864883804</v>
      </c>
      <c r="AR106" s="4">
        <f t="shared" si="144"/>
        <v>226970.83351949533</v>
      </c>
      <c r="AS106" s="4">
        <f t="shared" si="145"/>
        <v>354081.16819129477</v>
      </c>
      <c r="AT106" s="4">
        <f t="shared" si="146"/>
        <v>346598.31151292083</v>
      </c>
      <c r="AU106" s="4">
        <f t="shared" si="147"/>
        <v>242344.47654327349</v>
      </c>
      <c r="AV106" s="4">
        <f t="shared" si="148"/>
        <v>276395.82211177819</v>
      </c>
      <c r="AW106" s="4">
        <f t="shared" si="149"/>
        <v>263473.0635316628</v>
      </c>
      <c r="AX106" s="4">
        <f t="shared" si="150"/>
        <v>357544.47016797215</v>
      </c>
      <c r="AY106" s="4">
        <f t="shared" si="151"/>
        <v>273435.1321915189</v>
      </c>
      <c r="AZ106" s="4">
        <f t="shared" si="152"/>
        <v>294716.17185704864</v>
      </c>
      <c r="BA106" s="4">
        <f t="shared" si="153"/>
        <v>313897.82466051541</v>
      </c>
      <c r="BB106" s="4">
        <f t="shared" si="154"/>
        <v>347988.35239189724</v>
      </c>
      <c r="BC106" s="4">
        <f t="shared" si="155"/>
        <v>303286.51555077551</v>
      </c>
      <c r="BD106" s="4">
        <f t="shared" si="156"/>
        <v>307040.13423895778</v>
      </c>
      <c r="BE106" s="4">
        <f t="shared" si="157"/>
        <v>245730.72065848066</v>
      </c>
      <c r="BF106" s="4">
        <f t="shared" si="158"/>
        <v>266845.98655653239</v>
      </c>
      <c r="BG106" s="4">
        <f t="shared" si="159"/>
        <v>313189.78371786862</v>
      </c>
      <c r="BH106" s="4">
        <f t="shared" si="160"/>
        <v>316610.19667457859</v>
      </c>
      <c r="BI106" s="4">
        <f t="shared" si="161"/>
        <v>303580.36267072649</v>
      </c>
      <c r="BJ106" s="4">
        <f t="shared" si="162"/>
        <v>298616.28928577574</v>
      </c>
      <c r="BK106" s="4">
        <f t="shared" si="163"/>
        <v>264143.94032973744</v>
      </c>
      <c r="BL106" s="4">
        <f t="shared" si="164"/>
        <v>297627.88376756664</v>
      </c>
      <c r="BM106" s="4">
        <f t="shared" si="165"/>
        <v>264305.07478421426</v>
      </c>
      <c r="BN106" s="4">
        <f t="shared" si="166"/>
        <v>276428.42037459178</v>
      </c>
      <c r="BO106" s="4">
        <f t="shared" si="167"/>
        <v>240076.69744176537</v>
      </c>
      <c r="BP106" s="4">
        <f t="shared" si="168"/>
        <v>277502.82779239811</v>
      </c>
      <c r="BQ106" s="4">
        <f t="shared" si="105"/>
        <v>310199.41952850175</v>
      </c>
      <c r="BR106" s="4">
        <f t="shared" si="194"/>
        <v>272061.73467389098</v>
      </c>
      <c r="BS106" s="4">
        <f t="shared" si="195"/>
        <v>298628.37957756378</v>
      </c>
      <c r="BT106" s="4">
        <f t="shared" si="196"/>
        <v>245530.74314965727</v>
      </c>
      <c r="BU106" s="4">
        <f t="shared" si="197"/>
        <v>234452.05704165608</v>
      </c>
      <c r="BV106" s="4">
        <f t="shared" si="198"/>
        <v>266805.99782226625</v>
      </c>
      <c r="BW106" s="4">
        <f t="shared" si="199"/>
        <v>292381.39302030171</v>
      </c>
      <c r="BX106" s="4">
        <f t="shared" si="200"/>
        <v>263533.3624825569</v>
      </c>
      <c r="BY106" s="4">
        <f t="shared" si="201"/>
        <v>287468.43397497386</v>
      </c>
      <c r="BZ106" s="4">
        <f t="shared" si="202"/>
        <v>238414.8972178993</v>
      </c>
      <c r="CA106" s="4">
        <f t="shared" si="203"/>
        <v>253535.15853835607</v>
      </c>
      <c r="CB106" s="4">
        <f t="shared" si="169"/>
        <v>222506.82771945151</v>
      </c>
      <c r="CC106" s="4">
        <f t="shared" si="170"/>
        <v>242736.44300386697</v>
      </c>
      <c r="CD106" s="4">
        <f t="shared" si="171"/>
        <v>291168.81176393159</v>
      </c>
      <c r="CE106" s="4">
        <f t="shared" si="172"/>
        <v>263847.12675279117</v>
      </c>
      <c r="CF106" s="4">
        <f t="shared" si="173"/>
        <v>305739.67215078999</v>
      </c>
      <c r="CG106" s="4">
        <f t="shared" si="174"/>
        <v>260262.54199005899</v>
      </c>
      <c r="CH106" s="4">
        <f t="shared" si="175"/>
        <v>271835.66230106121</v>
      </c>
      <c r="CI106" s="4">
        <f t="shared" si="176"/>
        <v>298727.4503974031</v>
      </c>
      <c r="CJ106" s="4">
        <f t="shared" si="177"/>
        <v>288422.59839528892</v>
      </c>
      <c r="CK106" s="4">
        <f t="shared" si="178"/>
        <v>257718.69417938925</v>
      </c>
      <c r="CL106" s="4">
        <f t="shared" si="179"/>
        <v>317251.85352912679</v>
      </c>
      <c r="CM106" s="4">
        <f t="shared" si="180"/>
        <v>286577.17535358458</v>
      </c>
      <c r="CN106" s="4">
        <f t="shared" si="181"/>
        <v>353046.65427004767</v>
      </c>
      <c r="CO106" s="4">
        <f t="shared" si="182"/>
        <v>232993.79968684149</v>
      </c>
      <c r="CP106" s="4">
        <f t="shared" si="183"/>
        <v>272768.85920034623</v>
      </c>
      <c r="CQ106" s="4">
        <f t="shared" si="184"/>
        <v>237009.55487419287</v>
      </c>
      <c r="CR106" s="4">
        <f t="shared" si="185"/>
        <v>280027.88999486424</v>
      </c>
      <c r="CS106" s="4">
        <f t="shared" si="186"/>
        <v>274583.35768829827</v>
      </c>
      <c r="CT106" s="4">
        <f t="shared" si="187"/>
        <v>243615.63913988083</v>
      </c>
      <c r="CU106" s="4">
        <f t="shared" si="188"/>
        <v>260602.77387711272</v>
      </c>
      <c r="CV106" s="4">
        <f t="shared" si="189"/>
        <v>321242.6201974643</v>
      </c>
      <c r="CW106" s="4">
        <f t="shared" si="190"/>
        <v>253797.8163976263</v>
      </c>
      <c r="CX106" s="4">
        <f t="shared" si="191"/>
        <v>247647.81950550369</v>
      </c>
      <c r="CY106" s="4">
        <f t="shared" si="192"/>
        <v>373324.70973231626</v>
      </c>
      <c r="CZ106" s="4">
        <f t="shared" si="193"/>
        <v>262623.57826380146</v>
      </c>
    </row>
    <row r="107" spans="2:104" x14ac:dyDescent="0.25">
      <c r="B107" s="1">
        <v>48121</v>
      </c>
      <c r="C107">
        <v>104</v>
      </c>
      <c r="D107" s="4">
        <f>Table1[[#This Row],[Monthly Income Invested ($)]]</f>
        <v>1992.3100931635524</v>
      </c>
      <c r="E107" s="4">
        <f t="shared" si="104"/>
        <v>206728.91198015102</v>
      </c>
      <c r="F107" s="4">
        <f t="shared" si="106"/>
        <v>287058.79015733651</v>
      </c>
      <c r="G107" s="4">
        <f t="shared" si="107"/>
        <v>311115.01025829936</v>
      </c>
      <c r="H107" s="4">
        <f t="shared" si="108"/>
        <v>244318.82906974957</v>
      </c>
      <c r="I107" s="4">
        <f t="shared" si="109"/>
        <v>290514.92394630122</v>
      </c>
      <c r="J107" s="4">
        <f t="shared" si="110"/>
        <v>216474.66653259026</v>
      </c>
      <c r="K107" s="4">
        <f t="shared" si="111"/>
        <v>191154.1768255705</v>
      </c>
      <c r="L107" s="4">
        <f t="shared" si="112"/>
        <v>244689.1190516559</v>
      </c>
      <c r="M107" s="4">
        <f t="shared" si="113"/>
        <v>235445.97710708049</v>
      </c>
      <c r="N107" s="4">
        <f t="shared" si="114"/>
        <v>335829.66213258781</v>
      </c>
      <c r="O107" s="4">
        <f t="shared" si="115"/>
        <v>261715.00210257198</v>
      </c>
      <c r="P107" s="4">
        <f t="shared" si="116"/>
        <v>351920.28645909601</v>
      </c>
      <c r="Q107" s="4">
        <f t="shared" si="117"/>
        <v>291624.52553940995</v>
      </c>
      <c r="R107" s="4">
        <f t="shared" si="118"/>
        <v>294486.01487377682</v>
      </c>
      <c r="S107" s="4">
        <f t="shared" si="119"/>
        <v>299594.10178165417</v>
      </c>
      <c r="T107" s="4">
        <f t="shared" si="120"/>
        <v>247486.56978609986</v>
      </c>
      <c r="U107" s="4">
        <f t="shared" si="121"/>
        <v>311868.56764168059</v>
      </c>
      <c r="V107" s="4">
        <f t="shared" si="122"/>
        <v>267823.52871174464</v>
      </c>
      <c r="W107" s="4">
        <f t="shared" si="123"/>
        <v>269329.10334388056</v>
      </c>
      <c r="X107" s="4">
        <f t="shared" si="124"/>
        <v>271952.89389418182</v>
      </c>
      <c r="Y107" s="4">
        <f t="shared" si="125"/>
        <v>211314.23907057656</v>
      </c>
      <c r="Z107" s="4">
        <f t="shared" si="126"/>
        <v>261131.71521268421</v>
      </c>
      <c r="AA107" s="4">
        <f t="shared" si="127"/>
        <v>272784.98934212298</v>
      </c>
      <c r="AB107" s="4">
        <f t="shared" si="128"/>
        <v>319851.90094266523</v>
      </c>
      <c r="AC107" s="4">
        <f t="shared" si="129"/>
        <v>356734.49757330178</v>
      </c>
      <c r="AD107" s="4">
        <f t="shared" si="130"/>
        <v>252932.8088304484</v>
      </c>
      <c r="AE107" s="4">
        <f t="shared" si="131"/>
        <v>235523.00307897775</v>
      </c>
      <c r="AF107" s="4">
        <f t="shared" si="132"/>
        <v>294813.82650255132</v>
      </c>
      <c r="AG107" s="4">
        <f t="shared" si="133"/>
        <v>316292.44291665428</v>
      </c>
      <c r="AH107" s="4">
        <f t="shared" si="134"/>
        <v>325609.88939022785</v>
      </c>
      <c r="AI107" s="4">
        <f t="shared" si="135"/>
        <v>300204.33769460669</v>
      </c>
      <c r="AJ107" s="4">
        <f t="shared" si="136"/>
        <v>216259.3141531891</v>
      </c>
      <c r="AK107" s="4">
        <f t="shared" si="137"/>
        <v>273963.9255950902</v>
      </c>
      <c r="AL107" s="4">
        <f t="shared" si="138"/>
        <v>315066.22130646673</v>
      </c>
      <c r="AM107" s="4">
        <f t="shared" si="139"/>
        <v>320632.08897033223</v>
      </c>
      <c r="AN107" s="4">
        <f t="shared" si="140"/>
        <v>306334.66060338414</v>
      </c>
      <c r="AO107" s="4">
        <f t="shared" si="141"/>
        <v>255120.59287270231</v>
      </c>
      <c r="AP107" s="4">
        <f t="shared" si="142"/>
        <v>210227.84310107198</v>
      </c>
      <c r="AQ107" s="4">
        <f t="shared" si="143"/>
        <v>235459.50284509061</v>
      </c>
      <c r="AR107" s="4">
        <f t="shared" si="144"/>
        <v>232935.13319925006</v>
      </c>
      <c r="AS107" s="4">
        <f t="shared" si="145"/>
        <v>359614.28996637132</v>
      </c>
      <c r="AT107" s="4">
        <f t="shared" si="146"/>
        <v>352056.60472121363</v>
      </c>
      <c r="AU107" s="4">
        <f t="shared" si="147"/>
        <v>246760.23140186977</v>
      </c>
      <c r="AV107" s="4">
        <f t="shared" si="148"/>
        <v>283225.05909189791</v>
      </c>
      <c r="AW107" s="4">
        <f t="shared" si="149"/>
        <v>270076.1522366305</v>
      </c>
      <c r="AX107" s="4">
        <f t="shared" si="150"/>
        <v>363112.22496281547</v>
      </c>
      <c r="AY107" s="4">
        <f t="shared" si="151"/>
        <v>278161.79360659764</v>
      </c>
      <c r="AZ107" s="4">
        <f t="shared" si="152"/>
        <v>299655.64366878272</v>
      </c>
      <c r="BA107" s="4">
        <f t="shared" si="153"/>
        <v>319029.11300028412</v>
      </c>
      <c r="BB107" s="4">
        <f t="shared" si="154"/>
        <v>356070.45865191903</v>
      </c>
      <c r="BC107" s="4">
        <f t="shared" si="155"/>
        <v>308311.69079944683</v>
      </c>
      <c r="BD107" s="4">
        <f t="shared" si="156"/>
        <v>312102.84567451093</v>
      </c>
      <c r="BE107" s="4">
        <f t="shared" si="157"/>
        <v>250180.33795822901</v>
      </c>
      <c r="BF107" s="4">
        <f t="shared" si="158"/>
        <v>271506.75651526131</v>
      </c>
      <c r="BG107" s="4">
        <f t="shared" si="159"/>
        <v>318313.99164821085</v>
      </c>
      <c r="BH107" s="4">
        <f t="shared" si="160"/>
        <v>321768.60873448796</v>
      </c>
      <c r="BI107" s="4">
        <f t="shared" si="161"/>
        <v>308608.47639059735</v>
      </c>
      <c r="BJ107" s="4">
        <f t="shared" si="162"/>
        <v>305834.3844414404</v>
      </c>
      <c r="BK107" s="4">
        <f t="shared" si="163"/>
        <v>268777.68982619839</v>
      </c>
      <c r="BL107" s="4">
        <f t="shared" si="164"/>
        <v>302596.47269840591</v>
      </c>
      <c r="BM107" s="4">
        <f t="shared" si="165"/>
        <v>270922.72368610161</v>
      </c>
      <c r="BN107" s="4">
        <f t="shared" si="166"/>
        <v>281185.0146715013</v>
      </c>
      <c r="BO107" s="4">
        <f t="shared" si="167"/>
        <v>246270.34974015981</v>
      </c>
      <c r="BP107" s="4">
        <f t="shared" si="168"/>
        <v>282270.16616348567</v>
      </c>
      <c r="BQ107" s="4">
        <f t="shared" si="105"/>
        <v>315293.72381695034</v>
      </c>
      <c r="BR107" s="4">
        <f t="shared" si="194"/>
        <v>278815.12512384768</v>
      </c>
      <c r="BS107" s="4">
        <f t="shared" si="195"/>
        <v>303606.97346650297</v>
      </c>
      <c r="BT107" s="4">
        <f t="shared" si="196"/>
        <v>245681.57266919839</v>
      </c>
      <c r="BU107" s="4">
        <f t="shared" si="197"/>
        <v>238788.88770523618</v>
      </c>
      <c r="BV107" s="4">
        <f t="shared" si="198"/>
        <v>271466.36789365247</v>
      </c>
      <c r="BW107" s="4">
        <f t="shared" si="199"/>
        <v>299490.3774913206</v>
      </c>
      <c r="BX107" s="4">
        <f t="shared" si="200"/>
        <v>268161.00620054605</v>
      </c>
      <c r="BY107" s="4">
        <f t="shared" si="201"/>
        <v>294491.44166269951</v>
      </c>
      <c r="BZ107" s="4">
        <f t="shared" si="202"/>
        <v>242791.35628324182</v>
      </c>
      <c r="CA107" s="4">
        <f t="shared" si="203"/>
        <v>258062.82021690317</v>
      </c>
      <c r="CB107" s="4">
        <f t="shared" si="169"/>
        <v>228393.00729770548</v>
      </c>
      <c r="CC107" s="4">
        <f t="shared" si="170"/>
        <v>247156.11752706917</v>
      </c>
      <c r="CD107" s="4">
        <f t="shared" si="171"/>
        <v>296072.8099747345</v>
      </c>
      <c r="CE107" s="4">
        <f t="shared" si="172"/>
        <v>268477.90811348264</v>
      </c>
      <c r="CF107" s="4">
        <f t="shared" si="173"/>
        <v>310789.37896546145</v>
      </c>
      <c r="CG107" s="4">
        <f t="shared" si="174"/>
        <v>264857.47750312317</v>
      </c>
      <c r="CH107" s="4">
        <f t="shared" si="175"/>
        <v>276546.32901723537</v>
      </c>
      <c r="CI107" s="4">
        <f t="shared" si="176"/>
        <v>303707.03499454068</v>
      </c>
      <c r="CJ107" s="4">
        <f t="shared" si="177"/>
        <v>293299.13447240536</v>
      </c>
      <c r="CK107" s="4">
        <f t="shared" si="178"/>
        <v>262288.19121434668</v>
      </c>
      <c r="CL107" s="4">
        <f t="shared" si="179"/>
        <v>290175.01394182345</v>
      </c>
      <c r="CM107" s="4">
        <f t="shared" si="180"/>
        <v>293584.58601543593</v>
      </c>
      <c r="CN107" s="4">
        <f t="shared" si="181"/>
        <v>358569.43090591172</v>
      </c>
      <c r="CO107" s="4">
        <f t="shared" si="182"/>
        <v>233238.65628235374</v>
      </c>
      <c r="CP107" s="4">
        <f t="shared" si="183"/>
        <v>277488.85788551328</v>
      </c>
      <c r="CQ107" s="4">
        <f t="shared" si="184"/>
        <v>241371.96051609833</v>
      </c>
      <c r="CR107" s="4">
        <f t="shared" si="185"/>
        <v>256338.4310891788</v>
      </c>
      <c r="CS107" s="4">
        <f t="shared" si="186"/>
        <v>279321.5013583448</v>
      </c>
      <c r="CT107" s="4">
        <f t="shared" si="187"/>
        <v>243780.83193949529</v>
      </c>
      <c r="CU107" s="4">
        <f t="shared" si="188"/>
        <v>265201.1117090474</v>
      </c>
      <c r="CV107" s="4">
        <f t="shared" si="189"/>
        <v>328856.6761440835</v>
      </c>
      <c r="CW107" s="4">
        <f t="shared" si="190"/>
        <v>253886.64286780765</v>
      </c>
      <c r="CX107" s="4">
        <f t="shared" si="191"/>
        <v>252116.60779372227</v>
      </c>
      <c r="CY107" s="4">
        <f t="shared" si="192"/>
        <v>379050.26692280301</v>
      </c>
      <c r="CZ107" s="4">
        <f t="shared" si="193"/>
        <v>269211.80097658158</v>
      </c>
    </row>
    <row r="108" spans="2:104" x14ac:dyDescent="0.25">
      <c r="B108" s="1">
        <v>48152</v>
      </c>
      <c r="C108">
        <v>105</v>
      </c>
      <c r="D108" s="4">
        <f>Table1[[#This Row],[Monthly Income Invested ($)]]</f>
        <v>1992.3100931635524</v>
      </c>
      <c r="E108" s="4">
        <f t="shared" si="104"/>
        <v>212338.97803296722</v>
      </c>
      <c r="F108" s="4">
        <f t="shared" si="106"/>
        <v>291921.68815207348</v>
      </c>
      <c r="G108" s="4">
        <f t="shared" si="107"/>
        <v>316218.47045404592</v>
      </c>
      <c r="H108" s="4">
        <f t="shared" si="108"/>
        <v>248754.3274536106</v>
      </c>
      <c r="I108" s="4">
        <f t="shared" si="109"/>
        <v>297591.2452085251</v>
      </c>
      <c r="J108" s="4">
        <f t="shared" si="110"/>
        <v>222255.28329007415</v>
      </c>
      <c r="K108" s="4">
        <f t="shared" si="111"/>
        <v>195058.02868698974</v>
      </c>
      <c r="L108" s="4">
        <f t="shared" si="112"/>
        <v>249128.320335336</v>
      </c>
      <c r="M108" s="4">
        <f t="shared" si="113"/>
        <v>239792.74697131483</v>
      </c>
      <c r="N108" s="4">
        <f t="shared" si="114"/>
        <v>343698.99131307169</v>
      </c>
      <c r="O108" s="4">
        <f t="shared" si="115"/>
        <v>266324.46221676125</v>
      </c>
      <c r="P108" s="4">
        <f t="shared" si="116"/>
        <v>357431.79941685055</v>
      </c>
      <c r="Q108" s="4">
        <f t="shared" si="117"/>
        <v>291429.65169102798</v>
      </c>
      <c r="R108" s="4">
        <f t="shared" si="118"/>
        <v>294269.67985538708</v>
      </c>
      <c r="S108" s="4">
        <f t="shared" si="119"/>
        <v>304582.35289263428</v>
      </c>
      <c r="T108" s="4">
        <f t="shared" si="120"/>
        <v>251953.74557712441</v>
      </c>
      <c r="U108" s="4">
        <f t="shared" si="121"/>
        <v>316979.56341126096</v>
      </c>
      <c r="V108" s="4">
        <f t="shared" si="122"/>
        <v>272494.07409202564</v>
      </c>
      <c r="W108" s="4">
        <f t="shared" si="123"/>
        <v>274014.70447048295</v>
      </c>
      <c r="X108" s="4">
        <f t="shared" si="124"/>
        <v>271905.55728313903</v>
      </c>
      <c r="Y108" s="4">
        <f t="shared" si="125"/>
        <v>215419.69155444586</v>
      </c>
      <c r="Z108" s="4">
        <f t="shared" si="126"/>
        <v>265735.34245797462</v>
      </c>
      <c r="AA108" s="4">
        <f t="shared" si="127"/>
        <v>277505.14932870778</v>
      </c>
      <c r="AB108" s="4">
        <f t="shared" si="128"/>
        <v>327441.61930232547</v>
      </c>
      <c r="AC108" s="4">
        <f t="shared" si="129"/>
        <v>364969.66137399815</v>
      </c>
      <c r="AD108" s="4">
        <f t="shared" si="130"/>
        <v>259351.4430781448</v>
      </c>
      <c r="AE108" s="4">
        <f t="shared" si="131"/>
        <v>239870.54320293106</v>
      </c>
      <c r="AF108" s="4">
        <f t="shared" si="132"/>
        <v>301965.37855950958</v>
      </c>
      <c r="AG108" s="4">
        <f t="shared" si="133"/>
        <v>321447.67743898439</v>
      </c>
      <c r="AH108" s="4">
        <f t="shared" si="134"/>
        <v>330858.29837729369</v>
      </c>
      <c r="AI108" s="4">
        <f t="shared" si="135"/>
        <v>307450.22369742591</v>
      </c>
      <c r="AJ108" s="4">
        <f t="shared" si="136"/>
        <v>220414.21738788454</v>
      </c>
      <c r="AK108" s="4">
        <f t="shared" si="137"/>
        <v>278695.8749442047</v>
      </c>
      <c r="AL108" s="4">
        <f t="shared" si="138"/>
        <v>322572.19027249346</v>
      </c>
      <c r="AM108" s="4">
        <f t="shared" si="139"/>
        <v>328235.46062047663</v>
      </c>
      <c r="AN108" s="4">
        <f t="shared" si="140"/>
        <v>311390.31730258156</v>
      </c>
      <c r="AO108" s="4">
        <f t="shared" si="141"/>
        <v>259664.10889459288</v>
      </c>
      <c r="AP108" s="4">
        <f t="shared" si="142"/>
        <v>214322.43162524624</v>
      </c>
      <c r="AQ108" s="4">
        <f t="shared" si="143"/>
        <v>241572.35423804325</v>
      </c>
      <c r="AR108" s="4">
        <f t="shared" si="144"/>
        <v>239003.80812340049</v>
      </c>
      <c r="AS108" s="4">
        <f t="shared" si="145"/>
        <v>365202.7429591986</v>
      </c>
      <c r="AT108" s="4">
        <f t="shared" si="146"/>
        <v>357569.48086158937</v>
      </c>
      <c r="AU108" s="4">
        <f t="shared" si="147"/>
        <v>251220.14380905201</v>
      </c>
      <c r="AV108" s="4">
        <f t="shared" si="148"/>
        <v>290173.80771916971</v>
      </c>
      <c r="AW108" s="4">
        <f t="shared" si="149"/>
        <v>276794.79499393509</v>
      </c>
      <c r="AX108" s="4">
        <f t="shared" si="150"/>
        <v>368735.65730560722</v>
      </c>
      <c r="AY108" s="4">
        <f t="shared" si="151"/>
        <v>282935.72163582721</v>
      </c>
      <c r="AZ108" s="4">
        <f t="shared" si="152"/>
        <v>304644.51019863412</v>
      </c>
      <c r="BA108" s="4">
        <f t="shared" si="153"/>
        <v>324211.71422345052</v>
      </c>
      <c r="BB108" s="4">
        <f t="shared" si="154"/>
        <v>364294.0017714912</v>
      </c>
      <c r="BC108" s="4">
        <f t="shared" si="155"/>
        <v>313387.1178006049</v>
      </c>
      <c r="BD108" s="4">
        <f t="shared" si="156"/>
        <v>317216.18422441959</v>
      </c>
      <c r="BE108" s="4">
        <f t="shared" si="157"/>
        <v>254674.45143097485</v>
      </c>
      <c r="BF108" s="4">
        <f t="shared" si="158"/>
        <v>276214.13417357748</v>
      </c>
      <c r="BG108" s="4">
        <f t="shared" si="159"/>
        <v>323489.44165785651</v>
      </c>
      <c r="BH108" s="4">
        <f t="shared" si="160"/>
        <v>326978.60491499642</v>
      </c>
      <c r="BI108" s="4">
        <f t="shared" si="161"/>
        <v>313686.87124766689</v>
      </c>
      <c r="BJ108" s="4">
        <f t="shared" si="162"/>
        <v>313178.79626232921</v>
      </c>
      <c r="BK108" s="4">
        <f t="shared" si="163"/>
        <v>273457.77681762393</v>
      </c>
      <c r="BL108" s="4">
        <f t="shared" si="164"/>
        <v>307614.74751855351</v>
      </c>
      <c r="BM108" s="4">
        <f t="shared" si="165"/>
        <v>277656.18144377199</v>
      </c>
      <c r="BN108" s="4">
        <f t="shared" si="166"/>
        <v>285989.17491137987</v>
      </c>
      <c r="BO108" s="4">
        <f t="shared" si="167"/>
        <v>252572.39095377616</v>
      </c>
      <c r="BP108" s="4">
        <f t="shared" si="168"/>
        <v>287085.17791828408</v>
      </c>
      <c r="BQ108" s="4">
        <f t="shared" si="105"/>
        <v>320438.9711482834</v>
      </c>
      <c r="BR108" s="4">
        <f t="shared" si="194"/>
        <v>285686.69990667864</v>
      </c>
      <c r="BS108" s="4">
        <f t="shared" si="195"/>
        <v>308635.35329433158</v>
      </c>
      <c r="BT108" s="4">
        <f t="shared" si="196"/>
        <v>245831.27096734295</v>
      </c>
      <c r="BU108" s="4">
        <f t="shared" si="197"/>
        <v>243169.0866754521</v>
      </c>
      <c r="BV108" s="4">
        <f t="shared" si="198"/>
        <v>276173.34166575258</v>
      </c>
      <c r="BW108" s="4">
        <f t="shared" si="199"/>
        <v>306723.76919058233</v>
      </c>
      <c r="BX108" s="4">
        <f t="shared" si="200"/>
        <v>272834.92635571508</v>
      </c>
      <c r="BY108" s="4">
        <f t="shared" si="201"/>
        <v>301637.35198496032</v>
      </c>
      <c r="BZ108" s="4">
        <f t="shared" si="202"/>
        <v>247211.5799392378</v>
      </c>
      <c r="CA108" s="4">
        <f t="shared" si="203"/>
        <v>262635.75851223577</v>
      </c>
      <c r="CB108" s="4">
        <f t="shared" si="169"/>
        <v>210943.975516721</v>
      </c>
      <c r="CC108" s="4">
        <f t="shared" si="170"/>
        <v>251619.98879550342</v>
      </c>
      <c r="CD108" s="4">
        <f t="shared" si="171"/>
        <v>270923.26335088088</v>
      </c>
      <c r="CE108" s="4">
        <f t="shared" si="172"/>
        <v>273154.99728778104</v>
      </c>
      <c r="CF108" s="4">
        <f t="shared" si="173"/>
        <v>315889.58284827962</v>
      </c>
      <c r="CG108" s="4">
        <f t="shared" si="174"/>
        <v>269498.36237131798</v>
      </c>
      <c r="CH108" s="4">
        <f t="shared" si="175"/>
        <v>281304.10240057128</v>
      </c>
      <c r="CI108" s="4">
        <f t="shared" si="176"/>
        <v>308736.41543764964</v>
      </c>
      <c r="CJ108" s="4">
        <f t="shared" si="177"/>
        <v>298224.43591029302</v>
      </c>
      <c r="CK108" s="4">
        <f t="shared" si="178"/>
        <v>266903.38321965374</v>
      </c>
      <c r="CL108" s="4">
        <f t="shared" si="179"/>
        <v>295069.07417440525</v>
      </c>
      <c r="CM108" s="4">
        <f t="shared" si="180"/>
        <v>270643.16372748266</v>
      </c>
      <c r="CN108" s="4">
        <f t="shared" si="181"/>
        <v>364147.43530813442</v>
      </c>
      <c r="CO108" s="4">
        <f t="shared" si="182"/>
        <v>233481.67645339965</v>
      </c>
      <c r="CP108" s="4">
        <f t="shared" si="183"/>
        <v>282256.05655753199</v>
      </c>
      <c r="CQ108" s="4">
        <f t="shared" si="184"/>
        <v>245777.99021442287</v>
      </c>
      <c r="CR108" s="4">
        <f t="shared" si="185"/>
        <v>260894.12549323414</v>
      </c>
      <c r="CS108" s="4">
        <f t="shared" si="186"/>
        <v>284107.0264650918</v>
      </c>
      <c r="CT108" s="4">
        <f t="shared" si="187"/>
        <v>243944.78579311262</v>
      </c>
      <c r="CU108" s="4">
        <f t="shared" si="188"/>
        <v>269845.43291930144</v>
      </c>
      <c r="CV108" s="4">
        <f t="shared" si="189"/>
        <v>336603.97806976858</v>
      </c>
      <c r="CW108" s="4">
        <f t="shared" si="190"/>
        <v>253974.80313946263</v>
      </c>
      <c r="CX108" s="4">
        <f t="shared" si="191"/>
        <v>256630.08396482305</v>
      </c>
      <c r="CY108" s="4">
        <f t="shared" si="192"/>
        <v>384833.07968519459</v>
      </c>
      <c r="CZ108" s="4">
        <f t="shared" si="193"/>
        <v>275915.31758683536</v>
      </c>
    </row>
    <row r="109" spans="2:104" x14ac:dyDescent="0.25">
      <c r="B109" s="1">
        <v>48182</v>
      </c>
      <c r="C109">
        <v>106</v>
      </c>
      <c r="D109" s="4">
        <f>Table1[[#This Row],[Monthly Income Invested ($)]]</f>
        <v>1992.3100931635524</v>
      </c>
      <c r="E109" s="4">
        <f t="shared" si="104"/>
        <v>218047.22024170769</v>
      </c>
      <c r="F109" s="4">
        <f t="shared" si="106"/>
        <v>267149.89361408202</v>
      </c>
      <c r="G109" s="4">
        <f t="shared" si="107"/>
        <v>321372.96525174996</v>
      </c>
      <c r="H109" s="4">
        <f t="shared" si="108"/>
        <v>253234.18082131026</v>
      </c>
      <c r="I109" s="4">
        <f t="shared" si="109"/>
        <v>304791.4020928379</v>
      </c>
      <c r="J109" s="4">
        <f t="shared" si="110"/>
        <v>228137.060840814</v>
      </c>
      <c r="K109" s="4">
        <f t="shared" si="111"/>
        <v>199000.91906702318</v>
      </c>
      <c r="L109" s="4">
        <f t="shared" si="112"/>
        <v>253611.91363185289</v>
      </c>
      <c r="M109" s="4">
        <f t="shared" si="113"/>
        <v>244182.98453419152</v>
      </c>
      <c r="N109" s="4">
        <f t="shared" si="114"/>
        <v>316535.43037879269</v>
      </c>
      <c r="O109" s="4">
        <f t="shared" si="115"/>
        <v>270980.01693209243</v>
      </c>
      <c r="P109" s="4">
        <f t="shared" si="116"/>
        <v>362998.42750418262</v>
      </c>
      <c r="Q109" s="4">
        <f t="shared" si="117"/>
        <v>262112.61545685795</v>
      </c>
      <c r="R109" s="4">
        <f t="shared" si="118"/>
        <v>294054.96734963526</v>
      </c>
      <c r="S109" s="4">
        <f t="shared" si="119"/>
        <v>309620.48651472421</v>
      </c>
      <c r="T109" s="4">
        <f t="shared" si="120"/>
        <v>256465.59312605919</v>
      </c>
      <c r="U109" s="4">
        <f t="shared" si="121"/>
        <v>289927.50222468341</v>
      </c>
      <c r="V109" s="4">
        <f t="shared" si="122"/>
        <v>277211.32492610946</v>
      </c>
      <c r="W109" s="4">
        <f t="shared" si="123"/>
        <v>278747.16160835134</v>
      </c>
      <c r="X109" s="4">
        <f t="shared" si="124"/>
        <v>271858.57569667907</v>
      </c>
      <c r="Y109" s="4">
        <f t="shared" si="125"/>
        <v>219566.19856315386</v>
      </c>
      <c r="Z109" s="4">
        <f t="shared" si="126"/>
        <v>270385.00597571791</v>
      </c>
      <c r="AA109" s="4">
        <f t="shared" si="127"/>
        <v>282272.51091515843</v>
      </c>
      <c r="AB109" s="4">
        <f t="shared" si="128"/>
        <v>335164.15773327975</v>
      </c>
      <c r="AC109" s="4">
        <f t="shared" si="129"/>
        <v>373348.94054120674</v>
      </c>
      <c r="AD109" s="4">
        <f t="shared" si="130"/>
        <v>265882.40342517593</v>
      </c>
      <c r="AE109" s="4">
        <f t="shared" si="131"/>
        <v>244261.55872812393</v>
      </c>
      <c r="AF109" s="4">
        <f t="shared" si="132"/>
        <v>309242.08277746459</v>
      </c>
      <c r="AG109" s="4">
        <f t="shared" si="133"/>
        <v>326654.46430653782</v>
      </c>
      <c r="AH109" s="4">
        <f t="shared" si="134"/>
        <v>336159.19145423023</v>
      </c>
      <c r="AI109" s="4">
        <f t="shared" si="135"/>
        <v>314822.91270529444</v>
      </c>
      <c r="AJ109" s="4">
        <f t="shared" si="136"/>
        <v>224610.66965492693</v>
      </c>
      <c r="AK109" s="4">
        <f t="shared" si="137"/>
        <v>283475.14378681034</v>
      </c>
      <c r="AL109" s="4">
        <f t="shared" si="138"/>
        <v>330209.5136954257</v>
      </c>
      <c r="AM109" s="4">
        <f t="shared" si="139"/>
        <v>335971.89127449854</v>
      </c>
      <c r="AN109" s="4">
        <f t="shared" si="140"/>
        <v>316496.53056877095</v>
      </c>
      <c r="AO109" s="4">
        <f t="shared" si="141"/>
        <v>264253.06007670239</v>
      </c>
      <c r="AP109" s="4">
        <f t="shared" si="142"/>
        <v>218457.96603466224</v>
      </c>
      <c r="AQ109" s="4">
        <f t="shared" si="143"/>
        <v>247792.18053037257</v>
      </c>
      <c r="AR109" s="4">
        <f t="shared" si="144"/>
        <v>245178.68485872357</v>
      </c>
      <c r="AS109" s="4">
        <f t="shared" si="145"/>
        <v>370847.08048195415</v>
      </c>
      <c r="AT109" s="4">
        <f t="shared" si="146"/>
        <v>363137.48576336884</v>
      </c>
      <c r="AU109" s="4">
        <f t="shared" si="147"/>
        <v>255724.65534030608</v>
      </c>
      <c r="AV109" s="4">
        <f t="shared" si="148"/>
        <v>297244.15944741876</v>
      </c>
      <c r="AW109" s="4">
        <f t="shared" si="149"/>
        <v>283631.01399949257</v>
      </c>
      <c r="AX109" s="4">
        <f t="shared" si="150"/>
        <v>374415.32397182687</v>
      </c>
      <c r="AY109" s="4">
        <f t="shared" si="151"/>
        <v>287757.38894534908</v>
      </c>
      <c r="AZ109" s="4">
        <f t="shared" si="152"/>
        <v>309683.26539378404</v>
      </c>
      <c r="BA109" s="4">
        <f t="shared" si="153"/>
        <v>329446.14145884861</v>
      </c>
      <c r="BB109" s="4">
        <f t="shared" si="154"/>
        <v>335395.31120609032</v>
      </c>
      <c r="BC109" s="4">
        <f t="shared" si="155"/>
        <v>318513.29907177453</v>
      </c>
      <c r="BD109" s="4">
        <f t="shared" si="156"/>
        <v>322380.65615982737</v>
      </c>
      <c r="BE109" s="4">
        <f t="shared" si="157"/>
        <v>259213.50603844813</v>
      </c>
      <c r="BF109" s="4">
        <f t="shared" si="158"/>
        <v>280968.58560847683</v>
      </c>
      <c r="BG109" s="4">
        <f t="shared" si="159"/>
        <v>328716.64616759866</v>
      </c>
      <c r="BH109" s="4">
        <f t="shared" si="160"/>
        <v>332240.70105730998</v>
      </c>
      <c r="BI109" s="4">
        <f t="shared" si="161"/>
        <v>318816.05005330715</v>
      </c>
      <c r="BJ109" s="4">
        <f t="shared" si="162"/>
        <v>320651.73529008357</v>
      </c>
      <c r="BK109" s="4">
        <f t="shared" si="163"/>
        <v>278184.66467896377</v>
      </c>
      <c r="BL109" s="4">
        <f t="shared" si="164"/>
        <v>312683.2050869026</v>
      </c>
      <c r="BM109" s="4">
        <f t="shared" si="165"/>
        <v>284507.47471220157</v>
      </c>
      <c r="BN109" s="4">
        <f t="shared" si="166"/>
        <v>290841.37675365724</v>
      </c>
      <c r="BO109" s="4">
        <f t="shared" si="167"/>
        <v>258984.71788863081</v>
      </c>
      <c r="BP109" s="4">
        <f t="shared" si="168"/>
        <v>291948.3397906305</v>
      </c>
      <c r="BQ109" s="4">
        <f t="shared" si="105"/>
        <v>325635.67095292982</v>
      </c>
      <c r="BR109" s="4">
        <f t="shared" si="194"/>
        <v>292678.52724820911</v>
      </c>
      <c r="BS109" s="4">
        <f t="shared" si="195"/>
        <v>313714.01692043844</v>
      </c>
      <c r="BT109" s="4">
        <f t="shared" si="196"/>
        <v>245979.84652825142</v>
      </c>
      <c r="BU109" s="4">
        <f t="shared" si="197"/>
        <v>247593.08763537018</v>
      </c>
      <c r="BV109" s="4">
        <f t="shared" si="198"/>
        <v>280927.3851755737</v>
      </c>
      <c r="BW109" s="4">
        <f t="shared" si="199"/>
        <v>314083.74524458114</v>
      </c>
      <c r="BX109" s="4">
        <f t="shared" si="200"/>
        <v>277555.58571243583</v>
      </c>
      <c r="BY109" s="4">
        <f t="shared" si="201"/>
        <v>308908.31573786074</v>
      </c>
      <c r="BZ109" s="4">
        <f t="shared" si="202"/>
        <v>251676.00583179371</v>
      </c>
      <c r="CA109" s="4">
        <f t="shared" si="203"/>
        <v>267254.42619052168</v>
      </c>
      <c r="CB109" s="4">
        <f t="shared" si="169"/>
        <v>216627.80518142716</v>
      </c>
      <c r="CC109" s="4">
        <f t="shared" si="170"/>
        <v>256128.498776622</v>
      </c>
      <c r="CD109" s="4">
        <f t="shared" si="171"/>
        <v>275624.80607755325</v>
      </c>
      <c r="CE109" s="4">
        <f t="shared" si="172"/>
        <v>277878.85735382244</v>
      </c>
      <c r="CF109" s="4">
        <f t="shared" si="173"/>
        <v>321040.788769926</v>
      </c>
      <c r="CG109" s="4">
        <f t="shared" si="174"/>
        <v>274185.65608819475</v>
      </c>
      <c r="CH109" s="4">
        <f t="shared" si="175"/>
        <v>286109.45351774059</v>
      </c>
      <c r="CI109" s="4">
        <f t="shared" si="176"/>
        <v>313816.08968518971</v>
      </c>
      <c r="CJ109" s="4">
        <f t="shared" si="177"/>
        <v>303198.9903625595</v>
      </c>
      <c r="CK109" s="4">
        <f t="shared" si="178"/>
        <v>271564.72714501387</v>
      </c>
      <c r="CL109" s="4">
        <f t="shared" si="179"/>
        <v>300012.07500931289</v>
      </c>
      <c r="CM109" s="4">
        <f t="shared" si="180"/>
        <v>277371.72918587719</v>
      </c>
      <c r="CN109" s="4">
        <f t="shared" si="181"/>
        <v>369781.21975437936</v>
      </c>
      <c r="CO109" s="4">
        <f t="shared" si="182"/>
        <v>233722.8739731627</v>
      </c>
      <c r="CP109" s="4">
        <f t="shared" si="183"/>
        <v>287070.92721627088</v>
      </c>
      <c r="CQ109" s="4">
        <f t="shared" si="184"/>
        <v>250228.08020973063</v>
      </c>
      <c r="CR109" s="4">
        <f t="shared" si="185"/>
        <v>265495.37684133003</v>
      </c>
      <c r="CS109" s="4">
        <f t="shared" si="186"/>
        <v>288940.40682290628</v>
      </c>
      <c r="CT109" s="4">
        <f t="shared" si="187"/>
        <v>244107.50999282784</v>
      </c>
      <c r="CU109" s="4">
        <f t="shared" si="188"/>
        <v>274536.19734165806</v>
      </c>
      <c r="CV109" s="4">
        <f t="shared" si="189"/>
        <v>344486.8577791531</v>
      </c>
      <c r="CW109" s="4">
        <f t="shared" si="190"/>
        <v>254062.30220908023</v>
      </c>
      <c r="CX109" s="4">
        <f t="shared" si="191"/>
        <v>261188.69489763482</v>
      </c>
      <c r="CY109" s="4">
        <f t="shared" si="192"/>
        <v>390673.72057521011</v>
      </c>
      <c r="CZ109" s="4">
        <f t="shared" si="193"/>
        <v>282736.14573776856</v>
      </c>
    </row>
    <row r="110" spans="2:104" x14ac:dyDescent="0.25">
      <c r="B110" s="1">
        <v>48213</v>
      </c>
      <c r="C110">
        <v>107</v>
      </c>
      <c r="D110" s="4">
        <f>Table1[[#This Row],[Monthly Income Invested ($)]]</f>
        <v>6992.3100931635527</v>
      </c>
      <c r="E110" s="4">
        <f t="shared" si="104"/>
        <v>228855.35668910114</v>
      </c>
      <c r="F110" s="4">
        <f t="shared" si="106"/>
        <v>276813.70264338644</v>
      </c>
      <c r="G110" s="4">
        <f t="shared" si="107"/>
        <v>331579.00499743101</v>
      </c>
      <c r="H110" s="4">
        <f t="shared" si="108"/>
        <v>264658.0890788468</v>
      </c>
      <c r="I110" s="4">
        <f t="shared" si="109"/>
        <v>309497.77667030523</v>
      </c>
      <c r="J110" s="4">
        <f t="shared" si="110"/>
        <v>237410.74154238569</v>
      </c>
      <c r="K110" s="4">
        <f t="shared" si="111"/>
        <v>207983.23835085696</v>
      </c>
      <c r="L110" s="4">
        <f t="shared" si="112"/>
        <v>263140.34286133497</v>
      </c>
      <c r="M110" s="4">
        <f t="shared" si="113"/>
        <v>253617.12447269697</v>
      </c>
      <c r="N110" s="4">
        <f t="shared" si="114"/>
        <v>326693.09477574419</v>
      </c>
      <c r="O110" s="4">
        <f t="shared" si="115"/>
        <v>280682.12719457695</v>
      </c>
      <c r="P110" s="4">
        <f t="shared" si="116"/>
        <v>373620.72187238804</v>
      </c>
      <c r="Q110" s="4">
        <f t="shared" si="117"/>
        <v>271726.05170459009</v>
      </c>
      <c r="R110" s="4">
        <f t="shared" si="118"/>
        <v>306193.2393714175</v>
      </c>
      <c r="S110" s="4">
        <f t="shared" si="119"/>
        <v>319709.00147303502</v>
      </c>
      <c r="T110" s="4">
        <f t="shared" si="120"/>
        <v>266022.55915048334</v>
      </c>
      <c r="U110" s="4">
        <f t="shared" si="121"/>
        <v>299819.0873400938</v>
      </c>
      <c r="V110" s="4">
        <f t="shared" si="122"/>
        <v>282124.55008232722</v>
      </c>
      <c r="W110" s="4">
        <f t="shared" si="123"/>
        <v>288526.94331759843</v>
      </c>
      <c r="X110" s="4">
        <f t="shared" si="124"/>
        <v>281569.47154680942</v>
      </c>
      <c r="Y110" s="4">
        <f t="shared" si="125"/>
        <v>228754.17064194893</v>
      </c>
      <c r="Z110" s="4">
        <f t="shared" si="126"/>
        <v>280081.16612863867</v>
      </c>
      <c r="AA110" s="4">
        <f t="shared" si="127"/>
        <v>287147.77717645833</v>
      </c>
      <c r="AB110" s="4">
        <f t="shared" si="128"/>
        <v>345508.10940377612</v>
      </c>
      <c r="AC110" s="4">
        <f t="shared" si="129"/>
        <v>386874.85709384148</v>
      </c>
      <c r="AD110" s="4">
        <f t="shared" si="130"/>
        <v>275533.53755259124</v>
      </c>
      <c r="AE110" s="4">
        <f t="shared" si="131"/>
        <v>253696.48440856871</v>
      </c>
      <c r="AF110" s="4">
        <f t="shared" si="132"/>
        <v>319326.81369840278</v>
      </c>
      <c r="AG110" s="4">
        <f t="shared" si="133"/>
        <v>331196.86591740238</v>
      </c>
      <c r="AH110" s="4">
        <f t="shared" si="134"/>
        <v>346513.09346193611</v>
      </c>
      <c r="AI110" s="4">
        <f t="shared" si="135"/>
        <v>324963.45192551095</v>
      </c>
      <c r="AJ110" s="4">
        <f t="shared" si="136"/>
        <v>233849.08644463975</v>
      </c>
      <c r="AK110" s="4">
        <f t="shared" si="137"/>
        <v>293302.20531784202</v>
      </c>
      <c r="AL110" s="4">
        <f t="shared" si="138"/>
        <v>340503.91892554355</v>
      </c>
      <c r="AM110" s="4">
        <f t="shared" si="139"/>
        <v>346323.92028040712</v>
      </c>
      <c r="AN110" s="4">
        <f t="shared" si="140"/>
        <v>326653.8059676222</v>
      </c>
      <c r="AO110" s="4">
        <f t="shared" si="141"/>
        <v>273887.90077063296</v>
      </c>
      <c r="AP110" s="4">
        <f t="shared" si="142"/>
        <v>227634.8557881724</v>
      </c>
      <c r="AQ110" s="4">
        <f t="shared" si="143"/>
        <v>257262.41242883983</v>
      </c>
      <c r="AR110" s="4">
        <f t="shared" si="144"/>
        <v>254622.78180047436</v>
      </c>
      <c r="AS110" s="4">
        <f t="shared" si="145"/>
        <v>381547.86137993727</v>
      </c>
      <c r="AT110" s="4">
        <f t="shared" si="146"/>
        <v>376484.7018573914</v>
      </c>
      <c r="AU110" s="4">
        <f t="shared" si="147"/>
        <v>265274.21198687272</v>
      </c>
      <c r="AV110" s="4">
        <f t="shared" si="148"/>
        <v>307208.91113505652</v>
      </c>
      <c r="AW110" s="4">
        <f t="shared" si="149"/>
        <v>288496.09148765996</v>
      </c>
      <c r="AX110" s="4">
        <f t="shared" si="150"/>
        <v>387959.90223449742</v>
      </c>
      <c r="AY110" s="4">
        <f t="shared" si="151"/>
        <v>297627.27292796614</v>
      </c>
      <c r="AZ110" s="4">
        <f t="shared" si="152"/>
        <v>319772.40814088547</v>
      </c>
      <c r="BA110" s="4">
        <f t="shared" si="153"/>
        <v>339732.91296660068</v>
      </c>
      <c r="BB110" s="4">
        <f t="shared" si="154"/>
        <v>345741.5744113148</v>
      </c>
      <c r="BC110" s="4">
        <f t="shared" si="155"/>
        <v>331079.59189869417</v>
      </c>
      <c r="BD110" s="4">
        <f t="shared" si="156"/>
        <v>332596.7728145892</v>
      </c>
      <c r="BE110" s="4">
        <f t="shared" si="157"/>
        <v>268797.95119199617</v>
      </c>
      <c r="BF110" s="4">
        <f t="shared" si="158"/>
        <v>290770.58155772515</v>
      </c>
      <c r="BG110" s="4">
        <f t="shared" si="159"/>
        <v>333243.58141450526</v>
      </c>
      <c r="BH110" s="4">
        <f t="shared" si="160"/>
        <v>342555.41816104663</v>
      </c>
      <c r="BI110" s="4">
        <f t="shared" si="161"/>
        <v>328996.52064700378</v>
      </c>
      <c r="BJ110" s="4">
        <f t="shared" si="162"/>
        <v>325239.15736857156</v>
      </c>
      <c r="BK110" s="4">
        <f t="shared" si="163"/>
        <v>287958.82141891698</v>
      </c>
      <c r="BL110" s="4">
        <f t="shared" si="164"/>
        <v>325147.47126908699</v>
      </c>
      <c r="BM110" s="4">
        <f t="shared" si="165"/>
        <v>296478.66561282868</v>
      </c>
      <c r="BN110" s="4">
        <f t="shared" si="166"/>
        <v>300742.10061435739</v>
      </c>
      <c r="BO110" s="4">
        <f t="shared" si="167"/>
        <v>264034.64259762963</v>
      </c>
      <c r="BP110" s="4">
        <f t="shared" si="168"/>
        <v>301860.13328170037</v>
      </c>
      <c r="BQ110" s="4">
        <f t="shared" si="105"/>
        <v>335884.33775562269</v>
      </c>
      <c r="BR110" s="4">
        <f t="shared" si="194"/>
        <v>302597.62261385476</v>
      </c>
      <c r="BS110" s="4">
        <f t="shared" si="195"/>
        <v>318353.47188669874</v>
      </c>
      <c r="BT110" s="4">
        <f t="shared" si="196"/>
        <v>255431.95508669748</v>
      </c>
      <c r="BU110" s="4">
        <f t="shared" si="197"/>
        <v>257061.32860488741</v>
      </c>
      <c r="BV110" s="4">
        <f t="shared" si="198"/>
        <v>292835.92450930981</v>
      </c>
      <c r="BW110" s="4">
        <f t="shared" si="199"/>
        <v>318720.42724841036</v>
      </c>
      <c r="BX110" s="4">
        <f t="shared" si="200"/>
        <v>287323.45166272379</v>
      </c>
      <c r="BY110" s="4">
        <f t="shared" si="201"/>
        <v>318989.70898840291</v>
      </c>
      <c r="BZ110" s="4">
        <f t="shared" si="202"/>
        <v>261185.07598327519</v>
      </c>
      <c r="CA110" s="4">
        <f t="shared" si="203"/>
        <v>276919.2805455905</v>
      </c>
      <c r="CB110" s="4">
        <f t="shared" si="169"/>
        <v>225786.39332640497</v>
      </c>
      <c r="CC110" s="4">
        <f t="shared" si="170"/>
        <v>267603.05759837647</v>
      </c>
      <c r="CD110" s="4">
        <f t="shared" si="171"/>
        <v>285373.36423149233</v>
      </c>
      <c r="CE110" s="4">
        <f t="shared" si="172"/>
        <v>287649.95602052426</v>
      </c>
      <c r="CF110" s="4">
        <f t="shared" si="173"/>
        <v>331243.50675078883</v>
      </c>
      <c r="CG110" s="4">
        <f t="shared" si="174"/>
        <v>283919.82274224027</v>
      </c>
      <c r="CH110" s="4">
        <f t="shared" si="175"/>
        <v>295962.85814608156</v>
      </c>
      <c r="CI110" s="4">
        <f t="shared" si="176"/>
        <v>323946.5606752052</v>
      </c>
      <c r="CJ110" s="4">
        <f t="shared" si="177"/>
        <v>313223.2903593487</v>
      </c>
      <c r="CK110" s="4">
        <f t="shared" si="178"/>
        <v>281272.68450962758</v>
      </c>
      <c r="CL110" s="4">
        <f t="shared" si="179"/>
        <v>304754.29453990661</v>
      </c>
      <c r="CM110" s="4">
        <f t="shared" si="180"/>
        <v>287137.75657089951</v>
      </c>
      <c r="CN110" s="4">
        <f t="shared" si="181"/>
        <v>380471.34204508673</v>
      </c>
      <c r="CO110" s="4">
        <f t="shared" si="182"/>
        <v>244805.33436085659</v>
      </c>
      <c r="CP110" s="4">
        <f t="shared" si="183"/>
        <v>296933.94658159715</v>
      </c>
      <c r="CQ110" s="4">
        <f t="shared" si="184"/>
        <v>259722.67110499149</v>
      </c>
      <c r="CR110" s="4">
        <f t="shared" si="185"/>
        <v>277133.8560292169</v>
      </c>
      <c r="CS110" s="4">
        <f t="shared" si="186"/>
        <v>298822.12098429893</v>
      </c>
      <c r="CT110" s="4">
        <f t="shared" si="187"/>
        <v>253540.89518591965</v>
      </c>
      <c r="CU110" s="4">
        <f t="shared" si="188"/>
        <v>284273.86940823821</v>
      </c>
      <c r="CV110" s="4">
        <f t="shared" si="189"/>
        <v>354924.03645010822</v>
      </c>
      <c r="CW110" s="4">
        <f t="shared" si="190"/>
        <v>263595.23532433459</v>
      </c>
      <c r="CX110" s="4">
        <f t="shared" si="191"/>
        <v>266222.08977906615</v>
      </c>
      <c r="CY110" s="4">
        <f t="shared" si="192"/>
        <v>401572.7678741258</v>
      </c>
      <c r="CZ110" s="4">
        <f t="shared" si="193"/>
        <v>292555.8172883098</v>
      </c>
    </row>
    <row r="111" spans="2:104" x14ac:dyDescent="0.25">
      <c r="B111" s="1">
        <v>48244</v>
      </c>
      <c r="C111">
        <v>108</v>
      </c>
      <c r="D111" s="4">
        <f>Table1[[#This Row],[Monthly Income Invested ($)]]</f>
        <v>2111.8486987533656</v>
      </c>
      <c r="E111" s="4">
        <f t="shared" si="104"/>
        <v>234972.17412991379</v>
      </c>
      <c r="F111" s="4">
        <f t="shared" si="106"/>
        <v>281693.68836857367</v>
      </c>
      <c r="G111" s="4">
        <f t="shared" si="107"/>
        <v>337006.64374615869</v>
      </c>
      <c r="H111" s="4">
        <f t="shared" si="108"/>
        <v>271401.45433647995</v>
      </c>
      <c r="I111" s="4">
        <f t="shared" si="109"/>
        <v>309288.39204403129</v>
      </c>
      <c r="J111" s="4">
        <f t="shared" si="110"/>
        <v>241896.6976565629</v>
      </c>
      <c r="K111" s="4">
        <f t="shared" si="111"/>
        <v>212174.91943311889</v>
      </c>
      <c r="L111" s="4">
        <f t="shared" si="112"/>
        <v>267883.59498870163</v>
      </c>
      <c r="M111" s="4">
        <f t="shared" si="113"/>
        <v>258265.14441617733</v>
      </c>
      <c r="N111" s="4">
        <f t="shared" si="114"/>
        <v>332071.87442225497</v>
      </c>
      <c r="O111" s="4">
        <f t="shared" si="115"/>
        <v>285600.79716527608</v>
      </c>
      <c r="P111" s="4">
        <f t="shared" si="116"/>
        <v>379468.77778986527</v>
      </c>
      <c r="Q111" s="4">
        <f t="shared" si="117"/>
        <v>276555.16092038935</v>
      </c>
      <c r="R111" s="4">
        <f t="shared" si="118"/>
        <v>313663.46975917066</v>
      </c>
      <c r="S111" s="4">
        <f t="shared" si="119"/>
        <v>325017.94018651871</v>
      </c>
      <c r="T111" s="4">
        <f t="shared" si="120"/>
        <v>270794.63344074151</v>
      </c>
      <c r="U111" s="4">
        <f t="shared" si="121"/>
        <v>304929.12691224809</v>
      </c>
      <c r="V111" s="4">
        <f t="shared" si="122"/>
        <v>282120.46465546312</v>
      </c>
      <c r="W111" s="4">
        <f t="shared" si="123"/>
        <v>293524.06144952774</v>
      </c>
      <c r="X111" s="4">
        <f t="shared" si="124"/>
        <v>286497.01496103086</v>
      </c>
      <c r="Y111" s="4">
        <f t="shared" si="125"/>
        <v>233153.5610471218</v>
      </c>
      <c r="Z111" s="4">
        <f t="shared" si="126"/>
        <v>284993.8264886784</v>
      </c>
      <c r="AA111" s="4">
        <f t="shared" si="127"/>
        <v>287106.01754638826</v>
      </c>
      <c r="AB111" s="4">
        <f t="shared" si="128"/>
        <v>351075.0391965672</v>
      </c>
      <c r="AC111" s="4">
        <f t="shared" si="129"/>
        <v>395757.01579173707</v>
      </c>
      <c r="AD111" s="4">
        <f t="shared" si="130"/>
        <v>280400.72162687051</v>
      </c>
      <c r="AE111" s="4">
        <f t="shared" si="131"/>
        <v>258345.29795140776</v>
      </c>
      <c r="AF111" s="4">
        <f t="shared" si="132"/>
        <v>324631.93053414015</v>
      </c>
      <c r="AG111" s="4">
        <f t="shared" si="133"/>
        <v>330824.73812177521</v>
      </c>
      <c r="AH111" s="4">
        <f t="shared" si="134"/>
        <v>352090.07309530879</v>
      </c>
      <c r="AI111" s="4">
        <f t="shared" si="135"/>
        <v>330324.93514351943</v>
      </c>
      <c r="AJ111" s="4">
        <f t="shared" si="136"/>
        <v>238299.4260078395</v>
      </c>
      <c r="AK111" s="4">
        <f t="shared" si="137"/>
        <v>298347.07606977376</v>
      </c>
      <c r="AL111" s="4">
        <f t="shared" si="138"/>
        <v>346020.80681355234</v>
      </c>
      <c r="AM111" s="4">
        <f t="shared" si="139"/>
        <v>351899.00818196451</v>
      </c>
      <c r="AN111" s="4">
        <f t="shared" si="140"/>
        <v>332032.19272605178</v>
      </c>
      <c r="AO111" s="4">
        <f t="shared" si="141"/>
        <v>278738.62847709266</v>
      </c>
      <c r="AP111" s="4">
        <f t="shared" si="142"/>
        <v>232023.05304480749</v>
      </c>
      <c r="AQ111" s="4">
        <f t="shared" si="143"/>
        <v>261946.88525188161</v>
      </c>
      <c r="AR111" s="4">
        <f t="shared" si="144"/>
        <v>259280.85831723249</v>
      </c>
      <c r="AS111" s="4">
        <f t="shared" si="145"/>
        <v>387475.18869248999</v>
      </c>
      <c r="AT111" s="4">
        <f t="shared" si="146"/>
        <v>385185.03283864912</v>
      </c>
      <c r="AU111" s="4">
        <f t="shared" si="147"/>
        <v>270038.80280549481</v>
      </c>
      <c r="AV111" s="4">
        <f t="shared" si="148"/>
        <v>312392.84894516045</v>
      </c>
      <c r="AW111" s="4">
        <f t="shared" si="149"/>
        <v>288444.21950025589</v>
      </c>
      <c r="AX111" s="4">
        <f t="shared" si="150"/>
        <v>396861.04922235449</v>
      </c>
      <c r="AY111" s="4">
        <f t="shared" si="151"/>
        <v>302715.39435599913</v>
      </c>
      <c r="AZ111" s="4">
        <f t="shared" si="152"/>
        <v>325081.98092104768</v>
      </c>
      <c r="BA111" s="4">
        <f t="shared" si="153"/>
        <v>345242.09079502005</v>
      </c>
      <c r="BB111" s="4">
        <f t="shared" si="154"/>
        <v>351310.83885418129</v>
      </c>
      <c r="BC111" s="4">
        <f t="shared" si="155"/>
        <v>338985.3334556747</v>
      </c>
      <c r="BD111" s="4">
        <f t="shared" si="156"/>
        <v>338034.58924148843</v>
      </c>
      <c r="BE111" s="4">
        <f t="shared" si="157"/>
        <v>273597.77940266946</v>
      </c>
      <c r="BF111" s="4">
        <f t="shared" si="158"/>
        <v>295790.13607205573</v>
      </c>
      <c r="BG111" s="4">
        <f t="shared" si="159"/>
        <v>332856.10325264983</v>
      </c>
      <c r="BH111" s="4">
        <f t="shared" si="160"/>
        <v>348092.82104141044</v>
      </c>
      <c r="BI111" s="4">
        <f t="shared" si="161"/>
        <v>334398.33455222717</v>
      </c>
      <c r="BJ111" s="4">
        <f t="shared" si="162"/>
        <v>324911.71238706063</v>
      </c>
      <c r="BK111" s="4">
        <f t="shared" si="163"/>
        <v>292950.25833185948</v>
      </c>
      <c r="BL111" s="4">
        <f t="shared" si="164"/>
        <v>332949.40071504936</v>
      </c>
      <c r="BM111" s="4">
        <f t="shared" si="165"/>
        <v>303778.89095980657</v>
      </c>
      <c r="BN111" s="4">
        <f t="shared" si="166"/>
        <v>305861.37031925429</v>
      </c>
      <c r="BO111" s="4">
        <f t="shared" si="167"/>
        <v>264166.23147690075</v>
      </c>
      <c r="BP111" s="4">
        <f t="shared" si="168"/>
        <v>306990.5833132707</v>
      </c>
      <c r="BQ111" s="4">
        <f t="shared" si="105"/>
        <v>341355.02983193228</v>
      </c>
      <c r="BR111" s="4">
        <f t="shared" si="194"/>
        <v>307735.44753874664</v>
      </c>
      <c r="BS111" s="4">
        <f t="shared" si="195"/>
        <v>318077.66954630183</v>
      </c>
      <c r="BT111" s="4">
        <f t="shared" si="196"/>
        <v>260098.12333631783</v>
      </c>
      <c r="BU111" s="4">
        <f t="shared" si="197"/>
        <v>261743.79058968966</v>
      </c>
      <c r="BV111" s="4">
        <f t="shared" si="198"/>
        <v>300072.40188697609</v>
      </c>
      <c r="BW111" s="4">
        <f t="shared" si="199"/>
        <v>318441.87274280062</v>
      </c>
      <c r="BX111" s="4">
        <f t="shared" si="200"/>
        <v>292308.53487810434</v>
      </c>
      <c r="BY111" s="4">
        <f t="shared" si="201"/>
        <v>324291.45477704029</v>
      </c>
      <c r="BZ111" s="4">
        <f t="shared" si="202"/>
        <v>265908.7754418613</v>
      </c>
      <c r="CA111" s="4">
        <f t="shared" si="203"/>
        <v>281800.32204979972</v>
      </c>
      <c r="CB111" s="4">
        <f t="shared" si="169"/>
        <v>230156.10595842238</v>
      </c>
      <c r="CC111" s="4">
        <f t="shared" si="170"/>
        <v>274397.95980510145</v>
      </c>
      <c r="CD111" s="4">
        <f t="shared" si="171"/>
        <v>290338.94657256058</v>
      </c>
      <c r="CE111" s="4">
        <f t="shared" si="172"/>
        <v>292638.30427948287</v>
      </c>
      <c r="CF111" s="4">
        <f t="shared" si="173"/>
        <v>336667.79051705007</v>
      </c>
      <c r="CG111" s="4">
        <f t="shared" si="174"/>
        <v>288870.86966841604</v>
      </c>
      <c r="CH111" s="4">
        <f t="shared" si="175"/>
        <v>301034.3354262957</v>
      </c>
      <c r="CI111" s="4">
        <f t="shared" si="176"/>
        <v>329297.87498071056</v>
      </c>
      <c r="CJ111" s="4">
        <f t="shared" si="177"/>
        <v>318467.37196169555</v>
      </c>
      <c r="CK111" s="4">
        <f t="shared" si="178"/>
        <v>286197.26005347719</v>
      </c>
      <c r="CL111" s="4">
        <f t="shared" si="179"/>
        <v>304580.48602961068</v>
      </c>
      <c r="CM111" s="4">
        <f t="shared" si="180"/>
        <v>292120.98283536185</v>
      </c>
      <c r="CN111" s="4">
        <f t="shared" si="181"/>
        <v>386387.90416429093</v>
      </c>
      <c r="CO111" s="4">
        <f t="shared" si="182"/>
        <v>251201.27641092497</v>
      </c>
      <c r="CP111" s="4">
        <f t="shared" si="183"/>
        <v>302015.13474616647</v>
      </c>
      <c r="CQ111" s="4">
        <f t="shared" si="184"/>
        <v>264431.74651479477</v>
      </c>
      <c r="CR111" s="4">
        <f t="shared" si="185"/>
        <v>284095.54720848153</v>
      </c>
      <c r="CS111" s="4">
        <f t="shared" si="186"/>
        <v>303922.19089289528</v>
      </c>
      <c r="CT111" s="4">
        <f t="shared" si="187"/>
        <v>258188.15283653222</v>
      </c>
      <c r="CU111" s="4">
        <f t="shared" si="188"/>
        <v>289228.45680107392</v>
      </c>
      <c r="CV111" s="4">
        <f t="shared" si="189"/>
        <v>360585.12551336264</v>
      </c>
      <c r="CW111" s="4">
        <f t="shared" si="190"/>
        <v>268343.03637633129</v>
      </c>
      <c r="CX111" s="4">
        <f t="shared" si="191"/>
        <v>266337.2728044765</v>
      </c>
      <c r="CY111" s="4">
        <f t="shared" si="192"/>
        <v>407700.34425162041</v>
      </c>
      <c r="CZ111" s="4">
        <f t="shared" si="193"/>
        <v>297593.22415994626</v>
      </c>
    </row>
    <row r="112" spans="2:104" x14ac:dyDescent="0.25">
      <c r="B112" s="1">
        <v>48273</v>
      </c>
      <c r="C112">
        <v>109</v>
      </c>
      <c r="D112" s="4">
        <f>Table1[[#This Row],[Monthly Income Invested ($)]]</f>
        <v>2111.8486987533656</v>
      </c>
      <c r="E112" s="4">
        <f t="shared" si="104"/>
        <v>241196.03587594067</v>
      </c>
      <c r="F112" s="4">
        <f t="shared" si="106"/>
        <v>286622.47395101277</v>
      </c>
      <c r="G112" s="4">
        <f t="shared" si="107"/>
        <v>342488.55888237362</v>
      </c>
      <c r="H112" s="4">
        <f t="shared" si="108"/>
        <v>278262.82848612173</v>
      </c>
      <c r="I112" s="4">
        <f t="shared" si="109"/>
        <v>309080.57780245441</v>
      </c>
      <c r="J112" s="4">
        <f t="shared" si="110"/>
        <v>246427.5133318819</v>
      </c>
      <c r="K112" s="4">
        <f t="shared" si="111"/>
        <v>216408.51732620347</v>
      </c>
      <c r="L112" s="4">
        <f t="shared" si="112"/>
        <v>272674.27963734197</v>
      </c>
      <c r="M112" s="4">
        <f t="shared" si="113"/>
        <v>262959.64455909247</v>
      </c>
      <c r="N112" s="4">
        <f t="shared" si="114"/>
        <v>337504.44186523085</v>
      </c>
      <c r="O112" s="4">
        <f t="shared" si="115"/>
        <v>290568.6538356822</v>
      </c>
      <c r="P112" s="4">
        <f t="shared" si="116"/>
        <v>385375.31426651729</v>
      </c>
      <c r="Q112" s="4">
        <f t="shared" si="117"/>
        <v>281432.5612283466</v>
      </c>
      <c r="R112" s="4">
        <f t="shared" si="118"/>
        <v>321264.42917870951</v>
      </c>
      <c r="S112" s="4">
        <f t="shared" si="119"/>
        <v>330379.96828713722</v>
      </c>
      <c r="T112" s="4">
        <f t="shared" si="120"/>
        <v>275614.42847390228</v>
      </c>
      <c r="U112" s="4">
        <f t="shared" si="121"/>
        <v>310090.26688012393</v>
      </c>
      <c r="V112" s="4">
        <f t="shared" si="122"/>
        <v>282116.40986930049</v>
      </c>
      <c r="W112" s="4">
        <f t="shared" si="123"/>
        <v>298571.15076277638</v>
      </c>
      <c r="X112" s="4">
        <f t="shared" si="124"/>
        <v>291473.83380939451</v>
      </c>
      <c r="Y112" s="4">
        <f t="shared" si="125"/>
        <v>237596.94535634638</v>
      </c>
      <c r="Z112" s="4">
        <f t="shared" si="126"/>
        <v>289955.61345231853</v>
      </c>
      <c r="AA112" s="4">
        <f t="shared" si="127"/>
        <v>287064.5711135437</v>
      </c>
      <c r="AB112" s="4">
        <f t="shared" si="128"/>
        <v>321027.87445855758</v>
      </c>
      <c r="AC112" s="4">
        <f t="shared" si="129"/>
        <v>404794.61226684583</v>
      </c>
      <c r="AD112" s="4">
        <f t="shared" si="130"/>
        <v>285316.57754189253</v>
      </c>
      <c r="AE112" s="4">
        <f t="shared" si="131"/>
        <v>263040.59962967521</v>
      </c>
      <c r="AF112" s="4">
        <f t="shared" si="132"/>
        <v>329990.09853823489</v>
      </c>
      <c r="AG112" s="4">
        <f t="shared" si="133"/>
        <v>330455.40128461528</v>
      </c>
      <c r="AH112" s="4">
        <f t="shared" si="134"/>
        <v>357722.82252501522</v>
      </c>
      <c r="AI112" s="4">
        <f t="shared" si="135"/>
        <v>335740.03319370799</v>
      </c>
      <c r="AJ112" s="4">
        <f t="shared" si="136"/>
        <v>242794.26896667125</v>
      </c>
      <c r="AK112" s="4">
        <f t="shared" si="137"/>
        <v>303442.39552922483</v>
      </c>
      <c r="AL112" s="4">
        <f t="shared" si="138"/>
        <v>351592.86358044122</v>
      </c>
      <c r="AM112" s="4">
        <f t="shared" si="139"/>
        <v>357529.8469625375</v>
      </c>
      <c r="AN112" s="4">
        <f t="shared" si="140"/>
        <v>337464.36335206567</v>
      </c>
      <c r="AO112" s="4">
        <f t="shared" si="141"/>
        <v>283637.86346061691</v>
      </c>
      <c r="AP112" s="4">
        <f t="shared" si="142"/>
        <v>236455.13227400894</v>
      </c>
      <c r="AQ112" s="4">
        <f t="shared" si="143"/>
        <v>266678.20280315378</v>
      </c>
      <c r="AR112" s="4">
        <f t="shared" si="144"/>
        <v>263985.51559915819</v>
      </c>
      <c r="AS112" s="4">
        <f t="shared" si="145"/>
        <v>393461.78927816823</v>
      </c>
      <c r="AT112" s="4">
        <f t="shared" si="146"/>
        <v>354633.85765087092</v>
      </c>
      <c r="AU112" s="4">
        <f t="shared" si="147"/>
        <v>274851.03953230311</v>
      </c>
      <c r="AV112" s="4">
        <f t="shared" si="148"/>
        <v>317628.62613336538</v>
      </c>
      <c r="AW112" s="4">
        <f t="shared" si="149"/>
        <v>288392.73655275733</v>
      </c>
      <c r="AX112" s="4">
        <f t="shared" si="150"/>
        <v>405917.96628249908</v>
      </c>
      <c r="AY112" s="4">
        <f t="shared" si="151"/>
        <v>307854.39699831244</v>
      </c>
      <c r="AZ112" s="4">
        <f t="shared" si="152"/>
        <v>330444.64942901151</v>
      </c>
      <c r="BA112" s="4">
        <f t="shared" si="153"/>
        <v>350806.36040172359</v>
      </c>
      <c r="BB112" s="4">
        <f t="shared" si="154"/>
        <v>356935.79594147642</v>
      </c>
      <c r="BC112" s="4">
        <f t="shared" si="155"/>
        <v>347029.42548990238</v>
      </c>
      <c r="BD112" s="4">
        <f t="shared" si="156"/>
        <v>343526.78383265669</v>
      </c>
      <c r="BE112" s="4">
        <f t="shared" si="157"/>
        <v>278445.60589544952</v>
      </c>
      <c r="BF112" s="4">
        <f t="shared" si="158"/>
        <v>300859.88613152964</v>
      </c>
      <c r="BG112" s="4">
        <f t="shared" si="159"/>
        <v>332471.53117700829</v>
      </c>
      <c r="BH112" s="4">
        <f t="shared" si="160"/>
        <v>353685.59795057791</v>
      </c>
      <c r="BI112" s="4">
        <f t="shared" si="161"/>
        <v>339854.16659650276</v>
      </c>
      <c r="BJ112" s="4">
        <f t="shared" si="162"/>
        <v>324586.72324291104</v>
      </c>
      <c r="BK112" s="4">
        <f t="shared" si="163"/>
        <v>297991.60961393145</v>
      </c>
      <c r="BL112" s="4">
        <f t="shared" si="164"/>
        <v>340887.86392631609</v>
      </c>
      <c r="BM112" s="4">
        <f t="shared" si="165"/>
        <v>311206.87025035656</v>
      </c>
      <c r="BN112" s="4">
        <f t="shared" si="166"/>
        <v>311031.83272120019</v>
      </c>
      <c r="BO112" s="4">
        <f t="shared" si="167"/>
        <v>264296.83343957737</v>
      </c>
      <c r="BP112" s="4">
        <f t="shared" si="168"/>
        <v>312172.33784515673</v>
      </c>
      <c r="BQ112" s="4">
        <f t="shared" si="105"/>
        <v>346880.42882900493</v>
      </c>
      <c r="BR112" s="4">
        <f t="shared" si="194"/>
        <v>312924.65071288747</v>
      </c>
      <c r="BS112" s="4">
        <f t="shared" si="195"/>
        <v>317803.93572345789</v>
      </c>
      <c r="BT112" s="4">
        <f t="shared" si="196"/>
        <v>264810.95326843433</v>
      </c>
      <c r="BU112" s="4">
        <f t="shared" si="197"/>
        <v>266473.07719433989</v>
      </c>
      <c r="BV112" s="4">
        <f t="shared" si="198"/>
        <v>307435.51761875156</v>
      </c>
      <c r="BW112" s="4">
        <f t="shared" si="199"/>
        <v>318165.407395983</v>
      </c>
      <c r="BX112" s="4">
        <f t="shared" si="200"/>
        <v>267609.12203307485</v>
      </c>
      <c r="BY112" s="4">
        <f t="shared" si="201"/>
        <v>329646.21802356403</v>
      </c>
      <c r="BZ112" s="4">
        <f t="shared" si="202"/>
        <v>270679.71189503325</v>
      </c>
      <c r="CA112" s="4">
        <f t="shared" si="203"/>
        <v>286730.17396905104</v>
      </c>
      <c r="CB112" s="4">
        <f t="shared" si="169"/>
        <v>234569.51571675998</v>
      </c>
      <c r="CC112" s="4">
        <f t="shared" si="170"/>
        <v>281311.7728004441</v>
      </c>
      <c r="CD112" s="4">
        <f t="shared" si="171"/>
        <v>295354.18473703956</v>
      </c>
      <c r="CE112" s="4">
        <f t="shared" si="172"/>
        <v>297676.53602103103</v>
      </c>
      <c r="CF112" s="4">
        <f t="shared" si="173"/>
        <v>342146.31712097389</v>
      </c>
      <c r="CG112" s="4">
        <f t="shared" si="174"/>
        <v>293871.42706385354</v>
      </c>
      <c r="CH112" s="4">
        <f t="shared" si="175"/>
        <v>306156.52747931198</v>
      </c>
      <c r="CI112" s="4">
        <f t="shared" si="176"/>
        <v>334702.70242927101</v>
      </c>
      <c r="CJ112" s="4">
        <f t="shared" si="177"/>
        <v>323763.89438006585</v>
      </c>
      <c r="CK112" s="4">
        <f t="shared" si="178"/>
        <v>291171.08135276532</v>
      </c>
      <c r="CL112" s="4">
        <f t="shared" si="179"/>
        <v>304407.98108314193</v>
      </c>
      <c r="CM112" s="4">
        <f t="shared" si="180"/>
        <v>297154.04136246879</v>
      </c>
      <c r="CN112" s="4">
        <f t="shared" si="181"/>
        <v>392363.63190468721</v>
      </c>
      <c r="CO112" s="4">
        <f t="shared" si="182"/>
        <v>257709.14744686955</v>
      </c>
      <c r="CP112" s="4">
        <f t="shared" si="183"/>
        <v>307147.13479238149</v>
      </c>
      <c r="CQ112" s="4">
        <f t="shared" si="184"/>
        <v>269187.91267869604</v>
      </c>
      <c r="CR112" s="4">
        <f t="shared" si="185"/>
        <v>291179.06798338331</v>
      </c>
      <c r="CS112" s="4">
        <f t="shared" si="186"/>
        <v>309073.26150057756</v>
      </c>
      <c r="CT112" s="4">
        <f t="shared" si="187"/>
        <v>262881.88306365092</v>
      </c>
      <c r="CU112" s="4">
        <f t="shared" si="188"/>
        <v>294232.59006783797</v>
      </c>
      <c r="CV112" s="4">
        <f t="shared" si="189"/>
        <v>366302.82546724961</v>
      </c>
      <c r="CW112" s="4">
        <f t="shared" si="190"/>
        <v>273138.31543884793</v>
      </c>
      <c r="CX112" s="4">
        <f t="shared" si="191"/>
        <v>266451.5919571963</v>
      </c>
      <c r="CY112" s="4">
        <f t="shared" si="192"/>
        <v>413889.19639288995</v>
      </c>
      <c r="CZ112" s="4">
        <f t="shared" si="193"/>
        <v>272412.9045902692</v>
      </c>
    </row>
    <row r="113" spans="2:104" x14ac:dyDescent="0.25">
      <c r="B113" s="1">
        <v>48304</v>
      </c>
      <c r="C113">
        <v>110</v>
      </c>
      <c r="D113" s="4">
        <f>Table1[[#This Row],[Monthly Income Invested ($)]]</f>
        <v>2111.8486987533656</v>
      </c>
      <c r="E113" s="4">
        <f t="shared" si="104"/>
        <v>247528.81520252302</v>
      </c>
      <c r="F113" s="4">
        <f t="shared" si="106"/>
        <v>291600.54738927627</v>
      </c>
      <c r="G113" s="4">
        <f t="shared" si="107"/>
        <v>348025.29316995072</v>
      </c>
      <c r="H113" s="4">
        <f t="shared" si="108"/>
        <v>250458.93537410628</v>
      </c>
      <c r="I113" s="4">
        <f t="shared" si="109"/>
        <v>314283.2322792323</v>
      </c>
      <c r="J113" s="4">
        <f t="shared" si="110"/>
        <v>251003.63716395409</v>
      </c>
      <c r="K113" s="4">
        <f t="shared" si="111"/>
        <v>220684.45119821889</v>
      </c>
      <c r="L113" s="4">
        <f t="shared" si="112"/>
        <v>277512.87113246875</v>
      </c>
      <c r="M113" s="4">
        <f t="shared" si="113"/>
        <v>267701.08970343677</v>
      </c>
      <c r="N113" s="4">
        <f t="shared" si="114"/>
        <v>342991.3349826365</v>
      </c>
      <c r="O113" s="4">
        <f t="shared" si="115"/>
        <v>295586.18907279236</v>
      </c>
      <c r="P113" s="4">
        <f t="shared" si="116"/>
        <v>352206.82449714228</v>
      </c>
      <c r="Q113" s="4">
        <f t="shared" si="117"/>
        <v>286358.73553938343</v>
      </c>
      <c r="R113" s="4">
        <f t="shared" si="118"/>
        <v>326588.92216924997</v>
      </c>
      <c r="S113" s="4">
        <f t="shared" si="119"/>
        <v>335795.61666876194</v>
      </c>
      <c r="T113" s="4">
        <f t="shared" si="120"/>
        <v>280482.42145739467</v>
      </c>
      <c r="U113" s="4">
        <f t="shared" si="121"/>
        <v>315303.01824767853</v>
      </c>
      <c r="V113" s="4">
        <f t="shared" si="122"/>
        <v>289165.29574076663</v>
      </c>
      <c r="W113" s="4">
        <f t="shared" si="123"/>
        <v>303668.71096915746</v>
      </c>
      <c r="X113" s="4">
        <f t="shared" si="124"/>
        <v>291399.62875457742</v>
      </c>
      <c r="Y113" s="4">
        <f t="shared" si="125"/>
        <v>214134.13526843445</v>
      </c>
      <c r="Z113" s="4">
        <f t="shared" si="126"/>
        <v>294967.01828559506</v>
      </c>
      <c r="AA113" s="4">
        <f t="shared" si="127"/>
        <v>292047.06552343251</v>
      </c>
      <c r="AB113" s="4">
        <f t="shared" si="128"/>
        <v>326350.0019018965</v>
      </c>
      <c r="AC113" s="4">
        <f t="shared" si="129"/>
        <v>410954.40708826762</v>
      </c>
      <c r="AD113" s="4">
        <f t="shared" si="130"/>
        <v>290281.59201606479</v>
      </c>
      <c r="AE113" s="4">
        <f t="shared" si="131"/>
        <v>269755.65882194787</v>
      </c>
      <c r="AF113" s="4">
        <f t="shared" si="132"/>
        <v>335401.84822237061</v>
      </c>
      <c r="AG113" s="4">
        <f t="shared" si="133"/>
        <v>330088.83447373402</v>
      </c>
      <c r="AH113" s="4">
        <f t="shared" si="134"/>
        <v>363411.8994490187</v>
      </c>
      <c r="AI113" s="4">
        <f t="shared" si="135"/>
        <v>341209.2822243984</v>
      </c>
      <c r="AJ113" s="4">
        <f t="shared" si="136"/>
        <v>247334.06035509135</v>
      </c>
      <c r="AK113" s="4">
        <f t="shared" si="137"/>
        <v>308588.66818327043</v>
      </c>
      <c r="AL113" s="4">
        <f t="shared" si="138"/>
        <v>357220.64091499895</v>
      </c>
      <c r="AM113" s="4">
        <f t="shared" si="139"/>
        <v>365898.46798313526</v>
      </c>
      <c r="AN113" s="4">
        <f t="shared" si="140"/>
        <v>342950.85568433965</v>
      </c>
      <c r="AO113" s="4">
        <f t="shared" si="141"/>
        <v>255260.18536507405</v>
      </c>
      <c r="AP113" s="4">
        <f t="shared" si="142"/>
        <v>240931.5322955024</v>
      </c>
      <c r="AQ113" s="4">
        <f t="shared" si="143"/>
        <v>271456.83352993865</v>
      </c>
      <c r="AR113" s="4">
        <f t="shared" si="144"/>
        <v>270717.11082089681</v>
      </c>
      <c r="AS113" s="4">
        <f t="shared" si="145"/>
        <v>399508.25586970325</v>
      </c>
      <c r="AT113" s="4">
        <f t="shared" si="146"/>
        <v>360292.04492613295</v>
      </c>
      <c r="AU113" s="4">
        <f t="shared" si="147"/>
        <v>279711.39862637949</v>
      </c>
      <c r="AV113" s="4">
        <f t="shared" si="148"/>
        <v>322916.7610934524</v>
      </c>
      <c r="AW113" s="4">
        <f t="shared" si="149"/>
        <v>293388.51261703827</v>
      </c>
      <c r="AX113" s="4">
        <f t="shared" si="150"/>
        <v>412088.99464407744</v>
      </c>
      <c r="AY113" s="4">
        <f t="shared" si="151"/>
        <v>313044.7896670489</v>
      </c>
      <c r="AZ113" s="4">
        <f t="shared" si="152"/>
        <v>338339.27949277259</v>
      </c>
      <c r="BA113" s="4">
        <f t="shared" si="153"/>
        <v>356426.27270449419</v>
      </c>
      <c r="BB113" s="4">
        <f t="shared" si="154"/>
        <v>362617.00259964453</v>
      </c>
      <c r="BC113" s="4">
        <f t="shared" si="155"/>
        <v>352611.56844355474</v>
      </c>
      <c r="BD113" s="4">
        <f t="shared" si="156"/>
        <v>349073.9003697366</v>
      </c>
      <c r="BE113" s="4">
        <f t="shared" si="157"/>
        <v>283341.91065315733</v>
      </c>
      <c r="BF113" s="4">
        <f t="shared" si="158"/>
        <v>305980.33369159827</v>
      </c>
      <c r="BG113" s="4">
        <f t="shared" si="159"/>
        <v>337908.09518753173</v>
      </c>
      <c r="BH113" s="4">
        <f t="shared" si="160"/>
        <v>323400.87236595334</v>
      </c>
      <c r="BI113" s="4">
        <f t="shared" si="161"/>
        <v>345364.55696122115</v>
      </c>
      <c r="BJ113" s="4">
        <f t="shared" si="162"/>
        <v>324264.17151734256</v>
      </c>
      <c r="BK113" s="4">
        <f t="shared" si="163"/>
        <v>303083.37440882408</v>
      </c>
      <c r="BL113" s="4">
        <f t="shared" si="164"/>
        <v>340443.0536456221</v>
      </c>
      <c r="BM113" s="4">
        <f t="shared" si="165"/>
        <v>316430.78765161347</v>
      </c>
      <c r="BN113" s="4">
        <f t="shared" si="166"/>
        <v>318586.73849257454</v>
      </c>
      <c r="BO113" s="4">
        <f t="shared" si="167"/>
        <v>269051.6504727265</v>
      </c>
      <c r="BP113" s="4">
        <f t="shared" si="168"/>
        <v>317405.90992236161</v>
      </c>
      <c r="BQ113" s="4">
        <f t="shared" si="105"/>
        <v>355062.6850322659</v>
      </c>
      <c r="BR113" s="4">
        <f t="shared" si="194"/>
        <v>318165.74591876968</v>
      </c>
      <c r="BS113" s="4">
        <f t="shared" si="195"/>
        <v>323093.82377944584</v>
      </c>
      <c r="BT113" s="4">
        <f t="shared" si="196"/>
        <v>269570.91149987199</v>
      </c>
      <c r="BU113" s="4">
        <f t="shared" si="197"/>
        <v>271249.65666503663</v>
      </c>
      <c r="BV113" s="4">
        <f t="shared" si="198"/>
        <v>312621.72149369243</v>
      </c>
      <c r="BW113" s="4">
        <f t="shared" si="199"/>
        <v>325845.15072416607</v>
      </c>
      <c r="BX113" s="4">
        <f t="shared" si="200"/>
        <v>272397.06195215893</v>
      </c>
      <c r="BY113" s="4">
        <f t="shared" si="201"/>
        <v>335054.52890255302</v>
      </c>
      <c r="BZ113" s="4">
        <f t="shared" si="202"/>
        <v>247948.52194146326</v>
      </c>
      <c r="CA113" s="4">
        <f t="shared" si="203"/>
        <v>291709.32440749492</v>
      </c>
      <c r="CB113" s="4">
        <f t="shared" si="169"/>
        <v>239027.05957268094</v>
      </c>
      <c r="CC113" s="4">
        <f t="shared" si="170"/>
        <v>286236.73922720191</v>
      </c>
      <c r="CD113" s="4">
        <f t="shared" si="171"/>
        <v>300419.57528316329</v>
      </c>
      <c r="CE113" s="4">
        <f t="shared" si="172"/>
        <v>302765.1500799947</v>
      </c>
      <c r="CF113" s="4">
        <f t="shared" si="173"/>
        <v>341692.06844131992</v>
      </c>
      <c r="CG113" s="4">
        <f t="shared" si="174"/>
        <v>293779.24005962798</v>
      </c>
      <c r="CH113" s="4">
        <f t="shared" si="175"/>
        <v>311329.94145285845</v>
      </c>
      <c r="CI113" s="4">
        <f t="shared" si="176"/>
        <v>342671.84842053661</v>
      </c>
      <c r="CJ113" s="4">
        <f t="shared" si="177"/>
        <v>329113.38202261983</v>
      </c>
      <c r="CK113" s="4">
        <f t="shared" si="178"/>
        <v>296194.6408650463</v>
      </c>
      <c r="CL113" s="4">
        <f t="shared" si="179"/>
        <v>309563.90959272668</v>
      </c>
      <c r="CM113" s="4">
        <f t="shared" si="180"/>
        <v>274019.47720655886</v>
      </c>
      <c r="CN113" s="4">
        <f t="shared" si="181"/>
        <v>398399.11692248745</v>
      </c>
      <c r="CO113" s="4">
        <f t="shared" si="182"/>
        <v>262398.08762009162</v>
      </c>
      <c r="CP113" s="4">
        <f t="shared" si="183"/>
        <v>312330.45483905863</v>
      </c>
      <c r="CQ113" s="4">
        <f t="shared" si="184"/>
        <v>273991.64050423633</v>
      </c>
      <c r="CR113" s="4">
        <f t="shared" si="185"/>
        <v>296202.7073619705</v>
      </c>
      <c r="CS113" s="4">
        <f t="shared" si="186"/>
        <v>314275.84281433671</v>
      </c>
      <c r="CT113" s="4">
        <f t="shared" si="187"/>
        <v>267622.55059304077</v>
      </c>
      <c r="CU113" s="4">
        <f t="shared" si="188"/>
        <v>299286.76466726972</v>
      </c>
      <c r="CV113" s="4">
        <f t="shared" si="189"/>
        <v>372077.70242067543</v>
      </c>
      <c r="CW113" s="4">
        <f t="shared" si="190"/>
        <v>277981.54729198973</v>
      </c>
      <c r="CX113" s="4">
        <f t="shared" si="191"/>
        <v>271227.95657552162</v>
      </c>
      <c r="CY113" s="4">
        <f t="shared" si="192"/>
        <v>420139.93705557217</v>
      </c>
      <c r="CZ113" s="4">
        <f t="shared" si="193"/>
        <v>279291.9791193523</v>
      </c>
    </row>
    <row r="114" spans="2:104" x14ac:dyDescent="0.25">
      <c r="B114" s="1">
        <v>48334</v>
      </c>
      <c r="C114">
        <v>111</v>
      </c>
      <c r="D114" s="4">
        <f>Table1[[#This Row],[Monthly Income Invested ($)]]</f>
        <v>2111.8486987533656</v>
      </c>
      <c r="E114" s="4">
        <f t="shared" si="104"/>
        <v>253972.41816732057</v>
      </c>
      <c r="F114" s="4">
        <f t="shared" si="106"/>
        <v>296628.40156192239</v>
      </c>
      <c r="G114" s="4">
        <f t="shared" si="107"/>
        <v>353617.39480040356</v>
      </c>
      <c r="H114" s="4">
        <f t="shared" si="108"/>
        <v>225623.1078517985</v>
      </c>
      <c r="I114" s="4">
        <f t="shared" si="109"/>
        <v>319537.91330077796</v>
      </c>
      <c r="J114" s="4">
        <f t="shared" si="110"/>
        <v>255625.52223434701</v>
      </c>
      <c r="K114" s="4">
        <f t="shared" si="111"/>
        <v>225003.14440895445</v>
      </c>
      <c r="L114" s="4">
        <f t="shared" si="112"/>
        <v>282399.8485425468</v>
      </c>
      <c r="M114" s="4">
        <f t="shared" si="113"/>
        <v>272489.94929922448</v>
      </c>
      <c r="N114" s="4">
        <f t="shared" si="114"/>
        <v>348533.0970312162</v>
      </c>
      <c r="O114" s="4">
        <f t="shared" si="115"/>
        <v>300653.89966227364</v>
      </c>
      <c r="P114" s="4">
        <f t="shared" si="116"/>
        <v>357840.74144086707</v>
      </c>
      <c r="Q114" s="4">
        <f t="shared" si="117"/>
        <v>291334.17159353063</v>
      </c>
      <c r="R114" s="4">
        <f t="shared" si="118"/>
        <v>331966.66008969583</v>
      </c>
      <c r="S114" s="4">
        <f t="shared" si="119"/>
        <v>341265.42153420288</v>
      </c>
      <c r="T114" s="4">
        <f t="shared" si="120"/>
        <v>285399.09437072196</v>
      </c>
      <c r="U114" s="4">
        <f t="shared" si="121"/>
        <v>320567.89712890866</v>
      </c>
      <c r="V114" s="4">
        <f t="shared" si="122"/>
        <v>296337.53711498342</v>
      </c>
      <c r="W114" s="4">
        <f t="shared" si="123"/>
        <v>308817.24677760235</v>
      </c>
      <c r="X114" s="4">
        <f t="shared" si="124"/>
        <v>291325.98023767147</v>
      </c>
      <c r="Y114" s="4">
        <f t="shared" si="125"/>
        <v>214639.97795267456</v>
      </c>
      <c r="Z114" s="4">
        <f t="shared" si="126"/>
        <v>300028.53716720437</v>
      </c>
      <c r="AA114" s="4">
        <f t="shared" si="127"/>
        <v>297079.38487742021</v>
      </c>
      <c r="AB114" s="4">
        <f t="shared" si="128"/>
        <v>331725.35061966878</v>
      </c>
      <c r="AC114" s="4">
        <f t="shared" si="129"/>
        <v>417175.79985790362</v>
      </c>
      <c r="AD114" s="4">
        <f t="shared" si="130"/>
        <v>295296.25663497881</v>
      </c>
      <c r="AE114" s="4">
        <f t="shared" si="131"/>
        <v>276588.2315500853</v>
      </c>
      <c r="AF114" s="4">
        <f t="shared" si="132"/>
        <v>340867.71540334768</v>
      </c>
      <c r="AG114" s="4">
        <f t="shared" si="133"/>
        <v>329725.01691393438</v>
      </c>
      <c r="AH114" s="4">
        <f t="shared" si="134"/>
        <v>332242.08042803599</v>
      </c>
      <c r="AI114" s="4">
        <f t="shared" si="135"/>
        <v>346733.22374539572</v>
      </c>
      <c r="AJ114" s="4">
        <f t="shared" si="136"/>
        <v>251919.24965739565</v>
      </c>
      <c r="AK114" s="4">
        <f t="shared" si="137"/>
        <v>313786.4035638565</v>
      </c>
      <c r="AL114" s="4">
        <f t="shared" si="138"/>
        <v>362904.69602290227</v>
      </c>
      <c r="AM114" s="4">
        <f t="shared" si="139"/>
        <v>374413.53987159347</v>
      </c>
      <c r="AN114" s="4">
        <f t="shared" si="140"/>
        <v>348492.21293993638</v>
      </c>
      <c r="AO114" s="4">
        <f t="shared" si="141"/>
        <v>255457.58267358938</v>
      </c>
      <c r="AP114" s="4">
        <f t="shared" si="142"/>
        <v>245452.69631721079</v>
      </c>
      <c r="AQ114" s="4">
        <f t="shared" si="143"/>
        <v>276283.25056399137</v>
      </c>
      <c r="AR114" s="4">
        <f t="shared" si="144"/>
        <v>277566.50895901583</v>
      </c>
      <c r="AS114" s="4">
        <f t="shared" si="145"/>
        <v>405615.18712715362</v>
      </c>
      <c r="AT114" s="4">
        <f t="shared" si="146"/>
        <v>366006.81407414761</v>
      </c>
      <c r="AU114" s="4">
        <f t="shared" si="147"/>
        <v>284620.36131139664</v>
      </c>
      <c r="AV114" s="4">
        <f t="shared" si="148"/>
        <v>328257.77740314027</v>
      </c>
      <c r="AW114" s="4">
        <f t="shared" si="149"/>
        <v>268590.82179776585</v>
      </c>
      <c r="AX114" s="4">
        <f t="shared" si="150"/>
        <v>418321.73328927153</v>
      </c>
      <c r="AY114" s="4">
        <f t="shared" si="151"/>
        <v>318287.08626247273</v>
      </c>
      <c r="AZ114" s="4">
        <f t="shared" si="152"/>
        <v>346372.06558264949</v>
      </c>
      <c r="BA114" s="4">
        <f t="shared" si="153"/>
        <v>362102.38413029246</v>
      </c>
      <c r="BB114" s="4">
        <f t="shared" si="154"/>
        <v>368355.02132439433</v>
      </c>
      <c r="BC114" s="4">
        <f t="shared" si="155"/>
        <v>358249.53282674361</v>
      </c>
      <c r="BD114" s="4">
        <f t="shared" si="156"/>
        <v>354676.48807218729</v>
      </c>
      <c r="BE114" s="4">
        <f t="shared" si="157"/>
        <v>288287.17845844227</v>
      </c>
      <c r="BF114" s="4">
        <f t="shared" si="158"/>
        <v>311151.98572726757</v>
      </c>
      <c r="BG114" s="4">
        <f t="shared" si="159"/>
        <v>343399.02483816037</v>
      </c>
      <c r="BH114" s="4">
        <f t="shared" si="160"/>
        <v>295872.0568095296</v>
      </c>
      <c r="BI114" s="4">
        <f t="shared" si="161"/>
        <v>350930.05122958671</v>
      </c>
      <c r="BJ114" s="4">
        <f t="shared" si="162"/>
        <v>323944.03892971587</v>
      </c>
      <c r="BK114" s="4">
        <f t="shared" si="163"/>
        <v>308226.05685166566</v>
      </c>
      <c r="BL114" s="4">
        <f t="shared" si="164"/>
        <v>340001.57944203331</v>
      </c>
      <c r="BM114" s="4">
        <f t="shared" si="165"/>
        <v>321706.94422688294</v>
      </c>
      <c r="BN114" s="4">
        <f t="shared" si="166"/>
        <v>326273.85511494795</v>
      </c>
      <c r="BO114" s="4">
        <f t="shared" si="167"/>
        <v>273854.01567620708</v>
      </c>
      <c r="BP114" s="4">
        <f t="shared" si="168"/>
        <v>322691.81772033859</v>
      </c>
      <c r="BQ114" s="4">
        <f t="shared" si="105"/>
        <v>363388.13071908394</v>
      </c>
      <c r="BR114" s="4">
        <f t="shared" si="194"/>
        <v>323459.25207671069</v>
      </c>
      <c r="BS114" s="4">
        <f t="shared" si="195"/>
        <v>328436.61071599362</v>
      </c>
      <c r="BT114" s="4">
        <f t="shared" si="196"/>
        <v>274378.46931362402</v>
      </c>
      <c r="BU114" s="4">
        <f t="shared" si="197"/>
        <v>276074.00193044031</v>
      </c>
      <c r="BV114" s="4">
        <f t="shared" si="198"/>
        <v>317859.78740738268</v>
      </c>
      <c r="BW114" s="4">
        <f t="shared" si="199"/>
        <v>333659.28956059233</v>
      </c>
      <c r="BX114" s="4">
        <f t="shared" si="200"/>
        <v>277232.88127043383</v>
      </c>
      <c r="BY114" s="4">
        <f t="shared" si="201"/>
        <v>340516.92289033189</v>
      </c>
      <c r="BZ114" s="4">
        <f t="shared" si="202"/>
        <v>252539.85585963127</v>
      </c>
      <c r="CA114" s="4">
        <f t="shared" si="203"/>
        <v>296738.26635032322</v>
      </c>
      <c r="CB114" s="4">
        <f t="shared" si="169"/>
        <v>219176.26098044502</v>
      </c>
      <c r="CC114" s="4">
        <f t="shared" si="170"/>
        <v>291210.95531822729</v>
      </c>
      <c r="CD114" s="4">
        <f t="shared" si="171"/>
        <v>305535.61973474827</v>
      </c>
      <c r="CE114" s="4">
        <f t="shared" si="172"/>
        <v>307904.65027954796</v>
      </c>
      <c r="CF114" s="4">
        <f t="shared" si="173"/>
        <v>341241.22662676335</v>
      </c>
      <c r="CG114" s="4">
        <f t="shared" si="174"/>
        <v>293687.74445793411</v>
      </c>
      <c r="CH114" s="4">
        <f t="shared" si="175"/>
        <v>316555.08956614038</v>
      </c>
      <c r="CI114" s="4">
        <f t="shared" si="176"/>
        <v>350780.45446664939</v>
      </c>
      <c r="CJ114" s="4">
        <f t="shared" si="177"/>
        <v>334516.36454159935</v>
      </c>
      <c r="CK114" s="4">
        <f t="shared" si="178"/>
        <v>301268.43597245013</v>
      </c>
      <c r="CL114" s="4">
        <f t="shared" si="179"/>
        <v>314771.39738740731</v>
      </c>
      <c r="CM114" s="4">
        <f t="shared" si="180"/>
        <v>280926.66675642697</v>
      </c>
      <c r="CN114" s="4">
        <f t="shared" si="181"/>
        <v>404494.95679046569</v>
      </c>
      <c r="CO114" s="4">
        <f t="shared" si="182"/>
        <v>240420.52547554128</v>
      </c>
      <c r="CP114" s="4">
        <f t="shared" si="183"/>
        <v>317565.60808620258</v>
      </c>
      <c r="CQ114" s="4">
        <f t="shared" si="184"/>
        <v>278843.40560803202</v>
      </c>
      <c r="CR114" s="4">
        <f t="shared" si="185"/>
        <v>301276.58313434356</v>
      </c>
      <c r="CS114" s="4">
        <f t="shared" si="186"/>
        <v>319530.44994123344</v>
      </c>
      <c r="CT114" s="4">
        <f t="shared" si="187"/>
        <v>272410.62479772454</v>
      </c>
      <c r="CU114" s="4">
        <f t="shared" si="188"/>
        <v>304391.48101269576</v>
      </c>
      <c r="CV114" s="4">
        <f t="shared" si="189"/>
        <v>377910.32814363553</v>
      </c>
      <c r="CW114" s="4">
        <f t="shared" si="190"/>
        <v>282873.21146366297</v>
      </c>
      <c r="CX114" s="4">
        <f t="shared" si="191"/>
        <v>276052.08484003018</v>
      </c>
      <c r="CY114" s="4">
        <f t="shared" si="192"/>
        <v>426453.18512488122</v>
      </c>
      <c r="CZ114" s="4">
        <f t="shared" si="193"/>
        <v>286291.43745269434</v>
      </c>
    </row>
    <row r="115" spans="2:104" x14ac:dyDescent="0.25">
      <c r="B115" s="1">
        <v>48365</v>
      </c>
      <c r="C115">
        <v>112</v>
      </c>
      <c r="D115" s="4">
        <f>Table1[[#This Row],[Monthly Income Invested ($)]]</f>
        <v>2111.8486987533656</v>
      </c>
      <c r="E115" s="4">
        <f t="shared" si="104"/>
        <v>260528.78418400208</v>
      </c>
      <c r="F115" s="4">
        <f t="shared" si="106"/>
        <v>301706.53427629499</v>
      </c>
      <c r="G115" s="4">
        <f t="shared" si="107"/>
        <v>359265.41744716093</v>
      </c>
      <c r="H115" s="4">
        <f t="shared" si="108"/>
        <v>226042.78324166339</v>
      </c>
      <c r="I115" s="4">
        <f t="shared" si="109"/>
        <v>324845.14113253908</v>
      </c>
      <c r="J115" s="4">
        <f t="shared" si="110"/>
        <v>260293.62615544384</v>
      </c>
      <c r="K115" s="4">
        <f t="shared" si="111"/>
        <v>229365.02455179737</v>
      </c>
      <c r="L115" s="4">
        <f t="shared" si="112"/>
        <v>287335.69572672562</v>
      </c>
      <c r="M115" s="4">
        <f t="shared" si="113"/>
        <v>277326.69749097008</v>
      </c>
      <c r="N115" s="4">
        <f t="shared" si="114"/>
        <v>354130.27670028171</v>
      </c>
      <c r="O115" s="4">
        <f t="shared" si="115"/>
        <v>305772.28735764971</v>
      </c>
      <c r="P115" s="4">
        <f t="shared" si="116"/>
        <v>363530.99755402911</v>
      </c>
      <c r="Q115" s="4">
        <f t="shared" si="117"/>
        <v>296359.36200821929</v>
      </c>
      <c r="R115" s="4">
        <f t="shared" si="118"/>
        <v>337398.17538934614</v>
      </c>
      <c r="S115" s="4">
        <f t="shared" si="119"/>
        <v>346789.92444829823</v>
      </c>
      <c r="T115" s="4">
        <f t="shared" si="120"/>
        <v>290364.93401318253</v>
      </c>
      <c r="U115" s="4">
        <f t="shared" si="121"/>
        <v>293296.88231905596</v>
      </c>
      <c r="V115" s="4">
        <f t="shared" si="122"/>
        <v>303635.29271324899</v>
      </c>
      <c r="W115" s="4">
        <f t="shared" si="123"/>
        <v>314017.26794413175</v>
      </c>
      <c r="X115" s="4">
        <f t="shared" si="124"/>
        <v>291252.88408464228</v>
      </c>
      <c r="Y115" s="4">
        <f t="shared" si="125"/>
        <v>215142.02681678286</v>
      </c>
      <c r="Z115" s="4">
        <f t="shared" si="126"/>
        <v>305140.67123762978</v>
      </c>
      <c r="AA115" s="4">
        <f t="shared" si="127"/>
        <v>302162.02742494777</v>
      </c>
      <c r="AB115" s="4">
        <f t="shared" si="128"/>
        <v>337154.45282461878</v>
      </c>
      <c r="AC115" s="4">
        <f t="shared" si="129"/>
        <v>423459.40655523603</v>
      </c>
      <c r="AD115" s="4">
        <f t="shared" si="130"/>
        <v>300361.06790008192</v>
      </c>
      <c r="AE115" s="4">
        <f t="shared" si="131"/>
        <v>283540.37430096517</v>
      </c>
      <c r="AF115" s="4">
        <f t="shared" si="132"/>
        <v>346388.24125613453</v>
      </c>
      <c r="AG115" s="4">
        <f t="shared" si="133"/>
        <v>329363.9279858332</v>
      </c>
      <c r="AH115" s="4">
        <f t="shared" si="134"/>
        <v>337676.34993106971</v>
      </c>
      <c r="AI115" s="4">
        <f t="shared" si="135"/>
        <v>352312.40468160302</v>
      </c>
      <c r="AJ115" s="4">
        <f t="shared" si="136"/>
        <v>256550.29085272297</v>
      </c>
      <c r="AK115" s="4">
        <f t="shared" si="137"/>
        <v>319036.11629824841</v>
      </c>
      <c r="AL115" s="4">
        <f t="shared" si="138"/>
        <v>368645.59168188466</v>
      </c>
      <c r="AM115" s="4">
        <f t="shared" si="139"/>
        <v>383077.6255180997</v>
      </c>
      <c r="AN115" s="4">
        <f t="shared" si="140"/>
        <v>354088.98376808909</v>
      </c>
      <c r="AO115" s="4">
        <f t="shared" si="141"/>
        <v>255653.49950229083</v>
      </c>
      <c r="AP115" s="4">
        <f t="shared" si="142"/>
        <v>250019.07197913626</v>
      </c>
      <c r="AQ115" s="4">
        <f t="shared" si="143"/>
        <v>281157.93176838465</v>
      </c>
      <c r="AR115" s="4">
        <f t="shared" si="144"/>
        <v>284535.77156455198</v>
      </c>
      <c r="AS115" s="4">
        <f t="shared" si="145"/>
        <v>411783.18769717851</v>
      </c>
      <c r="AT115" s="4">
        <f t="shared" si="146"/>
        <v>371778.73091364244</v>
      </c>
      <c r="AU115" s="4">
        <f t="shared" si="147"/>
        <v>289578.41362326394</v>
      </c>
      <c r="AV115" s="4">
        <f t="shared" si="148"/>
        <v>333652.20387592498</v>
      </c>
      <c r="AW115" s="4">
        <f t="shared" si="149"/>
        <v>273388.57871449686</v>
      </c>
      <c r="AX115" s="4">
        <f t="shared" si="150"/>
        <v>382155.11938882584</v>
      </c>
      <c r="AY115" s="4">
        <f t="shared" si="151"/>
        <v>291223.62524146575</v>
      </c>
      <c r="AZ115" s="4">
        <f t="shared" si="152"/>
        <v>354545.42542909924</v>
      </c>
      <c r="BA115" s="4">
        <f t="shared" si="153"/>
        <v>367835.2566703487</v>
      </c>
      <c r="BB115" s="4">
        <f t="shared" si="154"/>
        <v>336735.37821275246</v>
      </c>
      <c r="BC115" s="4">
        <f t="shared" si="155"/>
        <v>363943.87685376441</v>
      </c>
      <c r="BD115" s="4">
        <f t="shared" si="156"/>
        <v>360335.10165166249</v>
      </c>
      <c r="BE115" s="4">
        <f t="shared" si="157"/>
        <v>293281.89894178003</v>
      </c>
      <c r="BF115" s="4">
        <f t="shared" si="158"/>
        <v>316375.35428329359</v>
      </c>
      <c r="BG115" s="4">
        <f t="shared" si="159"/>
        <v>348944.86378529534</v>
      </c>
      <c r="BH115" s="4">
        <f t="shared" si="160"/>
        <v>300942.62607637822</v>
      </c>
      <c r="BI115" s="4">
        <f t="shared" si="161"/>
        <v>356551.2004406359</v>
      </c>
      <c r="BJ115" s="4">
        <f t="shared" si="162"/>
        <v>323626.30733649636</v>
      </c>
      <c r="BK115" s="4">
        <f t="shared" si="163"/>
        <v>313420.16611893568</v>
      </c>
      <c r="BL115" s="4">
        <f t="shared" si="164"/>
        <v>339563.41629497142</v>
      </c>
      <c r="BM115" s="4">
        <f t="shared" si="165"/>
        <v>327035.86236790509</v>
      </c>
      <c r="BN115" s="4">
        <f t="shared" si="166"/>
        <v>334095.49627821287</v>
      </c>
      <c r="BO115" s="4">
        <f t="shared" si="167"/>
        <v>278704.40453172248</v>
      </c>
      <c r="BP115" s="4">
        <f t="shared" si="168"/>
        <v>328030.58459629532</v>
      </c>
      <c r="BQ115" s="4">
        <f t="shared" si="105"/>
        <v>371859.27170542127</v>
      </c>
      <c r="BR115" s="4">
        <f t="shared" si="194"/>
        <v>328805.69329623115</v>
      </c>
      <c r="BS115" s="4">
        <f t="shared" si="195"/>
        <v>333832.8255219069</v>
      </c>
      <c r="BT115" s="4">
        <f t="shared" si="196"/>
        <v>279234.10270551359</v>
      </c>
      <c r="BU115" s="4">
        <f t="shared" si="197"/>
        <v>280946.59064849804</v>
      </c>
      <c r="BV115" s="4">
        <f t="shared" si="198"/>
        <v>323150.23398020986</v>
      </c>
      <c r="BW115" s="4">
        <f t="shared" si="199"/>
        <v>341610.17582665605</v>
      </c>
      <c r="BX115" s="4">
        <f t="shared" si="200"/>
        <v>282117.05878189154</v>
      </c>
      <c r="BY115" s="4">
        <f t="shared" si="201"/>
        <v>346033.94081798854</v>
      </c>
      <c r="BZ115" s="4">
        <f t="shared" si="202"/>
        <v>257177.10311698096</v>
      </c>
      <c r="CA115" s="4">
        <f t="shared" si="203"/>
        <v>301817.49771257979</v>
      </c>
      <c r="CB115" s="4">
        <f t="shared" si="169"/>
        <v>223479.87228900284</v>
      </c>
      <c r="CC115" s="4">
        <f t="shared" si="170"/>
        <v>296234.9135701629</v>
      </c>
      <c r="CD115" s="4">
        <f t="shared" si="171"/>
        <v>310702.82463084906</v>
      </c>
      <c r="CE115" s="4">
        <f t="shared" si="172"/>
        <v>313095.54548109678</v>
      </c>
      <c r="CF115" s="4">
        <f t="shared" si="173"/>
        <v>340793.76612581598</v>
      </c>
      <c r="CG115" s="4">
        <f t="shared" si="174"/>
        <v>293596.93507325294</v>
      </c>
      <c r="CH115" s="4">
        <f t="shared" si="175"/>
        <v>321832.48916055512</v>
      </c>
      <c r="CI115" s="4">
        <f t="shared" si="176"/>
        <v>359030.96111856913</v>
      </c>
      <c r="CJ115" s="4">
        <f t="shared" si="177"/>
        <v>339973.37688576867</v>
      </c>
      <c r="CK115" s="4">
        <f t="shared" si="178"/>
        <v>306392.96903092798</v>
      </c>
      <c r="CL115" s="4">
        <f t="shared" si="179"/>
        <v>288027.86405403126</v>
      </c>
      <c r="CM115" s="4">
        <f t="shared" si="180"/>
        <v>287954.73212341778</v>
      </c>
      <c r="CN115" s="4">
        <f t="shared" si="181"/>
        <v>410651.75505712366</v>
      </c>
      <c r="CO115" s="4">
        <f t="shared" si="182"/>
        <v>244936.57942905006</v>
      </c>
      <c r="CP115" s="4">
        <f t="shared" si="183"/>
        <v>322853.11286581797</v>
      </c>
      <c r="CQ115" s="4">
        <f t="shared" si="184"/>
        <v>283743.68836286565</v>
      </c>
      <c r="CR115" s="4">
        <f t="shared" si="185"/>
        <v>306401.19766444032</v>
      </c>
      <c r="CS115" s="4">
        <f t="shared" si="186"/>
        <v>324837.60313939914</v>
      </c>
      <c r="CT115" s="4">
        <f t="shared" si="187"/>
        <v>277246.57974445511</v>
      </c>
      <c r="CU115" s="4">
        <f t="shared" si="188"/>
        <v>278592.52006941842</v>
      </c>
      <c r="CV115" s="4">
        <f t="shared" si="189"/>
        <v>383801.28012382524</v>
      </c>
      <c r="CW115" s="4">
        <f t="shared" si="190"/>
        <v>287813.79227705294</v>
      </c>
      <c r="CX115" s="4">
        <f t="shared" si="191"/>
        <v>280924.45438718383</v>
      </c>
      <c r="CY115" s="4">
        <f t="shared" si="192"/>
        <v>432829.56567488337</v>
      </c>
      <c r="CZ115" s="4">
        <f t="shared" si="193"/>
        <v>293413.38630686986</v>
      </c>
    </row>
    <row r="116" spans="2:104" x14ac:dyDescent="0.25">
      <c r="B116" s="1">
        <v>48395</v>
      </c>
      <c r="C116">
        <v>113</v>
      </c>
      <c r="D116" s="4">
        <f>Table1[[#This Row],[Monthly Income Invested ($)]]</f>
        <v>2111.8486987533656</v>
      </c>
      <c r="E116" s="4">
        <f t="shared" si="104"/>
        <v>265245.92072459543</v>
      </c>
      <c r="F116" s="4">
        <f t="shared" si="106"/>
        <v>309098.24732488353</v>
      </c>
      <c r="G116" s="4">
        <f t="shared" si="107"/>
        <v>364969.92032038589</v>
      </c>
      <c r="H116" s="4">
        <f t="shared" si="108"/>
        <v>232110.38064714588</v>
      </c>
      <c r="I116" s="4">
        <f t="shared" si="109"/>
        <v>330205.44124261779</v>
      </c>
      <c r="J116" s="4">
        <f t="shared" si="110"/>
        <v>265008.4111157516</v>
      </c>
      <c r="K116" s="4">
        <f t="shared" si="111"/>
        <v>233770.52349606872</v>
      </c>
      <c r="L116" s="4">
        <f t="shared" si="112"/>
        <v>294475.91910069669</v>
      </c>
      <c r="M116" s="4">
        <f t="shared" si="113"/>
        <v>282211.81316463312</v>
      </c>
      <c r="N116" s="4">
        <f t="shared" si="114"/>
        <v>359783.42816603789</v>
      </c>
      <c r="O116" s="4">
        <f t="shared" si="115"/>
        <v>313235.15108516195</v>
      </c>
      <c r="P116" s="4">
        <f t="shared" si="116"/>
        <v>369278.15622832271</v>
      </c>
      <c r="Q116" s="4">
        <f t="shared" si="117"/>
        <v>301434.80432705482</v>
      </c>
      <c r="R116" s="4">
        <f t="shared" si="118"/>
        <v>345414.49215741304</v>
      </c>
      <c r="S116" s="4">
        <f t="shared" si="119"/>
        <v>352369.67239153455</v>
      </c>
      <c r="T116" s="4">
        <f t="shared" si="120"/>
        <v>295380.43205206771</v>
      </c>
      <c r="U116" s="4">
        <f t="shared" si="121"/>
        <v>298341.69984099985</v>
      </c>
      <c r="V116" s="4">
        <f t="shared" si="122"/>
        <v>308783.49433913484</v>
      </c>
      <c r="W116" s="4">
        <f t="shared" si="123"/>
        <v>313773.98713330412</v>
      </c>
      <c r="X116" s="4">
        <f t="shared" si="124"/>
        <v>268615.49242938921</v>
      </c>
      <c r="Y116" s="4">
        <f t="shared" si="125"/>
        <v>219405.29578370406</v>
      </c>
      <c r="Z116" s="4">
        <f t="shared" si="126"/>
        <v>310303.9266487594</v>
      </c>
      <c r="AA116" s="4">
        <f t="shared" si="127"/>
        <v>309561.71160363773</v>
      </c>
      <c r="AB116" s="4">
        <f t="shared" si="128"/>
        <v>345166.50444780296</v>
      </c>
      <c r="AC116" s="4">
        <f t="shared" si="129"/>
        <v>429805.84931954171</v>
      </c>
      <c r="AD116" s="4">
        <f t="shared" si="130"/>
        <v>305476.52727783611</v>
      </c>
      <c r="AE116" s="4">
        <f t="shared" si="131"/>
        <v>290614.17954998539</v>
      </c>
      <c r="AF116" s="4">
        <f t="shared" si="132"/>
        <v>354561.88417687023</v>
      </c>
      <c r="AG116" s="4">
        <f t="shared" si="133"/>
        <v>334769.41596444487</v>
      </c>
      <c r="AH116" s="4">
        <f t="shared" si="134"/>
        <v>343164.96212913375</v>
      </c>
      <c r="AI116" s="4">
        <f t="shared" si="135"/>
        <v>357947.37742717238</v>
      </c>
      <c r="AJ116" s="4">
        <f t="shared" si="136"/>
        <v>263151.76964139898</v>
      </c>
      <c r="AK116" s="4">
        <f t="shared" si="137"/>
        <v>324338.32615998422</v>
      </c>
      <c r="AL116" s="4">
        <f t="shared" si="138"/>
        <v>374443.89629745687</v>
      </c>
      <c r="AM116" s="4">
        <f t="shared" si="139"/>
        <v>389020.25047203404</v>
      </c>
      <c r="AN116" s="4">
        <f t="shared" si="140"/>
        <v>359741.72230452334</v>
      </c>
      <c r="AO116" s="4">
        <f t="shared" si="141"/>
        <v>260321.88319606709</v>
      </c>
      <c r="AP116" s="4">
        <f t="shared" si="142"/>
        <v>254631.111397681</v>
      </c>
      <c r="AQ116" s="4">
        <f t="shared" si="143"/>
        <v>281161.09597887512</v>
      </c>
      <c r="AR116" s="4">
        <f t="shared" si="144"/>
        <v>289492.97797895083</v>
      </c>
      <c r="AS116" s="4">
        <f t="shared" si="145"/>
        <v>418012.86827290367</v>
      </c>
      <c r="AT116" s="4">
        <f t="shared" si="146"/>
        <v>380396.70740338456</v>
      </c>
      <c r="AU116" s="4">
        <f t="shared" si="147"/>
        <v>289518.42421984283</v>
      </c>
      <c r="AV116" s="4">
        <f t="shared" si="148"/>
        <v>339100.57461343758</v>
      </c>
      <c r="AW116" s="4">
        <f t="shared" si="149"/>
        <v>278234.31320039515</v>
      </c>
      <c r="AX116" s="4">
        <f t="shared" si="150"/>
        <v>388088.51928146742</v>
      </c>
      <c r="AY116" s="4">
        <f t="shared" si="151"/>
        <v>296247.71019263373</v>
      </c>
      <c r="AZ116" s="4">
        <f t="shared" si="152"/>
        <v>324182.45554392925</v>
      </c>
      <c r="BA116" s="4">
        <f t="shared" si="153"/>
        <v>336262.91214222502</v>
      </c>
      <c r="BB116" s="4">
        <f t="shared" si="154"/>
        <v>342214.58069363335</v>
      </c>
      <c r="BC116" s="4">
        <f t="shared" si="155"/>
        <v>369695.1643210554</v>
      </c>
      <c r="BD116" s="4">
        <f t="shared" si="156"/>
        <v>366050.30136693246</v>
      </c>
      <c r="BE116" s="4">
        <f t="shared" si="157"/>
        <v>298326.56662995118</v>
      </c>
      <c r="BF116" s="4">
        <f t="shared" si="158"/>
        <v>324023.77168200462</v>
      </c>
      <c r="BG116" s="4">
        <f t="shared" si="159"/>
        <v>354546.16112190165</v>
      </c>
      <c r="BH116" s="4">
        <f t="shared" si="160"/>
        <v>306063.90103589534</v>
      </c>
      <c r="BI116" s="4">
        <f t="shared" si="161"/>
        <v>362228.56114379561</v>
      </c>
      <c r="BJ116" s="4">
        <f t="shared" si="162"/>
        <v>328974.41910861467</v>
      </c>
      <c r="BK116" s="4">
        <f t="shared" si="163"/>
        <v>318666.2164788784</v>
      </c>
      <c r="BL116" s="4">
        <f t="shared" si="164"/>
        <v>345070.89915667445</v>
      </c>
      <c r="BM116" s="4">
        <f t="shared" si="165"/>
        <v>334870.83865809679</v>
      </c>
      <c r="BN116" s="4">
        <f t="shared" si="166"/>
        <v>342054.01616183494</v>
      </c>
      <c r="BO116" s="4">
        <f t="shared" si="167"/>
        <v>283603.29727579304</v>
      </c>
      <c r="BP116" s="4">
        <f t="shared" si="168"/>
        <v>333422.73914101161</v>
      </c>
      <c r="BQ116" s="4">
        <f t="shared" si="105"/>
        <v>380478.65765901952</v>
      </c>
      <c r="BR116" s="4">
        <f t="shared" si="194"/>
        <v>334205.59892794682</v>
      </c>
      <c r="BS116" s="4">
        <f t="shared" si="195"/>
        <v>339283.00247587933</v>
      </c>
      <c r="BT116" s="4">
        <f t="shared" si="196"/>
        <v>284138.29243132204</v>
      </c>
      <c r="BU116" s="4">
        <f t="shared" si="197"/>
        <v>285867.90525373636</v>
      </c>
      <c r="BV116" s="4">
        <f t="shared" si="198"/>
        <v>328493.5850187653</v>
      </c>
      <c r="BW116" s="4">
        <f t="shared" si="199"/>
        <v>347138.12628367596</v>
      </c>
      <c r="BX116" s="4">
        <f t="shared" si="200"/>
        <v>287050.07806846377</v>
      </c>
      <c r="BY116" s="4">
        <f t="shared" si="201"/>
        <v>351606.12892492174</v>
      </c>
      <c r="BZ116" s="4">
        <f t="shared" si="202"/>
        <v>261860.72284690413</v>
      </c>
      <c r="CA116" s="4">
        <f t="shared" si="203"/>
        <v>306947.5213884589</v>
      </c>
      <c r="CB116" s="4">
        <f t="shared" si="169"/>
        <v>227826.51971064624</v>
      </c>
      <c r="CC116" s="4">
        <f t="shared" si="170"/>
        <v>301309.11140461784</v>
      </c>
      <c r="CD116" s="4">
        <f t="shared" si="171"/>
        <v>315921.70157591091</v>
      </c>
      <c r="CE116" s="4">
        <f t="shared" si="172"/>
        <v>318338.34963466111</v>
      </c>
      <c r="CF116" s="4">
        <f t="shared" si="173"/>
        <v>346313.55248582747</v>
      </c>
      <c r="CG116" s="4">
        <f t="shared" si="174"/>
        <v>298644.7531227388</v>
      </c>
      <c r="CH116" s="4">
        <f t="shared" si="175"/>
        <v>327162.66275091399</v>
      </c>
      <c r="CI116" s="4">
        <f t="shared" si="176"/>
        <v>364733.11942850816</v>
      </c>
      <c r="CJ116" s="4">
        <f t="shared" si="177"/>
        <v>345484.95935337967</v>
      </c>
      <c r="CK116" s="4">
        <f t="shared" si="178"/>
        <v>311568.7474199906</v>
      </c>
      <c r="CL116" s="4">
        <f t="shared" si="179"/>
        <v>287979.50377237936</v>
      </c>
      <c r="CM116" s="4">
        <f t="shared" si="180"/>
        <v>292946.12814340531</v>
      </c>
      <c r="CN116" s="4">
        <f t="shared" si="181"/>
        <v>416870.12130644824</v>
      </c>
      <c r="CO116" s="4">
        <f t="shared" si="182"/>
        <v>251334.81826781182</v>
      </c>
      <c r="CP116" s="4">
        <f t="shared" si="183"/>
        <v>330614.89103972312</v>
      </c>
      <c r="CQ116" s="4">
        <f t="shared" si="184"/>
        <v>288692.97394524765</v>
      </c>
      <c r="CR116" s="4">
        <f t="shared" si="185"/>
        <v>306215.03738071036</v>
      </c>
      <c r="CS116" s="4">
        <f t="shared" si="186"/>
        <v>330197.82786954648</v>
      </c>
      <c r="CT116" s="4">
        <f t="shared" si="187"/>
        <v>284210.24358873646</v>
      </c>
      <c r="CU116" s="4">
        <f t="shared" si="188"/>
        <v>283490.29396886594</v>
      </c>
      <c r="CV116" s="4">
        <f t="shared" si="189"/>
        <v>392629.65122474555</v>
      </c>
      <c r="CW116" s="4">
        <f t="shared" si="190"/>
        <v>292803.7788985768</v>
      </c>
      <c r="CX116" s="4">
        <f t="shared" si="191"/>
        <v>285845.54762980901</v>
      </c>
      <c r="CY116" s="4">
        <f t="shared" si="192"/>
        <v>439269.71003038553</v>
      </c>
      <c r="CZ116" s="4">
        <f t="shared" si="193"/>
        <v>300659.96926599345</v>
      </c>
    </row>
    <row r="117" spans="2:104" x14ac:dyDescent="0.25">
      <c r="B117" s="1">
        <v>48426</v>
      </c>
      <c r="C117">
        <v>114</v>
      </c>
      <c r="D117" s="4">
        <f>Table1[[#This Row],[Monthly Income Invested ($)]]</f>
        <v>2111.8486987533656</v>
      </c>
      <c r="E117" s="4">
        <f t="shared" si="104"/>
        <v>270010.22863059473</v>
      </c>
      <c r="F117" s="4">
        <f t="shared" si="106"/>
        <v>316619.31535182236</v>
      </c>
      <c r="G117" s="4">
        <f t="shared" si="107"/>
        <v>370731.46822234307</v>
      </c>
      <c r="H117" s="4">
        <f t="shared" si="108"/>
        <v>238284.16100722432</v>
      </c>
      <c r="I117" s="4">
        <f t="shared" si="109"/>
        <v>335619.34435379732</v>
      </c>
      <c r="J117" s="4">
        <f t="shared" si="110"/>
        <v>269770.34392566246</v>
      </c>
      <c r="K117" s="4">
        <f t="shared" si="111"/>
        <v>238220.07742978277</v>
      </c>
      <c r="L117" s="4">
        <f t="shared" si="112"/>
        <v>301741.09638371225</v>
      </c>
      <c r="M117" s="4">
        <f t="shared" si="113"/>
        <v>287145.77999503282</v>
      </c>
      <c r="N117" s="4">
        <f t="shared" si="114"/>
        <v>365493.11114645161</v>
      </c>
      <c r="O117" s="4">
        <f t="shared" si="115"/>
        <v>320828.61492790567</v>
      </c>
      <c r="P117" s="4">
        <f t="shared" si="116"/>
        <v>375082.78648935928</v>
      </c>
      <c r="Q117" s="4">
        <f t="shared" si="117"/>
        <v>306561.00106907869</v>
      </c>
      <c r="R117" s="4">
        <f t="shared" si="118"/>
        <v>353571.09446892113</v>
      </c>
      <c r="S117" s="4">
        <f t="shared" si="119"/>
        <v>358005.21781420324</v>
      </c>
      <c r="T117" s="4">
        <f t="shared" si="120"/>
        <v>300446.08507134172</v>
      </c>
      <c r="U117" s="4">
        <f t="shared" si="121"/>
        <v>303436.9655381632</v>
      </c>
      <c r="V117" s="4">
        <f t="shared" si="122"/>
        <v>313983.1779812795</v>
      </c>
      <c r="W117" s="4">
        <f t="shared" si="123"/>
        <v>313532.53092855768</v>
      </c>
      <c r="X117" s="4">
        <f t="shared" si="124"/>
        <v>275428.1122456569</v>
      </c>
      <c r="Y117" s="4">
        <f t="shared" si="125"/>
        <v>223711.19744029446</v>
      </c>
      <c r="Z117" s="4">
        <f t="shared" si="126"/>
        <v>315518.81461400032</v>
      </c>
      <c r="AA117" s="4">
        <f t="shared" si="127"/>
        <v>317090.89025545475</v>
      </c>
      <c r="AB117" s="4">
        <f t="shared" si="128"/>
        <v>353318.76697439287</v>
      </c>
      <c r="AC117" s="4">
        <f t="shared" si="129"/>
        <v>436215.75651149044</v>
      </c>
      <c r="AD117" s="4">
        <f t="shared" si="130"/>
        <v>310643.14124936779</v>
      </c>
      <c r="AE117" s="4">
        <f t="shared" si="131"/>
        <v>297811.77639086352</v>
      </c>
      <c r="AF117" s="4">
        <f t="shared" si="132"/>
        <v>362878.5658487188</v>
      </c>
      <c r="AG117" s="4">
        <f t="shared" si="133"/>
        <v>340228.95882284263</v>
      </c>
      <c r="AH117" s="4">
        <f t="shared" si="134"/>
        <v>348708.46044917841</v>
      </c>
      <c r="AI117" s="4">
        <f t="shared" si="135"/>
        <v>363638.69990019745</v>
      </c>
      <c r="AJ117" s="4">
        <f t="shared" si="136"/>
        <v>269868.77430887683</v>
      </c>
      <c r="AK117" s="4">
        <f t="shared" si="137"/>
        <v>329693.55812033743</v>
      </c>
      <c r="AL117" s="4">
        <f t="shared" si="138"/>
        <v>380300.1839591848</v>
      </c>
      <c r="AM117" s="4">
        <f t="shared" si="139"/>
        <v>395022.30167550774</v>
      </c>
      <c r="AN117" s="4">
        <f t="shared" si="140"/>
        <v>365450.98822632193</v>
      </c>
      <c r="AO117" s="4">
        <f t="shared" si="141"/>
        <v>265036.9507267811</v>
      </c>
      <c r="AP117" s="4">
        <f t="shared" si="142"/>
        <v>259289.27121041119</v>
      </c>
      <c r="AQ117" s="4">
        <f t="shared" si="143"/>
        <v>281164.23645778693</v>
      </c>
      <c r="AR117" s="4">
        <f t="shared" si="144"/>
        <v>294499.7564574937</v>
      </c>
      <c r="AS117" s="4">
        <f t="shared" si="145"/>
        <v>424304.84565438604</v>
      </c>
      <c r="AT117" s="4">
        <f t="shared" si="146"/>
        <v>389165.49848169717</v>
      </c>
      <c r="AU117" s="4">
        <f t="shared" si="147"/>
        <v>289458.88473694737</v>
      </c>
      <c r="AV117" s="4">
        <f t="shared" si="148"/>
        <v>344603.4290583253</v>
      </c>
      <c r="AW117" s="4">
        <f t="shared" si="149"/>
        <v>283128.50503115245</v>
      </c>
      <c r="AX117" s="4">
        <f t="shared" si="150"/>
        <v>354673.12785573193</v>
      </c>
      <c r="AY117" s="4">
        <f t="shared" si="151"/>
        <v>301322.03599331342</v>
      </c>
      <c r="AZ117" s="4">
        <f t="shared" si="152"/>
        <v>329536.12879812188</v>
      </c>
      <c r="BA117" s="4">
        <f t="shared" si="153"/>
        <v>341737.3899624006</v>
      </c>
      <c r="BB117" s="4">
        <f t="shared" si="154"/>
        <v>347748.57519932301</v>
      </c>
      <c r="BC117" s="4">
        <f t="shared" si="155"/>
        <v>375503.96466301929</v>
      </c>
      <c r="BD117" s="4">
        <f t="shared" si="156"/>
        <v>371822.65307935514</v>
      </c>
      <c r="BE117" s="4">
        <f t="shared" si="157"/>
        <v>303421.68099500402</v>
      </c>
      <c r="BF117" s="4">
        <f t="shared" si="158"/>
        <v>331806.03638519306</v>
      </c>
      <c r="BG117" s="4">
        <f t="shared" si="159"/>
        <v>360203.47143187403</v>
      </c>
      <c r="BH117" s="4">
        <f t="shared" si="160"/>
        <v>311236.38874500763</v>
      </c>
      <c r="BI117" s="4">
        <f t="shared" si="161"/>
        <v>367962.69545398693</v>
      </c>
      <c r="BJ117" s="4">
        <f t="shared" si="162"/>
        <v>334376.01199845417</v>
      </c>
      <c r="BK117" s="4">
        <f t="shared" si="163"/>
        <v>323964.72734242055</v>
      </c>
      <c r="BL117" s="4">
        <f t="shared" si="164"/>
        <v>350633.45684699452</v>
      </c>
      <c r="BM117" s="4">
        <f t="shared" si="165"/>
        <v>342842.92703336687</v>
      </c>
      <c r="BN117" s="4">
        <f t="shared" si="166"/>
        <v>350151.81014342041</v>
      </c>
      <c r="BO117" s="4">
        <f t="shared" si="167"/>
        <v>288551.17894730432</v>
      </c>
      <c r="BP117" s="4">
        <f t="shared" si="168"/>
        <v>338868.81523117505</v>
      </c>
      <c r="BQ117" s="4">
        <f t="shared" si="105"/>
        <v>389248.88286680571</v>
      </c>
      <c r="BR117" s="4">
        <f t="shared" si="194"/>
        <v>339659.50361597963</v>
      </c>
      <c r="BS117" s="4">
        <f t="shared" si="195"/>
        <v>344787.68119939149</v>
      </c>
      <c r="BT117" s="4">
        <f t="shared" si="196"/>
        <v>289091.52405438863</v>
      </c>
      <c r="BU117" s="4">
        <f t="shared" si="197"/>
        <v>290838.43300502707</v>
      </c>
      <c r="BV117" s="4">
        <f t="shared" si="198"/>
        <v>333890.36956770631</v>
      </c>
      <c r="BW117" s="4">
        <f t="shared" si="199"/>
        <v>352721.35624526604</v>
      </c>
      <c r="BX117" s="4">
        <f t="shared" si="200"/>
        <v>292032.42754790175</v>
      </c>
      <c r="BY117" s="4">
        <f t="shared" si="201"/>
        <v>357234.0389129243</v>
      </c>
      <c r="BZ117" s="4">
        <f t="shared" si="202"/>
        <v>266591.17877412651</v>
      </c>
      <c r="CA117" s="4">
        <f t="shared" si="203"/>
        <v>312128.84530109685</v>
      </c>
      <c r="CB117" s="4">
        <f t="shared" si="169"/>
        <v>232216.63360650608</v>
      </c>
      <c r="CC117" s="4">
        <f t="shared" si="170"/>
        <v>306434.05121741735</v>
      </c>
      <c r="CD117" s="4">
        <f t="shared" si="171"/>
        <v>321192.76729042333</v>
      </c>
      <c r="CE117" s="4">
        <f t="shared" si="172"/>
        <v>323633.58182976104</v>
      </c>
      <c r="CF117" s="4">
        <f t="shared" si="173"/>
        <v>351888.53670943907</v>
      </c>
      <c r="CG117" s="4">
        <f t="shared" si="174"/>
        <v>303743.04935271951</v>
      </c>
      <c r="CH117" s="4">
        <f t="shared" si="175"/>
        <v>332546.13807717647</v>
      </c>
      <c r="CI117" s="4">
        <f t="shared" si="176"/>
        <v>370492.29932154657</v>
      </c>
      <c r="CJ117" s="4">
        <f t="shared" si="177"/>
        <v>351051.6576456668</v>
      </c>
      <c r="CK117" s="4">
        <f t="shared" si="178"/>
        <v>316796.28359294386</v>
      </c>
      <c r="CL117" s="4">
        <f t="shared" si="179"/>
        <v>287931.50619283988</v>
      </c>
      <c r="CM117" s="4">
        <f t="shared" si="180"/>
        <v>297987.4381235927</v>
      </c>
      <c r="CN117" s="4">
        <f t="shared" si="181"/>
        <v>423150.67121826607</v>
      </c>
      <c r="CO117" s="4">
        <f t="shared" si="182"/>
        <v>232060.52365762671</v>
      </c>
      <c r="CP117" s="4">
        <f t="shared" si="183"/>
        <v>338512.50033167162</v>
      </c>
      <c r="CQ117" s="4">
        <f t="shared" si="184"/>
        <v>293691.75238345348</v>
      </c>
      <c r="CR117" s="4">
        <f t="shared" si="185"/>
        <v>306030.27329910838</v>
      </c>
      <c r="CS117" s="4">
        <f t="shared" si="186"/>
        <v>302050.48936229578</v>
      </c>
      <c r="CT117" s="4">
        <f t="shared" si="187"/>
        <v>291295.77155029273</v>
      </c>
      <c r="CU117" s="4">
        <f t="shared" si="188"/>
        <v>288437.04560730793</v>
      </c>
      <c r="CV117" s="4">
        <f t="shared" si="189"/>
        <v>401612.51881993195</v>
      </c>
      <c r="CW117" s="4">
        <f t="shared" si="190"/>
        <v>297843.6653863159</v>
      </c>
      <c r="CX117" s="4">
        <f t="shared" si="191"/>
        <v>290815.85180486046</v>
      </c>
      <c r="CY117" s="4">
        <f t="shared" si="192"/>
        <v>445774.2558294427</v>
      </c>
      <c r="CZ117" s="4">
        <f t="shared" si="193"/>
        <v>308033.36742690171</v>
      </c>
    </row>
    <row r="118" spans="2:104" x14ac:dyDescent="0.25">
      <c r="B118" s="1">
        <v>48457</v>
      </c>
      <c r="C118">
        <v>115</v>
      </c>
      <c r="D118" s="4">
        <f>Table1[[#This Row],[Monthly Income Invested ($)]]</f>
        <v>2111.8486987533656</v>
      </c>
      <c r="E118" s="4">
        <f t="shared" si="104"/>
        <v>274822.17961565405</v>
      </c>
      <c r="F118" s="4">
        <f t="shared" si="106"/>
        <v>324272.00206923264</v>
      </c>
      <c r="G118" s="4">
        <f t="shared" si="107"/>
        <v>376550.63160331984</v>
      </c>
      <c r="H118" s="4">
        <f t="shared" si="108"/>
        <v>244565.98252360412</v>
      </c>
      <c r="I118" s="4">
        <f t="shared" si="109"/>
        <v>341087.38649608864</v>
      </c>
      <c r="J118" s="4">
        <f t="shared" si="110"/>
        <v>274579.89606367244</v>
      </c>
      <c r="K118" s="4">
        <f t="shared" si="111"/>
        <v>242714.12690283396</v>
      </c>
      <c r="L118" s="4">
        <f t="shared" si="112"/>
        <v>309133.41426918056</v>
      </c>
      <c r="M118" s="4">
        <f t="shared" si="113"/>
        <v>292129.08649373648</v>
      </c>
      <c r="N118" s="4">
        <f t="shared" si="114"/>
        <v>371259.89095666946</v>
      </c>
      <c r="O118" s="4">
        <f t="shared" si="115"/>
        <v>328554.9643878974</v>
      </c>
      <c r="P118" s="4">
        <f t="shared" si="116"/>
        <v>380945.46305300621</v>
      </c>
      <c r="Q118" s="4">
        <f t="shared" si="117"/>
        <v>311738.45977852284</v>
      </c>
      <c r="R118" s="4">
        <f t="shared" si="118"/>
        <v>361870.43732088059</v>
      </c>
      <c r="S118" s="4">
        <f t="shared" si="119"/>
        <v>327327.40682198876</v>
      </c>
      <c r="T118" s="4">
        <f t="shared" si="120"/>
        <v>275006.15515872766</v>
      </c>
      <c r="U118" s="4">
        <f t="shared" si="121"/>
        <v>308583.1838922982</v>
      </c>
      <c r="V118" s="4">
        <f t="shared" si="122"/>
        <v>319234.85845984565</v>
      </c>
      <c r="W118" s="4">
        <f t="shared" si="123"/>
        <v>313292.88564534683</v>
      </c>
      <c r="X118" s="4">
        <f t="shared" si="124"/>
        <v>282359.95290870924</v>
      </c>
      <c r="Y118" s="4">
        <f t="shared" si="125"/>
        <v>228060.15811345077</v>
      </c>
      <c r="Z118" s="4">
        <f t="shared" si="126"/>
        <v>320785.85145889368</v>
      </c>
      <c r="AA118" s="4">
        <f t="shared" si="127"/>
        <v>324751.8295336786</v>
      </c>
      <c r="AB118" s="4">
        <f t="shared" si="128"/>
        <v>325452.32468567829</v>
      </c>
      <c r="AC118" s="4">
        <f t="shared" si="129"/>
        <v>442689.76277535869</v>
      </c>
      <c r="AD118" s="4">
        <f t="shared" si="130"/>
        <v>315861.42136061483</v>
      </c>
      <c r="AE118" s="4">
        <f t="shared" si="131"/>
        <v>305135.331176457</v>
      </c>
      <c r="AF118" s="4">
        <f t="shared" si="132"/>
        <v>371340.78944982478</v>
      </c>
      <c r="AG118" s="4">
        <f t="shared" si="133"/>
        <v>345743.09710982442</v>
      </c>
      <c r="AH118" s="4">
        <f t="shared" si="134"/>
        <v>354307.39375242352</v>
      </c>
      <c r="AI118" s="4">
        <f t="shared" si="135"/>
        <v>369386.93559795275</v>
      </c>
      <c r="AJ118" s="4">
        <f t="shared" si="136"/>
        <v>276703.32655803551</v>
      </c>
      <c r="AK118" s="4">
        <f t="shared" si="137"/>
        <v>335102.34240029415</v>
      </c>
      <c r="AL118" s="4">
        <f t="shared" si="138"/>
        <v>347593.53104777698</v>
      </c>
      <c r="AM118" s="4">
        <f t="shared" si="139"/>
        <v>401084.37339101615</v>
      </c>
      <c r="AN118" s="4">
        <f t="shared" si="140"/>
        <v>371217.34680733847</v>
      </c>
      <c r="AO118" s="4">
        <f t="shared" si="141"/>
        <v>269799.16893280228</v>
      </c>
      <c r="AP118" s="4">
        <f t="shared" si="142"/>
        <v>263994.01262126863</v>
      </c>
      <c r="AQ118" s="4">
        <f t="shared" si="143"/>
        <v>281167.35338310688</v>
      </c>
      <c r="AR118" s="4">
        <f t="shared" si="144"/>
        <v>299556.60272082197</v>
      </c>
      <c r="AS118" s="4">
        <f t="shared" si="145"/>
        <v>430659.74280968326</v>
      </c>
      <c r="AT118" s="4">
        <f t="shared" si="146"/>
        <v>398087.74340388022</v>
      </c>
      <c r="AU118" s="4">
        <f t="shared" si="147"/>
        <v>289399.79180017364</v>
      </c>
      <c r="AV118" s="4">
        <f t="shared" si="148"/>
        <v>350161.31204766192</v>
      </c>
      <c r="AW118" s="4">
        <f t="shared" si="149"/>
        <v>288071.63878021733</v>
      </c>
      <c r="AX118" s="4">
        <f t="shared" si="150"/>
        <v>360331.7078330426</v>
      </c>
      <c r="AY118" s="4">
        <f t="shared" si="151"/>
        <v>306447.10505199991</v>
      </c>
      <c r="AZ118" s="4">
        <f t="shared" si="152"/>
        <v>334943.33878485643</v>
      </c>
      <c r="BA118" s="4">
        <f t="shared" si="153"/>
        <v>347266.61256077792</v>
      </c>
      <c r="BB118" s="4">
        <f t="shared" si="154"/>
        <v>353337.9096500696</v>
      </c>
      <c r="BC118" s="4">
        <f t="shared" si="155"/>
        <v>381370.8530084028</v>
      </c>
      <c r="BD118" s="4">
        <f t="shared" si="156"/>
        <v>377652.72830890201</v>
      </c>
      <c r="BE118" s="4">
        <f t="shared" si="157"/>
        <v>308567.74650370743</v>
      </c>
      <c r="BF118" s="4">
        <f t="shared" si="158"/>
        <v>339724.49072068732</v>
      </c>
      <c r="BG118" s="4">
        <f t="shared" si="159"/>
        <v>365917.35484494612</v>
      </c>
      <c r="BH118" s="4">
        <f t="shared" si="160"/>
        <v>316460.60133121104</v>
      </c>
      <c r="BI118" s="4">
        <f t="shared" si="161"/>
        <v>373754.17110728013</v>
      </c>
      <c r="BJ118" s="4">
        <f t="shared" si="162"/>
        <v>339831.62081719207</v>
      </c>
      <c r="BK118" s="4">
        <f t="shared" si="163"/>
        <v>329316.22331459809</v>
      </c>
      <c r="BL118" s="4">
        <f t="shared" si="164"/>
        <v>356251.64011421782</v>
      </c>
      <c r="BM118" s="4">
        <f t="shared" si="165"/>
        <v>350954.52695520414</v>
      </c>
      <c r="BN118" s="4">
        <f t="shared" si="166"/>
        <v>358391.31551968365</v>
      </c>
      <c r="BO118" s="4">
        <f t="shared" si="167"/>
        <v>293548.53943553072</v>
      </c>
      <c r="BP118" s="4">
        <f t="shared" si="168"/>
        <v>344369.35208224016</v>
      </c>
      <c r="BQ118" s="4">
        <f t="shared" si="105"/>
        <v>398172.58701572818</v>
      </c>
      <c r="BR118" s="4">
        <f t="shared" si="194"/>
        <v>345167.94735089276</v>
      </c>
      <c r="BS118" s="4">
        <f t="shared" si="195"/>
        <v>350347.40671013872</v>
      </c>
      <c r="BT118" s="4">
        <f t="shared" si="196"/>
        <v>294094.28799368587</v>
      </c>
      <c r="BU118" s="4">
        <f t="shared" si="197"/>
        <v>295858.66603383067</v>
      </c>
      <c r="BV118" s="4">
        <f t="shared" si="198"/>
        <v>339341.12196213671</v>
      </c>
      <c r="BW118" s="4">
        <f t="shared" si="199"/>
        <v>358360.41850647202</v>
      </c>
      <c r="BX118" s="4">
        <f t="shared" si="200"/>
        <v>297064.6005221341</v>
      </c>
      <c r="BY118" s="4">
        <f t="shared" si="201"/>
        <v>362918.22800080688</v>
      </c>
      <c r="BZ118" s="4">
        <f t="shared" si="202"/>
        <v>271368.93926062115</v>
      </c>
      <c r="CA118" s="4">
        <f t="shared" si="203"/>
        <v>317361.98245286115</v>
      </c>
      <c r="CB118" s="4">
        <f t="shared" si="169"/>
        <v>236650.64864132451</v>
      </c>
      <c r="CC118" s="4">
        <f t="shared" si="170"/>
        <v>311610.24042834487</v>
      </c>
      <c r="CD118" s="4">
        <f t="shared" si="171"/>
        <v>326516.54366208089</v>
      </c>
      <c r="CE118" s="4">
        <f t="shared" si="172"/>
        <v>296083.58971213084</v>
      </c>
      <c r="CF118" s="4">
        <f t="shared" si="173"/>
        <v>357519.27077528683</v>
      </c>
      <c r="CG118" s="4">
        <f t="shared" si="174"/>
        <v>308892.32854500005</v>
      </c>
      <c r="CH118" s="4">
        <f t="shared" si="175"/>
        <v>337983.44815670158</v>
      </c>
      <c r="CI118" s="4">
        <f t="shared" si="176"/>
        <v>376309.07101351535</v>
      </c>
      <c r="CJ118" s="4">
        <f t="shared" si="177"/>
        <v>356674.0229208768</v>
      </c>
      <c r="CK118" s="4">
        <f t="shared" si="178"/>
        <v>322076.09512762661</v>
      </c>
      <c r="CL118" s="4">
        <f t="shared" si="179"/>
        <v>287883.86859514692</v>
      </c>
      <c r="CM118" s="4">
        <f t="shared" si="180"/>
        <v>303079.16120358196</v>
      </c>
      <c r="CN118" s="4">
        <f t="shared" si="181"/>
        <v>429494.02662920207</v>
      </c>
      <c r="CO118" s="4">
        <f t="shared" si="182"/>
        <v>238233.43152038855</v>
      </c>
      <c r="CP118" s="4">
        <f t="shared" si="183"/>
        <v>346548.31778622925</v>
      </c>
      <c r="CQ118" s="4">
        <f t="shared" si="184"/>
        <v>298740.51860604138</v>
      </c>
      <c r="CR118" s="4">
        <f t="shared" si="185"/>
        <v>305846.89494811842</v>
      </c>
      <c r="CS118" s="4">
        <f t="shared" si="186"/>
        <v>307182.84295467206</v>
      </c>
      <c r="CT118" s="4">
        <f t="shared" si="187"/>
        <v>298505.29625117622</v>
      </c>
      <c r="CU118" s="4">
        <f t="shared" si="188"/>
        <v>293433.26476213435</v>
      </c>
      <c r="CV118" s="4">
        <f t="shared" si="189"/>
        <v>410752.58659803413</v>
      </c>
      <c r="CW118" s="4">
        <f t="shared" si="190"/>
        <v>302933.95073893241</v>
      </c>
      <c r="CX118" s="4">
        <f t="shared" si="191"/>
        <v>295835.85902166239</v>
      </c>
      <c r="CY118" s="4">
        <f t="shared" si="192"/>
        <v>452343.84708649048</v>
      </c>
      <c r="CZ118" s="4">
        <f t="shared" si="193"/>
        <v>315535.80005562585</v>
      </c>
    </row>
    <row r="119" spans="2:104" x14ac:dyDescent="0.25">
      <c r="B119" s="1">
        <v>48487</v>
      </c>
      <c r="C119">
        <v>116</v>
      </c>
      <c r="D119" s="4">
        <f>Table1[[#This Row],[Monthly Income Invested ($)]]</f>
        <v>2111.8486987533656</v>
      </c>
      <c r="E119" s="4">
        <f t="shared" si="104"/>
        <v>279682.25011056394</v>
      </c>
      <c r="F119" s="4">
        <f t="shared" si="106"/>
        <v>329626.57078867831</v>
      </c>
      <c r="G119" s="4">
        <f t="shared" si="107"/>
        <v>382427.98661810637</v>
      </c>
      <c r="H119" s="4">
        <f t="shared" si="108"/>
        <v>249123.49104759353</v>
      </c>
      <c r="I119" s="4">
        <f t="shared" si="109"/>
        <v>346610.1090598029</v>
      </c>
      <c r="J119" s="4">
        <f t="shared" si="110"/>
        <v>279437.5437230625</v>
      </c>
      <c r="K119" s="4">
        <f t="shared" si="111"/>
        <v>247253.11687061566</v>
      </c>
      <c r="L119" s="4">
        <f t="shared" si="112"/>
        <v>314336.59711062571</v>
      </c>
      <c r="M119" s="4">
        <f t="shared" si="113"/>
        <v>297162.22605742718</v>
      </c>
      <c r="N119" s="4">
        <f t="shared" si="114"/>
        <v>377084.33856498951</v>
      </c>
      <c r="O119" s="4">
        <f t="shared" si="115"/>
        <v>328202.65085374151</v>
      </c>
      <c r="P119" s="4">
        <f t="shared" si="116"/>
        <v>386866.76638228964</v>
      </c>
      <c r="Q119" s="4">
        <f t="shared" si="117"/>
        <v>319305.73152340035</v>
      </c>
      <c r="R119" s="4">
        <f t="shared" si="118"/>
        <v>367600.99039284274</v>
      </c>
      <c r="S119" s="4">
        <f t="shared" si="119"/>
        <v>332712.52958896197</v>
      </c>
      <c r="T119" s="4">
        <f t="shared" si="120"/>
        <v>279868.06540906831</v>
      </c>
      <c r="U119" s="4">
        <f t="shared" si="121"/>
        <v>316095.2383091668</v>
      </c>
      <c r="V119" s="4">
        <f t="shared" si="122"/>
        <v>324539.05574319744</v>
      </c>
      <c r="W119" s="4">
        <f t="shared" si="123"/>
        <v>313055.03770176007</v>
      </c>
      <c r="X119" s="4">
        <f t="shared" si="124"/>
        <v>287295.40113654966</v>
      </c>
      <c r="Y119" s="4">
        <f t="shared" si="125"/>
        <v>232452.60839333865</v>
      </c>
      <c r="Z119" s="4">
        <f t="shared" si="126"/>
        <v>326105.55867223599</v>
      </c>
      <c r="AA119" s="4">
        <f t="shared" si="127"/>
        <v>324428.03951092937</v>
      </c>
      <c r="AB119" s="4">
        <f t="shared" si="128"/>
        <v>330818.69663128845</v>
      </c>
      <c r="AC119" s="4">
        <f t="shared" si="129"/>
        <v>449228.50910186564</v>
      </c>
      <c r="AD119" s="4">
        <f t="shared" si="130"/>
        <v>321131.88427297433</v>
      </c>
      <c r="AE119" s="4">
        <f t="shared" si="131"/>
        <v>310298.53318697494</v>
      </c>
      <c r="AF119" s="4">
        <f t="shared" si="132"/>
        <v>377166.04604307638</v>
      </c>
      <c r="AG119" s="4">
        <f t="shared" si="133"/>
        <v>351312.37677967601</v>
      </c>
      <c r="AH119" s="4">
        <f t="shared" si="134"/>
        <v>359962.31638870109</v>
      </c>
      <c r="AI119" s="4">
        <f t="shared" si="135"/>
        <v>368728.38227972144</v>
      </c>
      <c r="AJ119" s="4">
        <f t="shared" si="136"/>
        <v>281582.20852236921</v>
      </c>
      <c r="AK119" s="4">
        <f t="shared" si="137"/>
        <v>340565.21452305041</v>
      </c>
      <c r="AL119" s="4">
        <f t="shared" si="138"/>
        <v>353181.31505700812</v>
      </c>
      <c r="AM119" s="4">
        <f t="shared" si="139"/>
        <v>407207.06582367967</v>
      </c>
      <c r="AN119" s="4">
        <f t="shared" si="140"/>
        <v>377041.36897416518</v>
      </c>
      <c r="AO119" s="4">
        <f t="shared" si="141"/>
        <v>269887.5238645596</v>
      </c>
      <c r="AP119" s="4">
        <f t="shared" si="142"/>
        <v>268745.80144623463</v>
      </c>
      <c r="AQ119" s="4">
        <f t="shared" si="143"/>
        <v>286090.8756156913</v>
      </c>
      <c r="AR119" s="4">
        <f t="shared" si="144"/>
        <v>304664.01744678355</v>
      </c>
      <c r="AS119" s="4">
        <f t="shared" si="145"/>
        <v>437078.18893653341</v>
      </c>
      <c r="AT119" s="4">
        <f t="shared" si="146"/>
        <v>407166.1276122015</v>
      </c>
      <c r="AU119" s="4">
        <f t="shared" si="147"/>
        <v>296576.13685543003</v>
      </c>
      <c r="AV119" s="4">
        <f t="shared" si="148"/>
        <v>349646.95090605784</v>
      </c>
      <c r="AW119" s="4">
        <f t="shared" si="149"/>
        <v>295224.74115762446</v>
      </c>
      <c r="AX119" s="4">
        <f t="shared" si="150"/>
        <v>368749.36141887424</v>
      </c>
      <c r="AY119" s="4">
        <f t="shared" si="151"/>
        <v>313921.77808916324</v>
      </c>
      <c r="AZ119" s="4">
        <f t="shared" si="152"/>
        <v>342916.69591234479</v>
      </c>
      <c r="BA119" s="4">
        <f t="shared" si="153"/>
        <v>352851.12738513906</v>
      </c>
      <c r="BB119" s="4">
        <f t="shared" si="154"/>
        <v>352799.72402644745</v>
      </c>
      <c r="BC119" s="4">
        <f t="shared" si="155"/>
        <v>387296.4102372402</v>
      </c>
      <c r="BD119" s="4">
        <f t="shared" si="156"/>
        <v>386373.49975306116</v>
      </c>
      <c r="BE119" s="4">
        <f t="shared" si="157"/>
        <v>313765.27266749786</v>
      </c>
      <c r="BF119" s="4">
        <f t="shared" si="158"/>
        <v>345233.58432664751</v>
      </c>
      <c r="BG119" s="4">
        <f t="shared" si="159"/>
        <v>374432.75725348602</v>
      </c>
      <c r="BH119" s="4">
        <f t="shared" si="160"/>
        <v>321737.05604327651</v>
      </c>
      <c r="BI119" s="4">
        <f t="shared" si="161"/>
        <v>341643.20536539564</v>
      </c>
      <c r="BJ119" s="4">
        <f t="shared" si="162"/>
        <v>345341.78572411736</v>
      </c>
      <c r="BK119" s="4">
        <f t="shared" si="163"/>
        <v>334721.23424649739</v>
      </c>
      <c r="BL119" s="4">
        <f t="shared" si="164"/>
        <v>361926.00521411333</v>
      </c>
      <c r="BM119" s="4">
        <f t="shared" si="165"/>
        <v>356575.92092350952</v>
      </c>
      <c r="BN119" s="4">
        <f t="shared" si="166"/>
        <v>364087.0773736338</v>
      </c>
      <c r="BO119" s="4">
        <f t="shared" si="167"/>
        <v>298595.87352863938</v>
      </c>
      <c r="BP119" s="4">
        <f t="shared" si="168"/>
        <v>349924.89430181589</v>
      </c>
      <c r="BQ119" s="4">
        <f t="shared" si="105"/>
        <v>407252.45598725678</v>
      </c>
      <c r="BR119" s="4">
        <f t="shared" si="194"/>
        <v>350731.47552315501</v>
      </c>
      <c r="BS119" s="4">
        <f t="shared" si="195"/>
        <v>355962.72947599343</v>
      </c>
      <c r="BT119" s="4">
        <f t="shared" si="196"/>
        <v>301352.78673232871</v>
      </c>
      <c r="BU119" s="4">
        <f t="shared" si="197"/>
        <v>300929.10139292234</v>
      </c>
      <c r="BV119" s="4">
        <f t="shared" si="198"/>
        <v>344846.38188051141</v>
      </c>
      <c r="BW119" s="4">
        <f t="shared" si="199"/>
        <v>364055.87139029009</v>
      </c>
      <c r="BX119" s="4">
        <f t="shared" si="200"/>
        <v>302147.0952261088</v>
      </c>
      <c r="BY119" s="4">
        <f t="shared" si="201"/>
        <v>368659.25897956832</v>
      </c>
      <c r="BZ119" s="4">
        <f t="shared" si="202"/>
        <v>276194.47735198069</v>
      </c>
      <c r="CA119" s="4">
        <f t="shared" si="203"/>
        <v>322647.45097614313</v>
      </c>
      <c r="CB119" s="4">
        <f t="shared" si="169"/>
        <v>242903.88369130107</v>
      </c>
      <c r="CC119" s="4">
        <f t="shared" si="170"/>
        <v>319175.26833459426</v>
      </c>
      <c r="CD119" s="4">
        <f t="shared" si="171"/>
        <v>326179.51828336861</v>
      </c>
      <c r="CE119" s="4">
        <f t="shared" si="172"/>
        <v>301156.27430800546</v>
      </c>
      <c r="CF119" s="4">
        <f t="shared" si="173"/>
        <v>365887.7067126077</v>
      </c>
      <c r="CG119" s="4">
        <f t="shared" si="174"/>
        <v>314093.10052920342</v>
      </c>
      <c r="CH119" s="4">
        <f t="shared" si="175"/>
        <v>346010.00719819724</v>
      </c>
      <c r="CI119" s="4">
        <f t="shared" si="176"/>
        <v>382184.01042240387</v>
      </c>
      <c r="CJ119" s="4">
        <f t="shared" si="177"/>
        <v>362352.61184883892</v>
      </c>
      <c r="CK119" s="4">
        <f t="shared" si="178"/>
        <v>327408.70477765624</v>
      </c>
      <c r="CL119" s="4">
        <f t="shared" si="179"/>
        <v>259052.92945149302</v>
      </c>
      <c r="CM119" s="4">
        <f t="shared" si="180"/>
        <v>308221.80151437112</v>
      </c>
      <c r="CN119" s="4">
        <f t="shared" si="181"/>
        <v>439122.02079396648</v>
      </c>
      <c r="CO119" s="4">
        <f t="shared" si="182"/>
        <v>242727.6145343458</v>
      </c>
      <c r="CP119" s="4">
        <f t="shared" si="183"/>
        <v>352125.64966284489</v>
      </c>
      <c r="CQ119" s="4">
        <f t="shared" si="184"/>
        <v>303839.77249085513</v>
      </c>
      <c r="CR119" s="4">
        <f t="shared" si="185"/>
        <v>313311.06430846389</v>
      </c>
      <c r="CS119" s="4">
        <f t="shared" si="186"/>
        <v>312366.52008297213</v>
      </c>
      <c r="CT119" s="4">
        <f t="shared" si="187"/>
        <v>303602.19791244133</v>
      </c>
      <c r="CU119" s="4">
        <f t="shared" si="188"/>
        <v>300680.19559422508</v>
      </c>
      <c r="CV119" s="4">
        <f t="shared" si="189"/>
        <v>378047.34500602778</v>
      </c>
      <c r="CW119" s="4">
        <f t="shared" si="190"/>
        <v>308075.1389450751</v>
      </c>
      <c r="CX119" s="4">
        <f t="shared" si="191"/>
        <v>300906.06631063233</v>
      </c>
      <c r="CY119" s="4">
        <f t="shared" si="192"/>
        <v>458979.13425610872</v>
      </c>
      <c r="CZ119" s="4">
        <f t="shared" si="193"/>
        <v>323169.52525535267</v>
      </c>
    </row>
    <row r="120" spans="2:104" x14ac:dyDescent="0.25">
      <c r="B120" s="1">
        <v>48518</v>
      </c>
      <c r="C120">
        <v>117</v>
      </c>
      <c r="D120" s="4">
        <f>Table1[[#This Row],[Monthly Income Invested ($)]]</f>
        <v>2111.8486987533656</v>
      </c>
      <c r="E120" s="4">
        <f t="shared" si="104"/>
        <v>284590.92131042294</v>
      </c>
      <c r="F120" s="4">
        <f t="shared" si="106"/>
        <v>335034.68519531842</v>
      </c>
      <c r="G120" s="4">
        <f t="shared" si="107"/>
        <v>388364.11518304079</v>
      </c>
      <c r="H120" s="4">
        <f t="shared" si="108"/>
        <v>253726.57465682284</v>
      </c>
      <c r="I120" s="4">
        <f t="shared" si="109"/>
        <v>352188.05884915427</v>
      </c>
      <c r="J120" s="4">
        <f t="shared" si="110"/>
        <v>284343.76785904646</v>
      </c>
      <c r="K120" s="4">
        <f t="shared" si="111"/>
        <v>251837.49673807519</v>
      </c>
      <c r="L120" s="4">
        <f t="shared" si="112"/>
        <v>319591.81178048532</v>
      </c>
      <c r="M120" s="4">
        <f t="shared" si="113"/>
        <v>302245.69701675477</v>
      </c>
      <c r="N120" s="4">
        <f t="shared" si="114"/>
        <v>382967.03064939275</v>
      </c>
      <c r="O120" s="4">
        <f t="shared" si="115"/>
        <v>327852.97967109177</v>
      </c>
      <c r="P120" s="4">
        <f t="shared" si="116"/>
        <v>392847.28274486586</v>
      </c>
      <c r="Q120" s="4">
        <f t="shared" si="117"/>
        <v>327005.43052381324</v>
      </c>
      <c r="R120" s="4">
        <f t="shared" si="118"/>
        <v>373388.84899552452</v>
      </c>
      <c r="S120" s="4">
        <f t="shared" si="119"/>
        <v>338151.50358360494</v>
      </c>
      <c r="T120" s="4">
        <f t="shared" si="120"/>
        <v>284778.59476191236</v>
      </c>
      <c r="U120" s="4">
        <f t="shared" si="121"/>
        <v>323738.75367833057</v>
      </c>
      <c r="V120" s="4">
        <f t="shared" si="122"/>
        <v>329896.29499938275</v>
      </c>
      <c r="W120" s="4">
        <f t="shared" si="123"/>
        <v>312818.97361775022</v>
      </c>
      <c r="X120" s="4">
        <f t="shared" si="124"/>
        <v>263052.18346200162</v>
      </c>
      <c r="Y120" s="4">
        <f t="shared" si="125"/>
        <v>236888.98317602542</v>
      </c>
      <c r="Z120" s="4">
        <f t="shared" si="126"/>
        <v>331478.46295771172</v>
      </c>
      <c r="AA120" s="4">
        <f t="shared" si="127"/>
        <v>324106.67791335075</v>
      </c>
      <c r="AB120" s="4">
        <f t="shared" si="128"/>
        <v>336238.73229635466</v>
      </c>
      <c r="AC120" s="4">
        <f t="shared" si="129"/>
        <v>410249.37860247388</v>
      </c>
      <c r="AD120" s="4">
        <f t="shared" si="130"/>
        <v>326455.0518144574</v>
      </c>
      <c r="AE120" s="4">
        <f t="shared" si="131"/>
        <v>315513.36721759802</v>
      </c>
      <c r="AF120" s="4">
        <f t="shared" si="132"/>
        <v>383049.5552022605</v>
      </c>
      <c r="AG120" s="4">
        <f t="shared" si="133"/>
        <v>356937.34924622613</v>
      </c>
      <c r="AH120" s="4">
        <f t="shared" si="134"/>
        <v>365673.78825134144</v>
      </c>
      <c r="AI120" s="4">
        <f t="shared" si="135"/>
        <v>368074.76811137691</v>
      </c>
      <c r="AJ120" s="4">
        <f t="shared" si="136"/>
        <v>286509.87930634624</v>
      </c>
      <c r="AK120" s="4">
        <f t="shared" si="137"/>
        <v>346082.71536703425</v>
      </c>
      <c r="AL120" s="4">
        <f t="shared" si="138"/>
        <v>358824.97690633155</v>
      </c>
      <c r="AM120" s="4">
        <f t="shared" si="139"/>
        <v>413390.98518066981</v>
      </c>
      <c r="AN120" s="4">
        <f t="shared" si="140"/>
        <v>382923.63136266015</v>
      </c>
      <c r="AO120" s="4">
        <f t="shared" si="141"/>
        <v>269975.21613432874</v>
      </c>
      <c r="AP120" s="4">
        <f t="shared" si="142"/>
        <v>273545.10815945035</v>
      </c>
      <c r="AQ120" s="4">
        <f t="shared" si="143"/>
        <v>291063.63307060156</v>
      </c>
      <c r="AR120" s="4">
        <f t="shared" si="144"/>
        <v>309822.5063200047</v>
      </c>
      <c r="AS120" s="4">
        <f t="shared" si="145"/>
        <v>443560.81952465209</v>
      </c>
      <c r="AT120" s="4">
        <f t="shared" si="146"/>
        <v>416403.38354416838</v>
      </c>
      <c r="AU120" s="4">
        <f t="shared" si="147"/>
        <v>303878.06794915342</v>
      </c>
      <c r="AV120" s="4">
        <f t="shared" si="148"/>
        <v>349136.44747301575</v>
      </c>
      <c r="AW120" s="4">
        <f t="shared" si="149"/>
        <v>302503.02282663627</v>
      </c>
      <c r="AX120" s="4">
        <f t="shared" si="150"/>
        <v>377314.32394245791</v>
      </c>
      <c r="AY120" s="4">
        <f t="shared" si="151"/>
        <v>321527.25790447695</v>
      </c>
      <c r="AZ120" s="4">
        <f t="shared" si="152"/>
        <v>351029.58678956417</v>
      </c>
      <c r="BA120" s="4">
        <f t="shared" si="153"/>
        <v>358491.48735774378</v>
      </c>
      <c r="BB120" s="4">
        <f t="shared" si="154"/>
        <v>352265.57479500247</v>
      </c>
      <c r="BC120" s="4">
        <f t="shared" si="155"/>
        <v>393281.22303836595</v>
      </c>
      <c r="BD120" s="4">
        <f t="shared" si="156"/>
        <v>395246.88469749311</v>
      </c>
      <c r="BE120" s="4">
        <f t="shared" si="157"/>
        <v>319014.77409292618</v>
      </c>
      <c r="BF120" s="4">
        <f t="shared" si="158"/>
        <v>350797.76886866731</v>
      </c>
      <c r="BG120" s="4">
        <f t="shared" si="159"/>
        <v>383097.17920417542</v>
      </c>
      <c r="BH120" s="4">
        <f t="shared" si="160"/>
        <v>327066.27530246263</v>
      </c>
      <c r="BI120" s="4">
        <f t="shared" si="161"/>
        <v>347171.48611780291</v>
      </c>
      <c r="BJ120" s="4">
        <f t="shared" si="162"/>
        <v>350907.05228011188</v>
      </c>
      <c r="BK120" s="4">
        <f t="shared" si="163"/>
        <v>340180.29528771574</v>
      </c>
      <c r="BL120" s="4">
        <f t="shared" si="164"/>
        <v>367657.11396500783</v>
      </c>
      <c r="BM120" s="4">
        <f t="shared" si="165"/>
        <v>362253.52883149794</v>
      </c>
      <c r="BN120" s="4">
        <f t="shared" si="166"/>
        <v>369839.79684612347</v>
      </c>
      <c r="BO120" s="4">
        <f t="shared" si="167"/>
        <v>303693.68096267909</v>
      </c>
      <c r="BP120" s="4">
        <f t="shared" si="168"/>
        <v>355535.99194358737</v>
      </c>
      <c r="BQ120" s="4">
        <f t="shared" si="105"/>
        <v>416491.22266578715</v>
      </c>
      <c r="BR120" s="4">
        <f t="shared" si="194"/>
        <v>356350.6389771399</v>
      </c>
      <c r="BS120" s="4">
        <f t="shared" si="195"/>
        <v>361634.20546950673</v>
      </c>
      <c r="BT120" s="4">
        <f t="shared" si="196"/>
        <v>308738.3091988978</v>
      </c>
      <c r="BU120" s="4">
        <f t="shared" si="197"/>
        <v>306050.24110560492</v>
      </c>
      <c r="BV120" s="4">
        <f t="shared" si="198"/>
        <v>350406.69439806987</v>
      </c>
      <c r="BW120" s="4">
        <f t="shared" si="199"/>
        <v>332827.45092265168</v>
      </c>
      <c r="BX120" s="4">
        <f t="shared" si="200"/>
        <v>307280.4148771232</v>
      </c>
      <c r="BY120" s="4">
        <f t="shared" si="201"/>
        <v>374457.70026811736</v>
      </c>
      <c r="BZ120" s="4">
        <f t="shared" si="202"/>
        <v>281068.27082425385</v>
      </c>
      <c r="CA120" s="4">
        <f t="shared" si="203"/>
        <v>327985.7741846579</v>
      </c>
      <c r="CB120" s="4">
        <f t="shared" si="169"/>
        <v>249266.55035465222</v>
      </c>
      <c r="CC120" s="4">
        <f t="shared" si="170"/>
        <v>326872.68422920303</v>
      </c>
      <c r="CD120" s="4">
        <f t="shared" si="171"/>
        <v>325845.02059499669</v>
      </c>
      <c r="CE120" s="4">
        <f t="shared" si="172"/>
        <v>306279.68574983889</v>
      </c>
      <c r="CF120" s="4">
        <f t="shared" si="173"/>
        <v>374402.59027883172</v>
      </c>
      <c r="CG120" s="4">
        <f t="shared" si="174"/>
        <v>319345.88023324881</v>
      </c>
      <c r="CH120" s="4">
        <f t="shared" si="175"/>
        <v>354177.03102291905</v>
      </c>
      <c r="CI120" s="4">
        <f t="shared" si="176"/>
        <v>388117.69922538125</v>
      </c>
      <c r="CJ120" s="4">
        <f t="shared" si="177"/>
        <v>368087.98666608066</v>
      </c>
      <c r="CK120" s="4">
        <f t="shared" si="178"/>
        <v>332794.64052418614</v>
      </c>
      <c r="CL120" s="4">
        <f t="shared" si="179"/>
        <v>259221.88117936021</v>
      </c>
      <c r="CM120" s="4">
        <f t="shared" si="180"/>
        <v>313415.86822826817</v>
      </c>
      <c r="CN120" s="4">
        <f t="shared" si="181"/>
        <v>448918.50485661428</v>
      </c>
      <c r="CO120" s="4">
        <f t="shared" si="182"/>
        <v>247266.73937844264</v>
      </c>
      <c r="CP120" s="4">
        <f t="shared" si="183"/>
        <v>357758.75485822669</v>
      </c>
      <c r="CQ120" s="4">
        <f t="shared" si="184"/>
        <v>308990.01891451702</v>
      </c>
      <c r="CR120" s="4">
        <f t="shared" si="185"/>
        <v>288815.27096935385</v>
      </c>
      <c r="CS120" s="4">
        <f t="shared" si="186"/>
        <v>317602.03398255521</v>
      </c>
      <c r="CT120" s="4">
        <f t="shared" si="187"/>
        <v>308750.06859031908</v>
      </c>
      <c r="CU120" s="4">
        <f t="shared" si="188"/>
        <v>308053.94771587738</v>
      </c>
      <c r="CV120" s="4">
        <f t="shared" si="189"/>
        <v>386775.02224238665</v>
      </c>
      <c r="CW120" s="4">
        <f t="shared" si="190"/>
        <v>313267.73903327918</v>
      </c>
      <c r="CX120" s="4">
        <f t="shared" si="191"/>
        <v>306026.975672492</v>
      </c>
      <c r="CY120" s="4">
        <f t="shared" si="192"/>
        <v>465680.77429742314</v>
      </c>
      <c r="CZ120" s="4">
        <f t="shared" si="193"/>
        <v>330936.84064607468</v>
      </c>
    </row>
    <row r="121" spans="2:104" s="2" customFormat="1" x14ac:dyDescent="0.25">
      <c r="B121" s="1">
        <v>48548</v>
      </c>
      <c r="C121">
        <v>118</v>
      </c>
      <c r="D121" s="4">
        <f>Table1[[#This Row],[Monthly Income Invested ($)]]</f>
        <v>2111.8486987533656</v>
      </c>
      <c r="E121" s="4">
        <f t="shared" si="104"/>
        <v>289548.67922228051</v>
      </c>
      <c r="F121" s="4">
        <f t="shared" si="106"/>
        <v>340496.88074602495</v>
      </c>
      <c r="G121" s="4">
        <f t="shared" si="107"/>
        <v>394359.60503362457</v>
      </c>
      <c r="H121" s="4">
        <f t="shared" si="108"/>
        <v>232538.12019193001</v>
      </c>
      <c r="I121" s="4">
        <f t="shared" si="109"/>
        <v>357821.78813639918</v>
      </c>
      <c r="J121" s="4">
        <f t="shared" si="110"/>
        <v>289299.05423639028</v>
      </c>
      <c r="K121" s="4">
        <f t="shared" si="111"/>
        <v>256467.72040420931</v>
      </c>
      <c r="L121" s="4">
        <f t="shared" si="112"/>
        <v>324899.57859704352</v>
      </c>
      <c r="M121" s="4">
        <f t="shared" si="113"/>
        <v>307380.00268567569</v>
      </c>
      <c r="N121" s="4">
        <f t="shared" si="114"/>
        <v>388908.54965464002</v>
      </c>
      <c r="O121" s="4">
        <f t="shared" si="115"/>
        <v>327505.93102231197</v>
      </c>
      <c r="P121" s="4">
        <f t="shared" si="116"/>
        <v>398887.60427106789</v>
      </c>
      <c r="Q121" s="4">
        <f t="shared" si="117"/>
        <v>334839.87425673334</v>
      </c>
      <c r="R121" s="4">
        <f t="shared" si="118"/>
        <v>379234.58618423308</v>
      </c>
      <c r="S121" s="4">
        <f t="shared" si="119"/>
        <v>343644.8673181943</v>
      </c>
      <c r="T121" s="4">
        <f t="shared" si="120"/>
        <v>289738.22940828482</v>
      </c>
      <c r="U121" s="4">
        <f t="shared" si="121"/>
        <v>331516.03056645469</v>
      </c>
      <c r="V121" s="4">
        <f t="shared" si="122"/>
        <v>335307.10664812993</v>
      </c>
      <c r="W121" s="4">
        <f t="shared" si="123"/>
        <v>312584.68001437047</v>
      </c>
      <c r="X121" s="4">
        <f t="shared" si="124"/>
        <v>267794.553995375</v>
      </c>
      <c r="Y121" s="4">
        <f t="shared" si="125"/>
        <v>241369.72170653904</v>
      </c>
      <c r="Z121" s="4">
        <f t="shared" si="126"/>
        <v>336905.09628604219</v>
      </c>
      <c r="AA121" s="4">
        <f t="shared" si="127"/>
        <v>323787.72652775398</v>
      </c>
      <c r="AB121" s="4">
        <f t="shared" si="128"/>
        <v>341712.96831807157</v>
      </c>
      <c r="AC121" s="4">
        <f t="shared" si="129"/>
        <v>416463.72108725196</v>
      </c>
      <c r="AD121" s="4">
        <f t="shared" si="130"/>
        <v>331831.4510313553</v>
      </c>
      <c r="AE121" s="4">
        <f t="shared" si="131"/>
        <v>320780.34958852734</v>
      </c>
      <c r="AF121" s="4">
        <f t="shared" si="132"/>
        <v>388991.89945303643</v>
      </c>
      <c r="AG121" s="4">
        <f t="shared" si="133"/>
        <v>362618.57143744174</v>
      </c>
      <c r="AH121" s="4">
        <f t="shared" si="134"/>
        <v>371442.37483260821</v>
      </c>
      <c r="AI121" s="4">
        <f t="shared" si="135"/>
        <v>367426.05604929494</v>
      </c>
      <c r="AJ121" s="4">
        <f t="shared" si="136"/>
        <v>291486.82679816306</v>
      </c>
      <c r="AK121" s="4">
        <f t="shared" si="137"/>
        <v>351655.39121945796</v>
      </c>
      <c r="AL121" s="4">
        <f t="shared" si="138"/>
        <v>364525.0753741482</v>
      </c>
      <c r="AM121" s="4">
        <f t="shared" si="139"/>
        <v>419636.74373122986</v>
      </c>
      <c r="AN121" s="4">
        <f t="shared" si="140"/>
        <v>388864.71637504007</v>
      </c>
      <c r="AO121" s="4">
        <f t="shared" si="141"/>
        <v>270062.25071207463</v>
      </c>
      <c r="AP121" s="4">
        <f t="shared" si="142"/>
        <v>250553.16714581838</v>
      </c>
      <c r="AQ121" s="4">
        <f t="shared" si="143"/>
        <v>296086.11810006091</v>
      </c>
      <c r="AR121" s="4">
        <f t="shared" si="144"/>
        <v>315032.58008195809</v>
      </c>
      <c r="AS121" s="4">
        <f t="shared" si="145"/>
        <v>450108.27641865198</v>
      </c>
      <c r="AT121" s="4">
        <f t="shared" si="146"/>
        <v>425802.2914549447</v>
      </c>
      <c r="AU121" s="4">
        <f t="shared" si="147"/>
        <v>311307.78283701697</v>
      </c>
      <c r="AV121" s="4">
        <f t="shared" si="148"/>
        <v>348629.77281572152</v>
      </c>
      <c r="AW121" s="4">
        <f t="shared" si="149"/>
        <v>278917.80698237015</v>
      </c>
      <c r="AX121" s="4">
        <f t="shared" si="150"/>
        <v>386029.17331020429</v>
      </c>
      <c r="AY121" s="4">
        <f t="shared" si="151"/>
        <v>329265.83361655864</v>
      </c>
      <c r="AZ121" s="4">
        <f t="shared" si="152"/>
        <v>359284.45325713488</v>
      </c>
      <c r="BA121" s="4">
        <f t="shared" si="153"/>
        <v>364188.25093007454</v>
      </c>
      <c r="BB121" s="4">
        <f t="shared" si="154"/>
        <v>351735.43168279331</v>
      </c>
      <c r="BC121" s="4">
        <f t="shared" si="155"/>
        <v>399325.88396750297</v>
      </c>
      <c r="BD121" s="4">
        <f t="shared" si="156"/>
        <v>404275.55387845263</v>
      </c>
      <c r="BE121" s="4">
        <f t="shared" si="157"/>
        <v>324316.77053260879</v>
      </c>
      <c r="BF121" s="4">
        <f t="shared" si="158"/>
        <v>356417.59525610734</v>
      </c>
      <c r="BG121" s="4">
        <f t="shared" si="159"/>
        <v>391913.22853900184</v>
      </c>
      <c r="BH121" s="4">
        <f t="shared" si="160"/>
        <v>332448.78675424057</v>
      </c>
      <c r="BI121" s="4">
        <f t="shared" si="161"/>
        <v>352755.04967773426</v>
      </c>
      <c r="BJ121" s="4">
        <f t="shared" si="162"/>
        <v>356527.97150166635</v>
      </c>
      <c r="BK121" s="4">
        <f t="shared" si="163"/>
        <v>345693.94693934626</v>
      </c>
      <c r="BL121" s="4">
        <f t="shared" si="164"/>
        <v>373445.53380341124</v>
      </c>
      <c r="BM121" s="4">
        <f t="shared" si="165"/>
        <v>367987.91281856626</v>
      </c>
      <c r="BN121" s="4">
        <f t="shared" si="166"/>
        <v>375650.04351333802</v>
      </c>
      <c r="BO121" s="4">
        <f t="shared" si="167"/>
        <v>308842.46647105925</v>
      </c>
      <c r="BP121" s="4">
        <f t="shared" si="168"/>
        <v>361203.20056177658</v>
      </c>
      <c r="BQ121" s="4">
        <f t="shared" si="105"/>
        <v>425891.66776119178</v>
      </c>
      <c r="BR121" s="4">
        <f t="shared" si="194"/>
        <v>325823.39465909818</v>
      </c>
      <c r="BS121" s="4">
        <f t="shared" si="195"/>
        <v>367362.39622295514</v>
      </c>
      <c r="BT121" s="4">
        <f t="shared" si="196"/>
        <v>316253.0783086319</v>
      </c>
      <c r="BU121" s="4">
        <f t="shared" si="197"/>
        <v>311222.59221541433</v>
      </c>
      <c r="BV121" s="4">
        <f t="shared" si="198"/>
        <v>356022.61004080391</v>
      </c>
      <c r="BW121" s="4">
        <f t="shared" si="199"/>
        <v>338267.57413063152</v>
      </c>
      <c r="BX121" s="4">
        <f t="shared" si="200"/>
        <v>312465.06772464776</v>
      </c>
      <c r="BY121" s="4">
        <f t="shared" si="201"/>
        <v>380314.12596955185</v>
      </c>
      <c r="BZ121" s="4">
        <f t="shared" si="202"/>
        <v>285990.80223124975</v>
      </c>
      <c r="CA121" s="4">
        <f t="shared" si="203"/>
        <v>333377.48062525783</v>
      </c>
      <c r="CB121" s="4">
        <f t="shared" si="169"/>
        <v>255740.56368461202</v>
      </c>
      <c r="CC121" s="4">
        <f t="shared" si="170"/>
        <v>334704.80490196747</v>
      </c>
      <c r="CD121" s="4">
        <f t="shared" si="171"/>
        <v>325513.0316392876</v>
      </c>
      <c r="CE121" s="4">
        <f t="shared" si="172"/>
        <v>311454.33130609064</v>
      </c>
      <c r="CF121" s="4">
        <f t="shared" si="173"/>
        <v>383066.48430746462</v>
      </c>
      <c r="CG121" s="4">
        <f t="shared" si="174"/>
        <v>324651.18773433467</v>
      </c>
      <c r="CH121" s="4">
        <f t="shared" si="175"/>
        <v>362486.97776457347</v>
      </c>
      <c r="CI121" s="4">
        <f t="shared" si="176"/>
        <v>394110.7249163884</v>
      </c>
      <c r="CJ121" s="4">
        <f t="shared" si="177"/>
        <v>373880.7152314948</v>
      </c>
      <c r="CK121" s="4">
        <f t="shared" si="178"/>
        <v>338234.43562818132</v>
      </c>
      <c r="CL121" s="4">
        <f t="shared" si="179"/>
        <v>259389.56576926837</v>
      </c>
      <c r="CM121" s="4">
        <f t="shared" si="180"/>
        <v>318661.87560930417</v>
      </c>
      <c r="CN121" s="4">
        <f t="shared" si="181"/>
        <v>458886.42739035841</v>
      </c>
      <c r="CO121" s="4">
        <f t="shared" si="182"/>
        <v>251851.25547098042</v>
      </c>
      <c r="CP121" s="4">
        <f t="shared" si="183"/>
        <v>363448.19110556232</v>
      </c>
      <c r="CQ121" s="4">
        <f t="shared" si="184"/>
        <v>314191.76780241553</v>
      </c>
      <c r="CR121" s="4">
        <f t="shared" si="185"/>
        <v>295981.3869100709</v>
      </c>
      <c r="CS121" s="4">
        <f t="shared" si="186"/>
        <v>322889.90302113409</v>
      </c>
      <c r="CT121" s="4">
        <f t="shared" si="187"/>
        <v>313949.4179749756</v>
      </c>
      <c r="CU121" s="4">
        <f t="shared" si="188"/>
        <v>315556.74049965857</v>
      </c>
      <c r="CV121" s="4">
        <f t="shared" si="189"/>
        <v>395655.43383038178</v>
      </c>
      <c r="CW121" s="4">
        <f t="shared" si="190"/>
        <v>318512.26512236532</v>
      </c>
      <c r="CX121" s="4">
        <f t="shared" si="191"/>
        <v>311199.09412797028</v>
      </c>
      <c r="CY121" s="4">
        <f t="shared" si="192"/>
        <v>472449.43073915073</v>
      </c>
      <c r="CZ121" s="4">
        <f t="shared" si="193"/>
        <v>338840.08405613434</v>
      </c>
    </row>
    <row r="122" spans="2:104" s="2" customFormat="1" x14ac:dyDescent="0.25">
      <c r="B122" s="19">
        <v>48579</v>
      </c>
      <c r="C122" s="2">
        <v>119</v>
      </c>
      <c r="D122" s="16">
        <f>Table1[[#This Row],[Monthly Income Invested ($)]]</f>
        <v>7111.8486987533652</v>
      </c>
      <c r="E122" s="16">
        <f t="shared" si="104"/>
        <v>299556.01471325668</v>
      </c>
      <c r="F122" s="16">
        <f t="shared" si="106"/>
        <v>351013.69825223857</v>
      </c>
      <c r="G122" s="16">
        <f t="shared" si="107"/>
        <v>405415.04978271417</v>
      </c>
      <c r="H122" s="16">
        <f t="shared" si="108"/>
        <v>241975.35009260269</v>
      </c>
      <c r="I122" s="16">
        <f t="shared" si="109"/>
        <v>371195.51812753954</v>
      </c>
      <c r="J122" s="16">
        <f t="shared" si="110"/>
        <v>299303.89347750752</v>
      </c>
      <c r="K122" s="16">
        <f t="shared" si="111"/>
        <v>268067.75421003636</v>
      </c>
      <c r="L122" s="16">
        <f t="shared" si="112"/>
        <v>329574.68045631907</v>
      </c>
      <c r="M122" s="16">
        <f t="shared" si="113"/>
        <v>317565.6514112858</v>
      </c>
      <c r="N122" s="16">
        <f t="shared" si="114"/>
        <v>399909.48384993977</v>
      </c>
      <c r="O122" s="16">
        <f t="shared" si="115"/>
        <v>332161.48523839796</v>
      </c>
      <c r="P122" s="16">
        <f t="shared" si="116"/>
        <v>409988.3290125319</v>
      </c>
      <c r="Q122" s="16">
        <f t="shared" si="117"/>
        <v>345300.12169805402</v>
      </c>
      <c r="R122" s="16">
        <f t="shared" si="118"/>
        <v>351124.90267034591</v>
      </c>
      <c r="S122" s="16">
        <f t="shared" si="119"/>
        <v>321093.45107551449</v>
      </c>
      <c r="T122" s="16">
        <f t="shared" si="120"/>
        <v>301920.49712168315</v>
      </c>
      <c r="U122" s="16">
        <f t="shared" si="121"/>
        <v>341943.03957087256</v>
      </c>
      <c r="V122" s="16">
        <f t="shared" si="122"/>
        <v>348286.8297132256</v>
      </c>
      <c r="W122" s="16">
        <f t="shared" si="123"/>
        <v>290540.13796194078</v>
      </c>
      <c r="X122" s="16">
        <f t="shared" si="124"/>
        <v>277584.34823408211</v>
      </c>
      <c r="Y122" s="16">
        <f t="shared" si="125"/>
        <v>250895.26762235782</v>
      </c>
      <c r="Z122" s="16">
        <f t="shared" si="126"/>
        <v>349912.78416980128</v>
      </c>
      <c r="AA122" s="16">
        <f t="shared" si="127"/>
        <v>336565.86044074304</v>
      </c>
      <c r="AB122" s="16">
        <f t="shared" si="128"/>
        <v>352241.94670000562</v>
      </c>
      <c r="AC122" s="16">
        <f t="shared" si="129"/>
        <v>427740.20699687785</v>
      </c>
      <c r="AD122" s="16">
        <f t="shared" si="130"/>
        <v>308035.45281638001</v>
      </c>
      <c r="AE122" s="16">
        <f t="shared" si="131"/>
        <v>325486.34566536674</v>
      </c>
      <c r="AF122" s="16">
        <f t="shared" si="132"/>
        <v>402911.10639221792</v>
      </c>
      <c r="AG122" s="16">
        <f t="shared" si="133"/>
        <v>373356.6058505695</v>
      </c>
      <c r="AH122" s="16">
        <f t="shared" si="134"/>
        <v>382268.64727968763</v>
      </c>
      <c r="AI122" s="16">
        <f t="shared" si="135"/>
        <v>378212.16530854121</v>
      </c>
      <c r="AJ122" s="16">
        <f t="shared" si="136"/>
        <v>301513.54376489803</v>
      </c>
      <c r="AK122" s="16">
        <f t="shared" si="137"/>
        <v>362283.79383040586</v>
      </c>
      <c r="AL122" s="16">
        <f t="shared" si="138"/>
        <v>375282.17482664302</v>
      </c>
      <c r="AM122" s="16">
        <f t="shared" si="139"/>
        <v>430944.95986729552</v>
      </c>
      <c r="AN122" s="16">
        <f t="shared" si="140"/>
        <v>399865.21223754383</v>
      </c>
      <c r="AO122" s="16">
        <f t="shared" si="141"/>
        <v>279874.72191794874</v>
      </c>
      <c r="AP122" s="16">
        <f t="shared" si="142"/>
        <v>260170.54751602994</v>
      </c>
      <c r="AQ122" s="16">
        <f t="shared" si="143"/>
        <v>306158.82797981484</v>
      </c>
      <c r="AR122" s="16">
        <f t="shared" si="144"/>
        <v>327657.49893214571</v>
      </c>
      <c r="AS122" s="16">
        <f t="shared" si="145"/>
        <v>461721.20788159186</v>
      </c>
      <c r="AT122" s="16">
        <f t="shared" si="146"/>
        <v>429720.62296778598</v>
      </c>
      <c r="AU122" s="16">
        <f t="shared" si="147"/>
        <v>323867.51773541811</v>
      </c>
      <c r="AV122" s="16">
        <f t="shared" si="148"/>
        <v>361842.64253875002</v>
      </c>
      <c r="AW122" s="16">
        <f t="shared" si="149"/>
        <v>290910.717303315</v>
      </c>
      <c r="AX122" s="16">
        <f t="shared" si="150"/>
        <v>397001.31374205969</v>
      </c>
      <c r="AY122" s="16">
        <f t="shared" si="151"/>
        <v>333908.18856318778</v>
      </c>
      <c r="AZ122" s="16">
        <f t="shared" si="152"/>
        <v>369989.14648845955</v>
      </c>
      <c r="BA122" s="16">
        <f t="shared" si="153"/>
        <v>374941.98213812866</v>
      </c>
      <c r="BB122" s="16">
        <f t="shared" si="154"/>
        <v>362364.6346983746</v>
      </c>
      <c r="BC122" s="16">
        <f t="shared" si="155"/>
        <v>413425.93563568767</v>
      </c>
      <c r="BD122" s="16">
        <f t="shared" si="156"/>
        <v>418462.2247700789</v>
      </c>
      <c r="BE122" s="16">
        <f t="shared" si="157"/>
        <v>334671.78693668824</v>
      </c>
      <c r="BF122" s="16">
        <f t="shared" si="158"/>
        <v>367093.61990742176</v>
      </c>
      <c r="BG122" s="16">
        <f t="shared" si="159"/>
        <v>402944.20952314523</v>
      </c>
      <c r="BH122" s="16">
        <f t="shared" si="160"/>
        <v>342885.12332053634</v>
      </c>
      <c r="BI122" s="16">
        <f t="shared" si="161"/>
        <v>363394.44887326495</v>
      </c>
      <c r="BJ122" s="16">
        <f t="shared" si="162"/>
        <v>367205.09991543635</v>
      </c>
      <c r="BK122" s="16">
        <f t="shared" si="163"/>
        <v>356262.73510749306</v>
      </c>
      <c r="BL122" s="16">
        <f t="shared" si="164"/>
        <v>384291.83784019871</v>
      </c>
      <c r="BM122" s="16">
        <f t="shared" si="165"/>
        <v>378779.64064550528</v>
      </c>
      <c r="BN122" s="16">
        <f t="shared" si="166"/>
        <v>379944.51688574132</v>
      </c>
      <c r="BO122" s="16">
        <f t="shared" si="167"/>
        <v>321359.05833305616</v>
      </c>
      <c r="BP122" s="16">
        <f t="shared" si="168"/>
        <v>371927.08126614767</v>
      </c>
      <c r="BQ122" s="16">
        <f t="shared" si="105"/>
        <v>437262.43313755706</v>
      </c>
      <c r="BR122" s="16">
        <f t="shared" si="194"/>
        <v>330491.56789790827</v>
      </c>
      <c r="BS122" s="16">
        <f t="shared" si="195"/>
        <v>378147.86888393806</v>
      </c>
      <c r="BT122" s="16">
        <f t="shared" si="196"/>
        <v>293874.71201142442</v>
      </c>
      <c r="BU122" s="16">
        <f t="shared" si="197"/>
        <v>321446.66683632182</v>
      </c>
      <c r="BV122" s="16">
        <f t="shared" si="198"/>
        <v>360464.28916425124</v>
      </c>
      <c r="BW122" s="16">
        <f t="shared" si="199"/>
        <v>348762.09857069119</v>
      </c>
      <c r="BX122" s="16">
        <f t="shared" si="200"/>
        <v>322701.5671006476</v>
      </c>
      <c r="BY122" s="16">
        <f t="shared" si="201"/>
        <v>384573.61872353358</v>
      </c>
      <c r="BZ122" s="16">
        <f t="shared" si="202"/>
        <v>295962.55895231559</v>
      </c>
      <c r="CA122" s="16">
        <f t="shared" si="203"/>
        <v>346323.43523495318</v>
      </c>
      <c r="CB122" s="16">
        <f t="shared" si="169"/>
        <v>265409.81802021147</v>
      </c>
      <c r="CC122" s="16">
        <f t="shared" si="170"/>
        <v>345163.70164974045</v>
      </c>
      <c r="CD122" s="16">
        <f t="shared" si="171"/>
        <v>335880.01065443381</v>
      </c>
      <c r="CE122" s="16">
        <f t="shared" si="172"/>
        <v>316230.27252004831</v>
      </c>
      <c r="CF122" s="16">
        <f t="shared" si="173"/>
        <v>394008.99784929259</v>
      </c>
      <c r="CG122" s="16">
        <f t="shared" si="174"/>
        <v>337444.43221843889</v>
      </c>
      <c r="CH122" s="16">
        <f t="shared" si="175"/>
        <v>373223.69624097255</v>
      </c>
      <c r="CI122" s="16">
        <f t="shared" si="176"/>
        <v>405163.68086430564</v>
      </c>
      <c r="CJ122" s="16">
        <f t="shared" si="177"/>
        <v>384731.37108256307</v>
      </c>
      <c r="CK122" s="16">
        <f t="shared" si="178"/>
        <v>348728.62868321646</v>
      </c>
      <c r="CL122" s="16">
        <f t="shared" si="179"/>
        <v>264555.99272475223</v>
      </c>
      <c r="CM122" s="16">
        <f t="shared" si="180"/>
        <v>328960.34306415054</v>
      </c>
      <c r="CN122" s="16">
        <f t="shared" si="181"/>
        <v>462556.62788368406</v>
      </c>
      <c r="CO122" s="16">
        <f t="shared" si="182"/>
        <v>263370.50114047597</v>
      </c>
      <c r="CP122" s="16">
        <f t="shared" si="183"/>
        <v>374194.52171537129</v>
      </c>
      <c r="CQ122" s="16">
        <f t="shared" si="184"/>
        <v>324445.53417919303</v>
      </c>
      <c r="CR122" s="16">
        <f t="shared" si="185"/>
        <v>306053.04947792494</v>
      </c>
      <c r="CS122" s="16">
        <f t="shared" si="186"/>
        <v>335652.32502275729</v>
      </c>
      <c r="CT122" s="16">
        <f t="shared" si="187"/>
        <v>324200.76085347869</v>
      </c>
      <c r="CU122" s="16">
        <f t="shared" si="188"/>
        <v>325824.15660340851</v>
      </c>
      <c r="CV122" s="16">
        <f t="shared" si="189"/>
        <v>406723.83686743892</v>
      </c>
      <c r="CW122" s="16">
        <f t="shared" si="190"/>
        <v>331198.07846076007</v>
      </c>
      <c r="CX122" s="16">
        <f t="shared" si="191"/>
        <v>321422.93376800331</v>
      </c>
      <c r="CY122" s="16">
        <f t="shared" si="192"/>
        <v>476017.90870736045</v>
      </c>
      <c r="CZ122" s="16">
        <f t="shared" si="193"/>
        <v>349340.33359544905</v>
      </c>
    </row>
    <row r="124" spans="2:104" x14ac:dyDescent="0.25">
      <c r="D124" t="s">
        <v>162</v>
      </c>
      <c r="E124" t="s">
        <v>263</v>
      </c>
      <c r="F124" t="s">
        <v>264</v>
      </c>
      <c r="G124" t="s">
        <v>265</v>
      </c>
      <c r="H124" t="s">
        <v>266</v>
      </c>
      <c r="I124" t="s">
        <v>267</v>
      </c>
      <c r="J124" t="s">
        <v>268</v>
      </c>
      <c r="K124" t="s">
        <v>269</v>
      </c>
      <c r="L124" t="s">
        <v>270</v>
      </c>
      <c r="M124" t="s">
        <v>271</v>
      </c>
      <c r="N124" t="s">
        <v>272</v>
      </c>
      <c r="O124" t="s">
        <v>273</v>
      </c>
      <c r="P124" t="s">
        <v>274</v>
      </c>
      <c r="Q124" t="s">
        <v>275</v>
      </c>
      <c r="R124" t="s">
        <v>276</v>
      </c>
      <c r="S124" t="s">
        <v>277</v>
      </c>
      <c r="T124" t="s">
        <v>278</v>
      </c>
      <c r="U124" t="s">
        <v>279</v>
      </c>
      <c r="V124" t="s">
        <v>280</v>
      </c>
      <c r="W124" t="s">
        <v>281</v>
      </c>
      <c r="X124" t="s">
        <v>282</v>
      </c>
      <c r="Y124" t="s">
        <v>283</v>
      </c>
      <c r="Z124" t="s">
        <v>284</v>
      </c>
      <c r="AA124" t="s">
        <v>285</v>
      </c>
      <c r="AB124" t="s">
        <v>286</v>
      </c>
      <c r="AC124" t="s">
        <v>287</v>
      </c>
      <c r="AD124" t="s">
        <v>288</v>
      </c>
      <c r="AE124" t="s">
        <v>289</v>
      </c>
      <c r="AF124" t="s">
        <v>290</v>
      </c>
      <c r="AG124" t="s">
        <v>291</v>
      </c>
      <c r="AH124" t="s">
        <v>292</v>
      </c>
      <c r="AI124" t="s">
        <v>293</v>
      </c>
      <c r="AJ124" t="s">
        <v>294</v>
      </c>
      <c r="AK124" t="s">
        <v>295</v>
      </c>
      <c r="AL124" t="s">
        <v>296</v>
      </c>
      <c r="AM124" t="s">
        <v>297</v>
      </c>
      <c r="AN124" t="s">
        <v>298</v>
      </c>
      <c r="AO124" t="s">
        <v>299</v>
      </c>
      <c r="AP124" t="s">
        <v>300</v>
      </c>
      <c r="AQ124" t="s">
        <v>301</v>
      </c>
      <c r="AR124" t="s">
        <v>302</v>
      </c>
      <c r="AS124" t="s">
        <v>303</v>
      </c>
      <c r="AT124" t="s">
        <v>304</v>
      </c>
      <c r="AU124" t="s">
        <v>305</v>
      </c>
      <c r="AV124" t="s">
        <v>306</v>
      </c>
      <c r="AW124" t="s">
        <v>307</v>
      </c>
      <c r="AX124" t="s">
        <v>308</v>
      </c>
      <c r="AY124" t="s">
        <v>309</v>
      </c>
      <c r="AZ124" t="s">
        <v>310</v>
      </c>
      <c r="BA124" t="s">
        <v>311</v>
      </c>
      <c r="BB124" t="s">
        <v>312</v>
      </c>
      <c r="BC124" t="s">
        <v>313</v>
      </c>
      <c r="BD124" t="s">
        <v>314</v>
      </c>
      <c r="BE124" t="s">
        <v>315</v>
      </c>
      <c r="BF124" t="s">
        <v>316</v>
      </c>
      <c r="BG124" t="s">
        <v>317</v>
      </c>
      <c r="BH124" t="s">
        <v>318</v>
      </c>
      <c r="BI124" t="s">
        <v>319</v>
      </c>
      <c r="BJ124" t="s">
        <v>320</v>
      </c>
      <c r="BK124" t="s">
        <v>321</v>
      </c>
      <c r="BL124" t="s">
        <v>322</v>
      </c>
      <c r="BM124" t="s">
        <v>323</v>
      </c>
      <c r="BN124" t="s">
        <v>324</v>
      </c>
      <c r="BO124" t="s">
        <v>325</v>
      </c>
      <c r="BP124" t="s">
        <v>326</v>
      </c>
      <c r="BQ124" t="s">
        <v>327</v>
      </c>
      <c r="BR124" t="s">
        <v>328</v>
      </c>
      <c r="BS124" t="s">
        <v>329</v>
      </c>
      <c r="BT124" t="s">
        <v>330</v>
      </c>
      <c r="BU124" t="s">
        <v>331</v>
      </c>
      <c r="BV124" t="s">
        <v>332</v>
      </c>
      <c r="BW124" t="s">
        <v>333</v>
      </c>
      <c r="BX124" t="s">
        <v>334</v>
      </c>
      <c r="BY124" t="s">
        <v>335</v>
      </c>
      <c r="BZ124" t="s">
        <v>336</v>
      </c>
      <c r="CA124" t="s">
        <v>337</v>
      </c>
      <c r="CB124" t="s">
        <v>338</v>
      </c>
      <c r="CC124" t="s">
        <v>339</v>
      </c>
      <c r="CD124" t="s">
        <v>340</v>
      </c>
      <c r="CE124" t="s">
        <v>341</v>
      </c>
      <c r="CF124" t="s">
        <v>342</v>
      </c>
      <c r="CG124" t="s">
        <v>343</v>
      </c>
      <c r="CH124" t="s">
        <v>344</v>
      </c>
      <c r="CI124" t="s">
        <v>345</v>
      </c>
      <c r="CJ124" t="s">
        <v>346</v>
      </c>
      <c r="CK124" t="s">
        <v>347</v>
      </c>
      <c r="CL124" t="s">
        <v>348</v>
      </c>
      <c r="CM124" t="s">
        <v>349</v>
      </c>
      <c r="CN124" t="s">
        <v>350</v>
      </c>
      <c r="CO124" t="s">
        <v>351</v>
      </c>
      <c r="CP124" t="s">
        <v>352</v>
      </c>
      <c r="CQ124" t="s">
        <v>353</v>
      </c>
      <c r="CR124" t="s">
        <v>354</v>
      </c>
      <c r="CS124" t="s">
        <v>355</v>
      </c>
      <c r="CT124" t="s">
        <v>356</v>
      </c>
      <c r="CU124" t="s">
        <v>357</v>
      </c>
      <c r="CV124" t="s">
        <v>358</v>
      </c>
      <c r="CW124" t="s">
        <v>359</v>
      </c>
      <c r="CX124" t="s">
        <v>360</v>
      </c>
      <c r="CY124" t="s">
        <v>361</v>
      </c>
      <c r="CZ124" t="s">
        <v>362</v>
      </c>
    </row>
    <row r="125" spans="2:104" x14ac:dyDescent="0.25">
      <c r="D125">
        <v>1</v>
      </c>
      <c r="E125" cm="1">
        <f t="array" ref="E125">marketImpact()/12 + 1</f>
        <v>1.01</v>
      </c>
      <c r="F125" cm="1">
        <f t="array" ref="F125">marketImpact()/12 + 1</f>
        <v>1.01</v>
      </c>
      <c r="G125" cm="1">
        <f t="array" ref="G125">marketImpact()/12 + 1</f>
        <v>1.0175000000000001</v>
      </c>
      <c r="H125" cm="1">
        <f t="array" ref="H125">marketImpact()/12 + 1</f>
        <v>0.99250000000000005</v>
      </c>
      <c r="I125" cm="1">
        <f t="array" ref="I125">marketImpact()/12 + 1</f>
        <v>1.0175000000000001</v>
      </c>
      <c r="J125" cm="1">
        <f t="array" ref="J125">marketImpact()/12 + 1</f>
        <v>1.01</v>
      </c>
      <c r="K125" cm="1">
        <f t="array" ref="K125">marketImpact()/12 + 1</f>
        <v>1.01</v>
      </c>
      <c r="L125" cm="1">
        <f t="array" ref="L125">marketImpact()/12 + 1</f>
        <v>0.99250000000000005</v>
      </c>
      <c r="M125" cm="1">
        <f t="array" ref="M125">marketImpact()/12 + 1</f>
        <v>1.01</v>
      </c>
      <c r="N125" cm="1">
        <f t="array" ref="N125">marketImpact()/12 + 1</f>
        <v>1.01</v>
      </c>
      <c r="O125" cm="1">
        <f t="array" ref="O125">marketImpact()/12 + 1</f>
        <v>1.01</v>
      </c>
      <c r="P125" cm="1">
        <f t="array" ref="P125">marketImpact()/12 + 1</f>
        <v>1.01</v>
      </c>
      <c r="Q125" cm="1">
        <f t="array" ref="Q125">marketImpact()/12 + 1</f>
        <v>1.01</v>
      </c>
      <c r="R125" cm="1">
        <f t="array" ref="R125">marketImpact()/12 + 1</f>
        <v>1.01</v>
      </c>
      <c r="S125" cm="1">
        <f t="array" ref="S125">marketImpact()/12 + 1</f>
        <v>1.01</v>
      </c>
      <c r="T125" cm="1">
        <f t="array" ref="T125">marketImpact()/12 + 1</f>
        <v>1.01</v>
      </c>
      <c r="U125" cm="1">
        <f t="array" ref="U125">marketImpact()/12 + 1</f>
        <v>1.01</v>
      </c>
      <c r="V125" cm="1">
        <f t="array" ref="V125">marketImpact()/12 + 1</f>
        <v>1.01</v>
      </c>
      <c r="W125" cm="1">
        <f t="array" ref="W125">marketImpact()/12 + 1</f>
        <v>1.01</v>
      </c>
      <c r="X125" cm="1">
        <f t="array" ref="X125">marketImpact()/12 + 1</f>
        <v>0.99250000000000005</v>
      </c>
      <c r="Y125" cm="1">
        <f t="array" ref="Y125">marketImpact()/12 + 1</f>
        <v>0.99250000000000005</v>
      </c>
      <c r="Z125" cm="1">
        <f t="array" ref="Z125">marketImpact()/12 + 1</f>
        <v>1.01</v>
      </c>
      <c r="AA125" cm="1">
        <f t="array" ref="AA125">marketImpact()/12 + 1</f>
        <v>1.01</v>
      </c>
      <c r="AB125" cm="1">
        <f t="array" ref="AB125">marketImpact()/12 + 1</f>
        <v>1.01</v>
      </c>
      <c r="AC125" cm="1">
        <f t="array" ref="AC125">marketImpact()/12 + 1</f>
        <v>1.01</v>
      </c>
      <c r="AD125" cm="1">
        <f t="array" ref="AD125">marketImpact()/12 + 1</f>
        <v>1.01</v>
      </c>
      <c r="AE125" cm="1">
        <f t="array" ref="AE125">marketImpact()/12 + 1</f>
        <v>1.01</v>
      </c>
      <c r="AF125" cm="1">
        <f t="array" ref="AF125">marketImpact()/12 + 1</f>
        <v>1.0175000000000001</v>
      </c>
      <c r="AG125" cm="1">
        <f t="array" ref="AG125">marketImpact()/12 + 1</f>
        <v>1.01</v>
      </c>
      <c r="AH125" cm="1">
        <f t="array" ref="AH125">marketImpact()/12 + 1</f>
        <v>1.01</v>
      </c>
      <c r="AI125" cm="1">
        <f t="array" ref="AI125">marketImpact()/12 + 1</f>
        <v>0.99250000000000005</v>
      </c>
      <c r="AJ125" cm="1">
        <f t="array" ref="AJ125">marketImpact()/12 + 1</f>
        <v>1.01</v>
      </c>
      <c r="AK125" cm="1">
        <f t="array" ref="AK125">marketImpact()/12 + 1</f>
        <v>1.01</v>
      </c>
      <c r="AL125" cm="1">
        <f t="array" ref="AL125">marketImpact()/12 + 1</f>
        <v>1.01</v>
      </c>
      <c r="AM125" cm="1">
        <f t="array" ref="AM125">marketImpact()/12 + 1</f>
        <v>1.01</v>
      </c>
      <c r="AN125" cm="1">
        <f t="array" ref="AN125">marketImpact()/12 + 1</f>
        <v>1.01</v>
      </c>
      <c r="AO125" cm="1">
        <f t="array" ref="AO125">marketImpact()/12 + 1</f>
        <v>1.01</v>
      </c>
      <c r="AP125" cm="1">
        <f t="array" ref="AP125">marketImpact()/12 + 1</f>
        <v>0.99250000000000005</v>
      </c>
      <c r="AQ125" cm="1">
        <f t="array" ref="AQ125">marketImpact()/12 + 1</f>
        <v>1.01</v>
      </c>
      <c r="AR125" cm="1">
        <f t="array" ref="AR125">marketImpact()/12 + 1</f>
        <v>1.0175000000000001</v>
      </c>
      <c r="AS125" cm="1">
        <f t="array" ref="AS125">marketImpact()/12 + 1</f>
        <v>1.01</v>
      </c>
      <c r="AT125" cm="1">
        <f t="array" ref="AT125">marketImpact()/12 + 1</f>
        <v>1.0175000000000001</v>
      </c>
      <c r="AU125" cm="1">
        <f t="array" ref="AU125">marketImpact()/12 + 1</f>
        <v>1.0175000000000001</v>
      </c>
      <c r="AV125" cm="1">
        <f t="array" ref="AV125">marketImpact()/12 + 1</f>
        <v>0.99250000000000005</v>
      </c>
      <c r="AW125" cm="1">
        <f t="array" ref="AW125">marketImpact()/12 + 1</f>
        <v>0.99250000000000005</v>
      </c>
      <c r="AX125" cm="1">
        <f t="array" ref="AX125">marketImpact()/12 + 1</f>
        <v>1.01</v>
      </c>
      <c r="AY125" cm="1">
        <f t="array" ref="AY125">marketImpact()/12 + 1</f>
        <v>1.01</v>
      </c>
      <c r="AZ125" cm="1">
        <f t="array" ref="AZ125">marketImpact()/12 + 1</f>
        <v>1.01</v>
      </c>
      <c r="BA125" cm="1">
        <f t="array" ref="BA125">marketImpact()/12 + 1</f>
        <v>1.01</v>
      </c>
      <c r="BB125" cm="1">
        <f t="array" ref="BB125">marketImpact()/12 + 1</f>
        <v>1.01</v>
      </c>
      <c r="BC125" cm="1">
        <f t="array" ref="BC125">marketImpact()/12 + 1</f>
        <v>1.01</v>
      </c>
      <c r="BD125" cm="1">
        <f t="array" ref="BD125">marketImpact()/12 + 1</f>
        <v>1.01</v>
      </c>
      <c r="BE125" cm="1">
        <f t="array" ref="BE125">marketImpact()/12 + 1</f>
        <v>1.01</v>
      </c>
      <c r="BF125" cm="1">
        <f t="array" ref="BF125">marketImpact()/12 + 1</f>
        <v>1.0175000000000001</v>
      </c>
      <c r="BG125" cm="1">
        <f t="array" ref="BG125">marketImpact()/12 + 1</f>
        <v>0.99250000000000005</v>
      </c>
      <c r="BH125" cm="1">
        <f t="array" ref="BH125">marketImpact()/12 + 1</f>
        <v>1.0175000000000001</v>
      </c>
      <c r="BI125" cm="1">
        <f t="array" ref="BI125">marketImpact()/12 + 1</f>
        <v>1.01</v>
      </c>
      <c r="BJ125" cm="1">
        <f t="array" ref="BJ125">marketImpact()/12 + 1</f>
        <v>1.01</v>
      </c>
      <c r="BK125" cm="1">
        <f t="array" ref="BK125">marketImpact()/12 + 1</f>
        <v>1.0175000000000001</v>
      </c>
      <c r="BL125" cm="1">
        <f t="array" ref="BL125">marketImpact()/12 + 1</f>
        <v>1.01</v>
      </c>
      <c r="BM125" cm="1">
        <f t="array" ref="BM125">marketImpact()/12 + 1</f>
        <v>1.01</v>
      </c>
      <c r="BN125" cm="1">
        <f t="array" ref="BN125">marketImpact()/12 + 1</f>
        <v>1.0175000000000001</v>
      </c>
      <c r="BO125" cm="1">
        <f t="array" ref="BO125">marketImpact()/12 + 1</f>
        <v>1.01</v>
      </c>
      <c r="BP125" cm="1">
        <f t="array" ref="BP125">marketImpact()/12 + 1</f>
        <v>1.01</v>
      </c>
      <c r="BQ125" cm="1">
        <f t="array" ref="BQ125">marketImpact()/12 + 1</f>
        <v>1.01</v>
      </c>
      <c r="BR125" cm="1">
        <f t="array" ref="BR125">marketImpact()/12 + 1</f>
        <v>1.01</v>
      </c>
      <c r="BS125" cm="1">
        <f t="array" ref="BS125">marketImpact()/12 + 1</f>
        <v>0.99250000000000005</v>
      </c>
      <c r="BT125" cm="1">
        <f t="array" ref="BT125">marketImpact()/12 + 1</f>
        <v>1.01</v>
      </c>
      <c r="BU125" cm="1">
        <f t="array" ref="BU125">marketImpact()/12 + 1</f>
        <v>1.0175000000000001</v>
      </c>
      <c r="BV125" cm="1">
        <f t="array" ref="BV125">marketImpact()/12 + 1</f>
        <v>1.01</v>
      </c>
      <c r="BW125" cm="1">
        <f t="array" ref="BW125">marketImpact()/12 + 1</f>
        <v>1.0175000000000001</v>
      </c>
      <c r="BX125" cm="1">
        <f t="array" ref="BX125">marketImpact()/12 + 1</f>
        <v>1.01</v>
      </c>
      <c r="BY125" cm="1">
        <f t="array" ref="BY125">marketImpact()/12 + 1</f>
        <v>0.99250000000000005</v>
      </c>
      <c r="BZ125" cm="1">
        <f t="array" ref="BZ125">marketImpact()/12 + 1</f>
        <v>1.0175000000000001</v>
      </c>
      <c r="CA125" cm="1">
        <f t="array" ref="CA125">marketImpact()/12 + 1</f>
        <v>1.01</v>
      </c>
      <c r="CB125" cm="1">
        <f t="array" ref="CB125">marketImpact()/12 + 1</f>
        <v>1.01</v>
      </c>
      <c r="CC125" cm="1">
        <f t="array" ref="CC125">marketImpact()/12 + 1</f>
        <v>1.0175000000000001</v>
      </c>
      <c r="CD125" cm="1">
        <f t="array" ref="CD125">marketImpact()/12 + 1</f>
        <v>1.01</v>
      </c>
      <c r="CE125" cm="1">
        <f t="array" ref="CE125">marketImpact()/12 + 1</f>
        <v>1.01</v>
      </c>
      <c r="CF125" cm="1">
        <f t="array" ref="CF125">marketImpact()/12 + 1</f>
        <v>1.01</v>
      </c>
      <c r="CG125" cm="1">
        <f t="array" ref="CG125">marketImpact()/12 + 1</f>
        <v>0.99250000000000005</v>
      </c>
      <c r="CH125" cm="1">
        <f t="array" ref="CH125">marketImpact()/12 + 1</f>
        <v>1.01</v>
      </c>
      <c r="CI125" cm="1">
        <f t="array" ref="CI125">marketImpact()/12 + 1</f>
        <v>1.0175000000000001</v>
      </c>
      <c r="CJ125" cm="1">
        <f t="array" ref="CJ125">marketImpact()/12 + 1</f>
        <v>1.01</v>
      </c>
      <c r="CK125" cm="1">
        <f t="array" ref="CK125">marketImpact()/12 + 1</f>
        <v>0.99250000000000005</v>
      </c>
      <c r="CL125" cm="1">
        <f t="array" ref="CL125">marketImpact()/12 + 1</f>
        <v>1.01</v>
      </c>
      <c r="CM125" cm="1">
        <f t="array" ref="CM125">marketImpact()/12 + 1</f>
        <v>1.01</v>
      </c>
      <c r="CN125" cm="1">
        <f t="array" ref="CN125">marketImpact()/12 + 1</f>
        <v>1.01</v>
      </c>
      <c r="CO125" cm="1">
        <f t="array" ref="CO125">marketImpact()/12 + 1</f>
        <v>1.0175000000000001</v>
      </c>
      <c r="CP125" cm="1">
        <f t="array" ref="CP125">marketImpact()/12 + 1</f>
        <v>0.99250000000000005</v>
      </c>
      <c r="CQ125" cm="1">
        <f t="array" ref="CQ125">marketImpact()/12 + 1</f>
        <v>1.01</v>
      </c>
      <c r="CR125" cm="1">
        <f t="array" ref="CR125">marketImpact()/12 + 1</f>
        <v>1.01</v>
      </c>
      <c r="CS125" cm="1">
        <f t="array" ref="CS125">marketImpact()/12 + 1</f>
        <v>1.0175000000000001</v>
      </c>
      <c r="CT125" cm="1">
        <f t="array" ref="CT125">marketImpact()/12 + 1</f>
        <v>1.01</v>
      </c>
      <c r="CU125" cm="1">
        <f t="array" ref="CU125">marketImpact()/12 + 1</f>
        <v>1.01</v>
      </c>
      <c r="CV125" cm="1">
        <f t="array" ref="CV125">marketImpact()/12 + 1</f>
        <v>1.01</v>
      </c>
      <c r="CW125" cm="1">
        <f t="array" ref="CW125">marketImpact()/12 + 1</f>
        <v>1.01</v>
      </c>
      <c r="CX125" cm="1">
        <f t="array" ref="CX125">marketImpact()/12 + 1</f>
        <v>1.01</v>
      </c>
      <c r="CY125" cm="1">
        <f t="array" ref="CY125">marketImpact()/12 + 1</f>
        <v>1.01</v>
      </c>
      <c r="CZ125" cm="1">
        <f t="array" ref="CZ125">marketImpact()/12 + 1</f>
        <v>1.0175000000000001</v>
      </c>
    </row>
    <row r="126" spans="2:104" x14ac:dyDescent="0.25">
      <c r="D126">
        <v>2</v>
      </c>
      <c r="E126">
        <f>E125</f>
        <v>1.01</v>
      </c>
      <c r="F126">
        <f t="shared" ref="F126:BQ126" si="204">F125</f>
        <v>1.01</v>
      </c>
      <c r="G126">
        <f t="shared" si="204"/>
        <v>1.0175000000000001</v>
      </c>
      <c r="H126">
        <f t="shared" si="204"/>
        <v>0.99250000000000005</v>
      </c>
      <c r="I126">
        <f t="shared" si="204"/>
        <v>1.0175000000000001</v>
      </c>
      <c r="J126">
        <f t="shared" si="204"/>
        <v>1.01</v>
      </c>
      <c r="K126">
        <f t="shared" si="204"/>
        <v>1.01</v>
      </c>
      <c r="L126">
        <f t="shared" si="204"/>
        <v>0.99250000000000005</v>
      </c>
      <c r="M126">
        <f t="shared" si="204"/>
        <v>1.01</v>
      </c>
      <c r="N126">
        <f t="shared" si="204"/>
        <v>1.01</v>
      </c>
      <c r="O126">
        <f t="shared" si="204"/>
        <v>1.01</v>
      </c>
      <c r="P126">
        <f t="shared" si="204"/>
        <v>1.01</v>
      </c>
      <c r="Q126">
        <f t="shared" si="204"/>
        <v>1.01</v>
      </c>
      <c r="R126">
        <f t="shared" si="204"/>
        <v>1.01</v>
      </c>
      <c r="S126">
        <f t="shared" si="204"/>
        <v>1.01</v>
      </c>
      <c r="T126">
        <f t="shared" si="204"/>
        <v>1.01</v>
      </c>
      <c r="U126">
        <f t="shared" si="204"/>
        <v>1.01</v>
      </c>
      <c r="V126">
        <f t="shared" si="204"/>
        <v>1.01</v>
      </c>
      <c r="W126">
        <f t="shared" si="204"/>
        <v>1.01</v>
      </c>
      <c r="X126">
        <f t="shared" si="204"/>
        <v>0.99250000000000005</v>
      </c>
      <c r="Y126">
        <f t="shared" si="204"/>
        <v>0.99250000000000005</v>
      </c>
      <c r="Z126">
        <f t="shared" si="204"/>
        <v>1.01</v>
      </c>
      <c r="AA126">
        <f t="shared" si="204"/>
        <v>1.01</v>
      </c>
      <c r="AB126">
        <f t="shared" si="204"/>
        <v>1.01</v>
      </c>
      <c r="AC126">
        <f t="shared" si="204"/>
        <v>1.01</v>
      </c>
      <c r="AD126">
        <f t="shared" si="204"/>
        <v>1.01</v>
      </c>
      <c r="AE126">
        <f t="shared" si="204"/>
        <v>1.01</v>
      </c>
      <c r="AF126">
        <f t="shared" si="204"/>
        <v>1.0175000000000001</v>
      </c>
      <c r="AG126">
        <f t="shared" si="204"/>
        <v>1.01</v>
      </c>
      <c r="AH126">
        <f t="shared" si="204"/>
        <v>1.01</v>
      </c>
      <c r="AI126">
        <f t="shared" si="204"/>
        <v>0.99250000000000005</v>
      </c>
      <c r="AJ126">
        <f t="shared" si="204"/>
        <v>1.01</v>
      </c>
      <c r="AK126">
        <f t="shared" si="204"/>
        <v>1.01</v>
      </c>
      <c r="AL126">
        <f t="shared" si="204"/>
        <v>1.01</v>
      </c>
      <c r="AM126">
        <f t="shared" si="204"/>
        <v>1.01</v>
      </c>
      <c r="AN126">
        <f t="shared" si="204"/>
        <v>1.01</v>
      </c>
      <c r="AO126">
        <f t="shared" si="204"/>
        <v>1.01</v>
      </c>
      <c r="AP126">
        <f t="shared" si="204"/>
        <v>0.99250000000000005</v>
      </c>
      <c r="AQ126">
        <f t="shared" si="204"/>
        <v>1.01</v>
      </c>
      <c r="AR126">
        <f t="shared" si="204"/>
        <v>1.0175000000000001</v>
      </c>
      <c r="AS126">
        <f t="shared" si="204"/>
        <v>1.01</v>
      </c>
      <c r="AT126">
        <f t="shared" si="204"/>
        <v>1.0175000000000001</v>
      </c>
      <c r="AU126">
        <f t="shared" si="204"/>
        <v>1.0175000000000001</v>
      </c>
      <c r="AV126">
        <f t="shared" si="204"/>
        <v>0.99250000000000005</v>
      </c>
      <c r="AW126">
        <f t="shared" si="204"/>
        <v>0.99250000000000005</v>
      </c>
      <c r="AX126">
        <f t="shared" si="204"/>
        <v>1.01</v>
      </c>
      <c r="AY126">
        <f t="shared" si="204"/>
        <v>1.01</v>
      </c>
      <c r="AZ126">
        <f t="shared" si="204"/>
        <v>1.01</v>
      </c>
      <c r="BA126">
        <f t="shared" si="204"/>
        <v>1.01</v>
      </c>
      <c r="BB126">
        <f t="shared" si="204"/>
        <v>1.01</v>
      </c>
      <c r="BC126">
        <f t="shared" si="204"/>
        <v>1.01</v>
      </c>
      <c r="BD126">
        <f t="shared" si="204"/>
        <v>1.01</v>
      </c>
      <c r="BE126">
        <f t="shared" si="204"/>
        <v>1.01</v>
      </c>
      <c r="BF126">
        <f t="shared" si="204"/>
        <v>1.0175000000000001</v>
      </c>
      <c r="BG126">
        <f t="shared" si="204"/>
        <v>0.99250000000000005</v>
      </c>
      <c r="BH126">
        <f t="shared" si="204"/>
        <v>1.0175000000000001</v>
      </c>
      <c r="BI126">
        <f t="shared" si="204"/>
        <v>1.01</v>
      </c>
      <c r="BJ126">
        <f t="shared" si="204"/>
        <v>1.01</v>
      </c>
      <c r="BK126">
        <f t="shared" si="204"/>
        <v>1.0175000000000001</v>
      </c>
      <c r="BL126">
        <f t="shared" si="204"/>
        <v>1.01</v>
      </c>
      <c r="BM126">
        <f t="shared" si="204"/>
        <v>1.01</v>
      </c>
      <c r="BN126">
        <f t="shared" si="204"/>
        <v>1.0175000000000001</v>
      </c>
      <c r="BO126">
        <f t="shared" si="204"/>
        <v>1.01</v>
      </c>
      <c r="BP126">
        <f t="shared" si="204"/>
        <v>1.01</v>
      </c>
      <c r="BQ126">
        <f t="shared" si="204"/>
        <v>1.01</v>
      </c>
      <c r="BR126">
        <f t="shared" ref="BR126:CZ126" si="205">BR125</f>
        <v>1.01</v>
      </c>
      <c r="BS126">
        <f t="shared" si="205"/>
        <v>0.99250000000000005</v>
      </c>
      <c r="BT126">
        <f t="shared" si="205"/>
        <v>1.01</v>
      </c>
      <c r="BU126">
        <f t="shared" si="205"/>
        <v>1.0175000000000001</v>
      </c>
      <c r="BV126">
        <f t="shared" si="205"/>
        <v>1.01</v>
      </c>
      <c r="BW126">
        <f t="shared" si="205"/>
        <v>1.0175000000000001</v>
      </c>
      <c r="BX126">
        <f t="shared" si="205"/>
        <v>1.01</v>
      </c>
      <c r="BY126">
        <f t="shared" si="205"/>
        <v>0.99250000000000005</v>
      </c>
      <c r="BZ126">
        <f t="shared" si="205"/>
        <v>1.0175000000000001</v>
      </c>
      <c r="CA126">
        <f t="shared" si="205"/>
        <v>1.01</v>
      </c>
      <c r="CB126">
        <f t="shared" si="205"/>
        <v>1.01</v>
      </c>
      <c r="CC126">
        <f t="shared" si="205"/>
        <v>1.0175000000000001</v>
      </c>
      <c r="CD126">
        <f t="shared" si="205"/>
        <v>1.01</v>
      </c>
      <c r="CE126">
        <f t="shared" si="205"/>
        <v>1.01</v>
      </c>
      <c r="CF126">
        <f t="shared" si="205"/>
        <v>1.01</v>
      </c>
      <c r="CG126">
        <f t="shared" si="205"/>
        <v>0.99250000000000005</v>
      </c>
      <c r="CH126">
        <f t="shared" si="205"/>
        <v>1.01</v>
      </c>
      <c r="CI126">
        <f t="shared" si="205"/>
        <v>1.0175000000000001</v>
      </c>
      <c r="CJ126">
        <f t="shared" si="205"/>
        <v>1.01</v>
      </c>
      <c r="CK126">
        <f t="shared" si="205"/>
        <v>0.99250000000000005</v>
      </c>
      <c r="CL126">
        <f t="shared" si="205"/>
        <v>1.01</v>
      </c>
      <c r="CM126">
        <f t="shared" si="205"/>
        <v>1.01</v>
      </c>
      <c r="CN126">
        <f t="shared" si="205"/>
        <v>1.01</v>
      </c>
      <c r="CO126">
        <f t="shared" si="205"/>
        <v>1.0175000000000001</v>
      </c>
      <c r="CP126">
        <f t="shared" si="205"/>
        <v>0.99250000000000005</v>
      </c>
      <c r="CQ126">
        <f t="shared" si="205"/>
        <v>1.01</v>
      </c>
      <c r="CR126">
        <f t="shared" si="205"/>
        <v>1.01</v>
      </c>
      <c r="CS126">
        <f t="shared" si="205"/>
        <v>1.0175000000000001</v>
      </c>
      <c r="CT126">
        <f t="shared" si="205"/>
        <v>1.01</v>
      </c>
      <c r="CU126">
        <f t="shared" si="205"/>
        <v>1.01</v>
      </c>
      <c r="CV126">
        <f t="shared" si="205"/>
        <v>1.01</v>
      </c>
      <c r="CW126">
        <f t="shared" si="205"/>
        <v>1.01</v>
      </c>
      <c r="CX126">
        <f t="shared" si="205"/>
        <v>1.01</v>
      </c>
      <c r="CY126">
        <f t="shared" si="205"/>
        <v>1.01</v>
      </c>
      <c r="CZ126">
        <f t="shared" si="205"/>
        <v>1.0175000000000001</v>
      </c>
    </row>
    <row r="127" spans="2:104" x14ac:dyDescent="0.25">
      <c r="D127">
        <v>3</v>
      </c>
      <c r="E127" cm="1">
        <f t="array" ref="E127">marketImpact()/12 + 1</f>
        <v>1.01</v>
      </c>
      <c r="F127" cm="1">
        <f t="array" ref="F127">marketImpact()/12 + 1</f>
        <v>1.01</v>
      </c>
      <c r="G127" cm="1">
        <f t="array" ref="G127">marketImpact()/12 + 1</f>
        <v>1.01</v>
      </c>
      <c r="H127" cm="1">
        <f t="array" ref="H127">marketImpact()/12 + 1</f>
        <v>1.01</v>
      </c>
      <c r="I127" cm="1">
        <f t="array" ref="I127">marketImpact()/12 + 1</f>
        <v>1.0175000000000001</v>
      </c>
      <c r="J127" cm="1">
        <f t="array" ref="J127">marketImpact()/12 + 1</f>
        <v>1.01</v>
      </c>
      <c r="K127" cm="1">
        <f t="array" ref="K127">marketImpact()/12 + 1</f>
        <v>1.01</v>
      </c>
      <c r="L127" cm="1">
        <f t="array" ref="L127">marketImpact()/12 + 1</f>
        <v>1.01</v>
      </c>
      <c r="M127" cm="1">
        <f t="array" ref="M127">marketImpact()/12 + 1</f>
        <v>1.01</v>
      </c>
      <c r="N127" cm="1">
        <f t="array" ref="N127">marketImpact()/12 + 1</f>
        <v>1.01</v>
      </c>
      <c r="O127" cm="1">
        <f t="array" ref="O127">marketImpact()/12 + 1</f>
        <v>1.01</v>
      </c>
      <c r="P127" cm="1">
        <f t="array" ref="P127">marketImpact()/12 + 1</f>
        <v>1.0175000000000001</v>
      </c>
      <c r="Q127" cm="1">
        <f t="array" ref="Q127">marketImpact()/12 + 1</f>
        <v>1.01</v>
      </c>
      <c r="R127" cm="1">
        <f t="array" ref="R127">marketImpact()/12 + 1</f>
        <v>1.0175000000000001</v>
      </c>
      <c r="S127" cm="1">
        <f t="array" ref="S127">marketImpact()/12 + 1</f>
        <v>1.01</v>
      </c>
      <c r="T127" cm="1">
        <f t="array" ref="T127">marketImpact()/12 + 1</f>
        <v>1.0175000000000001</v>
      </c>
      <c r="U127" cm="1">
        <f t="array" ref="U127">marketImpact()/12 + 1</f>
        <v>1.01</v>
      </c>
      <c r="V127" cm="1">
        <f t="array" ref="V127">marketImpact()/12 + 1</f>
        <v>1.01</v>
      </c>
      <c r="W127" cm="1">
        <f t="array" ref="W127">marketImpact()/12 + 1</f>
        <v>1.0175000000000001</v>
      </c>
      <c r="X127" cm="1">
        <f t="array" ref="X127">marketImpact()/12 + 1</f>
        <v>1.01</v>
      </c>
      <c r="Y127" cm="1">
        <f t="array" ref="Y127">marketImpact()/12 + 1</f>
        <v>1.01</v>
      </c>
      <c r="Z127" cm="1">
        <f t="array" ref="Z127">marketImpact()/12 + 1</f>
        <v>1.01</v>
      </c>
      <c r="AA127" cm="1">
        <f t="array" ref="AA127">marketImpact()/12 + 1</f>
        <v>1.01</v>
      </c>
      <c r="AB127" cm="1">
        <f t="array" ref="AB127">marketImpact()/12 + 1</f>
        <v>1.01</v>
      </c>
      <c r="AC127" cm="1">
        <f t="array" ref="AC127">marketImpact()/12 + 1</f>
        <v>1.01</v>
      </c>
      <c r="AD127" cm="1">
        <f t="array" ref="AD127">marketImpact()/12 + 1</f>
        <v>1.0175000000000001</v>
      </c>
      <c r="AE127" cm="1">
        <f t="array" ref="AE127">marketImpact()/12 + 1</f>
        <v>1.0175000000000001</v>
      </c>
      <c r="AF127" cm="1">
        <f t="array" ref="AF127">marketImpact()/12 + 1</f>
        <v>1.01</v>
      </c>
      <c r="AG127" cm="1">
        <f t="array" ref="AG127">marketImpact()/12 + 1</f>
        <v>1.01</v>
      </c>
      <c r="AH127" cm="1">
        <f t="array" ref="AH127">marketImpact()/12 + 1</f>
        <v>1.01</v>
      </c>
      <c r="AI127" cm="1">
        <f t="array" ref="AI127">marketImpact()/12 + 1</f>
        <v>1.01</v>
      </c>
      <c r="AJ127" cm="1">
        <f t="array" ref="AJ127">marketImpact()/12 + 1</f>
        <v>1.01</v>
      </c>
      <c r="AK127" cm="1">
        <f t="array" ref="AK127">marketImpact()/12 + 1</f>
        <v>1.01</v>
      </c>
      <c r="AL127" cm="1">
        <f t="array" ref="AL127">marketImpact()/12 + 1</f>
        <v>1.01</v>
      </c>
      <c r="AM127" cm="1">
        <f t="array" ref="AM127">marketImpact()/12 + 1</f>
        <v>1.01</v>
      </c>
      <c r="AN127" cm="1">
        <f t="array" ref="AN127">marketImpact()/12 + 1</f>
        <v>1.01</v>
      </c>
      <c r="AO127" cm="1">
        <f t="array" ref="AO127">marketImpact()/12 + 1</f>
        <v>1.01</v>
      </c>
      <c r="AP127" cm="1">
        <f t="array" ref="AP127">marketImpact()/12 + 1</f>
        <v>1.01</v>
      </c>
      <c r="AQ127" cm="1">
        <f t="array" ref="AQ127">marketImpact()/12 + 1</f>
        <v>0.99250000000000005</v>
      </c>
      <c r="AR127" cm="1">
        <f t="array" ref="AR127">marketImpact()/12 + 1</f>
        <v>1.01</v>
      </c>
      <c r="AS127" cm="1">
        <f t="array" ref="AS127">marketImpact()/12 + 1</f>
        <v>1.01</v>
      </c>
      <c r="AT127" cm="1">
        <f t="array" ref="AT127">marketImpact()/12 + 1</f>
        <v>1.01</v>
      </c>
      <c r="AU127" cm="1">
        <f t="array" ref="AU127">marketImpact()/12 + 1</f>
        <v>1.01</v>
      </c>
      <c r="AV127" cm="1">
        <f t="array" ref="AV127">marketImpact()/12 + 1</f>
        <v>1.01</v>
      </c>
      <c r="AW127" cm="1">
        <f t="array" ref="AW127">marketImpact()/12 + 1</f>
        <v>0.99250000000000005</v>
      </c>
      <c r="AX127" cm="1">
        <f t="array" ref="AX127">marketImpact()/12 + 1</f>
        <v>1.01</v>
      </c>
      <c r="AY127" cm="1">
        <f t="array" ref="AY127">marketImpact()/12 + 1</f>
        <v>1.01</v>
      </c>
      <c r="AZ127" cm="1">
        <f t="array" ref="AZ127">marketImpact()/12 + 1</f>
        <v>1.01</v>
      </c>
      <c r="BA127" cm="1">
        <f t="array" ref="BA127">marketImpact()/12 + 1</f>
        <v>1.01</v>
      </c>
      <c r="BB127" cm="1">
        <f t="array" ref="BB127">marketImpact()/12 + 1</f>
        <v>1.01</v>
      </c>
      <c r="BC127" cm="1">
        <f t="array" ref="BC127">marketImpact()/12 + 1</f>
        <v>1.0175000000000001</v>
      </c>
      <c r="BD127" cm="1">
        <f t="array" ref="BD127">marketImpact()/12 + 1</f>
        <v>1.01</v>
      </c>
      <c r="BE127" cm="1">
        <f t="array" ref="BE127">marketImpact()/12 + 1</f>
        <v>1.0175000000000001</v>
      </c>
      <c r="BF127" cm="1">
        <f t="array" ref="BF127">marketImpact()/12 + 1</f>
        <v>1.0175000000000001</v>
      </c>
      <c r="BG127" cm="1">
        <f t="array" ref="BG127">marketImpact()/12 + 1</f>
        <v>1.01</v>
      </c>
      <c r="BH127" cm="1">
        <f t="array" ref="BH127">marketImpact()/12 + 1</f>
        <v>1.01</v>
      </c>
      <c r="BI127" cm="1">
        <f t="array" ref="BI127">marketImpact()/12 + 1</f>
        <v>1.01</v>
      </c>
      <c r="BJ127" cm="1">
        <f t="array" ref="BJ127">marketImpact()/12 + 1</f>
        <v>1.01</v>
      </c>
      <c r="BK127" cm="1">
        <f t="array" ref="BK127">marketImpact()/12 + 1</f>
        <v>1.0175000000000001</v>
      </c>
      <c r="BL127" cm="1">
        <f t="array" ref="BL127">marketImpact()/12 + 1</f>
        <v>1.01</v>
      </c>
      <c r="BM127" cm="1">
        <f t="array" ref="BM127">marketImpact()/12 + 1</f>
        <v>1.01</v>
      </c>
      <c r="BN127" cm="1">
        <f t="array" ref="BN127">marketImpact()/12 + 1</f>
        <v>1.0175000000000001</v>
      </c>
      <c r="BO127" cm="1">
        <f t="array" ref="BO127">marketImpact()/12 + 1</f>
        <v>1.01</v>
      </c>
      <c r="BP127" cm="1">
        <f t="array" ref="BP127">marketImpact()/12 + 1</f>
        <v>1.01</v>
      </c>
      <c r="BQ127" cm="1">
        <f t="array" ref="BQ127">marketImpact()/12 + 1</f>
        <v>0.99250000000000005</v>
      </c>
      <c r="BR127" cm="1">
        <f t="array" ref="BR127">marketImpact()/12 + 1</f>
        <v>1.01</v>
      </c>
      <c r="BS127" cm="1">
        <f t="array" ref="BS127">marketImpact()/12 + 1</f>
        <v>1.01</v>
      </c>
      <c r="BT127" cm="1">
        <f t="array" ref="BT127">marketImpact()/12 + 1</f>
        <v>1.01</v>
      </c>
      <c r="BU127" cm="1">
        <f t="array" ref="BU127">marketImpact()/12 + 1</f>
        <v>1.0175000000000001</v>
      </c>
      <c r="BV127" cm="1">
        <f t="array" ref="BV127">marketImpact()/12 + 1</f>
        <v>0.99250000000000005</v>
      </c>
      <c r="BW127" cm="1">
        <f t="array" ref="BW127">marketImpact()/12 + 1</f>
        <v>1.01</v>
      </c>
      <c r="BX127" cm="1">
        <f t="array" ref="BX127">marketImpact()/12 + 1</f>
        <v>0.99250000000000005</v>
      </c>
      <c r="BY127" cm="1">
        <f t="array" ref="BY127">marketImpact()/12 + 1</f>
        <v>1.01</v>
      </c>
      <c r="BZ127" cm="1">
        <f t="array" ref="BZ127">marketImpact()/12 + 1</f>
        <v>0.99250000000000005</v>
      </c>
      <c r="CA127" cm="1">
        <f t="array" ref="CA127">marketImpact()/12 + 1</f>
        <v>1.01</v>
      </c>
      <c r="CB127" cm="1">
        <f t="array" ref="CB127">marketImpact()/12 + 1</f>
        <v>1.01</v>
      </c>
      <c r="CC127" cm="1">
        <f t="array" ref="CC127">marketImpact()/12 + 1</f>
        <v>1.01</v>
      </c>
      <c r="CD127" cm="1">
        <f t="array" ref="CD127">marketImpact()/12 + 1</f>
        <v>1.0175000000000001</v>
      </c>
      <c r="CE127" cm="1">
        <f t="array" ref="CE127">marketImpact()/12 + 1</f>
        <v>1.01</v>
      </c>
      <c r="CF127" cm="1">
        <f t="array" ref="CF127">marketImpact()/12 + 1</f>
        <v>1.01</v>
      </c>
      <c r="CG127" cm="1">
        <f t="array" ref="CG127">marketImpact()/12 + 1</f>
        <v>1.0175000000000001</v>
      </c>
      <c r="CH127" cm="1">
        <f t="array" ref="CH127">marketImpact()/12 + 1</f>
        <v>0.99250000000000005</v>
      </c>
      <c r="CI127" cm="1">
        <f t="array" ref="CI127">marketImpact()/12 + 1</f>
        <v>1.01</v>
      </c>
      <c r="CJ127" cm="1">
        <f t="array" ref="CJ127">marketImpact()/12 + 1</f>
        <v>1.01</v>
      </c>
      <c r="CK127" cm="1">
        <f t="array" ref="CK127">marketImpact()/12 + 1</f>
        <v>1.01</v>
      </c>
      <c r="CL127" cm="1">
        <f t="array" ref="CL127">marketImpact()/12 + 1</f>
        <v>1.0175000000000001</v>
      </c>
      <c r="CM127" cm="1">
        <f t="array" ref="CM127">marketImpact()/12 + 1</f>
        <v>1.01</v>
      </c>
      <c r="CN127" cm="1">
        <f t="array" ref="CN127">marketImpact()/12 + 1</f>
        <v>1.01</v>
      </c>
      <c r="CO127" cm="1">
        <f t="array" ref="CO127">marketImpact()/12 + 1</f>
        <v>1.0175000000000001</v>
      </c>
      <c r="CP127" cm="1">
        <f t="array" ref="CP127">marketImpact()/12 + 1</f>
        <v>1.01</v>
      </c>
      <c r="CQ127" cm="1">
        <f t="array" ref="CQ127">marketImpact()/12 + 1</f>
        <v>0.99250000000000005</v>
      </c>
      <c r="CR127" cm="1">
        <f t="array" ref="CR127">marketImpact()/12 + 1</f>
        <v>1.0175000000000001</v>
      </c>
      <c r="CS127" cm="1">
        <f t="array" ref="CS127">marketImpact()/12 + 1</f>
        <v>1.01</v>
      </c>
      <c r="CT127" cm="1">
        <f t="array" ref="CT127">marketImpact()/12 + 1</f>
        <v>1.01</v>
      </c>
      <c r="CU127" cm="1">
        <f t="array" ref="CU127">marketImpact()/12 + 1</f>
        <v>1.01</v>
      </c>
      <c r="CV127" cm="1">
        <f t="array" ref="CV127">marketImpact()/12 + 1</f>
        <v>0.99250000000000005</v>
      </c>
      <c r="CW127" cm="1">
        <f t="array" ref="CW127">marketImpact()/12 + 1</f>
        <v>1.01</v>
      </c>
      <c r="CX127" cm="1">
        <f t="array" ref="CX127">marketImpact()/12 + 1</f>
        <v>1.01</v>
      </c>
      <c r="CY127" cm="1">
        <f t="array" ref="CY127">marketImpact()/12 + 1</f>
        <v>1.0175000000000001</v>
      </c>
      <c r="CZ127" cm="1">
        <f t="array" ref="CZ127">marketImpact()/12 + 1</f>
        <v>1.01</v>
      </c>
    </row>
    <row r="128" spans="2:104" x14ac:dyDescent="0.25">
      <c r="D128">
        <v>4</v>
      </c>
      <c r="E128">
        <f>E127</f>
        <v>1.01</v>
      </c>
      <c r="F128">
        <f t="shared" ref="F128:BQ128" si="206">F127</f>
        <v>1.01</v>
      </c>
      <c r="G128">
        <f t="shared" si="206"/>
        <v>1.01</v>
      </c>
      <c r="H128">
        <f t="shared" si="206"/>
        <v>1.01</v>
      </c>
      <c r="I128">
        <f t="shared" si="206"/>
        <v>1.0175000000000001</v>
      </c>
      <c r="J128">
        <f t="shared" si="206"/>
        <v>1.01</v>
      </c>
      <c r="K128">
        <f t="shared" si="206"/>
        <v>1.01</v>
      </c>
      <c r="L128">
        <f t="shared" si="206"/>
        <v>1.01</v>
      </c>
      <c r="M128">
        <f t="shared" si="206"/>
        <v>1.01</v>
      </c>
      <c r="N128">
        <f t="shared" si="206"/>
        <v>1.01</v>
      </c>
      <c r="O128">
        <f t="shared" si="206"/>
        <v>1.01</v>
      </c>
      <c r="P128">
        <f t="shared" si="206"/>
        <v>1.0175000000000001</v>
      </c>
      <c r="Q128">
        <f t="shared" si="206"/>
        <v>1.01</v>
      </c>
      <c r="R128">
        <f t="shared" si="206"/>
        <v>1.0175000000000001</v>
      </c>
      <c r="S128">
        <f t="shared" si="206"/>
        <v>1.01</v>
      </c>
      <c r="T128">
        <f t="shared" si="206"/>
        <v>1.0175000000000001</v>
      </c>
      <c r="U128">
        <f t="shared" si="206"/>
        <v>1.01</v>
      </c>
      <c r="V128">
        <f t="shared" si="206"/>
        <v>1.01</v>
      </c>
      <c r="W128">
        <f t="shared" si="206"/>
        <v>1.0175000000000001</v>
      </c>
      <c r="X128">
        <f t="shared" si="206"/>
        <v>1.01</v>
      </c>
      <c r="Y128">
        <f t="shared" si="206"/>
        <v>1.01</v>
      </c>
      <c r="Z128">
        <f t="shared" si="206"/>
        <v>1.01</v>
      </c>
      <c r="AA128">
        <f t="shared" si="206"/>
        <v>1.01</v>
      </c>
      <c r="AB128">
        <f t="shared" si="206"/>
        <v>1.01</v>
      </c>
      <c r="AC128">
        <f t="shared" si="206"/>
        <v>1.01</v>
      </c>
      <c r="AD128">
        <f t="shared" si="206"/>
        <v>1.0175000000000001</v>
      </c>
      <c r="AE128">
        <f t="shared" si="206"/>
        <v>1.0175000000000001</v>
      </c>
      <c r="AF128">
        <f t="shared" si="206"/>
        <v>1.01</v>
      </c>
      <c r="AG128">
        <f t="shared" si="206"/>
        <v>1.01</v>
      </c>
      <c r="AH128">
        <f t="shared" si="206"/>
        <v>1.01</v>
      </c>
      <c r="AI128">
        <f t="shared" si="206"/>
        <v>1.01</v>
      </c>
      <c r="AJ128">
        <f t="shared" si="206"/>
        <v>1.01</v>
      </c>
      <c r="AK128">
        <f t="shared" si="206"/>
        <v>1.01</v>
      </c>
      <c r="AL128">
        <f t="shared" si="206"/>
        <v>1.01</v>
      </c>
      <c r="AM128">
        <f t="shared" si="206"/>
        <v>1.01</v>
      </c>
      <c r="AN128">
        <f t="shared" si="206"/>
        <v>1.01</v>
      </c>
      <c r="AO128">
        <f t="shared" si="206"/>
        <v>1.01</v>
      </c>
      <c r="AP128">
        <f t="shared" si="206"/>
        <v>1.01</v>
      </c>
      <c r="AQ128">
        <f t="shared" si="206"/>
        <v>0.99250000000000005</v>
      </c>
      <c r="AR128">
        <f t="shared" si="206"/>
        <v>1.01</v>
      </c>
      <c r="AS128">
        <f t="shared" si="206"/>
        <v>1.01</v>
      </c>
      <c r="AT128">
        <f t="shared" si="206"/>
        <v>1.01</v>
      </c>
      <c r="AU128">
        <f t="shared" si="206"/>
        <v>1.01</v>
      </c>
      <c r="AV128">
        <f t="shared" si="206"/>
        <v>1.01</v>
      </c>
      <c r="AW128">
        <f t="shared" si="206"/>
        <v>0.99250000000000005</v>
      </c>
      <c r="AX128">
        <f t="shared" si="206"/>
        <v>1.01</v>
      </c>
      <c r="AY128">
        <f t="shared" si="206"/>
        <v>1.01</v>
      </c>
      <c r="AZ128">
        <f t="shared" si="206"/>
        <v>1.01</v>
      </c>
      <c r="BA128">
        <f t="shared" si="206"/>
        <v>1.01</v>
      </c>
      <c r="BB128">
        <f t="shared" si="206"/>
        <v>1.01</v>
      </c>
      <c r="BC128">
        <f t="shared" si="206"/>
        <v>1.0175000000000001</v>
      </c>
      <c r="BD128">
        <f t="shared" si="206"/>
        <v>1.01</v>
      </c>
      <c r="BE128">
        <f t="shared" si="206"/>
        <v>1.0175000000000001</v>
      </c>
      <c r="BF128">
        <f t="shared" si="206"/>
        <v>1.0175000000000001</v>
      </c>
      <c r="BG128">
        <f t="shared" si="206"/>
        <v>1.01</v>
      </c>
      <c r="BH128">
        <f t="shared" si="206"/>
        <v>1.01</v>
      </c>
      <c r="BI128">
        <f t="shared" si="206"/>
        <v>1.01</v>
      </c>
      <c r="BJ128">
        <f t="shared" si="206"/>
        <v>1.01</v>
      </c>
      <c r="BK128">
        <f t="shared" si="206"/>
        <v>1.0175000000000001</v>
      </c>
      <c r="BL128">
        <f t="shared" si="206"/>
        <v>1.01</v>
      </c>
      <c r="BM128">
        <f t="shared" si="206"/>
        <v>1.01</v>
      </c>
      <c r="BN128">
        <f t="shared" si="206"/>
        <v>1.0175000000000001</v>
      </c>
      <c r="BO128">
        <f t="shared" si="206"/>
        <v>1.01</v>
      </c>
      <c r="BP128">
        <f t="shared" si="206"/>
        <v>1.01</v>
      </c>
      <c r="BQ128">
        <f t="shared" si="206"/>
        <v>0.99250000000000005</v>
      </c>
      <c r="BR128">
        <f t="shared" ref="BR128:CZ128" si="207">BR127</f>
        <v>1.01</v>
      </c>
      <c r="BS128">
        <f t="shared" si="207"/>
        <v>1.01</v>
      </c>
      <c r="BT128">
        <f t="shared" si="207"/>
        <v>1.01</v>
      </c>
      <c r="BU128">
        <f t="shared" si="207"/>
        <v>1.0175000000000001</v>
      </c>
      <c r="BV128">
        <f t="shared" si="207"/>
        <v>0.99250000000000005</v>
      </c>
      <c r="BW128">
        <f t="shared" si="207"/>
        <v>1.01</v>
      </c>
      <c r="BX128">
        <f t="shared" si="207"/>
        <v>0.99250000000000005</v>
      </c>
      <c r="BY128">
        <f t="shared" si="207"/>
        <v>1.01</v>
      </c>
      <c r="BZ128">
        <f t="shared" si="207"/>
        <v>0.99250000000000005</v>
      </c>
      <c r="CA128">
        <f t="shared" si="207"/>
        <v>1.01</v>
      </c>
      <c r="CB128">
        <f t="shared" si="207"/>
        <v>1.01</v>
      </c>
      <c r="CC128">
        <f t="shared" si="207"/>
        <v>1.01</v>
      </c>
      <c r="CD128">
        <f t="shared" si="207"/>
        <v>1.0175000000000001</v>
      </c>
      <c r="CE128">
        <f t="shared" si="207"/>
        <v>1.01</v>
      </c>
      <c r="CF128">
        <f t="shared" si="207"/>
        <v>1.01</v>
      </c>
      <c r="CG128">
        <f t="shared" si="207"/>
        <v>1.0175000000000001</v>
      </c>
      <c r="CH128">
        <f t="shared" si="207"/>
        <v>0.99250000000000005</v>
      </c>
      <c r="CI128">
        <f t="shared" si="207"/>
        <v>1.01</v>
      </c>
      <c r="CJ128">
        <f t="shared" si="207"/>
        <v>1.01</v>
      </c>
      <c r="CK128">
        <f t="shared" si="207"/>
        <v>1.01</v>
      </c>
      <c r="CL128">
        <f t="shared" si="207"/>
        <v>1.0175000000000001</v>
      </c>
      <c r="CM128">
        <f t="shared" si="207"/>
        <v>1.01</v>
      </c>
      <c r="CN128">
        <f t="shared" si="207"/>
        <v>1.01</v>
      </c>
      <c r="CO128">
        <f t="shared" si="207"/>
        <v>1.0175000000000001</v>
      </c>
      <c r="CP128">
        <f t="shared" si="207"/>
        <v>1.01</v>
      </c>
      <c r="CQ128">
        <f t="shared" si="207"/>
        <v>0.99250000000000005</v>
      </c>
      <c r="CR128">
        <f t="shared" si="207"/>
        <v>1.0175000000000001</v>
      </c>
      <c r="CS128">
        <f t="shared" si="207"/>
        <v>1.01</v>
      </c>
      <c r="CT128">
        <f t="shared" si="207"/>
        <v>1.01</v>
      </c>
      <c r="CU128">
        <f t="shared" si="207"/>
        <v>1.01</v>
      </c>
      <c r="CV128">
        <f t="shared" si="207"/>
        <v>0.99250000000000005</v>
      </c>
      <c r="CW128">
        <f t="shared" si="207"/>
        <v>1.01</v>
      </c>
      <c r="CX128">
        <f t="shared" si="207"/>
        <v>1.01</v>
      </c>
      <c r="CY128">
        <f t="shared" si="207"/>
        <v>1.0175000000000001</v>
      </c>
      <c r="CZ128">
        <f t="shared" si="207"/>
        <v>1.01</v>
      </c>
    </row>
    <row r="129" spans="4:104" x14ac:dyDescent="0.25">
      <c r="D129">
        <v>5</v>
      </c>
      <c r="E129">
        <f>E127</f>
        <v>1.01</v>
      </c>
      <c r="F129">
        <f t="shared" ref="F129:BQ129" si="208">F127</f>
        <v>1.01</v>
      </c>
      <c r="G129">
        <f t="shared" si="208"/>
        <v>1.01</v>
      </c>
      <c r="H129">
        <f t="shared" si="208"/>
        <v>1.01</v>
      </c>
      <c r="I129">
        <f t="shared" si="208"/>
        <v>1.0175000000000001</v>
      </c>
      <c r="J129">
        <f t="shared" si="208"/>
        <v>1.01</v>
      </c>
      <c r="K129">
        <f t="shared" si="208"/>
        <v>1.01</v>
      </c>
      <c r="L129">
        <f t="shared" si="208"/>
        <v>1.01</v>
      </c>
      <c r="M129">
        <f t="shared" si="208"/>
        <v>1.01</v>
      </c>
      <c r="N129">
        <f t="shared" si="208"/>
        <v>1.01</v>
      </c>
      <c r="O129">
        <f t="shared" si="208"/>
        <v>1.01</v>
      </c>
      <c r="P129">
        <f t="shared" si="208"/>
        <v>1.0175000000000001</v>
      </c>
      <c r="Q129">
        <f t="shared" si="208"/>
        <v>1.01</v>
      </c>
      <c r="R129">
        <f t="shared" si="208"/>
        <v>1.0175000000000001</v>
      </c>
      <c r="S129">
        <f t="shared" si="208"/>
        <v>1.01</v>
      </c>
      <c r="T129">
        <f t="shared" si="208"/>
        <v>1.0175000000000001</v>
      </c>
      <c r="U129">
        <f t="shared" si="208"/>
        <v>1.01</v>
      </c>
      <c r="V129">
        <f t="shared" si="208"/>
        <v>1.01</v>
      </c>
      <c r="W129">
        <f t="shared" si="208"/>
        <v>1.0175000000000001</v>
      </c>
      <c r="X129">
        <f t="shared" si="208"/>
        <v>1.01</v>
      </c>
      <c r="Y129">
        <f t="shared" si="208"/>
        <v>1.01</v>
      </c>
      <c r="Z129">
        <f t="shared" si="208"/>
        <v>1.01</v>
      </c>
      <c r="AA129">
        <f t="shared" si="208"/>
        <v>1.01</v>
      </c>
      <c r="AB129">
        <f t="shared" si="208"/>
        <v>1.01</v>
      </c>
      <c r="AC129">
        <f t="shared" si="208"/>
        <v>1.01</v>
      </c>
      <c r="AD129">
        <f t="shared" si="208"/>
        <v>1.0175000000000001</v>
      </c>
      <c r="AE129">
        <f t="shared" si="208"/>
        <v>1.0175000000000001</v>
      </c>
      <c r="AF129">
        <f t="shared" si="208"/>
        <v>1.01</v>
      </c>
      <c r="AG129">
        <f t="shared" si="208"/>
        <v>1.01</v>
      </c>
      <c r="AH129">
        <f t="shared" si="208"/>
        <v>1.01</v>
      </c>
      <c r="AI129">
        <f t="shared" si="208"/>
        <v>1.01</v>
      </c>
      <c r="AJ129">
        <f t="shared" si="208"/>
        <v>1.01</v>
      </c>
      <c r="AK129">
        <f t="shared" si="208"/>
        <v>1.01</v>
      </c>
      <c r="AL129">
        <f t="shared" si="208"/>
        <v>1.01</v>
      </c>
      <c r="AM129">
        <f t="shared" si="208"/>
        <v>1.01</v>
      </c>
      <c r="AN129">
        <f t="shared" si="208"/>
        <v>1.01</v>
      </c>
      <c r="AO129">
        <f t="shared" si="208"/>
        <v>1.01</v>
      </c>
      <c r="AP129">
        <f t="shared" si="208"/>
        <v>1.01</v>
      </c>
      <c r="AQ129">
        <f t="shared" si="208"/>
        <v>0.99250000000000005</v>
      </c>
      <c r="AR129">
        <f t="shared" si="208"/>
        <v>1.01</v>
      </c>
      <c r="AS129">
        <f t="shared" si="208"/>
        <v>1.01</v>
      </c>
      <c r="AT129">
        <f t="shared" si="208"/>
        <v>1.01</v>
      </c>
      <c r="AU129">
        <f t="shared" si="208"/>
        <v>1.01</v>
      </c>
      <c r="AV129">
        <f t="shared" si="208"/>
        <v>1.01</v>
      </c>
      <c r="AW129">
        <f t="shared" si="208"/>
        <v>0.99250000000000005</v>
      </c>
      <c r="AX129">
        <f t="shared" si="208"/>
        <v>1.01</v>
      </c>
      <c r="AY129">
        <f t="shared" si="208"/>
        <v>1.01</v>
      </c>
      <c r="AZ129">
        <f t="shared" si="208"/>
        <v>1.01</v>
      </c>
      <c r="BA129">
        <f t="shared" si="208"/>
        <v>1.01</v>
      </c>
      <c r="BB129">
        <f t="shared" si="208"/>
        <v>1.01</v>
      </c>
      <c r="BC129">
        <f t="shared" si="208"/>
        <v>1.0175000000000001</v>
      </c>
      <c r="BD129">
        <f t="shared" si="208"/>
        <v>1.01</v>
      </c>
      <c r="BE129">
        <f t="shared" si="208"/>
        <v>1.0175000000000001</v>
      </c>
      <c r="BF129">
        <f t="shared" si="208"/>
        <v>1.0175000000000001</v>
      </c>
      <c r="BG129">
        <f t="shared" si="208"/>
        <v>1.01</v>
      </c>
      <c r="BH129">
        <f t="shared" si="208"/>
        <v>1.01</v>
      </c>
      <c r="BI129">
        <f t="shared" si="208"/>
        <v>1.01</v>
      </c>
      <c r="BJ129">
        <f t="shared" si="208"/>
        <v>1.01</v>
      </c>
      <c r="BK129">
        <f t="shared" si="208"/>
        <v>1.0175000000000001</v>
      </c>
      <c r="BL129">
        <f t="shared" si="208"/>
        <v>1.01</v>
      </c>
      <c r="BM129">
        <f t="shared" si="208"/>
        <v>1.01</v>
      </c>
      <c r="BN129">
        <f t="shared" si="208"/>
        <v>1.0175000000000001</v>
      </c>
      <c r="BO129">
        <f t="shared" si="208"/>
        <v>1.01</v>
      </c>
      <c r="BP129">
        <f t="shared" si="208"/>
        <v>1.01</v>
      </c>
      <c r="BQ129">
        <f t="shared" si="208"/>
        <v>0.99250000000000005</v>
      </c>
      <c r="BR129">
        <f t="shared" ref="BR129:CZ129" si="209">BR127</f>
        <v>1.01</v>
      </c>
      <c r="BS129">
        <f t="shared" si="209"/>
        <v>1.01</v>
      </c>
      <c r="BT129">
        <f t="shared" si="209"/>
        <v>1.01</v>
      </c>
      <c r="BU129">
        <f t="shared" si="209"/>
        <v>1.0175000000000001</v>
      </c>
      <c r="BV129">
        <f t="shared" si="209"/>
        <v>0.99250000000000005</v>
      </c>
      <c r="BW129">
        <f t="shared" si="209"/>
        <v>1.01</v>
      </c>
      <c r="BX129">
        <f t="shared" si="209"/>
        <v>0.99250000000000005</v>
      </c>
      <c r="BY129">
        <f t="shared" si="209"/>
        <v>1.01</v>
      </c>
      <c r="BZ129">
        <f t="shared" si="209"/>
        <v>0.99250000000000005</v>
      </c>
      <c r="CA129">
        <f t="shared" si="209"/>
        <v>1.01</v>
      </c>
      <c r="CB129">
        <f t="shared" si="209"/>
        <v>1.01</v>
      </c>
      <c r="CC129">
        <f t="shared" si="209"/>
        <v>1.01</v>
      </c>
      <c r="CD129">
        <f t="shared" si="209"/>
        <v>1.0175000000000001</v>
      </c>
      <c r="CE129">
        <f t="shared" si="209"/>
        <v>1.01</v>
      </c>
      <c r="CF129">
        <f t="shared" si="209"/>
        <v>1.01</v>
      </c>
      <c r="CG129">
        <f t="shared" si="209"/>
        <v>1.0175000000000001</v>
      </c>
      <c r="CH129">
        <f t="shared" si="209"/>
        <v>0.99250000000000005</v>
      </c>
      <c r="CI129">
        <f t="shared" si="209"/>
        <v>1.01</v>
      </c>
      <c r="CJ129">
        <f t="shared" si="209"/>
        <v>1.01</v>
      </c>
      <c r="CK129">
        <f t="shared" si="209"/>
        <v>1.01</v>
      </c>
      <c r="CL129">
        <f t="shared" si="209"/>
        <v>1.0175000000000001</v>
      </c>
      <c r="CM129">
        <f t="shared" si="209"/>
        <v>1.01</v>
      </c>
      <c r="CN129">
        <f t="shared" si="209"/>
        <v>1.01</v>
      </c>
      <c r="CO129">
        <f t="shared" si="209"/>
        <v>1.0175000000000001</v>
      </c>
      <c r="CP129">
        <f t="shared" si="209"/>
        <v>1.01</v>
      </c>
      <c r="CQ129">
        <f t="shared" si="209"/>
        <v>0.99250000000000005</v>
      </c>
      <c r="CR129">
        <f t="shared" si="209"/>
        <v>1.0175000000000001</v>
      </c>
      <c r="CS129">
        <f t="shared" si="209"/>
        <v>1.01</v>
      </c>
      <c r="CT129">
        <f t="shared" si="209"/>
        <v>1.01</v>
      </c>
      <c r="CU129">
        <f t="shared" si="209"/>
        <v>1.01</v>
      </c>
      <c r="CV129">
        <f t="shared" si="209"/>
        <v>0.99250000000000005</v>
      </c>
      <c r="CW129">
        <f t="shared" si="209"/>
        <v>1.01</v>
      </c>
      <c r="CX129">
        <f t="shared" si="209"/>
        <v>1.01</v>
      </c>
      <c r="CY129">
        <f t="shared" si="209"/>
        <v>1.0175000000000001</v>
      </c>
      <c r="CZ129">
        <f t="shared" si="209"/>
        <v>1.01</v>
      </c>
    </row>
    <row r="130" spans="4:104" x14ac:dyDescent="0.25">
      <c r="D130">
        <v>6</v>
      </c>
      <c r="E130" cm="1">
        <f t="array" ref="E130">marketImpact()/12 + 1</f>
        <v>1.01</v>
      </c>
      <c r="F130" cm="1">
        <f t="array" ref="F130">marketImpact()/12 + 1</f>
        <v>1.01</v>
      </c>
      <c r="G130" cm="1">
        <f t="array" ref="G130">marketImpact()/12 + 1</f>
        <v>1.0175000000000001</v>
      </c>
      <c r="H130" cm="1">
        <f t="array" ref="H130">marketImpact()/12 + 1</f>
        <v>0.99250000000000005</v>
      </c>
      <c r="I130" cm="1">
        <f t="array" ref="I130">marketImpact()/12 + 1</f>
        <v>1.01</v>
      </c>
      <c r="J130" cm="1">
        <f t="array" ref="J130">marketImpact()/12 + 1</f>
        <v>1.01</v>
      </c>
      <c r="K130" cm="1">
        <f t="array" ref="K130">marketImpact()/12 + 1</f>
        <v>1.01</v>
      </c>
      <c r="L130" cm="1">
        <f t="array" ref="L130">marketImpact()/12 + 1</f>
        <v>1.01</v>
      </c>
      <c r="M130" cm="1">
        <f t="array" ref="M130">marketImpact()/12 + 1</f>
        <v>1.01</v>
      </c>
      <c r="N130" cm="1">
        <f t="array" ref="N130">marketImpact()/12 + 1</f>
        <v>1.01</v>
      </c>
      <c r="O130" cm="1">
        <f t="array" ref="O130">marketImpact()/12 + 1</f>
        <v>1.0175000000000001</v>
      </c>
      <c r="P130" cm="1">
        <f t="array" ref="P130">marketImpact()/12 + 1</f>
        <v>1.01</v>
      </c>
      <c r="Q130" cm="1">
        <f t="array" ref="Q130">marketImpact()/12 + 1</f>
        <v>1.0175000000000001</v>
      </c>
      <c r="R130" cm="1">
        <f t="array" ref="R130">marketImpact()/12 + 1</f>
        <v>1.0175000000000001</v>
      </c>
      <c r="S130" cm="1">
        <f t="array" ref="S130">marketImpact()/12 + 1</f>
        <v>1.01</v>
      </c>
      <c r="T130" cm="1">
        <f t="array" ref="T130">marketImpact()/12 + 1</f>
        <v>1.01</v>
      </c>
      <c r="U130" cm="1">
        <f t="array" ref="U130">marketImpact()/12 + 1</f>
        <v>1.01</v>
      </c>
      <c r="V130" cm="1">
        <f t="array" ref="V130">marketImpact()/12 + 1</f>
        <v>1.01</v>
      </c>
      <c r="W130" cm="1">
        <f t="array" ref="W130">marketImpact()/12 + 1</f>
        <v>1.01</v>
      </c>
      <c r="X130" cm="1">
        <f t="array" ref="X130">marketImpact()/12 + 1</f>
        <v>1.01</v>
      </c>
      <c r="Y130" cm="1">
        <f t="array" ref="Y130">marketImpact()/12 + 1</f>
        <v>1.01</v>
      </c>
      <c r="Z130" cm="1">
        <f t="array" ref="Z130">marketImpact()/12 + 1</f>
        <v>1.01</v>
      </c>
      <c r="AA130" cm="1">
        <f t="array" ref="AA130">marketImpact()/12 + 1</f>
        <v>1.01</v>
      </c>
      <c r="AB130" cm="1">
        <f t="array" ref="AB130">marketImpact()/12 + 1</f>
        <v>1.01</v>
      </c>
      <c r="AC130" cm="1">
        <f t="array" ref="AC130">marketImpact()/12 + 1</f>
        <v>1.0175000000000001</v>
      </c>
      <c r="AD130" cm="1">
        <f t="array" ref="AD130">marketImpact()/12 + 1</f>
        <v>1.01</v>
      </c>
      <c r="AE130" cm="1">
        <f t="array" ref="AE130">marketImpact()/12 + 1</f>
        <v>1.01</v>
      </c>
      <c r="AF130" cm="1">
        <f t="array" ref="AF130">marketImpact()/12 + 1</f>
        <v>1.01</v>
      </c>
      <c r="AG130" cm="1">
        <f t="array" ref="AG130">marketImpact()/12 + 1</f>
        <v>1.01</v>
      </c>
      <c r="AH130" cm="1">
        <f t="array" ref="AH130">marketImpact()/12 + 1</f>
        <v>1.0175000000000001</v>
      </c>
      <c r="AI130" cm="1">
        <f t="array" ref="AI130">marketImpact()/12 + 1</f>
        <v>1.01</v>
      </c>
      <c r="AJ130" cm="1">
        <f t="array" ref="AJ130">marketImpact()/12 + 1</f>
        <v>1.01</v>
      </c>
      <c r="AK130" cm="1">
        <f t="array" ref="AK130">marketImpact()/12 + 1</f>
        <v>0.99250000000000005</v>
      </c>
      <c r="AL130" cm="1">
        <f t="array" ref="AL130">marketImpact()/12 + 1</f>
        <v>0.99250000000000005</v>
      </c>
      <c r="AM130" cm="1">
        <f t="array" ref="AM130">marketImpact()/12 + 1</f>
        <v>1.01</v>
      </c>
      <c r="AN130" cm="1">
        <f t="array" ref="AN130">marketImpact()/12 + 1</f>
        <v>1.01</v>
      </c>
      <c r="AO130" cm="1">
        <f t="array" ref="AO130">marketImpact()/12 + 1</f>
        <v>1.01</v>
      </c>
      <c r="AP130" cm="1">
        <f t="array" ref="AP130">marketImpact()/12 + 1</f>
        <v>1.01</v>
      </c>
      <c r="AQ130" cm="1">
        <f t="array" ref="AQ130">marketImpact()/12 + 1</f>
        <v>1.01</v>
      </c>
      <c r="AR130" cm="1">
        <f t="array" ref="AR130">marketImpact()/12 + 1</f>
        <v>1.01</v>
      </c>
      <c r="AS130" cm="1">
        <f t="array" ref="AS130">marketImpact()/12 + 1</f>
        <v>1.01</v>
      </c>
      <c r="AT130" cm="1">
        <f t="array" ref="AT130">marketImpact()/12 + 1</f>
        <v>1.0175000000000001</v>
      </c>
      <c r="AU130" cm="1">
        <f t="array" ref="AU130">marketImpact()/12 + 1</f>
        <v>1.01</v>
      </c>
      <c r="AV130" cm="1">
        <f t="array" ref="AV130">marketImpact()/12 + 1</f>
        <v>1.01</v>
      </c>
      <c r="AW130" cm="1">
        <f t="array" ref="AW130">marketImpact()/12 + 1</f>
        <v>1.01</v>
      </c>
      <c r="AX130" cm="1">
        <f t="array" ref="AX130">marketImpact()/12 + 1</f>
        <v>1.01</v>
      </c>
      <c r="AY130" cm="1">
        <f t="array" ref="AY130">marketImpact()/12 + 1</f>
        <v>1.0175000000000001</v>
      </c>
      <c r="AZ130" cm="1">
        <f t="array" ref="AZ130">marketImpact()/12 + 1</f>
        <v>1.01</v>
      </c>
      <c r="BA130" cm="1">
        <f t="array" ref="BA130">marketImpact()/12 + 1</f>
        <v>0.99250000000000005</v>
      </c>
      <c r="BB130" cm="1">
        <f t="array" ref="BB130">marketImpact()/12 + 1</f>
        <v>1.01</v>
      </c>
      <c r="BC130" cm="1">
        <f t="array" ref="BC130">marketImpact()/12 + 1</f>
        <v>1.01</v>
      </c>
      <c r="BD130" cm="1">
        <f t="array" ref="BD130">marketImpact()/12 + 1</f>
        <v>1.01</v>
      </c>
      <c r="BE130" cm="1">
        <f t="array" ref="BE130">marketImpact()/12 + 1</f>
        <v>1.01</v>
      </c>
      <c r="BF130" cm="1">
        <f t="array" ref="BF130">marketImpact()/12 + 1</f>
        <v>1.01</v>
      </c>
      <c r="BG130" cm="1">
        <f t="array" ref="BG130">marketImpact()/12 + 1</f>
        <v>1.01</v>
      </c>
      <c r="BH130" cm="1">
        <f t="array" ref="BH130">marketImpact()/12 + 1</f>
        <v>1.0175000000000001</v>
      </c>
      <c r="BI130" cm="1">
        <f t="array" ref="BI130">marketImpact()/12 + 1</f>
        <v>1.0175000000000001</v>
      </c>
      <c r="BJ130" cm="1">
        <f t="array" ref="BJ130">marketImpact()/12 + 1</f>
        <v>0.99250000000000005</v>
      </c>
      <c r="BK130" cm="1">
        <f t="array" ref="BK130">marketImpact()/12 + 1</f>
        <v>1.01</v>
      </c>
      <c r="BL130" cm="1">
        <f t="array" ref="BL130">marketImpact()/12 + 1</f>
        <v>0.99250000000000005</v>
      </c>
      <c r="BM130" cm="1">
        <f t="array" ref="BM130">marketImpact()/12 + 1</f>
        <v>0.99250000000000005</v>
      </c>
      <c r="BN130" cm="1">
        <f t="array" ref="BN130">marketImpact()/12 + 1</f>
        <v>1.01</v>
      </c>
      <c r="BO130" cm="1">
        <f t="array" ref="BO130">marketImpact()/12 + 1</f>
        <v>0.99250000000000005</v>
      </c>
      <c r="BP130" cm="1">
        <f t="array" ref="BP130">marketImpact()/12 + 1</f>
        <v>1.01</v>
      </c>
      <c r="BQ130" cm="1">
        <f t="array" ref="BQ130">marketImpact()/12 + 1</f>
        <v>1.01</v>
      </c>
      <c r="BR130" cm="1">
        <f t="array" ref="BR130">marketImpact()/12 + 1</f>
        <v>1.01</v>
      </c>
      <c r="BS130" cm="1">
        <f t="array" ref="BS130">marketImpact()/12 + 1</f>
        <v>1.01</v>
      </c>
      <c r="BT130" cm="1">
        <f t="array" ref="BT130">marketImpact()/12 + 1</f>
        <v>1.0175000000000001</v>
      </c>
      <c r="BU130" cm="1">
        <f t="array" ref="BU130">marketImpact()/12 + 1</f>
        <v>1.01</v>
      </c>
      <c r="BV130" cm="1">
        <f t="array" ref="BV130">marketImpact()/12 + 1</f>
        <v>1.01</v>
      </c>
      <c r="BW130" cm="1">
        <f t="array" ref="BW130">marketImpact()/12 + 1</f>
        <v>0.99250000000000005</v>
      </c>
      <c r="BX130" cm="1">
        <f t="array" ref="BX130">marketImpact()/12 + 1</f>
        <v>0.99250000000000005</v>
      </c>
      <c r="BY130" cm="1">
        <f t="array" ref="BY130">marketImpact()/12 + 1</f>
        <v>1.01</v>
      </c>
      <c r="BZ130" cm="1">
        <f t="array" ref="BZ130">marketImpact()/12 + 1</f>
        <v>1.01</v>
      </c>
      <c r="CA130" cm="1">
        <f t="array" ref="CA130">marketImpact()/12 + 1</f>
        <v>1.0175000000000001</v>
      </c>
      <c r="CB130" cm="1">
        <f t="array" ref="CB130">marketImpact()/12 + 1</f>
        <v>1.01</v>
      </c>
      <c r="CC130" cm="1">
        <f t="array" ref="CC130">marketImpact()/12 + 1</f>
        <v>1.01</v>
      </c>
      <c r="CD130" cm="1">
        <f t="array" ref="CD130">marketImpact()/12 + 1</f>
        <v>1.01</v>
      </c>
      <c r="CE130" cm="1">
        <f t="array" ref="CE130">marketImpact()/12 + 1</f>
        <v>1.0175000000000001</v>
      </c>
      <c r="CF130" cm="1">
        <f t="array" ref="CF130">marketImpact()/12 + 1</f>
        <v>1.01</v>
      </c>
      <c r="CG130" cm="1">
        <f t="array" ref="CG130">marketImpact()/12 + 1</f>
        <v>1.01</v>
      </c>
      <c r="CH130" cm="1">
        <f t="array" ref="CH130">marketImpact()/12 + 1</f>
        <v>1.01</v>
      </c>
      <c r="CI130" cm="1">
        <f t="array" ref="CI130">marketImpact()/12 + 1</f>
        <v>1.0175000000000001</v>
      </c>
      <c r="CJ130" cm="1">
        <f t="array" ref="CJ130">marketImpact()/12 + 1</f>
        <v>1.01</v>
      </c>
      <c r="CK130" cm="1">
        <f t="array" ref="CK130">marketImpact()/12 + 1</f>
        <v>1.01</v>
      </c>
      <c r="CL130" cm="1">
        <f t="array" ref="CL130">marketImpact()/12 + 1</f>
        <v>1.0175000000000001</v>
      </c>
      <c r="CM130" cm="1">
        <f t="array" ref="CM130">marketImpact()/12 + 1</f>
        <v>1.01</v>
      </c>
      <c r="CN130" cm="1">
        <f t="array" ref="CN130">marketImpact()/12 + 1</f>
        <v>1.01</v>
      </c>
      <c r="CO130" cm="1">
        <f t="array" ref="CO130">marketImpact()/12 + 1</f>
        <v>1.01</v>
      </c>
      <c r="CP130" cm="1">
        <f t="array" ref="CP130">marketImpact()/12 + 1</f>
        <v>1.0175000000000001</v>
      </c>
      <c r="CQ130" cm="1">
        <f t="array" ref="CQ130">marketImpact()/12 + 1</f>
        <v>1.0175000000000001</v>
      </c>
      <c r="CR130" cm="1">
        <f t="array" ref="CR130">marketImpact()/12 + 1</f>
        <v>1.01</v>
      </c>
      <c r="CS130" cm="1">
        <f t="array" ref="CS130">marketImpact()/12 + 1</f>
        <v>1.01</v>
      </c>
      <c r="CT130" cm="1">
        <f t="array" ref="CT130">marketImpact()/12 + 1</f>
        <v>1.01</v>
      </c>
      <c r="CU130" cm="1">
        <f t="array" ref="CU130">marketImpact()/12 + 1</f>
        <v>1.01</v>
      </c>
      <c r="CV130" cm="1">
        <f t="array" ref="CV130">marketImpact()/12 + 1</f>
        <v>1.0175000000000001</v>
      </c>
      <c r="CW130" cm="1">
        <f t="array" ref="CW130">marketImpact()/12 + 1</f>
        <v>1.0175000000000001</v>
      </c>
      <c r="CX130" cm="1">
        <f t="array" ref="CX130">marketImpact()/12 + 1</f>
        <v>1.01</v>
      </c>
      <c r="CY130" cm="1">
        <f t="array" ref="CY130">marketImpact()/12 + 1</f>
        <v>1.01</v>
      </c>
      <c r="CZ130" cm="1">
        <f t="array" ref="CZ130">marketImpact()/12 + 1</f>
        <v>1.0175000000000001</v>
      </c>
    </row>
    <row r="131" spans="4:104" x14ac:dyDescent="0.25">
      <c r="D131">
        <v>7</v>
      </c>
      <c r="E131">
        <f t="shared" ref="E131:BP131" si="210">E130</f>
        <v>1.01</v>
      </c>
      <c r="F131">
        <f t="shared" si="210"/>
        <v>1.01</v>
      </c>
      <c r="G131">
        <f t="shared" si="210"/>
        <v>1.0175000000000001</v>
      </c>
      <c r="H131">
        <f t="shared" si="210"/>
        <v>0.99250000000000005</v>
      </c>
      <c r="I131">
        <f t="shared" si="210"/>
        <v>1.01</v>
      </c>
      <c r="J131">
        <f t="shared" si="210"/>
        <v>1.01</v>
      </c>
      <c r="K131">
        <f t="shared" si="210"/>
        <v>1.01</v>
      </c>
      <c r="L131">
        <f t="shared" si="210"/>
        <v>1.01</v>
      </c>
      <c r="M131">
        <f t="shared" si="210"/>
        <v>1.01</v>
      </c>
      <c r="N131">
        <f t="shared" si="210"/>
        <v>1.01</v>
      </c>
      <c r="O131">
        <f t="shared" si="210"/>
        <v>1.0175000000000001</v>
      </c>
      <c r="P131">
        <f t="shared" si="210"/>
        <v>1.01</v>
      </c>
      <c r="Q131">
        <f t="shared" si="210"/>
        <v>1.0175000000000001</v>
      </c>
      <c r="R131">
        <f t="shared" si="210"/>
        <v>1.0175000000000001</v>
      </c>
      <c r="S131">
        <f t="shared" si="210"/>
        <v>1.01</v>
      </c>
      <c r="T131">
        <f t="shared" si="210"/>
        <v>1.01</v>
      </c>
      <c r="U131">
        <f t="shared" si="210"/>
        <v>1.01</v>
      </c>
      <c r="V131">
        <f t="shared" si="210"/>
        <v>1.01</v>
      </c>
      <c r="W131">
        <f t="shared" si="210"/>
        <v>1.01</v>
      </c>
      <c r="X131">
        <f t="shared" si="210"/>
        <v>1.01</v>
      </c>
      <c r="Y131">
        <f t="shared" si="210"/>
        <v>1.01</v>
      </c>
      <c r="Z131">
        <f t="shared" si="210"/>
        <v>1.01</v>
      </c>
      <c r="AA131">
        <f t="shared" si="210"/>
        <v>1.01</v>
      </c>
      <c r="AB131">
        <f t="shared" si="210"/>
        <v>1.01</v>
      </c>
      <c r="AC131">
        <f t="shared" si="210"/>
        <v>1.0175000000000001</v>
      </c>
      <c r="AD131">
        <f t="shared" si="210"/>
        <v>1.01</v>
      </c>
      <c r="AE131">
        <f t="shared" si="210"/>
        <v>1.01</v>
      </c>
      <c r="AF131">
        <f t="shared" si="210"/>
        <v>1.01</v>
      </c>
      <c r="AG131">
        <f t="shared" si="210"/>
        <v>1.01</v>
      </c>
      <c r="AH131">
        <f t="shared" si="210"/>
        <v>1.0175000000000001</v>
      </c>
      <c r="AI131">
        <f t="shared" si="210"/>
        <v>1.01</v>
      </c>
      <c r="AJ131">
        <f t="shared" si="210"/>
        <v>1.01</v>
      </c>
      <c r="AK131">
        <f t="shared" si="210"/>
        <v>0.99250000000000005</v>
      </c>
      <c r="AL131">
        <f t="shared" si="210"/>
        <v>0.99250000000000005</v>
      </c>
      <c r="AM131">
        <f t="shared" si="210"/>
        <v>1.01</v>
      </c>
      <c r="AN131">
        <f t="shared" si="210"/>
        <v>1.01</v>
      </c>
      <c r="AO131">
        <f t="shared" si="210"/>
        <v>1.01</v>
      </c>
      <c r="AP131">
        <f t="shared" si="210"/>
        <v>1.01</v>
      </c>
      <c r="AQ131">
        <f t="shared" si="210"/>
        <v>1.01</v>
      </c>
      <c r="AR131">
        <f t="shared" si="210"/>
        <v>1.01</v>
      </c>
      <c r="AS131">
        <f t="shared" si="210"/>
        <v>1.01</v>
      </c>
      <c r="AT131">
        <f t="shared" si="210"/>
        <v>1.0175000000000001</v>
      </c>
      <c r="AU131">
        <f t="shared" si="210"/>
        <v>1.01</v>
      </c>
      <c r="AV131">
        <f t="shared" si="210"/>
        <v>1.01</v>
      </c>
      <c r="AW131">
        <f t="shared" si="210"/>
        <v>1.01</v>
      </c>
      <c r="AX131">
        <f t="shared" si="210"/>
        <v>1.01</v>
      </c>
      <c r="AY131">
        <f t="shared" si="210"/>
        <v>1.0175000000000001</v>
      </c>
      <c r="AZ131">
        <f t="shared" si="210"/>
        <v>1.01</v>
      </c>
      <c r="BA131">
        <f t="shared" si="210"/>
        <v>0.99250000000000005</v>
      </c>
      <c r="BB131">
        <f t="shared" si="210"/>
        <v>1.01</v>
      </c>
      <c r="BC131">
        <f t="shared" si="210"/>
        <v>1.01</v>
      </c>
      <c r="BD131">
        <f t="shared" si="210"/>
        <v>1.01</v>
      </c>
      <c r="BE131">
        <f t="shared" si="210"/>
        <v>1.01</v>
      </c>
      <c r="BF131">
        <f t="shared" si="210"/>
        <v>1.01</v>
      </c>
      <c r="BG131">
        <f t="shared" si="210"/>
        <v>1.01</v>
      </c>
      <c r="BH131">
        <f t="shared" si="210"/>
        <v>1.0175000000000001</v>
      </c>
      <c r="BI131">
        <f t="shared" si="210"/>
        <v>1.0175000000000001</v>
      </c>
      <c r="BJ131">
        <f t="shared" si="210"/>
        <v>0.99250000000000005</v>
      </c>
      <c r="BK131">
        <f t="shared" si="210"/>
        <v>1.01</v>
      </c>
      <c r="BL131">
        <f t="shared" si="210"/>
        <v>0.99250000000000005</v>
      </c>
      <c r="BM131">
        <f t="shared" si="210"/>
        <v>0.99250000000000005</v>
      </c>
      <c r="BN131">
        <f t="shared" si="210"/>
        <v>1.01</v>
      </c>
      <c r="BO131">
        <f t="shared" si="210"/>
        <v>0.99250000000000005</v>
      </c>
      <c r="BP131">
        <f t="shared" si="210"/>
        <v>1.01</v>
      </c>
      <c r="BQ131">
        <f t="shared" ref="BQ131:CZ131" si="211">BQ130</f>
        <v>1.01</v>
      </c>
      <c r="BR131">
        <f t="shared" si="211"/>
        <v>1.01</v>
      </c>
      <c r="BS131">
        <f t="shared" si="211"/>
        <v>1.01</v>
      </c>
      <c r="BT131">
        <f t="shared" si="211"/>
        <v>1.0175000000000001</v>
      </c>
      <c r="BU131">
        <f t="shared" si="211"/>
        <v>1.01</v>
      </c>
      <c r="BV131">
        <f t="shared" si="211"/>
        <v>1.01</v>
      </c>
      <c r="BW131">
        <f t="shared" si="211"/>
        <v>0.99250000000000005</v>
      </c>
      <c r="BX131">
        <f t="shared" si="211"/>
        <v>0.99250000000000005</v>
      </c>
      <c r="BY131">
        <f t="shared" si="211"/>
        <v>1.01</v>
      </c>
      <c r="BZ131">
        <f t="shared" si="211"/>
        <v>1.01</v>
      </c>
      <c r="CA131">
        <f t="shared" si="211"/>
        <v>1.0175000000000001</v>
      </c>
      <c r="CB131">
        <f t="shared" si="211"/>
        <v>1.01</v>
      </c>
      <c r="CC131">
        <f t="shared" si="211"/>
        <v>1.01</v>
      </c>
      <c r="CD131">
        <f t="shared" si="211"/>
        <v>1.01</v>
      </c>
      <c r="CE131">
        <f t="shared" si="211"/>
        <v>1.0175000000000001</v>
      </c>
      <c r="CF131">
        <f t="shared" si="211"/>
        <v>1.01</v>
      </c>
      <c r="CG131">
        <f t="shared" si="211"/>
        <v>1.01</v>
      </c>
      <c r="CH131">
        <f t="shared" si="211"/>
        <v>1.01</v>
      </c>
      <c r="CI131">
        <f t="shared" si="211"/>
        <v>1.0175000000000001</v>
      </c>
      <c r="CJ131">
        <f t="shared" si="211"/>
        <v>1.01</v>
      </c>
      <c r="CK131">
        <f t="shared" si="211"/>
        <v>1.01</v>
      </c>
      <c r="CL131">
        <f t="shared" si="211"/>
        <v>1.0175000000000001</v>
      </c>
      <c r="CM131">
        <f t="shared" si="211"/>
        <v>1.01</v>
      </c>
      <c r="CN131">
        <f t="shared" si="211"/>
        <v>1.01</v>
      </c>
      <c r="CO131">
        <f t="shared" si="211"/>
        <v>1.01</v>
      </c>
      <c r="CP131">
        <f t="shared" si="211"/>
        <v>1.0175000000000001</v>
      </c>
      <c r="CQ131">
        <f t="shared" si="211"/>
        <v>1.0175000000000001</v>
      </c>
      <c r="CR131">
        <f t="shared" si="211"/>
        <v>1.01</v>
      </c>
      <c r="CS131">
        <f t="shared" si="211"/>
        <v>1.01</v>
      </c>
      <c r="CT131">
        <f t="shared" si="211"/>
        <v>1.01</v>
      </c>
      <c r="CU131">
        <f t="shared" si="211"/>
        <v>1.01</v>
      </c>
      <c r="CV131">
        <f t="shared" si="211"/>
        <v>1.0175000000000001</v>
      </c>
      <c r="CW131">
        <f t="shared" si="211"/>
        <v>1.0175000000000001</v>
      </c>
      <c r="CX131">
        <f t="shared" si="211"/>
        <v>1.01</v>
      </c>
      <c r="CY131">
        <f t="shared" si="211"/>
        <v>1.01</v>
      </c>
      <c r="CZ131">
        <f t="shared" si="211"/>
        <v>1.0175000000000001</v>
      </c>
    </row>
    <row r="132" spans="4:104" x14ac:dyDescent="0.25">
      <c r="D132">
        <v>8</v>
      </c>
      <c r="E132">
        <f t="shared" ref="E132" si="212">E130</f>
        <v>1.01</v>
      </c>
      <c r="F132">
        <f t="shared" ref="F132:BQ132" si="213">F130</f>
        <v>1.01</v>
      </c>
      <c r="G132">
        <f t="shared" si="213"/>
        <v>1.0175000000000001</v>
      </c>
      <c r="H132">
        <f t="shared" si="213"/>
        <v>0.99250000000000005</v>
      </c>
      <c r="I132">
        <f t="shared" si="213"/>
        <v>1.01</v>
      </c>
      <c r="J132">
        <f t="shared" si="213"/>
        <v>1.01</v>
      </c>
      <c r="K132">
        <f t="shared" si="213"/>
        <v>1.01</v>
      </c>
      <c r="L132">
        <f t="shared" si="213"/>
        <v>1.01</v>
      </c>
      <c r="M132">
        <f t="shared" si="213"/>
        <v>1.01</v>
      </c>
      <c r="N132">
        <f t="shared" si="213"/>
        <v>1.01</v>
      </c>
      <c r="O132">
        <f t="shared" si="213"/>
        <v>1.0175000000000001</v>
      </c>
      <c r="P132">
        <f t="shared" si="213"/>
        <v>1.01</v>
      </c>
      <c r="Q132">
        <f t="shared" si="213"/>
        <v>1.0175000000000001</v>
      </c>
      <c r="R132">
        <f t="shared" si="213"/>
        <v>1.0175000000000001</v>
      </c>
      <c r="S132">
        <f t="shared" si="213"/>
        <v>1.01</v>
      </c>
      <c r="T132">
        <f t="shared" si="213"/>
        <v>1.01</v>
      </c>
      <c r="U132">
        <f t="shared" si="213"/>
        <v>1.01</v>
      </c>
      <c r="V132">
        <f t="shared" si="213"/>
        <v>1.01</v>
      </c>
      <c r="W132">
        <f t="shared" si="213"/>
        <v>1.01</v>
      </c>
      <c r="X132">
        <f t="shared" si="213"/>
        <v>1.01</v>
      </c>
      <c r="Y132">
        <f t="shared" si="213"/>
        <v>1.01</v>
      </c>
      <c r="Z132">
        <f t="shared" si="213"/>
        <v>1.01</v>
      </c>
      <c r="AA132">
        <f t="shared" si="213"/>
        <v>1.01</v>
      </c>
      <c r="AB132">
        <f t="shared" si="213"/>
        <v>1.01</v>
      </c>
      <c r="AC132">
        <f t="shared" si="213"/>
        <v>1.0175000000000001</v>
      </c>
      <c r="AD132">
        <f t="shared" si="213"/>
        <v>1.01</v>
      </c>
      <c r="AE132">
        <f t="shared" si="213"/>
        <v>1.01</v>
      </c>
      <c r="AF132">
        <f t="shared" si="213"/>
        <v>1.01</v>
      </c>
      <c r="AG132">
        <f t="shared" si="213"/>
        <v>1.01</v>
      </c>
      <c r="AH132">
        <f t="shared" si="213"/>
        <v>1.0175000000000001</v>
      </c>
      <c r="AI132">
        <f t="shared" si="213"/>
        <v>1.01</v>
      </c>
      <c r="AJ132">
        <f t="shared" si="213"/>
        <v>1.01</v>
      </c>
      <c r="AK132">
        <f t="shared" si="213"/>
        <v>0.99250000000000005</v>
      </c>
      <c r="AL132">
        <f t="shared" si="213"/>
        <v>0.99250000000000005</v>
      </c>
      <c r="AM132">
        <f t="shared" si="213"/>
        <v>1.01</v>
      </c>
      <c r="AN132">
        <f t="shared" si="213"/>
        <v>1.01</v>
      </c>
      <c r="AO132">
        <f t="shared" si="213"/>
        <v>1.01</v>
      </c>
      <c r="AP132">
        <f t="shared" si="213"/>
        <v>1.01</v>
      </c>
      <c r="AQ132">
        <f t="shared" si="213"/>
        <v>1.01</v>
      </c>
      <c r="AR132">
        <f t="shared" si="213"/>
        <v>1.01</v>
      </c>
      <c r="AS132">
        <f t="shared" si="213"/>
        <v>1.01</v>
      </c>
      <c r="AT132">
        <f t="shared" si="213"/>
        <v>1.0175000000000001</v>
      </c>
      <c r="AU132">
        <f t="shared" si="213"/>
        <v>1.01</v>
      </c>
      <c r="AV132">
        <f t="shared" si="213"/>
        <v>1.01</v>
      </c>
      <c r="AW132">
        <f t="shared" si="213"/>
        <v>1.01</v>
      </c>
      <c r="AX132">
        <f t="shared" si="213"/>
        <v>1.01</v>
      </c>
      <c r="AY132">
        <f t="shared" si="213"/>
        <v>1.0175000000000001</v>
      </c>
      <c r="AZ132">
        <f t="shared" si="213"/>
        <v>1.01</v>
      </c>
      <c r="BA132">
        <f t="shared" si="213"/>
        <v>0.99250000000000005</v>
      </c>
      <c r="BB132">
        <f t="shared" si="213"/>
        <v>1.01</v>
      </c>
      <c r="BC132">
        <f t="shared" si="213"/>
        <v>1.01</v>
      </c>
      <c r="BD132">
        <f t="shared" si="213"/>
        <v>1.01</v>
      </c>
      <c r="BE132">
        <f t="shared" si="213"/>
        <v>1.01</v>
      </c>
      <c r="BF132">
        <f t="shared" si="213"/>
        <v>1.01</v>
      </c>
      <c r="BG132">
        <f t="shared" si="213"/>
        <v>1.01</v>
      </c>
      <c r="BH132">
        <f t="shared" si="213"/>
        <v>1.0175000000000001</v>
      </c>
      <c r="BI132">
        <f t="shared" si="213"/>
        <v>1.0175000000000001</v>
      </c>
      <c r="BJ132">
        <f t="shared" si="213"/>
        <v>0.99250000000000005</v>
      </c>
      <c r="BK132">
        <f t="shared" si="213"/>
        <v>1.01</v>
      </c>
      <c r="BL132">
        <f t="shared" si="213"/>
        <v>0.99250000000000005</v>
      </c>
      <c r="BM132">
        <f t="shared" si="213"/>
        <v>0.99250000000000005</v>
      </c>
      <c r="BN132">
        <f t="shared" si="213"/>
        <v>1.01</v>
      </c>
      <c r="BO132">
        <f t="shared" si="213"/>
        <v>0.99250000000000005</v>
      </c>
      <c r="BP132">
        <f t="shared" si="213"/>
        <v>1.01</v>
      </c>
      <c r="BQ132">
        <f t="shared" si="213"/>
        <v>1.01</v>
      </c>
      <c r="BR132">
        <f t="shared" ref="BR132:CZ132" si="214">BR130</f>
        <v>1.01</v>
      </c>
      <c r="BS132">
        <f t="shared" si="214"/>
        <v>1.01</v>
      </c>
      <c r="BT132">
        <f t="shared" si="214"/>
        <v>1.0175000000000001</v>
      </c>
      <c r="BU132">
        <f t="shared" si="214"/>
        <v>1.01</v>
      </c>
      <c r="BV132">
        <f t="shared" si="214"/>
        <v>1.01</v>
      </c>
      <c r="BW132">
        <f t="shared" si="214"/>
        <v>0.99250000000000005</v>
      </c>
      <c r="BX132">
        <f t="shared" si="214"/>
        <v>0.99250000000000005</v>
      </c>
      <c r="BY132">
        <f t="shared" si="214"/>
        <v>1.01</v>
      </c>
      <c r="BZ132">
        <f t="shared" si="214"/>
        <v>1.01</v>
      </c>
      <c r="CA132">
        <f t="shared" si="214"/>
        <v>1.0175000000000001</v>
      </c>
      <c r="CB132">
        <f t="shared" si="214"/>
        <v>1.01</v>
      </c>
      <c r="CC132">
        <f t="shared" si="214"/>
        <v>1.01</v>
      </c>
      <c r="CD132">
        <f t="shared" si="214"/>
        <v>1.01</v>
      </c>
      <c r="CE132">
        <f t="shared" si="214"/>
        <v>1.0175000000000001</v>
      </c>
      <c r="CF132">
        <f t="shared" si="214"/>
        <v>1.01</v>
      </c>
      <c r="CG132">
        <f t="shared" si="214"/>
        <v>1.01</v>
      </c>
      <c r="CH132">
        <f t="shared" si="214"/>
        <v>1.01</v>
      </c>
      <c r="CI132">
        <f t="shared" si="214"/>
        <v>1.0175000000000001</v>
      </c>
      <c r="CJ132">
        <f t="shared" si="214"/>
        <v>1.01</v>
      </c>
      <c r="CK132">
        <f t="shared" si="214"/>
        <v>1.01</v>
      </c>
      <c r="CL132">
        <f t="shared" si="214"/>
        <v>1.0175000000000001</v>
      </c>
      <c r="CM132">
        <f t="shared" si="214"/>
        <v>1.01</v>
      </c>
      <c r="CN132">
        <f t="shared" si="214"/>
        <v>1.01</v>
      </c>
      <c r="CO132">
        <f t="shared" si="214"/>
        <v>1.01</v>
      </c>
      <c r="CP132">
        <f t="shared" si="214"/>
        <v>1.0175000000000001</v>
      </c>
      <c r="CQ132">
        <f t="shared" si="214"/>
        <v>1.0175000000000001</v>
      </c>
      <c r="CR132">
        <f t="shared" si="214"/>
        <v>1.01</v>
      </c>
      <c r="CS132">
        <f t="shared" si="214"/>
        <v>1.01</v>
      </c>
      <c r="CT132">
        <f t="shared" si="214"/>
        <v>1.01</v>
      </c>
      <c r="CU132">
        <f t="shared" si="214"/>
        <v>1.01</v>
      </c>
      <c r="CV132">
        <f t="shared" si="214"/>
        <v>1.0175000000000001</v>
      </c>
      <c r="CW132">
        <f t="shared" si="214"/>
        <v>1.0175000000000001</v>
      </c>
      <c r="CX132">
        <f t="shared" si="214"/>
        <v>1.01</v>
      </c>
      <c r="CY132">
        <f t="shared" si="214"/>
        <v>1.01</v>
      </c>
      <c r="CZ132">
        <f t="shared" si="214"/>
        <v>1.0175000000000001</v>
      </c>
    </row>
    <row r="133" spans="4:104" x14ac:dyDescent="0.25">
      <c r="D133">
        <v>9</v>
      </c>
      <c r="E133" cm="1">
        <f t="array" ref="E133">marketImpact()/12 + 1</f>
        <v>1.0175000000000001</v>
      </c>
      <c r="F133" cm="1">
        <f t="array" ref="F133">marketImpact()/12 + 1</f>
        <v>1.01</v>
      </c>
      <c r="G133" cm="1">
        <f t="array" ref="G133">marketImpact()/12 + 1</f>
        <v>1.01</v>
      </c>
      <c r="H133" cm="1">
        <f t="array" ref="H133">marketImpact()/12 + 1</f>
        <v>1.01</v>
      </c>
      <c r="I133" cm="1">
        <f t="array" ref="I133">marketImpact()/12 + 1</f>
        <v>0.99250000000000005</v>
      </c>
      <c r="J133" cm="1">
        <f t="array" ref="J133">marketImpact()/12 + 1</f>
        <v>1.0175000000000001</v>
      </c>
      <c r="K133" cm="1">
        <f t="array" ref="K133">marketImpact()/12 + 1</f>
        <v>1.01</v>
      </c>
      <c r="L133" cm="1">
        <f t="array" ref="L133">marketImpact()/12 + 1</f>
        <v>1.0175000000000001</v>
      </c>
      <c r="M133" cm="1">
        <f t="array" ref="M133">marketImpact()/12 + 1</f>
        <v>1.01</v>
      </c>
      <c r="N133" cm="1">
        <f t="array" ref="N133">marketImpact()/12 + 1</f>
        <v>1.01</v>
      </c>
      <c r="O133" cm="1">
        <f t="array" ref="O133">marketImpact()/12 + 1</f>
        <v>1.01</v>
      </c>
      <c r="P133" cm="1">
        <f t="array" ref="P133">marketImpact()/12 + 1</f>
        <v>1.0175000000000001</v>
      </c>
      <c r="Q133" cm="1">
        <f t="array" ref="Q133">marketImpact()/12 + 1</f>
        <v>1.01</v>
      </c>
      <c r="R133" cm="1">
        <f t="array" ref="R133">marketImpact()/12 + 1</f>
        <v>1.01</v>
      </c>
      <c r="S133" cm="1">
        <f t="array" ref="S133">marketImpact()/12 + 1</f>
        <v>1.01</v>
      </c>
      <c r="T133" cm="1">
        <f t="array" ref="T133">marketImpact()/12 + 1</f>
        <v>0.99250000000000005</v>
      </c>
      <c r="U133" cm="1">
        <f t="array" ref="U133">marketImpact()/12 + 1</f>
        <v>0.99250000000000005</v>
      </c>
      <c r="V133" cm="1">
        <f t="array" ref="V133">marketImpact()/12 + 1</f>
        <v>1.0175000000000001</v>
      </c>
      <c r="W133" cm="1">
        <f t="array" ref="W133">marketImpact()/12 + 1</f>
        <v>1.01</v>
      </c>
      <c r="X133" cm="1">
        <f t="array" ref="X133">marketImpact()/12 + 1</f>
        <v>1.01</v>
      </c>
      <c r="Y133" cm="1">
        <f t="array" ref="Y133">marketImpact()/12 + 1</f>
        <v>1.01</v>
      </c>
      <c r="Z133" cm="1">
        <f t="array" ref="Z133">marketImpact()/12 + 1</f>
        <v>1.01</v>
      </c>
      <c r="AA133" cm="1">
        <f t="array" ref="AA133">marketImpact()/12 + 1</f>
        <v>1.0175000000000001</v>
      </c>
      <c r="AB133" cm="1">
        <f t="array" ref="AB133">marketImpact()/12 + 1</f>
        <v>1.01</v>
      </c>
      <c r="AC133" cm="1">
        <f t="array" ref="AC133">marketImpact()/12 + 1</f>
        <v>1.01</v>
      </c>
      <c r="AD133" cm="1">
        <f t="array" ref="AD133">marketImpact()/12 + 1</f>
        <v>1.0175000000000001</v>
      </c>
      <c r="AE133" cm="1">
        <f t="array" ref="AE133">marketImpact()/12 + 1</f>
        <v>1.01</v>
      </c>
      <c r="AF133" cm="1">
        <f t="array" ref="AF133">marketImpact()/12 + 1</f>
        <v>1.01</v>
      </c>
      <c r="AG133" cm="1">
        <f t="array" ref="AG133">marketImpact()/12 + 1</f>
        <v>1.01</v>
      </c>
      <c r="AH133" cm="1">
        <f t="array" ref="AH133">marketImpact()/12 + 1</f>
        <v>1.0175000000000001</v>
      </c>
      <c r="AI133" cm="1">
        <f t="array" ref="AI133">marketImpact()/12 + 1</f>
        <v>0.99250000000000005</v>
      </c>
      <c r="AJ133" cm="1">
        <f t="array" ref="AJ133">marketImpact()/12 + 1</f>
        <v>1.01</v>
      </c>
      <c r="AK133" cm="1">
        <f t="array" ref="AK133">marketImpact()/12 + 1</f>
        <v>1.0175000000000001</v>
      </c>
      <c r="AL133" cm="1">
        <f t="array" ref="AL133">marketImpact()/12 + 1</f>
        <v>1.01</v>
      </c>
      <c r="AM133" cm="1">
        <f t="array" ref="AM133">marketImpact()/12 + 1</f>
        <v>0.99250000000000005</v>
      </c>
      <c r="AN133" cm="1">
        <f t="array" ref="AN133">marketImpact()/12 + 1</f>
        <v>1.01</v>
      </c>
      <c r="AO133" cm="1">
        <f t="array" ref="AO133">marketImpact()/12 + 1</f>
        <v>1.01</v>
      </c>
      <c r="AP133" cm="1">
        <f t="array" ref="AP133">marketImpact()/12 + 1</f>
        <v>1.01</v>
      </c>
      <c r="AQ133" cm="1">
        <f t="array" ref="AQ133">marketImpact()/12 + 1</f>
        <v>1.01</v>
      </c>
      <c r="AR133" cm="1">
        <f t="array" ref="AR133">marketImpact()/12 + 1</f>
        <v>1.01</v>
      </c>
      <c r="AS133" cm="1">
        <f t="array" ref="AS133">marketImpact()/12 + 1</f>
        <v>1.01</v>
      </c>
      <c r="AT133" cm="1">
        <f t="array" ref="AT133">marketImpact()/12 + 1</f>
        <v>1.01</v>
      </c>
      <c r="AU133" cm="1">
        <f t="array" ref="AU133">marketImpact()/12 + 1</f>
        <v>1.01</v>
      </c>
      <c r="AV133" cm="1">
        <f t="array" ref="AV133">marketImpact()/12 + 1</f>
        <v>0.99250000000000005</v>
      </c>
      <c r="AW133" cm="1">
        <f t="array" ref="AW133">marketImpact()/12 + 1</f>
        <v>1.01</v>
      </c>
      <c r="AX133" cm="1">
        <f t="array" ref="AX133">marketImpact()/12 + 1</f>
        <v>1.01</v>
      </c>
      <c r="AY133" cm="1">
        <f t="array" ref="AY133">marketImpact()/12 + 1</f>
        <v>1.01</v>
      </c>
      <c r="AZ133" cm="1">
        <f t="array" ref="AZ133">marketImpact()/12 + 1</f>
        <v>0.99250000000000005</v>
      </c>
      <c r="BA133" cm="1">
        <f t="array" ref="BA133">marketImpact()/12 + 1</f>
        <v>1.01</v>
      </c>
      <c r="BB133" cm="1">
        <f t="array" ref="BB133">marketImpact()/12 + 1</f>
        <v>1.01</v>
      </c>
      <c r="BC133" cm="1">
        <f t="array" ref="BC133">marketImpact()/12 + 1</f>
        <v>1.01</v>
      </c>
      <c r="BD133" cm="1">
        <f t="array" ref="BD133">marketImpact()/12 + 1</f>
        <v>1.0175000000000001</v>
      </c>
      <c r="BE133" cm="1">
        <f t="array" ref="BE133">marketImpact()/12 + 1</f>
        <v>1.01</v>
      </c>
      <c r="BF133" cm="1">
        <f t="array" ref="BF133">marketImpact()/12 + 1</f>
        <v>1.01</v>
      </c>
      <c r="BG133" cm="1">
        <f t="array" ref="BG133">marketImpact()/12 + 1</f>
        <v>1.01</v>
      </c>
      <c r="BH133" cm="1">
        <f t="array" ref="BH133">marketImpact()/12 + 1</f>
        <v>1.01</v>
      </c>
      <c r="BI133" cm="1">
        <f t="array" ref="BI133">marketImpact()/12 + 1</f>
        <v>0.99250000000000005</v>
      </c>
      <c r="BJ133" cm="1">
        <f t="array" ref="BJ133">marketImpact()/12 + 1</f>
        <v>1.01</v>
      </c>
      <c r="BK133" cm="1">
        <f t="array" ref="BK133">marketImpact()/12 + 1</f>
        <v>1.0175000000000001</v>
      </c>
      <c r="BL133" cm="1">
        <f t="array" ref="BL133">marketImpact()/12 + 1</f>
        <v>1.0175000000000001</v>
      </c>
      <c r="BM133" cm="1">
        <f t="array" ref="BM133">marketImpact()/12 + 1</f>
        <v>1.0175000000000001</v>
      </c>
      <c r="BN133" cm="1">
        <f t="array" ref="BN133">marketImpact()/12 + 1</f>
        <v>1.01</v>
      </c>
      <c r="BO133" cm="1">
        <f t="array" ref="BO133">marketImpact()/12 + 1</f>
        <v>1.01</v>
      </c>
      <c r="BP133" cm="1">
        <f t="array" ref="BP133">marketImpact()/12 + 1</f>
        <v>1.01</v>
      </c>
      <c r="BQ133" cm="1">
        <f t="array" ref="BQ133">marketImpact()/12 + 1</f>
        <v>1.01</v>
      </c>
      <c r="BR133" cm="1">
        <f t="array" ref="BR133">marketImpact()/12 + 1</f>
        <v>1.0175000000000001</v>
      </c>
      <c r="BS133" cm="1">
        <f t="array" ref="BS133">marketImpact()/12 + 1</f>
        <v>1.01</v>
      </c>
      <c r="BT133" cm="1">
        <f t="array" ref="BT133">marketImpact()/12 + 1</f>
        <v>1.01</v>
      </c>
      <c r="BU133" cm="1">
        <f t="array" ref="BU133">marketImpact()/12 + 1</f>
        <v>1.01</v>
      </c>
      <c r="BV133" cm="1">
        <f t="array" ref="BV133">marketImpact()/12 + 1</f>
        <v>1.01</v>
      </c>
      <c r="BW133" cm="1">
        <f t="array" ref="BW133">marketImpact()/12 + 1</f>
        <v>1.01</v>
      </c>
      <c r="BX133" cm="1">
        <f t="array" ref="BX133">marketImpact()/12 + 1</f>
        <v>0.99250000000000005</v>
      </c>
      <c r="BY133" cm="1">
        <f t="array" ref="BY133">marketImpact()/12 + 1</f>
        <v>1.0175000000000001</v>
      </c>
      <c r="BZ133" cm="1">
        <f t="array" ref="BZ133">marketImpact()/12 + 1</f>
        <v>1.01</v>
      </c>
      <c r="CA133" cm="1">
        <f t="array" ref="CA133">marketImpact()/12 + 1</f>
        <v>1.01</v>
      </c>
      <c r="CB133" cm="1">
        <f t="array" ref="CB133">marketImpact()/12 + 1</f>
        <v>1.01</v>
      </c>
      <c r="CC133" cm="1">
        <f t="array" ref="CC133">marketImpact()/12 + 1</f>
        <v>1.01</v>
      </c>
      <c r="CD133" cm="1">
        <f t="array" ref="CD133">marketImpact()/12 + 1</f>
        <v>1.01</v>
      </c>
      <c r="CE133" cm="1">
        <f t="array" ref="CE133">marketImpact()/12 + 1</f>
        <v>1.01</v>
      </c>
      <c r="CF133" cm="1">
        <f t="array" ref="CF133">marketImpact()/12 + 1</f>
        <v>1.01</v>
      </c>
      <c r="CG133" cm="1">
        <f t="array" ref="CG133">marketImpact()/12 + 1</f>
        <v>1.01</v>
      </c>
      <c r="CH133" cm="1">
        <f t="array" ref="CH133">marketImpact()/12 + 1</f>
        <v>1.01</v>
      </c>
      <c r="CI133" cm="1">
        <f t="array" ref="CI133">marketImpact()/12 + 1</f>
        <v>1.01</v>
      </c>
      <c r="CJ133" cm="1">
        <f t="array" ref="CJ133">marketImpact()/12 + 1</f>
        <v>1.01</v>
      </c>
      <c r="CK133" cm="1">
        <f t="array" ref="CK133">marketImpact()/12 + 1</f>
        <v>1.01</v>
      </c>
      <c r="CL133" cm="1">
        <f t="array" ref="CL133">marketImpact()/12 + 1</f>
        <v>1.01</v>
      </c>
      <c r="CM133" cm="1">
        <f t="array" ref="CM133">marketImpact()/12 + 1</f>
        <v>1.0175000000000001</v>
      </c>
      <c r="CN133" cm="1">
        <f t="array" ref="CN133">marketImpact()/12 + 1</f>
        <v>1.0175000000000001</v>
      </c>
      <c r="CO133" cm="1">
        <f t="array" ref="CO133">marketImpact()/12 + 1</f>
        <v>1.0175000000000001</v>
      </c>
      <c r="CP133" cm="1">
        <f t="array" ref="CP133">marketImpact()/12 + 1</f>
        <v>1.01</v>
      </c>
      <c r="CQ133" cm="1">
        <f t="array" ref="CQ133">marketImpact()/12 + 1</f>
        <v>1.0175000000000001</v>
      </c>
      <c r="CR133" cm="1">
        <f t="array" ref="CR133">marketImpact()/12 + 1</f>
        <v>1.0175000000000001</v>
      </c>
      <c r="CS133" cm="1">
        <f t="array" ref="CS133">marketImpact()/12 + 1</f>
        <v>1.01</v>
      </c>
      <c r="CT133" cm="1">
        <f t="array" ref="CT133">marketImpact()/12 + 1</f>
        <v>1.01</v>
      </c>
      <c r="CU133" cm="1">
        <f t="array" ref="CU133">marketImpact()/12 + 1</f>
        <v>1.0175000000000001</v>
      </c>
      <c r="CV133" cm="1">
        <f t="array" ref="CV133">marketImpact()/12 + 1</f>
        <v>1.01</v>
      </c>
      <c r="CW133" cm="1">
        <f t="array" ref="CW133">marketImpact()/12 + 1</f>
        <v>1.01</v>
      </c>
      <c r="CX133" cm="1">
        <f t="array" ref="CX133">marketImpact()/12 + 1</f>
        <v>1.01</v>
      </c>
      <c r="CY133" cm="1">
        <f t="array" ref="CY133">marketImpact()/12 + 1</f>
        <v>1.01</v>
      </c>
      <c r="CZ133" cm="1">
        <f t="array" ref="CZ133">marketImpact()/12 + 1</f>
        <v>1.01</v>
      </c>
    </row>
    <row r="134" spans="4:104" x14ac:dyDescent="0.25">
      <c r="D134">
        <v>10</v>
      </c>
      <c r="E134">
        <f t="shared" ref="E134:BP134" si="215">E133</f>
        <v>1.0175000000000001</v>
      </c>
      <c r="F134">
        <f t="shared" si="215"/>
        <v>1.01</v>
      </c>
      <c r="G134">
        <f t="shared" si="215"/>
        <v>1.01</v>
      </c>
      <c r="H134">
        <f t="shared" si="215"/>
        <v>1.01</v>
      </c>
      <c r="I134">
        <f t="shared" si="215"/>
        <v>0.99250000000000005</v>
      </c>
      <c r="J134">
        <f t="shared" si="215"/>
        <v>1.0175000000000001</v>
      </c>
      <c r="K134">
        <f t="shared" si="215"/>
        <v>1.01</v>
      </c>
      <c r="L134">
        <f t="shared" si="215"/>
        <v>1.0175000000000001</v>
      </c>
      <c r="M134">
        <f t="shared" si="215"/>
        <v>1.01</v>
      </c>
      <c r="N134">
        <f t="shared" si="215"/>
        <v>1.01</v>
      </c>
      <c r="O134">
        <f t="shared" si="215"/>
        <v>1.01</v>
      </c>
      <c r="P134">
        <f t="shared" si="215"/>
        <v>1.0175000000000001</v>
      </c>
      <c r="Q134">
        <f t="shared" si="215"/>
        <v>1.01</v>
      </c>
      <c r="R134">
        <f t="shared" si="215"/>
        <v>1.01</v>
      </c>
      <c r="S134">
        <f t="shared" si="215"/>
        <v>1.01</v>
      </c>
      <c r="T134">
        <f t="shared" si="215"/>
        <v>0.99250000000000005</v>
      </c>
      <c r="U134">
        <f t="shared" si="215"/>
        <v>0.99250000000000005</v>
      </c>
      <c r="V134">
        <f t="shared" si="215"/>
        <v>1.0175000000000001</v>
      </c>
      <c r="W134">
        <f t="shared" si="215"/>
        <v>1.01</v>
      </c>
      <c r="X134">
        <f t="shared" si="215"/>
        <v>1.01</v>
      </c>
      <c r="Y134">
        <f t="shared" si="215"/>
        <v>1.01</v>
      </c>
      <c r="Z134">
        <f t="shared" si="215"/>
        <v>1.01</v>
      </c>
      <c r="AA134">
        <f t="shared" si="215"/>
        <v>1.0175000000000001</v>
      </c>
      <c r="AB134">
        <f t="shared" si="215"/>
        <v>1.01</v>
      </c>
      <c r="AC134">
        <f t="shared" si="215"/>
        <v>1.01</v>
      </c>
      <c r="AD134">
        <f t="shared" si="215"/>
        <v>1.0175000000000001</v>
      </c>
      <c r="AE134">
        <f t="shared" si="215"/>
        <v>1.01</v>
      </c>
      <c r="AF134">
        <f t="shared" si="215"/>
        <v>1.01</v>
      </c>
      <c r="AG134">
        <f t="shared" si="215"/>
        <v>1.01</v>
      </c>
      <c r="AH134">
        <f t="shared" si="215"/>
        <v>1.0175000000000001</v>
      </c>
      <c r="AI134">
        <f t="shared" si="215"/>
        <v>0.99250000000000005</v>
      </c>
      <c r="AJ134">
        <f t="shared" si="215"/>
        <v>1.01</v>
      </c>
      <c r="AK134">
        <f t="shared" si="215"/>
        <v>1.0175000000000001</v>
      </c>
      <c r="AL134">
        <f t="shared" si="215"/>
        <v>1.01</v>
      </c>
      <c r="AM134">
        <f t="shared" si="215"/>
        <v>0.99250000000000005</v>
      </c>
      <c r="AN134">
        <f t="shared" si="215"/>
        <v>1.01</v>
      </c>
      <c r="AO134">
        <f t="shared" si="215"/>
        <v>1.01</v>
      </c>
      <c r="AP134">
        <f t="shared" si="215"/>
        <v>1.01</v>
      </c>
      <c r="AQ134">
        <f t="shared" si="215"/>
        <v>1.01</v>
      </c>
      <c r="AR134">
        <f t="shared" si="215"/>
        <v>1.01</v>
      </c>
      <c r="AS134">
        <f t="shared" si="215"/>
        <v>1.01</v>
      </c>
      <c r="AT134">
        <f t="shared" si="215"/>
        <v>1.01</v>
      </c>
      <c r="AU134">
        <f t="shared" si="215"/>
        <v>1.01</v>
      </c>
      <c r="AV134">
        <f t="shared" si="215"/>
        <v>0.99250000000000005</v>
      </c>
      <c r="AW134">
        <f t="shared" si="215"/>
        <v>1.01</v>
      </c>
      <c r="AX134">
        <f t="shared" si="215"/>
        <v>1.01</v>
      </c>
      <c r="AY134">
        <f t="shared" si="215"/>
        <v>1.01</v>
      </c>
      <c r="AZ134">
        <f t="shared" si="215"/>
        <v>0.99250000000000005</v>
      </c>
      <c r="BA134">
        <f t="shared" si="215"/>
        <v>1.01</v>
      </c>
      <c r="BB134">
        <f t="shared" si="215"/>
        <v>1.01</v>
      </c>
      <c r="BC134">
        <f t="shared" si="215"/>
        <v>1.01</v>
      </c>
      <c r="BD134">
        <f t="shared" si="215"/>
        <v>1.0175000000000001</v>
      </c>
      <c r="BE134">
        <f t="shared" si="215"/>
        <v>1.01</v>
      </c>
      <c r="BF134">
        <f t="shared" si="215"/>
        <v>1.01</v>
      </c>
      <c r="BG134">
        <f t="shared" si="215"/>
        <v>1.01</v>
      </c>
      <c r="BH134">
        <f t="shared" si="215"/>
        <v>1.01</v>
      </c>
      <c r="BI134">
        <f t="shared" si="215"/>
        <v>0.99250000000000005</v>
      </c>
      <c r="BJ134">
        <f t="shared" si="215"/>
        <v>1.01</v>
      </c>
      <c r="BK134">
        <f t="shared" si="215"/>
        <v>1.0175000000000001</v>
      </c>
      <c r="BL134">
        <f t="shared" si="215"/>
        <v>1.0175000000000001</v>
      </c>
      <c r="BM134">
        <f t="shared" si="215"/>
        <v>1.0175000000000001</v>
      </c>
      <c r="BN134">
        <f t="shared" si="215"/>
        <v>1.01</v>
      </c>
      <c r="BO134">
        <f t="shared" si="215"/>
        <v>1.01</v>
      </c>
      <c r="BP134">
        <f t="shared" si="215"/>
        <v>1.01</v>
      </c>
      <c r="BQ134">
        <f t="shared" ref="BQ134:CZ134" si="216">BQ133</f>
        <v>1.01</v>
      </c>
      <c r="BR134">
        <f t="shared" si="216"/>
        <v>1.0175000000000001</v>
      </c>
      <c r="BS134">
        <f t="shared" si="216"/>
        <v>1.01</v>
      </c>
      <c r="BT134">
        <f t="shared" si="216"/>
        <v>1.01</v>
      </c>
      <c r="BU134">
        <f t="shared" si="216"/>
        <v>1.01</v>
      </c>
      <c r="BV134">
        <f t="shared" si="216"/>
        <v>1.01</v>
      </c>
      <c r="BW134">
        <f t="shared" si="216"/>
        <v>1.01</v>
      </c>
      <c r="BX134">
        <f t="shared" si="216"/>
        <v>0.99250000000000005</v>
      </c>
      <c r="BY134">
        <f t="shared" si="216"/>
        <v>1.0175000000000001</v>
      </c>
      <c r="BZ134">
        <f t="shared" si="216"/>
        <v>1.01</v>
      </c>
      <c r="CA134">
        <f t="shared" si="216"/>
        <v>1.01</v>
      </c>
      <c r="CB134">
        <f t="shared" si="216"/>
        <v>1.01</v>
      </c>
      <c r="CC134">
        <f t="shared" si="216"/>
        <v>1.01</v>
      </c>
      <c r="CD134">
        <f t="shared" si="216"/>
        <v>1.01</v>
      </c>
      <c r="CE134">
        <f t="shared" si="216"/>
        <v>1.01</v>
      </c>
      <c r="CF134">
        <f t="shared" si="216"/>
        <v>1.01</v>
      </c>
      <c r="CG134">
        <f t="shared" si="216"/>
        <v>1.01</v>
      </c>
      <c r="CH134">
        <f t="shared" si="216"/>
        <v>1.01</v>
      </c>
      <c r="CI134">
        <f t="shared" si="216"/>
        <v>1.01</v>
      </c>
      <c r="CJ134">
        <f t="shared" si="216"/>
        <v>1.01</v>
      </c>
      <c r="CK134">
        <f t="shared" si="216"/>
        <v>1.01</v>
      </c>
      <c r="CL134">
        <f t="shared" si="216"/>
        <v>1.01</v>
      </c>
      <c r="CM134">
        <f t="shared" si="216"/>
        <v>1.0175000000000001</v>
      </c>
      <c r="CN134">
        <f t="shared" si="216"/>
        <v>1.0175000000000001</v>
      </c>
      <c r="CO134">
        <f t="shared" si="216"/>
        <v>1.0175000000000001</v>
      </c>
      <c r="CP134">
        <f t="shared" si="216"/>
        <v>1.01</v>
      </c>
      <c r="CQ134">
        <f t="shared" si="216"/>
        <v>1.0175000000000001</v>
      </c>
      <c r="CR134">
        <f t="shared" si="216"/>
        <v>1.0175000000000001</v>
      </c>
      <c r="CS134">
        <f t="shared" si="216"/>
        <v>1.01</v>
      </c>
      <c r="CT134">
        <f t="shared" si="216"/>
        <v>1.01</v>
      </c>
      <c r="CU134">
        <f t="shared" si="216"/>
        <v>1.0175000000000001</v>
      </c>
      <c r="CV134">
        <f t="shared" si="216"/>
        <v>1.01</v>
      </c>
      <c r="CW134">
        <f t="shared" si="216"/>
        <v>1.01</v>
      </c>
      <c r="CX134">
        <f t="shared" si="216"/>
        <v>1.01</v>
      </c>
      <c r="CY134">
        <f t="shared" si="216"/>
        <v>1.01</v>
      </c>
      <c r="CZ134">
        <f t="shared" si="216"/>
        <v>1.01</v>
      </c>
    </row>
    <row r="135" spans="4:104" x14ac:dyDescent="0.25">
      <c r="D135">
        <v>11</v>
      </c>
      <c r="E135">
        <f t="shared" ref="E135" si="217">E133</f>
        <v>1.0175000000000001</v>
      </c>
      <c r="F135">
        <f t="shared" ref="F135:BQ135" si="218">F133</f>
        <v>1.01</v>
      </c>
      <c r="G135">
        <f t="shared" si="218"/>
        <v>1.01</v>
      </c>
      <c r="H135">
        <f t="shared" si="218"/>
        <v>1.01</v>
      </c>
      <c r="I135">
        <f t="shared" si="218"/>
        <v>0.99250000000000005</v>
      </c>
      <c r="J135">
        <f t="shared" si="218"/>
        <v>1.0175000000000001</v>
      </c>
      <c r="K135">
        <f t="shared" si="218"/>
        <v>1.01</v>
      </c>
      <c r="L135">
        <f t="shared" si="218"/>
        <v>1.0175000000000001</v>
      </c>
      <c r="M135">
        <f t="shared" si="218"/>
        <v>1.01</v>
      </c>
      <c r="N135">
        <f t="shared" si="218"/>
        <v>1.01</v>
      </c>
      <c r="O135">
        <f t="shared" si="218"/>
        <v>1.01</v>
      </c>
      <c r="P135">
        <f t="shared" si="218"/>
        <v>1.0175000000000001</v>
      </c>
      <c r="Q135">
        <f t="shared" si="218"/>
        <v>1.01</v>
      </c>
      <c r="R135">
        <f t="shared" si="218"/>
        <v>1.01</v>
      </c>
      <c r="S135">
        <f t="shared" si="218"/>
        <v>1.01</v>
      </c>
      <c r="T135">
        <f t="shared" si="218"/>
        <v>0.99250000000000005</v>
      </c>
      <c r="U135">
        <f t="shared" si="218"/>
        <v>0.99250000000000005</v>
      </c>
      <c r="V135">
        <f t="shared" si="218"/>
        <v>1.0175000000000001</v>
      </c>
      <c r="W135">
        <f t="shared" si="218"/>
        <v>1.01</v>
      </c>
      <c r="X135">
        <f t="shared" si="218"/>
        <v>1.01</v>
      </c>
      <c r="Y135">
        <f t="shared" si="218"/>
        <v>1.01</v>
      </c>
      <c r="Z135">
        <f t="shared" si="218"/>
        <v>1.01</v>
      </c>
      <c r="AA135">
        <f t="shared" si="218"/>
        <v>1.0175000000000001</v>
      </c>
      <c r="AB135">
        <f t="shared" si="218"/>
        <v>1.01</v>
      </c>
      <c r="AC135">
        <f t="shared" si="218"/>
        <v>1.01</v>
      </c>
      <c r="AD135">
        <f t="shared" si="218"/>
        <v>1.0175000000000001</v>
      </c>
      <c r="AE135">
        <f t="shared" si="218"/>
        <v>1.01</v>
      </c>
      <c r="AF135">
        <f t="shared" si="218"/>
        <v>1.01</v>
      </c>
      <c r="AG135">
        <f t="shared" si="218"/>
        <v>1.01</v>
      </c>
      <c r="AH135">
        <f t="shared" si="218"/>
        <v>1.0175000000000001</v>
      </c>
      <c r="AI135">
        <f t="shared" si="218"/>
        <v>0.99250000000000005</v>
      </c>
      <c r="AJ135">
        <f t="shared" si="218"/>
        <v>1.01</v>
      </c>
      <c r="AK135">
        <f t="shared" si="218"/>
        <v>1.0175000000000001</v>
      </c>
      <c r="AL135">
        <f t="shared" si="218"/>
        <v>1.01</v>
      </c>
      <c r="AM135">
        <f t="shared" si="218"/>
        <v>0.99250000000000005</v>
      </c>
      <c r="AN135">
        <f t="shared" si="218"/>
        <v>1.01</v>
      </c>
      <c r="AO135">
        <f t="shared" si="218"/>
        <v>1.01</v>
      </c>
      <c r="AP135">
        <f t="shared" si="218"/>
        <v>1.01</v>
      </c>
      <c r="AQ135">
        <f t="shared" si="218"/>
        <v>1.01</v>
      </c>
      <c r="AR135">
        <f t="shared" si="218"/>
        <v>1.01</v>
      </c>
      <c r="AS135">
        <f t="shared" si="218"/>
        <v>1.01</v>
      </c>
      <c r="AT135">
        <f t="shared" si="218"/>
        <v>1.01</v>
      </c>
      <c r="AU135">
        <f t="shared" si="218"/>
        <v>1.01</v>
      </c>
      <c r="AV135">
        <f t="shared" si="218"/>
        <v>0.99250000000000005</v>
      </c>
      <c r="AW135">
        <f t="shared" si="218"/>
        <v>1.01</v>
      </c>
      <c r="AX135">
        <f t="shared" si="218"/>
        <v>1.01</v>
      </c>
      <c r="AY135">
        <f t="shared" si="218"/>
        <v>1.01</v>
      </c>
      <c r="AZ135">
        <f t="shared" si="218"/>
        <v>0.99250000000000005</v>
      </c>
      <c r="BA135">
        <f t="shared" si="218"/>
        <v>1.01</v>
      </c>
      <c r="BB135">
        <f t="shared" si="218"/>
        <v>1.01</v>
      </c>
      <c r="BC135">
        <f t="shared" si="218"/>
        <v>1.01</v>
      </c>
      <c r="BD135">
        <f t="shared" si="218"/>
        <v>1.0175000000000001</v>
      </c>
      <c r="BE135">
        <f t="shared" si="218"/>
        <v>1.01</v>
      </c>
      <c r="BF135">
        <f t="shared" si="218"/>
        <v>1.01</v>
      </c>
      <c r="BG135">
        <f t="shared" si="218"/>
        <v>1.01</v>
      </c>
      <c r="BH135">
        <f t="shared" si="218"/>
        <v>1.01</v>
      </c>
      <c r="BI135">
        <f t="shared" si="218"/>
        <v>0.99250000000000005</v>
      </c>
      <c r="BJ135">
        <f t="shared" si="218"/>
        <v>1.01</v>
      </c>
      <c r="BK135">
        <f t="shared" si="218"/>
        <v>1.0175000000000001</v>
      </c>
      <c r="BL135">
        <f t="shared" si="218"/>
        <v>1.0175000000000001</v>
      </c>
      <c r="BM135">
        <f t="shared" si="218"/>
        <v>1.0175000000000001</v>
      </c>
      <c r="BN135">
        <f t="shared" si="218"/>
        <v>1.01</v>
      </c>
      <c r="BO135">
        <f t="shared" si="218"/>
        <v>1.01</v>
      </c>
      <c r="BP135">
        <f t="shared" si="218"/>
        <v>1.01</v>
      </c>
      <c r="BQ135">
        <f t="shared" si="218"/>
        <v>1.01</v>
      </c>
      <c r="BR135">
        <f t="shared" ref="BR135:CZ135" si="219">BR133</f>
        <v>1.0175000000000001</v>
      </c>
      <c r="BS135">
        <f t="shared" si="219"/>
        <v>1.01</v>
      </c>
      <c r="BT135">
        <f t="shared" si="219"/>
        <v>1.01</v>
      </c>
      <c r="BU135">
        <f t="shared" si="219"/>
        <v>1.01</v>
      </c>
      <c r="BV135">
        <f t="shared" si="219"/>
        <v>1.01</v>
      </c>
      <c r="BW135">
        <f t="shared" si="219"/>
        <v>1.01</v>
      </c>
      <c r="BX135">
        <f t="shared" si="219"/>
        <v>0.99250000000000005</v>
      </c>
      <c r="BY135">
        <f t="shared" si="219"/>
        <v>1.0175000000000001</v>
      </c>
      <c r="BZ135">
        <f t="shared" si="219"/>
        <v>1.01</v>
      </c>
      <c r="CA135">
        <f t="shared" si="219"/>
        <v>1.01</v>
      </c>
      <c r="CB135">
        <f t="shared" si="219"/>
        <v>1.01</v>
      </c>
      <c r="CC135">
        <f t="shared" si="219"/>
        <v>1.01</v>
      </c>
      <c r="CD135">
        <f t="shared" si="219"/>
        <v>1.01</v>
      </c>
      <c r="CE135">
        <f t="shared" si="219"/>
        <v>1.01</v>
      </c>
      <c r="CF135">
        <f t="shared" si="219"/>
        <v>1.01</v>
      </c>
      <c r="CG135">
        <f t="shared" si="219"/>
        <v>1.01</v>
      </c>
      <c r="CH135">
        <f t="shared" si="219"/>
        <v>1.01</v>
      </c>
      <c r="CI135">
        <f t="shared" si="219"/>
        <v>1.01</v>
      </c>
      <c r="CJ135">
        <f t="shared" si="219"/>
        <v>1.01</v>
      </c>
      <c r="CK135">
        <f t="shared" si="219"/>
        <v>1.01</v>
      </c>
      <c r="CL135">
        <f t="shared" si="219"/>
        <v>1.01</v>
      </c>
      <c r="CM135">
        <f t="shared" si="219"/>
        <v>1.0175000000000001</v>
      </c>
      <c r="CN135">
        <f t="shared" si="219"/>
        <v>1.0175000000000001</v>
      </c>
      <c r="CO135">
        <f t="shared" si="219"/>
        <v>1.0175000000000001</v>
      </c>
      <c r="CP135">
        <f t="shared" si="219"/>
        <v>1.01</v>
      </c>
      <c r="CQ135">
        <f t="shared" si="219"/>
        <v>1.0175000000000001</v>
      </c>
      <c r="CR135">
        <f t="shared" si="219"/>
        <v>1.0175000000000001</v>
      </c>
      <c r="CS135">
        <f t="shared" si="219"/>
        <v>1.01</v>
      </c>
      <c r="CT135">
        <f t="shared" si="219"/>
        <v>1.01</v>
      </c>
      <c r="CU135">
        <f t="shared" si="219"/>
        <v>1.0175000000000001</v>
      </c>
      <c r="CV135">
        <f t="shared" si="219"/>
        <v>1.01</v>
      </c>
      <c r="CW135">
        <f t="shared" si="219"/>
        <v>1.01</v>
      </c>
      <c r="CX135">
        <f t="shared" si="219"/>
        <v>1.01</v>
      </c>
      <c r="CY135">
        <f t="shared" si="219"/>
        <v>1.01</v>
      </c>
      <c r="CZ135">
        <f t="shared" si="219"/>
        <v>1.01</v>
      </c>
    </row>
    <row r="136" spans="4:104" x14ac:dyDescent="0.25">
      <c r="D136">
        <v>12</v>
      </c>
      <c r="E136" cm="1">
        <f t="array" ref="E136">marketImpact()/12 + 1</f>
        <v>1.01</v>
      </c>
      <c r="F136" cm="1">
        <f t="array" ref="F136">marketImpact()/12 + 1</f>
        <v>1.01</v>
      </c>
      <c r="G136" cm="1">
        <f t="array" ref="G136">marketImpact()/12 + 1</f>
        <v>1.0175000000000001</v>
      </c>
      <c r="H136" cm="1">
        <f t="array" ref="H136">marketImpact()/12 + 1</f>
        <v>1.01</v>
      </c>
      <c r="I136" cm="1">
        <f t="array" ref="I136">marketImpact()/12 + 1</f>
        <v>1.01</v>
      </c>
      <c r="J136" cm="1">
        <f t="array" ref="J136">marketImpact()/12 + 1</f>
        <v>1.01</v>
      </c>
      <c r="K136" cm="1">
        <f t="array" ref="K136">marketImpact()/12 + 1</f>
        <v>1.01</v>
      </c>
      <c r="L136" cm="1">
        <f t="array" ref="L136">marketImpact()/12 + 1</f>
        <v>1.01</v>
      </c>
      <c r="M136" cm="1">
        <f t="array" ref="M136">marketImpact()/12 + 1</f>
        <v>1.01</v>
      </c>
      <c r="N136" cm="1">
        <f t="array" ref="N136">marketImpact()/12 + 1</f>
        <v>1.01</v>
      </c>
      <c r="O136" cm="1">
        <f t="array" ref="O136">marketImpact()/12 + 1</f>
        <v>1.01</v>
      </c>
      <c r="P136" cm="1">
        <f t="array" ref="P136">marketImpact()/12 + 1</f>
        <v>1.0175000000000001</v>
      </c>
      <c r="Q136" cm="1">
        <f t="array" ref="Q136">marketImpact()/12 + 1</f>
        <v>1.01</v>
      </c>
      <c r="R136" cm="1">
        <f t="array" ref="R136">marketImpact()/12 + 1</f>
        <v>1.0175000000000001</v>
      </c>
      <c r="S136" cm="1">
        <f t="array" ref="S136">marketImpact()/12 + 1</f>
        <v>1.01</v>
      </c>
      <c r="T136" cm="1">
        <f t="array" ref="T136">marketImpact()/12 + 1</f>
        <v>1.01</v>
      </c>
      <c r="U136" cm="1">
        <f t="array" ref="U136">marketImpact()/12 + 1</f>
        <v>1.01</v>
      </c>
      <c r="V136" cm="1">
        <f t="array" ref="V136">marketImpact()/12 + 1</f>
        <v>1.01</v>
      </c>
      <c r="W136" cm="1">
        <f t="array" ref="W136">marketImpact()/12 + 1</f>
        <v>1.01</v>
      </c>
      <c r="X136" cm="1">
        <f t="array" ref="X136">marketImpact()/12 + 1</f>
        <v>1.0175000000000001</v>
      </c>
      <c r="Y136" cm="1">
        <f t="array" ref="Y136">marketImpact()/12 + 1</f>
        <v>1.0175000000000001</v>
      </c>
      <c r="Z136" cm="1">
        <f t="array" ref="Z136">marketImpact()/12 + 1</f>
        <v>1.01</v>
      </c>
      <c r="AA136" cm="1">
        <f t="array" ref="AA136">marketImpact()/12 + 1</f>
        <v>1.01</v>
      </c>
      <c r="AB136" cm="1">
        <f t="array" ref="AB136">marketImpact()/12 + 1</f>
        <v>1.01</v>
      </c>
      <c r="AC136" cm="1">
        <f t="array" ref="AC136">marketImpact()/12 + 1</f>
        <v>1.01</v>
      </c>
      <c r="AD136" cm="1">
        <f t="array" ref="AD136">marketImpact()/12 + 1</f>
        <v>1.0175000000000001</v>
      </c>
      <c r="AE136" cm="1">
        <f t="array" ref="AE136">marketImpact()/12 + 1</f>
        <v>0.99250000000000005</v>
      </c>
      <c r="AF136" cm="1">
        <f t="array" ref="AF136">marketImpact()/12 + 1</f>
        <v>1.0175000000000001</v>
      </c>
      <c r="AG136" cm="1">
        <f t="array" ref="AG136">marketImpact()/12 + 1</f>
        <v>1.01</v>
      </c>
      <c r="AH136" cm="1">
        <f t="array" ref="AH136">marketImpact()/12 + 1</f>
        <v>0.99250000000000005</v>
      </c>
      <c r="AI136" cm="1">
        <f t="array" ref="AI136">marketImpact()/12 + 1</f>
        <v>1.01</v>
      </c>
      <c r="AJ136" cm="1">
        <f t="array" ref="AJ136">marketImpact()/12 + 1</f>
        <v>0.99250000000000005</v>
      </c>
      <c r="AK136" cm="1">
        <f t="array" ref="AK136">marketImpact()/12 + 1</f>
        <v>1.0175000000000001</v>
      </c>
      <c r="AL136" cm="1">
        <f t="array" ref="AL136">marketImpact()/12 + 1</f>
        <v>1.0175000000000001</v>
      </c>
      <c r="AM136" cm="1">
        <f t="array" ref="AM136">marketImpact()/12 + 1</f>
        <v>1.01</v>
      </c>
      <c r="AN136" cm="1">
        <f t="array" ref="AN136">marketImpact()/12 + 1</f>
        <v>1.01</v>
      </c>
      <c r="AO136" cm="1">
        <f t="array" ref="AO136">marketImpact()/12 + 1</f>
        <v>1.01</v>
      </c>
      <c r="AP136" cm="1">
        <f t="array" ref="AP136">marketImpact()/12 + 1</f>
        <v>1.01</v>
      </c>
      <c r="AQ136" cm="1">
        <f t="array" ref="AQ136">marketImpact()/12 + 1</f>
        <v>0.99250000000000005</v>
      </c>
      <c r="AR136" cm="1">
        <f t="array" ref="AR136">marketImpact()/12 + 1</f>
        <v>1.0175000000000001</v>
      </c>
      <c r="AS136" cm="1">
        <f t="array" ref="AS136">marketImpact()/12 + 1</f>
        <v>1.0175000000000001</v>
      </c>
      <c r="AT136" cm="1">
        <f t="array" ref="AT136">marketImpact()/12 + 1</f>
        <v>1.0175000000000001</v>
      </c>
      <c r="AU136" cm="1">
        <f t="array" ref="AU136">marketImpact()/12 + 1</f>
        <v>1.01</v>
      </c>
      <c r="AV136" cm="1">
        <f t="array" ref="AV136">marketImpact()/12 + 1</f>
        <v>1.01</v>
      </c>
      <c r="AW136" cm="1">
        <f t="array" ref="AW136">marketImpact()/12 + 1</f>
        <v>1.01</v>
      </c>
      <c r="AX136" cm="1">
        <f t="array" ref="AX136">marketImpact()/12 + 1</f>
        <v>1.0175000000000001</v>
      </c>
      <c r="AY136" cm="1">
        <f t="array" ref="AY136">marketImpact()/12 + 1</f>
        <v>1.01</v>
      </c>
      <c r="AZ136" cm="1">
        <f t="array" ref="AZ136">marketImpact()/12 + 1</f>
        <v>1.01</v>
      </c>
      <c r="BA136" cm="1">
        <f t="array" ref="BA136">marketImpact()/12 + 1</f>
        <v>1.0175000000000001</v>
      </c>
      <c r="BB136" cm="1">
        <f t="array" ref="BB136">marketImpact()/12 + 1</f>
        <v>1.01</v>
      </c>
      <c r="BC136" cm="1">
        <f t="array" ref="BC136">marketImpact()/12 + 1</f>
        <v>1.01</v>
      </c>
      <c r="BD136" cm="1">
        <f t="array" ref="BD136">marketImpact()/12 + 1</f>
        <v>1.01</v>
      </c>
      <c r="BE136" cm="1">
        <f t="array" ref="BE136">marketImpact()/12 + 1</f>
        <v>1.01</v>
      </c>
      <c r="BF136" cm="1">
        <f t="array" ref="BF136">marketImpact()/12 + 1</f>
        <v>0.99250000000000005</v>
      </c>
      <c r="BG136" cm="1">
        <f t="array" ref="BG136">marketImpact()/12 + 1</f>
        <v>1.01</v>
      </c>
      <c r="BH136" cm="1">
        <f t="array" ref="BH136">marketImpact()/12 + 1</f>
        <v>1.01</v>
      </c>
      <c r="BI136" cm="1">
        <f t="array" ref="BI136">marketImpact()/12 + 1</f>
        <v>1.01</v>
      </c>
      <c r="BJ136" cm="1">
        <f t="array" ref="BJ136">marketImpact()/12 + 1</f>
        <v>0.99250000000000005</v>
      </c>
      <c r="BK136" cm="1">
        <f t="array" ref="BK136">marketImpact()/12 + 1</f>
        <v>1.01</v>
      </c>
      <c r="BL136" cm="1">
        <f t="array" ref="BL136">marketImpact()/12 + 1</f>
        <v>1.0175000000000001</v>
      </c>
      <c r="BM136" cm="1">
        <f t="array" ref="BM136">marketImpact()/12 + 1</f>
        <v>1.0175000000000001</v>
      </c>
      <c r="BN136" cm="1">
        <f t="array" ref="BN136">marketImpact()/12 + 1</f>
        <v>1.01</v>
      </c>
      <c r="BO136" cm="1">
        <f t="array" ref="BO136">marketImpact()/12 + 1</f>
        <v>1.0175000000000001</v>
      </c>
      <c r="BP136" cm="1">
        <f t="array" ref="BP136">marketImpact()/12 + 1</f>
        <v>0.99250000000000005</v>
      </c>
      <c r="BQ136" cm="1">
        <f t="array" ref="BQ136">marketImpact()/12 + 1</f>
        <v>0.99250000000000005</v>
      </c>
      <c r="BR136" cm="1">
        <f t="array" ref="BR136">marketImpact()/12 + 1</f>
        <v>1.01</v>
      </c>
      <c r="BS136" cm="1">
        <f t="array" ref="BS136">marketImpact()/12 + 1</f>
        <v>1.01</v>
      </c>
      <c r="BT136" cm="1">
        <f t="array" ref="BT136">marketImpact()/12 + 1</f>
        <v>1.01</v>
      </c>
      <c r="BU136" cm="1">
        <f t="array" ref="BU136">marketImpact()/12 + 1</f>
        <v>1.0175000000000001</v>
      </c>
      <c r="BV136" cm="1">
        <f t="array" ref="BV136">marketImpact()/12 + 1</f>
        <v>0.99250000000000005</v>
      </c>
      <c r="BW136" cm="1">
        <f t="array" ref="BW136">marketImpact()/12 + 1</f>
        <v>1.01</v>
      </c>
      <c r="BX136" cm="1">
        <f t="array" ref="BX136">marketImpact()/12 + 1</f>
        <v>1.01</v>
      </c>
      <c r="BY136" cm="1">
        <f t="array" ref="BY136">marketImpact()/12 + 1</f>
        <v>1.01</v>
      </c>
      <c r="BZ136" cm="1">
        <f t="array" ref="BZ136">marketImpact()/12 + 1</f>
        <v>1.01</v>
      </c>
      <c r="CA136" cm="1">
        <f t="array" ref="CA136">marketImpact()/12 + 1</f>
        <v>0.99250000000000005</v>
      </c>
      <c r="CB136" cm="1">
        <f t="array" ref="CB136">marketImpact()/12 + 1</f>
        <v>1.01</v>
      </c>
      <c r="CC136" cm="1">
        <f t="array" ref="CC136">marketImpact()/12 + 1</f>
        <v>1.01</v>
      </c>
      <c r="CD136" cm="1">
        <f t="array" ref="CD136">marketImpact()/12 + 1</f>
        <v>0.99250000000000005</v>
      </c>
      <c r="CE136" cm="1">
        <f t="array" ref="CE136">marketImpact()/12 + 1</f>
        <v>1.01</v>
      </c>
      <c r="CF136" cm="1">
        <f t="array" ref="CF136">marketImpact()/12 + 1</f>
        <v>0.99250000000000005</v>
      </c>
      <c r="CG136" cm="1">
        <f t="array" ref="CG136">marketImpact()/12 + 1</f>
        <v>1.01</v>
      </c>
      <c r="CH136" cm="1">
        <f t="array" ref="CH136">marketImpact()/12 + 1</f>
        <v>1.01</v>
      </c>
      <c r="CI136" cm="1">
        <f t="array" ref="CI136">marketImpact()/12 + 1</f>
        <v>1.01</v>
      </c>
      <c r="CJ136" cm="1">
        <f t="array" ref="CJ136">marketImpact()/12 + 1</f>
        <v>1.01</v>
      </c>
      <c r="CK136" cm="1">
        <f t="array" ref="CK136">marketImpact()/12 + 1</f>
        <v>1.01</v>
      </c>
      <c r="CL136" cm="1">
        <f t="array" ref="CL136">marketImpact()/12 + 1</f>
        <v>1.01</v>
      </c>
      <c r="CM136" cm="1">
        <f t="array" ref="CM136">marketImpact()/12 + 1</f>
        <v>1.01</v>
      </c>
      <c r="CN136" cm="1">
        <f t="array" ref="CN136">marketImpact()/12 + 1</f>
        <v>1.01</v>
      </c>
      <c r="CO136" cm="1">
        <f t="array" ref="CO136">marketImpact()/12 + 1</f>
        <v>1.01</v>
      </c>
      <c r="CP136" cm="1">
        <f t="array" ref="CP136">marketImpact()/12 + 1</f>
        <v>1.01</v>
      </c>
      <c r="CQ136" cm="1">
        <f t="array" ref="CQ136">marketImpact()/12 + 1</f>
        <v>1.0175000000000001</v>
      </c>
      <c r="CR136" cm="1">
        <f t="array" ref="CR136">marketImpact()/12 + 1</f>
        <v>1.01</v>
      </c>
      <c r="CS136" cm="1">
        <f t="array" ref="CS136">marketImpact()/12 + 1</f>
        <v>1.0175000000000001</v>
      </c>
      <c r="CT136" cm="1">
        <f t="array" ref="CT136">marketImpact()/12 + 1</f>
        <v>1.01</v>
      </c>
      <c r="CU136" cm="1">
        <f t="array" ref="CU136">marketImpact()/12 + 1</f>
        <v>1.01</v>
      </c>
      <c r="CV136" cm="1">
        <f t="array" ref="CV136">marketImpact()/12 + 1</f>
        <v>0.99250000000000005</v>
      </c>
      <c r="CW136" cm="1">
        <f t="array" ref="CW136">marketImpact()/12 + 1</f>
        <v>1.01</v>
      </c>
      <c r="CX136" cm="1">
        <f t="array" ref="CX136">marketImpact()/12 + 1</f>
        <v>1.01</v>
      </c>
      <c r="CY136" cm="1">
        <f t="array" ref="CY136">marketImpact()/12 + 1</f>
        <v>1.01</v>
      </c>
      <c r="CZ136" cm="1">
        <f t="array" ref="CZ136">marketImpact()/12 + 1</f>
        <v>1.01</v>
      </c>
    </row>
    <row r="137" spans="4:104" x14ac:dyDescent="0.25">
      <c r="D137">
        <v>13</v>
      </c>
      <c r="E137">
        <f t="shared" ref="E137:BP137" si="220">E136</f>
        <v>1.01</v>
      </c>
      <c r="F137">
        <f t="shared" si="220"/>
        <v>1.01</v>
      </c>
      <c r="G137">
        <f t="shared" si="220"/>
        <v>1.0175000000000001</v>
      </c>
      <c r="H137">
        <f t="shared" si="220"/>
        <v>1.01</v>
      </c>
      <c r="I137">
        <f t="shared" si="220"/>
        <v>1.01</v>
      </c>
      <c r="J137">
        <f t="shared" si="220"/>
        <v>1.01</v>
      </c>
      <c r="K137">
        <f t="shared" si="220"/>
        <v>1.01</v>
      </c>
      <c r="L137">
        <f t="shared" si="220"/>
        <v>1.01</v>
      </c>
      <c r="M137">
        <f t="shared" si="220"/>
        <v>1.01</v>
      </c>
      <c r="N137">
        <f t="shared" si="220"/>
        <v>1.01</v>
      </c>
      <c r="O137">
        <f t="shared" si="220"/>
        <v>1.01</v>
      </c>
      <c r="P137">
        <f t="shared" si="220"/>
        <v>1.0175000000000001</v>
      </c>
      <c r="Q137">
        <f t="shared" si="220"/>
        <v>1.01</v>
      </c>
      <c r="R137">
        <f t="shared" si="220"/>
        <v>1.0175000000000001</v>
      </c>
      <c r="S137">
        <f t="shared" si="220"/>
        <v>1.01</v>
      </c>
      <c r="T137">
        <f t="shared" si="220"/>
        <v>1.01</v>
      </c>
      <c r="U137">
        <f t="shared" si="220"/>
        <v>1.01</v>
      </c>
      <c r="V137">
        <f t="shared" si="220"/>
        <v>1.01</v>
      </c>
      <c r="W137">
        <f t="shared" si="220"/>
        <v>1.01</v>
      </c>
      <c r="X137">
        <f t="shared" si="220"/>
        <v>1.0175000000000001</v>
      </c>
      <c r="Y137">
        <f t="shared" si="220"/>
        <v>1.0175000000000001</v>
      </c>
      <c r="Z137">
        <f t="shared" si="220"/>
        <v>1.01</v>
      </c>
      <c r="AA137">
        <f t="shared" si="220"/>
        <v>1.01</v>
      </c>
      <c r="AB137">
        <f t="shared" si="220"/>
        <v>1.01</v>
      </c>
      <c r="AC137">
        <f t="shared" si="220"/>
        <v>1.01</v>
      </c>
      <c r="AD137">
        <f t="shared" si="220"/>
        <v>1.0175000000000001</v>
      </c>
      <c r="AE137">
        <f t="shared" si="220"/>
        <v>0.99250000000000005</v>
      </c>
      <c r="AF137">
        <f t="shared" si="220"/>
        <v>1.0175000000000001</v>
      </c>
      <c r="AG137">
        <f t="shared" si="220"/>
        <v>1.01</v>
      </c>
      <c r="AH137">
        <f t="shared" si="220"/>
        <v>0.99250000000000005</v>
      </c>
      <c r="AI137">
        <f t="shared" si="220"/>
        <v>1.01</v>
      </c>
      <c r="AJ137">
        <f t="shared" si="220"/>
        <v>0.99250000000000005</v>
      </c>
      <c r="AK137">
        <f t="shared" si="220"/>
        <v>1.0175000000000001</v>
      </c>
      <c r="AL137">
        <f t="shared" si="220"/>
        <v>1.0175000000000001</v>
      </c>
      <c r="AM137">
        <f t="shared" si="220"/>
        <v>1.01</v>
      </c>
      <c r="AN137">
        <f t="shared" si="220"/>
        <v>1.01</v>
      </c>
      <c r="AO137">
        <f t="shared" si="220"/>
        <v>1.01</v>
      </c>
      <c r="AP137">
        <f t="shared" si="220"/>
        <v>1.01</v>
      </c>
      <c r="AQ137">
        <f t="shared" si="220"/>
        <v>0.99250000000000005</v>
      </c>
      <c r="AR137">
        <f t="shared" si="220"/>
        <v>1.0175000000000001</v>
      </c>
      <c r="AS137">
        <f t="shared" si="220"/>
        <v>1.0175000000000001</v>
      </c>
      <c r="AT137">
        <f t="shared" si="220"/>
        <v>1.0175000000000001</v>
      </c>
      <c r="AU137">
        <f t="shared" si="220"/>
        <v>1.01</v>
      </c>
      <c r="AV137">
        <f t="shared" si="220"/>
        <v>1.01</v>
      </c>
      <c r="AW137">
        <f t="shared" si="220"/>
        <v>1.01</v>
      </c>
      <c r="AX137">
        <f t="shared" si="220"/>
        <v>1.0175000000000001</v>
      </c>
      <c r="AY137">
        <f t="shared" si="220"/>
        <v>1.01</v>
      </c>
      <c r="AZ137">
        <f t="shared" si="220"/>
        <v>1.01</v>
      </c>
      <c r="BA137">
        <f t="shared" si="220"/>
        <v>1.0175000000000001</v>
      </c>
      <c r="BB137">
        <f t="shared" si="220"/>
        <v>1.01</v>
      </c>
      <c r="BC137">
        <f t="shared" si="220"/>
        <v>1.01</v>
      </c>
      <c r="BD137">
        <f t="shared" si="220"/>
        <v>1.01</v>
      </c>
      <c r="BE137">
        <f t="shared" si="220"/>
        <v>1.01</v>
      </c>
      <c r="BF137">
        <f t="shared" si="220"/>
        <v>0.99250000000000005</v>
      </c>
      <c r="BG137">
        <f t="shared" si="220"/>
        <v>1.01</v>
      </c>
      <c r="BH137">
        <f t="shared" si="220"/>
        <v>1.01</v>
      </c>
      <c r="BI137">
        <f t="shared" si="220"/>
        <v>1.01</v>
      </c>
      <c r="BJ137">
        <f t="shared" si="220"/>
        <v>0.99250000000000005</v>
      </c>
      <c r="BK137">
        <f t="shared" si="220"/>
        <v>1.01</v>
      </c>
      <c r="BL137">
        <f t="shared" si="220"/>
        <v>1.0175000000000001</v>
      </c>
      <c r="BM137">
        <f t="shared" si="220"/>
        <v>1.0175000000000001</v>
      </c>
      <c r="BN137">
        <f t="shared" si="220"/>
        <v>1.01</v>
      </c>
      <c r="BO137">
        <f t="shared" si="220"/>
        <v>1.0175000000000001</v>
      </c>
      <c r="BP137">
        <f t="shared" si="220"/>
        <v>0.99250000000000005</v>
      </c>
      <c r="BQ137">
        <f t="shared" ref="BQ137:CZ137" si="221">BQ136</f>
        <v>0.99250000000000005</v>
      </c>
      <c r="BR137">
        <f t="shared" si="221"/>
        <v>1.01</v>
      </c>
      <c r="BS137">
        <f t="shared" si="221"/>
        <v>1.01</v>
      </c>
      <c r="BT137">
        <f t="shared" si="221"/>
        <v>1.01</v>
      </c>
      <c r="BU137">
        <f t="shared" si="221"/>
        <v>1.0175000000000001</v>
      </c>
      <c r="BV137">
        <f t="shared" si="221"/>
        <v>0.99250000000000005</v>
      </c>
      <c r="BW137">
        <f t="shared" si="221"/>
        <v>1.01</v>
      </c>
      <c r="BX137">
        <f t="shared" si="221"/>
        <v>1.01</v>
      </c>
      <c r="BY137">
        <f t="shared" si="221"/>
        <v>1.01</v>
      </c>
      <c r="BZ137">
        <f t="shared" si="221"/>
        <v>1.01</v>
      </c>
      <c r="CA137">
        <f t="shared" si="221"/>
        <v>0.99250000000000005</v>
      </c>
      <c r="CB137">
        <f t="shared" si="221"/>
        <v>1.01</v>
      </c>
      <c r="CC137">
        <f t="shared" si="221"/>
        <v>1.01</v>
      </c>
      <c r="CD137">
        <f t="shared" si="221"/>
        <v>0.99250000000000005</v>
      </c>
      <c r="CE137">
        <f t="shared" si="221"/>
        <v>1.01</v>
      </c>
      <c r="CF137">
        <f t="shared" si="221"/>
        <v>0.99250000000000005</v>
      </c>
      <c r="CG137">
        <f t="shared" si="221"/>
        <v>1.01</v>
      </c>
      <c r="CH137">
        <f t="shared" si="221"/>
        <v>1.01</v>
      </c>
      <c r="CI137">
        <f t="shared" si="221"/>
        <v>1.01</v>
      </c>
      <c r="CJ137">
        <f t="shared" si="221"/>
        <v>1.01</v>
      </c>
      <c r="CK137">
        <f t="shared" si="221"/>
        <v>1.01</v>
      </c>
      <c r="CL137">
        <f t="shared" si="221"/>
        <v>1.01</v>
      </c>
      <c r="CM137">
        <f t="shared" si="221"/>
        <v>1.01</v>
      </c>
      <c r="CN137">
        <f t="shared" si="221"/>
        <v>1.01</v>
      </c>
      <c r="CO137">
        <f t="shared" si="221"/>
        <v>1.01</v>
      </c>
      <c r="CP137">
        <f t="shared" si="221"/>
        <v>1.01</v>
      </c>
      <c r="CQ137">
        <f t="shared" si="221"/>
        <v>1.0175000000000001</v>
      </c>
      <c r="CR137">
        <f t="shared" si="221"/>
        <v>1.01</v>
      </c>
      <c r="CS137">
        <f t="shared" si="221"/>
        <v>1.0175000000000001</v>
      </c>
      <c r="CT137">
        <f t="shared" si="221"/>
        <v>1.01</v>
      </c>
      <c r="CU137">
        <f t="shared" si="221"/>
        <v>1.01</v>
      </c>
      <c r="CV137">
        <f t="shared" si="221"/>
        <v>0.99250000000000005</v>
      </c>
      <c r="CW137">
        <f t="shared" si="221"/>
        <v>1.01</v>
      </c>
      <c r="CX137">
        <f t="shared" si="221"/>
        <v>1.01</v>
      </c>
      <c r="CY137">
        <f t="shared" si="221"/>
        <v>1.01</v>
      </c>
      <c r="CZ137">
        <f t="shared" si="221"/>
        <v>1.01</v>
      </c>
    </row>
    <row r="138" spans="4:104" x14ac:dyDescent="0.25">
      <c r="D138">
        <v>14</v>
      </c>
      <c r="E138">
        <f t="shared" ref="E138" si="222">E136</f>
        <v>1.01</v>
      </c>
      <c r="F138">
        <f t="shared" ref="F138:BQ138" si="223">F136</f>
        <v>1.01</v>
      </c>
      <c r="G138">
        <f t="shared" si="223"/>
        <v>1.0175000000000001</v>
      </c>
      <c r="H138">
        <f t="shared" si="223"/>
        <v>1.01</v>
      </c>
      <c r="I138">
        <f t="shared" si="223"/>
        <v>1.01</v>
      </c>
      <c r="J138">
        <f t="shared" si="223"/>
        <v>1.01</v>
      </c>
      <c r="K138">
        <f t="shared" si="223"/>
        <v>1.01</v>
      </c>
      <c r="L138">
        <f t="shared" si="223"/>
        <v>1.01</v>
      </c>
      <c r="M138">
        <f t="shared" si="223"/>
        <v>1.01</v>
      </c>
      <c r="N138">
        <f t="shared" si="223"/>
        <v>1.01</v>
      </c>
      <c r="O138">
        <f t="shared" si="223"/>
        <v>1.01</v>
      </c>
      <c r="P138">
        <f t="shared" si="223"/>
        <v>1.0175000000000001</v>
      </c>
      <c r="Q138">
        <f t="shared" si="223"/>
        <v>1.01</v>
      </c>
      <c r="R138">
        <f t="shared" si="223"/>
        <v>1.0175000000000001</v>
      </c>
      <c r="S138">
        <f t="shared" si="223"/>
        <v>1.01</v>
      </c>
      <c r="T138">
        <f t="shared" si="223"/>
        <v>1.01</v>
      </c>
      <c r="U138">
        <f t="shared" si="223"/>
        <v>1.01</v>
      </c>
      <c r="V138">
        <f t="shared" si="223"/>
        <v>1.01</v>
      </c>
      <c r="W138">
        <f t="shared" si="223"/>
        <v>1.01</v>
      </c>
      <c r="X138">
        <f t="shared" si="223"/>
        <v>1.0175000000000001</v>
      </c>
      <c r="Y138">
        <f t="shared" si="223"/>
        <v>1.0175000000000001</v>
      </c>
      <c r="Z138">
        <f t="shared" si="223"/>
        <v>1.01</v>
      </c>
      <c r="AA138">
        <f t="shared" si="223"/>
        <v>1.01</v>
      </c>
      <c r="AB138">
        <f t="shared" si="223"/>
        <v>1.01</v>
      </c>
      <c r="AC138">
        <f t="shared" si="223"/>
        <v>1.01</v>
      </c>
      <c r="AD138">
        <f t="shared" si="223"/>
        <v>1.0175000000000001</v>
      </c>
      <c r="AE138">
        <f t="shared" si="223"/>
        <v>0.99250000000000005</v>
      </c>
      <c r="AF138">
        <f t="shared" si="223"/>
        <v>1.0175000000000001</v>
      </c>
      <c r="AG138">
        <f t="shared" si="223"/>
        <v>1.01</v>
      </c>
      <c r="AH138">
        <f t="shared" si="223"/>
        <v>0.99250000000000005</v>
      </c>
      <c r="AI138">
        <f t="shared" si="223"/>
        <v>1.01</v>
      </c>
      <c r="AJ138">
        <f t="shared" si="223"/>
        <v>0.99250000000000005</v>
      </c>
      <c r="AK138">
        <f t="shared" si="223"/>
        <v>1.0175000000000001</v>
      </c>
      <c r="AL138">
        <f t="shared" si="223"/>
        <v>1.0175000000000001</v>
      </c>
      <c r="AM138">
        <f t="shared" si="223"/>
        <v>1.01</v>
      </c>
      <c r="AN138">
        <f t="shared" si="223"/>
        <v>1.01</v>
      </c>
      <c r="AO138">
        <f t="shared" si="223"/>
        <v>1.01</v>
      </c>
      <c r="AP138">
        <f t="shared" si="223"/>
        <v>1.01</v>
      </c>
      <c r="AQ138">
        <f t="shared" si="223"/>
        <v>0.99250000000000005</v>
      </c>
      <c r="AR138">
        <f t="shared" si="223"/>
        <v>1.0175000000000001</v>
      </c>
      <c r="AS138">
        <f t="shared" si="223"/>
        <v>1.0175000000000001</v>
      </c>
      <c r="AT138">
        <f t="shared" si="223"/>
        <v>1.0175000000000001</v>
      </c>
      <c r="AU138">
        <f t="shared" si="223"/>
        <v>1.01</v>
      </c>
      <c r="AV138">
        <f t="shared" si="223"/>
        <v>1.01</v>
      </c>
      <c r="AW138">
        <f t="shared" si="223"/>
        <v>1.01</v>
      </c>
      <c r="AX138">
        <f t="shared" si="223"/>
        <v>1.0175000000000001</v>
      </c>
      <c r="AY138">
        <f t="shared" si="223"/>
        <v>1.01</v>
      </c>
      <c r="AZ138">
        <f t="shared" si="223"/>
        <v>1.01</v>
      </c>
      <c r="BA138">
        <f t="shared" si="223"/>
        <v>1.0175000000000001</v>
      </c>
      <c r="BB138">
        <f t="shared" si="223"/>
        <v>1.01</v>
      </c>
      <c r="BC138">
        <f t="shared" si="223"/>
        <v>1.01</v>
      </c>
      <c r="BD138">
        <f t="shared" si="223"/>
        <v>1.01</v>
      </c>
      <c r="BE138">
        <f t="shared" si="223"/>
        <v>1.01</v>
      </c>
      <c r="BF138">
        <f t="shared" si="223"/>
        <v>0.99250000000000005</v>
      </c>
      <c r="BG138">
        <f t="shared" si="223"/>
        <v>1.01</v>
      </c>
      <c r="BH138">
        <f t="shared" si="223"/>
        <v>1.01</v>
      </c>
      <c r="BI138">
        <f t="shared" si="223"/>
        <v>1.01</v>
      </c>
      <c r="BJ138">
        <f t="shared" si="223"/>
        <v>0.99250000000000005</v>
      </c>
      <c r="BK138">
        <f t="shared" si="223"/>
        <v>1.01</v>
      </c>
      <c r="BL138">
        <f t="shared" si="223"/>
        <v>1.0175000000000001</v>
      </c>
      <c r="BM138">
        <f t="shared" si="223"/>
        <v>1.0175000000000001</v>
      </c>
      <c r="BN138">
        <f t="shared" si="223"/>
        <v>1.01</v>
      </c>
      <c r="BO138">
        <f t="shared" si="223"/>
        <v>1.0175000000000001</v>
      </c>
      <c r="BP138">
        <f t="shared" si="223"/>
        <v>0.99250000000000005</v>
      </c>
      <c r="BQ138">
        <f t="shared" si="223"/>
        <v>0.99250000000000005</v>
      </c>
      <c r="BR138">
        <f t="shared" ref="BR138:CZ138" si="224">BR136</f>
        <v>1.01</v>
      </c>
      <c r="BS138">
        <f t="shared" si="224"/>
        <v>1.01</v>
      </c>
      <c r="BT138">
        <f t="shared" si="224"/>
        <v>1.01</v>
      </c>
      <c r="BU138">
        <f t="shared" si="224"/>
        <v>1.0175000000000001</v>
      </c>
      <c r="BV138">
        <f t="shared" si="224"/>
        <v>0.99250000000000005</v>
      </c>
      <c r="BW138">
        <f t="shared" si="224"/>
        <v>1.01</v>
      </c>
      <c r="BX138">
        <f t="shared" si="224"/>
        <v>1.01</v>
      </c>
      <c r="BY138">
        <f t="shared" si="224"/>
        <v>1.01</v>
      </c>
      <c r="BZ138">
        <f t="shared" si="224"/>
        <v>1.01</v>
      </c>
      <c r="CA138">
        <f t="shared" si="224"/>
        <v>0.99250000000000005</v>
      </c>
      <c r="CB138">
        <f t="shared" si="224"/>
        <v>1.01</v>
      </c>
      <c r="CC138">
        <f t="shared" si="224"/>
        <v>1.01</v>
      </c>
      <c r="CD138">
        <f t="shared" si="224"/>
        <v>0.99250000000000005</v>
      </c>
      <c r="CE138">
        <f t="shared" si="224"/>
        <v>1.01</v>
      </c>
      <c r="CF138">
        <f t="shared" si="224"/>
        <v>0.99250000000000005</v>
      </c>
      <c r="CG138">
        <f t="shared" si="224"/>
        <v>1.01</v>
      </c>
      <c r="CH138">
        <f t="shared" si="224"/>
        <v>1.01</v>
      </c>
      <c r="CI138">
        <f t="shared" si="224"/>
        <v>1.01</v>
      </c>
      <c r="CJ138">
        <f t="shared" si="224"/>
        <v>1.01</v>
      </c>
      <c r="CK138">
        <f t="shared" si="224"/>
        <v>1.01</v>
      </c>
      <c r="CL138">
        <f t="shared" si="224"/>
        <v>1.01</v>
      </c>
      <c r="CM138">
        <f t="shared" si="224"/>
        <v>1.01</v>
      </c>
      <c r="CN138">
        <f t="shared" si="224"/>
        <v>1.01</v>
      </c>
      <c r="CO138">
        <f t="shared" si="224"/>
        <v>1.01</v>
      </c>
      <c r="CP138">
        <f t="shared" si="224"/>
        <v>1.01</v>
      </c>
      <c r="CQ138">
        <f t="shared" si="224"/>
        <v>1.0175000000000001</v>
      </c>
      <c r="CR138">
        <f t="shared" si="224"/>
        <v>1.01</v>
      </c>
      <c r="CS138">
        <f t="shared" si="224"/>
        <v>1.0175000000000001</v>
      </c>
      <c r="CT138">
        <f t="shared" si="224"/>
        <v>1.01</v>
      </c>
      <c r="CU138">
        <f t="shared" si="224"/>
        <v>1.01</v>
      </c>
      <c r="CV138">
        <f t="shared" si="224"/>
        <v>0.99250000000000005</v>
      </c>
      <c r="CW138">
        <f t="shared" si="224"/>
        <v>1.01</v>
      </c>
      <c r="CX138">
        <f t="shared" si="224"/>
        <v>1.01</v>
      </c>
      <c r="CY138">
        <f t="shared" si="224"/>
        <v>1.01</v>
      </c>
      <c r="CZ138">
        <f t="shared" si="224"/>
        <v>1.01</v>
      </c>
    </row>
    <row r="139" spans="4:104" x14ac:dyDescent="0.25">
      <c r="D139">
        <v>15</v>
      </c>
      <c r="E139" cm="1">
        <f t="array" ref="E139">marketImpact()/12 + 1</f>
        <v>1.01</v>
      </c>
      <c r="F139" cm="1">
        <f t="array" ref="F139">marketImpact()/12 + 1</f>
        <v>1.01</v>
      </c>
      <c r="G139" cm="1">
        <f t="array" ref="G139">marketImpact()/12 + 1</f>
        <v>1.01</v>
      </c>
      <c r="H139" cm="1">
        <f t="array" ref="H139">marketImpact()/12 + 1</f>
        <v>1.0175000000000001</v>
      </c>
      <c r="I139" cm="1">
        <f t="array" ref="I139">marketImpact()/12 + 1</f>
        <v>1.01</v>
      </c>
      <c r="J139" cm="1">
        <f t="array" ref="J139">marketImpact()/12 + 1</f>
        <v>0.99250000000000005</v>
      </c>
      <c r="K139" cm="1">
        <f t="array" ref="K139">marketImpact()/12 + 1</f>
        <v>1.01</v>
      </c>
      <c r="L139" cm="1">
        <f t="array" ref="L139">marketImpact()/12 + 1</f>
        <v>1.01</v>
      </c>
      <c r="M139" cm="1">
        <f t="array" ref="M139">marketImpact()/12 + 1</f>
        <v>1.0175000000000001</v>
      </c>
      <c r="N139" cm="1">
        <f t="array" ref="N139">marketImpact()/12 + 1</f>
        <v>1.01</v>
      </c>
      <c r="O139" cm="1">
        <f t="array" ref="O139">marketImpact()/12 + 1</f>
        <v>1.0175000000000001</v>
      </c>
      <c r="P139" cm="1">
        <f t="array" ref="P139">marketImpact()/12 + 1</f>
        <v>1.01</v>
      </c>
      <c r="Q139" cm="1">
        <f t="array" ref="Q139">marketImpact()/12 + 1</f>
        <v>1.0175000000000001</v>
      </c>
      <c r="R139" cm="1">
        <f t="array" ref="R139">marketImpact()/12 + 1</f>
        <v>0.99250000000000005</v>
      </c>
      <c r="S139" cm="1">
        <f t="array" ref="S139">marketImpact()/12 + 1</f>
        <v>1.01</v>
      </c>
      <c r="T139" cm="1">
        <f t="array" ref="T139">marketImpact()/12 + 1</f>
        <v>1.01</v>
      </c>
      <c r="U139" cm="1">
        <f t="array" ref="U139">marketImpact()/12 + 1</f>
        <v>1.01</v>
      </c>
      <c r="V139" cm="1">
        <f t="array" ref="V139">marketImpact()/12 + 1</f>
        <v>1.0175000000000001</v>
      </c>
      <c r="W139" cm="1">
        <f t="array" ref="W139">marketImpact()/12 + 1</f>
        <v>1.0175000000000001</v>
      </c>
      <c r="X139" cm="1">
        <f t="array" ref="X139">marketImpact()/12 + 1</f>
        <v>1.01</v>
      </c>
      <c r="Y139" cm="1">
        <f t="array" ref="Y139">marketImpact()/12 + 1</f>
        <v>1.01</v>
      </c>
      <c r="Z139" cm="1">
        <f t="array" ref="Z139">marketImpact()/12 + 1</f>
        <v>1.01</v>
      </c>
      <c r="AA139" cm="1">
        <f t="array" ref="AA139">marketImpact()/12 + 1</f>
        <v>1.0175000000000001</v>
      </c>
      <c r="AB139" cm="1">
        <f t="array" ref="AB139">marketImpact()/12 + 1</f>
        <v>1.01</v>
      </c>
      <c r="AC139" cm="1">
        <f t="array" ref="AC139">marketImpact()/12 + 1</f>
        <v>1.01</v>
      </c>
      <c r="AD139" cm="1">
        <f t="array" ref="AD139">marketImpact()/12 + 1</f>
        <v>0.99250000000000005</v>
      </c>
      <c r="AE139" cm="1">
        <f t="array" ref="AE139">marketImpact()/12 + 1</f>
        <v>1.01</v>
      </c>
      <c r="AF139" cm="1">
        <f t="array" ref="AF139">marketImpact()/12 + 1</f>
        <v>1.0175000000000001</v>
      </c>
      <c r="AG139" cm="1">
        <f t="array" ref="AG139">marketImpact()/12 + 1</f>
        <v>1.01</v>
      </c>
      <c r="AH139" cm="1">
        <f t="array" ref="AH139">marketImpact()/12 + 1</f>
        <v>1.0175000000000001</v>
      </c>
      <c r="AI139" cm="1">
        <f t="array" ref="AI139">marketImpact()/12 + 1</f>
        <v>1.01</v>
      </c>
      <c r="AJ139" cm="1">
        <f t="array" ref="AJ139">marketImpact()/12 + 1</f>
        <v>1.0175000000000001</v>
      </c>
      <c r="AK139" cm="1">
        <f t="array" ref="AK139">marketImpact()/12 + 1</f>
        <v>1.01</v>
      </c>
      <c r="AL139" cm="1">
        <f t="array" ref="AL139">marketImpact()/12 + 1</f>
        <v>0.99250000000000005</v>
      </c>
      <c r="AM139" cm="1">
        <f t="array" ref="AM139">marketImpact()/12 + 1</f>
        <v>1.01</v>
      </c>
      <c r="AN139" cm="1">
        <f t="array" ref="AN139">marketImpact()/12 + 1</f>
        <v>1.0175000000000001</v>
      </c>
      <c r="AO139" cm="1">
        <f t="array" ref="AO139">marketImpact()/12 + 1</f>
        <v>1.01</v>
      </c>
      <c r="AP139" cm="1">
        <f t="array" ref="AP139">marketImpact()/12 + 1</f>
        <v>1.01</v>
      </c>
      <c r="AQ139" cm="1">
        <f t="array" ref="AQ139">marketImpact()/12 + 1</f>
        <v>1.01</v>
      </c>
      <c r="AR139" cm="1">
        <f t="array" ref="AR139">marketImpact()/12 + 1</f>
        <v>1.01</v>
      </c>
      <c r="AS139" cm="1">
        <f t="array" ref="AS139">marketImpact()/12 + 1</f>
        <v>1.01</v>
      </c>
      <c r="AT139" cm="1">
        <f t="array" ref="AT139">marketImpact()/12 + 1</f>
        <v>1.01</v>
      </c>
      <c r="AU139" cm="1">
        <f t="array" ref="AU139">marketImpact()/12 + 1</f>
        <v>1.0175000000000001</v>
      </c>
      <c r="AV139" cm="1">
        <f t="array" ref="AV139">marketImpact()/12 + 1</f>
        <v>1.01</v>
      </c>
      <c r="AW139" cm="1">
        <f t="array" ref="AW139">marketImpact()/12 + 1</f>
        <v>1.01</v>
      </c>
      <c r="AX139" cm="1">
        <f t="array" ref="AX139">marketImpact()/12 + 1</f>
        <v>0.99250000000000005</v>
      </c>
      <c r="AY139" cm="1">
        <f t="array" ref="AY139">marketImpact()/12 + 1</f>
        <v>1.01</v>
      </c>
      <c r="AZ139" cm="1">
        <f t="array" ref="AZ139">marketImpact()/12 + 1</f>
        <v>1.01</v>
      </c>
      <c r="BA139" cm="1">
        <f t="array" ref="BA139">marketImpact()/12 + 1</f>
        <v>1.01</v>
      </c>
      <c r="BB139" cm="1">
        <f t="array" ref="BB139">marketImpact()/12 + 1</f>
        <v>1.01</v>
      </c>
      <c r="BC139" cm="1">
        <f t="array" ref="BC139">marketImpact()/12 + 1</f>
        <v>1.0175000000000001</v>
      </c>
      <c r="BD139" cm="1">
        <f t="array" ref="BD139">marketImpact()/12 + 1</f>
        <v>1.01</v>
      </c>
      <c r="BE139" cm="1">
        <f t="array" ref="BE139">marketImpact()/12 + 1</f>
        <v>1.01</v>
      </c>
      <c r="BF139" cm="1">
        <f t="array" ref="BF139">marketImpact()/12 + 1</f>
        <v>1.01</v>
      </c>
      <c r="BG139" cm="1">
        <f t="array" ref="BG139">marketImpact()/12 + 1</f>
        <v>1.01</v>
      </c>
      <c r="BH139" cm="1">
        <f t="array" ref="BH139">marketImpact()/12 + 1</f>
        <v>1.0175000000000001</v>
      </c>
      <c r="BI139" cm="1">
        <f t="array" ref="BI139">marketImpact()/12 + 1</f>
        <v>1.01</v>
      </c>
      <c r="BJ139" cm="1">
        <f t="array" ref="BJ139">marketImpact()/12 + 1</f>
        <v>1.01</v>
      </c>
      <c r="BK139" cm="1">
        <f t="array" ref="BK139">marketImpact()/12 + 1</f>
        <v>1.01</v>
      </c>
      <c r="BL139" cm="1">
        <f t="array" ref="BL139">marketImpact()/12 + 1</f>
        <v>1.01</v>
      </c>
      <c r="BM139" cm="1">
        <f t="array" ref="BM139">marketImpact()/12 + 1</f>
        <v>1.0175000000000001</v>
      </c>
      <c r="BN139" cm="1">
        <f t="array" ref="BN139">marketImpact()/12 + 1</f>
        <v>1.01</v>
      </c>
      <c r="BO139" cm="1">
        <f t="array" ref="BO139">marketImpact()/12 + 1</f>
        <v>1.01</v>
      </c>
      <c r="BP139" cm="1">
        <f t="array" ref="BP139">marketImpact()/12 + 1</f>
        <v>1.01</v>
      </c>
      <c r="BQ139" cm="1">
        <f t="array" ref="BQ139">marketImpact()/12 + 1</f>
        <v>1.0175000000000001</v>
      </c>
      <c r="BR139" cm="1">
        <f t="array" ref="BR139">marketImpact()/12 + 1</f>
        <v>1.01</v>
      </c>
      <c r="BS139" cm="1">
        <f t="array" ref="BS139">marketImpact()/12 + 1</f>
        <v>1.01</v>
      </c>
      <c r="BT139" cm="1">
        <f t="array" ref="BT139">marketImpact()/12 + 1</f>
        <v>1.01</v>
      </c>
      <c r="BU139" cm="1">
        <f t="array" ref="BU139">marketImpact()/12 + 1</f>
        <v>0.99250000000000005</v>
      </c>
      <c r="BV139" cm="1">
        <f t="array" ref="BV139">marketImpact()/12 + 1</f>
        <v>1.01</v>
      </c>
      <c r="BW139" cm="1">
        <f t="array" ref="BW139">marketImpact()/12 + 1</f>
        <v>1.01</v>
      </c>
      <c r="BX139" cm="1">
        <f t="array" ref="BX139">marketImpact()/12 + 1</f>
        <v>1.01</v>
      </c>
      <c r="BY139" cm="1">
        <f t="array" ref="BY139">marketImpact()/12 + 1</f>
        <v>1.01</v>
      </c>
      <c r="BZ139" cm="1">
        <f t="array" ref="BZ139">marketImpact()/12 + 1</f>
        <v>1.01</v>
      </c>
      <c r="CA139" cm="1">
        <f t="array" ref="CA139">marketImpact()/12 + 1</f>
        <v>1.0175000000000001</v>
      </c>
      <c r="CB139" cm="1">
        <f t="array" ref="CB139">marketImpact()/12 + 1</f>
        <v>1.01</v>
      </c>
      <c r="CC139" cm="1">
        <f t="array" ref="CC139">marketImpact()/12 + 1</f>
        <v>1.01</v>
      </c>
      <c r="CD139" cm="1">
        <f t="array" ref="CD139">marketImpact()/12 + 1</f>
        <v>1.01</v>
      </c>
      <c r="CE139" cm="1">
        <f t="array" ref="CE139">marketImpact()/12 + 1</f>
        <v>1.01</v>
      </c>
      <c r="CF139" cm="1">
        <f t="array" ref="CF139">marketImpact()/12 + 1</f>
        <v>1.01</v>
      </c>
      <c r="CG139" cm="1">
        <f t="array" ref="CG139">marketImpact()/12 + 1</f>
        <v>1.01</v>
      </c>
      <c r="CH139" cm="1">
        <f t="array" ref="CH139">marketImpact()/12 + 1</f>
        <v>1.0175000000000001</v>
      </c>
      <c r="CI139" cm="1">
        <f t="array" ref="CI139">marketImpact()/12 + 1</f>
        <v>1.01</v>
      </c>
      <c r="CJ139" cm="1">
        <f t="array" ref="CJ139">marketImpact()/12 + 1</f>
        <v>1.01</v>
      </c>
      <c r="CK139" cm="1">
        <f t="array" ref="CK139">marketImpact()/12 + 1</f>
        <v>1.01</v>
      </c>
      <c r="CL139" cm="1">
        <f t="array" ref="CL139">marketImpact()/12 + 1</f>
        <v>1.0175000000000001</v>
      </c>
      <c r="CM139" cm="1">
        <f t="array" ref="CM139">marketImpact()/12 + 1</f>
        <v>0.99250000000000005</v>
      </c>
      <c r="CN139" cm="1">
        <f t="array" ref="CN139">marketImpact()/12 + 1</f>
        <v>1.01</v>
      </c>
      <c r="CO139" cm="1">
        <f t="array" ref="CO139">marketImpact()/12 + 1</f>
        <v>0.99250000000000005</v>
      </c>
      <c r="CP139" cm="1">
        <f t="array" ref="CP139">marketImpact()/12 + 1</f>
        <v>1.01</v>
      </c>
      <c r="CQ139" cm="1">
        <f t="array" ref="CQ139">marketImpact()/12 + 1</f>
        <v>0.99250000000000005</v>
      </c>
      <c r="CR139" cm="1">
        <f t="array" ref="CR139">marketImpact()/12 + 1</f>
        <v>1.01</v>
      </c>
      <c r="CS139" cm="1">
        <f t="array" ref="CS139">marketImpact()/12 + 1</f>
        <v>1.01</v>
      </c>
      <c r="CT139" cm="1">
        <f t="array" ref="CT139">marketImpact()/12 + 1</f>
        <v>0.99250000000000005</v>
      </c>
      <c r="CU139" cm="1">
        <f t="array" ref="CU139">marketImpact()/12 + 1</f>
        <v>1.01</v>
      </c>
      <c r="CV139" cm="1">
        <f t="array" ref="CV139">marketImpact()/12 + 1</f>
        <v>1.01</v>
      </c>
      <c r="CW139" cm="1">
        <f t="array" ref="CW139">marketImpact()/12 + 1</f>
        <v>1.0175000000000001</v>
      </c>
      <c r="CX139" cm="1">
        <f t="array" ref="CX139">marketImpact()/12 + 1</f>
        <v>1.01</v>
      </c>
      <c r="CY139" cm="1">
        <f t="array" ref="CY139">marketImpact()/12 + 1</f>
        <v>1.01</v>
      </c>
      <c r="CZ139" cm="1">
        <f t="array" ref="CZ139">marketImpact()/12 + 1</f>
        <v>1.01</v>
      </c>
    </row>
    <row r="140" spans="4:104" x14ac:dyDescent="0.25">
      <c r="D140">
        <v>16</v>
      </c>
      <c r="E140">
        <f t="shared" ref="E140:BP140" si="225">E139</f>
        <v>1.01</v>
      </c>
      <c r="F140">
        <f t="shared" si="225"/>
        <v>1.01</v>
      </c>
      <c r="G140">
        <f t="shared" si="225"/>
        <v>1.01</v>
      </c>
      <c r="H140">
        <f t="shared" si="225"/>
        <v>1.0175000000000001</v>
      </c>
      <c r="I140">
        <f t="shared" si="225"/>
        <v>1.01</v>
      </c>
      <c r="J140">
        <f t="shared" si="225"/>
        <v>0.99250000000000005</v>
      </c>
      <c r="K140">
        <f t="shared" si="225"/>
        <v>1.01</v>
      </c>
      <c r="L140">
        <f t="shared" si="225"/>
        <v>1.01</v>
      </c>
      <c r="M140">
        <f t="shared" si="225"/>
        <v>1.0175000000000001</v>
      </c>
      <c r="N140">
        <f t="shared" si="225"/>
        <v>1.01</v>
      </c>
      <c r="O140">
        <f t="shared" si="225"/>
        <v>1.0175000000000001</v>
      </c>
      <c r="P140">
        <f t="shared" si="225"/>
        <v>1.01</v>
      </c>
      <c r="Q140">
        <f t="shared" si="225"/>
        <v>1.0175000000000001</v>
      </c>
      <c r="R140">
        <f t="shared" si="225"/>
        <v>0.99250000000000005</v>
      </c>
      <c r="S140">
        <f t="shared" si="225"/>
        <v>1.01</v>
      </c>
      <c r="T140">
        <f t="shared" si="225"/>
        <v>1.01</v>
      </c>
      <c r="U140">
        <f t="shared" si="225"/>
        <v>1.01</v>
      </c>
      <c r="V140">
        <f t="shared" si="225"/>
        <v>1.0175000000000001</v>
      </c>
      <c r="W140">
        <f t="shared" si="225"/>
        <v>1.0175000000000001</v>
      </c>
      <c r="X140">
        <f t="shared" si="225"/>
        <v>1.01</v>
      </c>
      <c r="Y140">
        <f t="shared" si="225"/>
        <v>1.01</v>
      </c>
      <c r="Z140">
        <f t="shared" si="225"/>
        <v>1.01</v>
      </c>
      <c r="AA140">
        <f t="shared" si="225"/>
        <v>1.0175000000000001</v>
      </c>
      <c r="AB140">
        <f t="shared" si="225"/>
        <v>1.01</v>
      </c>
      <c r="AC140">
        <f t="shared" si="225"/>
        <v>1.01</v>
      </c>
      <c r="AD140">
        <f t="shared" si="225"/>
        <v>0.99250000000000005</v>
      </c>
      <c r="AE140">
        <f t="shared" si="225"/>
        <v>1.01</v>
      </c>
      <c r="AF140">
        <f t="shared" si="225"/>
        <v>1.0175000000000001</v>
      </c>
      <c r="AG140">
        <f t="shared" si="225"/>
        <v>1.01</v>
      </c>
      <c r="AH140">
        <f t="shared" si="225"/>
        <v>1.0175000000000001</v>
      </c>
      <c r="AI140">
        <f t="shared" si="225"/>
        <v>1.01</v>
      </c>
      <c r="AJ140">
        <f t="shared" si="225"/>
        <v>1.0175000000000001</v>
      </c>
      <c r="AK140">
        <f t="shared" si="225"/>
        <v>1.01</v>
      </c>
      <c r="AL140">
        <f t="shared" si="225"/>
        <v>0.99250000000000005</v>
      </c>
      <c r="AM140">
        <f t="shared" si="225"/>
        <v>1.01</v>
      </c>
      <c r="AN140">
        <f t="shared" si="225"/>
        <v>1.0175000000000001</v>
      </c>
      <c r="AO140">
        <f t="shared" si="225"/>
        <v>1.01</v>
      </c>
      <c r="AP140">
        <f t="shared" si="225"/>
        <v>1.01</v>
      </c>
      <c r="AQ140">
        <f t="shared" si="225"/>
        <v>1.01</v>
      </c>
      <c r="AR140">
        <f t="shared" si="225"/>
        <v>1.01</v>
      </c>
      <c r="AS140">
        <f t="shared" si="225"/>
        <v>1.01</v>
      </c>
      <c r="AT140">
        <f t="shared" si="225"/>
        <v>1.01</v>
      </c>
      <c r="AU140">
        <f t="shared" si="225"/>
        <v>1.0175000000000001</v>
      </c>
      <c r="AV140">
        <f t="shared" si="225"/>
        <v>1.01</v>
      </c>
      <c r="AW140">
        <f t="shared" si="225"/>
        <v>1.01</v>
      </c>
      <c r="AX140">
        <f t="shared" si="225"/>
        <v>0.99250000000000005</v>
      </c>
      <c r="AY140">
        <f t="shared" si="225"/>
        <v>1.01</v>
      </c>
      <c r="AZ140">
        <f t="shared" si="225"/>
        <v>1.01</v>
      </c>
      <c r="BA140">
        <f t="shared" si="225"/>
        <v>1.01</v>
      </c>
      <c r="BB140">
        <f t="shared" si="225"/>
        <v>1.01</v>
      </c>
      <c r="BC140">
        <f t="shared" si="225"/>
        <v>1.0175000000000001</v>
      </c>
      <c r="BD140">
        <f t="shared" si="225"/>
        <v>1.01</v>
      </c>
      <c r="BE140">
        <f t="shared" si="225"/>
        <v>1.01</v>
      </c>
      <c r="BF140">
        <f t="shared" si="225"/>
        <v>1.01</v>
      </c>
      <c r="BG140">
        <f t="shared" si="225"/>
        <v>1.01</v>
      </c>
      <c r="BH140">
        <f t="shared" si="225"/>
        <v>1.0175000000000001</v>
      </c>
      <c r="BI140">
        <f t="shared" si="225"/>
        <v>1.01</v>
      </c>
      <c r="BJ140">
        <f t="shared" si="225"/>
        <v>1.01</v>
      </c>
      <c r="BK140">
        <f t="shared" si="225"/>
        <v>1.01</v>
      </c>
      <c r="BL140">
        <f t="shared" si="225"/>
        <v>1.01</v>
      </c>
      <c r="BM140">
        <f t="shared" si="225"/>
        <v>1.0175000000000001</v>
      </c>
      <c r="BN140">
        <f t="shared" si="225"/>
        <v>1.01</v>
      </c>
      <c r="BO140">
        <f t="shared" si="225"/>
        <v>1.01</v>
      </c>
      <c r="BP140">
        <f t="shared" si="225"/>
        <v>1.01</v>
      </c>
      <c r="BQ140">
        <f t="shared" ref="BQ140:CZ140" si="226">BQ139</f>
        <v>1.0175000000000001</v>
      </c>
      <c r="BR140">
        <f t="shared" si="226"/>
        <v>1.01</v>
      </c>
      <c r="BS140">
        <f t="shared" si="226"/>
        <v>1.01</v>
      </c>
      <c r="BT140">
        <f t="shared" si="226"/>
        <v>1.01</v>
      </c>
      <c r="BU140">
        <f t="shared" si="226"/>
        <v>0.99250000000000005</v>
      </c>
      <c r="BV140">
        <f t="shared" si="226"/>
        <v>1.01</v>
      </c>
      <c r="BW140">
        <f t="shared" si="226"/>
        <v>1.01</v>
      </c>
      <c r="BX140">
        <f t="shared" si="226"/>
        <v>1.01</v>
      </c>
      <c r="BY140">
        <f t="shared" si="226"/>
        <v>1.01</v>
      </c>
      <c r="BZ140">
        <f t="shared" si="226"/>
        <v>1.01</v>
      </c>
      <c r="CA140">
        <f t="shared" si="226"/>
        <v>1.0175000000000001</v>
      </c>
      <c r="CB140">
        <f t="shared" si="226"/>
        <v>1.01</v>
      </c>
      <c r="CC140">
        <f t="shared" si="226"/>
        <v>1.01</v>
      </c>
      <c r="CD140">
        <f t="shared" si="226"/>
        <v>1.01</v>
      </c>
      <c r="CE140">
        <f t="shared" si="226"/>
        <v>1.01</v>
      </c>
      <c r="CF140">
        <f t="shared" si="226"/>
        <v>1.01</v>
      </c>
      <c r="CG140">
        <f t="shared" si="226"/>
        <v>1.01</v>
      </c>
      <c r="CH140">
        <f t="shared" si="226"/>
        <v>1.0175000000000001</v>
      </c>
      <c r="CI140">
        <f t="shared" si="226"/>
        <v>1.01</v>
      </c>
      <c r="CJ140">
        <f t="shared" si="226"/>
        <v>1.01</v>
      </c>
      <c r="CK140">
        <f t="shared" si="226"/>
        <v>1.01</v>
      </c>
      <c r="CL140">
        <f t="shared" si="226"/>
        <v>1.0175000000000001</v>
      </c>
      <c r="CM140">
        <f t="shared" si="226"/>
        <v>0.99250000000000005</v>
      </c>
      <c r="CN140">
        <f t="shared" si="226"/>
        <v>1.01</v>
      </c>
      <c r="CO140">
        <f t="shared" si="226"/>
        <v>0.99250000000000005</v>
      </c>
      <c r="CP140">
        <f t="shared" si="226"/>
        <v>1.01</v>
      </c>
      <c r="CQ140">
        <f t="shared" si="226"/>
        <v>0.99250000000000005</v>
      </c>
      <c r="CR140">
        <f t="shared" si="226"/>
        <v>1.01</v>
      </c>
      <c r="CS140">
        <f t="shared" si="226"/>
        <v>1.01</v>
      </c>
      <c r="CT140">
        <f t="shared" si="226"/>
        <v>0.99250000000000005</v>
      </c>
      <c r="CU140">
        <f t="shared" si="226"/>
        <v>1.01</v>
      </c>
      <c r="CV140">
        <f t="shared" si="226"/>
        <v>1.01</v>
      </c>
      <c r="CW140">
        <f t="shared" si="226"/>
        <v>1.0175000000000001</v>
      </c>
      <c r="CX140">
        <f t="shared" si="226"/>
        <v>1.01</v>
      </c>
      <c r="CY140">
        <f t="shared" si="226"/>
        <v>1.01</v>
      </c>
      <c r="CZ140">
        <f t="shared" si="226"/>
        <v>1.01</v>
      </c>
    </row>
    <row r="141" spans="4:104" x14ac:dyDescent="0.25">
      <c r="D141">
        <v>17</v>
      </c>
      <c r="E141">
        <f t="shared" ref="E141" si="227">E139</f>
        <v>1.01</v>
      </c>
      <c r="F141">
        <f t="shared" ref="F141:BQ141" si="228">F139</f>
        <v>1.01</v>
      </c>
      <c r="G141">
        <f t="shared" si="228"/>
        <v>1.01</v>
      </c>
      <c r="H141">
        <f t="shared" si="228"/>
        <v>1.0175000000000001</v>
      </c>
      <c r="I141">
        <f t="shared" si="228"/>
        <v>1.01</v>
      </c>
      <c r="J141">
        <f t="shared" si="228"/>
        <v>0.99250000000000005</v>
      </c>
      <c r="K141">
        <f t="shared" si="228"/>
        <v>1.01</v>
      </c>
      <c r="L141">
        <f t="shared" si="228"/>
        <v>1.01</v>
      </c>
      <c r="M141">
        <f t="shared" si="228"/>
        <v>1.0175000000000001</v>
      </c>
      <c r="N141">
        <f t="shared" si="228"/>
        <v>1.01</v>
      </c>
      <c r="O141">
        <f t="shared" si="228"/>
        <v>1.0175000000000001</v>
      </c>
      <c r="P141">
        <f t="shared" si="228"/>
        <v>1.01</v>
      </c>
      <c r="Q141">
        <f t="shared" si="228"/>
        <v>1.0175000000000001</v>
      </c>
      <c r="R141">
        <f t="shared" si="228"/>
        <v>0.99250000000000005</v>
      </c>
      <c r="S141">
        <f t="shared" si="228"/>
        <v>1.01</v>
      </c>
      <c r="T141">
        <f t="shared" si="228"/>
        <v>1.01</v>
      </c>
      <c r="U141">
        <f t="shared" si="228"/>
        <v>1.01</v>
      </c>
      <c r="V141">
        <f t="shared" si="228"/>
        <v>1.0175000000000001</v>
      </c>
      <c r="W141">
        <f t="shared" si="228"/>
        <v>1.0175000000000001</v>
      </c>
      <c r="X141">
        <f t="shared" si="228"/>
        <v>1.01</v>
      </c>
      <c r="Y141">
        <f t="shared" si="228"/>
        <v>1.01</v>
      </c>
      <c r="Z141">
        <f t="shared" si="228"/>
        <v>1.01</v>
      </c>
      <c r="AA141">
        <f t="shared" si="228"/>
        <v>1.0175000000000001</v>
      </c>
      <c r="AB141">
        <f t="shared" si="228"/>
        <v>1.01</v>
      </c>
      <c r="AC141">
        <f t="shared" si="228"/>
        <v>1.01</v>
      </c>
      <c r="AD141">
        <f t="shared" si="228"/>
        <v>0.99250000000000005</v>
      </c>
      <c r="AE141">
        <f t="shared" si="228"/>
        <v>1.01</v>
      </c>
      <c r="AF141">
        <f t="shared" si="228"/>
        <v>1.0175000000000001</v>
      </c>
      <c r="AG141">
        <f t="shared" si="228"/>
        <v>1.01</v>
      </c>
      <c r="AH141">
        <f t="shared" si="228"/>
        <v>1.0175000000000001</v>
      </c>
      <c r="AI141">
        <f t="shared" si="228"/>
        <v>1.01</v>
      </c>
      <c r="AJ141">
        <f t="shared" si="228"/>
        <v>1.0175000000000001</v>
      </c>
      <c r="AK141">
        <f t="shared" si="228"/>
        <v>1.01</v>
      </c>
      <c r="AL141">
        <f t="shared" si="228"/>
        <v>0.99250000000000005</v>
      </c>
      <c r="AM141">
        <f t="shared" si="228"/>
        <v>1.01</v>
      </c>
      <c r="AN141">
        <f t="shared" si="228"/>
        <v>1.0175000000000001</v>
      </c>
      <c r="AO141">
        <f t="shared" si="228"/>
        <v>1.01</v>
      </c>
      <c r="AP141">
        <f t="shared" si="228"/>
        <v>1.01</v>
      </c>
      <c r="AQ141">
        <f t="shared" si="228"/>
        <v>1.01</v>
      </c>
      <c r="AR141">
        <f t="shared" si="228"/>
        <v>1.01</v>
      </c>
      <c r="AS141">
        <f t="shared" si="228"/>
        <v>1.01</v>
      </c>
      <c r="AT141">
        <f t="shared" si="228"/>
        <v>1.01</v>
      </c>
      <c r="AU141">
        <f t="shared" si="228"/>
        <v>1.0175000000000001</v>
      </c>
      <c r="AV141">
        <f t="shared" si="228"/>
        <v>1.01</v>
      </c>
      <c r="AW141">
        <f t="shared" si="228"/>
        <v>1.01</v>
      </c>
      <c r="AX141">
        <f t="shared" si="228"/>
        <v>0.99250000000000005</v>
      </c>
      <c r="AY141">
        <f t="shared" si="228"/>
        <v>1.01</v>
      </c>
      <c r="AZ141">
        <f t="shared" si="228"/>
        <v>1.01</v>
      </c>
      <c r="BA141">
        <f t="shared" si="228"/>
        <v>1.01</v>
      </c>
      <c r="BB141">
        <f t="shared" si="228"/>
        <v>1.01</v>
      </c>
      <c r="BC141">
        <f t="shared" si="228"/>
        <v>1.0175000000000001</v>
      </c>
      <c r="BD141">
        <f t="shared" si="228"/>
        <v>1.01</v>
      </c>
      <c r="BE141">
        <f t="shared" si="228"/>
        <v>1.01</v>
      </c>
      <c r="BF141">
        <f t="shared" si="228"/>
        <v>1.01</v>
      </c>
      <c r="BG141">
        <f t="shared" si="228"/>
        <v>1.01</v>
      </c>
      <c r="BH141">
        <f t="shared" si="228"/>
        <v>1.0175000000000001</v>
      </c>
      <c r="BI141">
        <f t="shared" si="228"/>
        <v>1.01</v>
      </c>
      <c r="BJ141">
        <f t="shared" si="228"/>
        <v>1.01</v>
      </c>
      <c r="BK141">
        <f t="shared" si="228"/>
        <v>1.01</v>
      </c>
      <c r="BL141">
        <f t="shared" si="228"/>
        <v>1.01</v>
      </c>
      <c r="BM141">
        <f t="shared" si="228"/>
        <v>1.0175000000000001</v>
      </c>
      <c r="BN141">
        <f t="shared" si="228"/>
        <v>1.01</v>
      </c>
      <c r="BO141">
        <f t="shared" si="228"/>
        <v>1.01</v>
      </c>
      <c r="BP141">
        <f t="shared" si="228"/>
        <v>1.01</v>
      </c>
      <c r="BQ141">
        <f t="shared" si="228"/>
        <v>1.0175000000000001</v>
      </c>
      <c r="BR141">
        <f t="shared" ref="BR141:CZ141" si="229">BR139</f>
        <v>1.01</v>
      </c>
      <c r="BS141">
        <f t="shared" si="229"/>
        <v>1.01</v>
      </c>
      <c r="BT141">
        <f t="shared" si="229"/>
        <v>1.01</v>
      </c>
      <c r="BU141">
        <f t="shared" si="229"/>
        <v>0.99250000000000005</v>
      </c>
      <c r="BV141">
        <f t="shared" si="229"/>
        <v>1.01</v>
      </c>
      <c r="BW141">
        <f t="shared" si="229"/>
        <v>1.01</v>
      </c>
      <c r="BX141">
        <f t="shared" si="229"/>
        <v>1.01</v>
      </c>
      <c r="BY141">
        <f t="shared" si="229"/>
        <v>1.01</v>
      </c>
      <c r="BZ141">
        <f t="shared" si="229"/>
        <v>1.01</v>
      </c>
      <c r="CA141">
        <f t="shared" si="229"/>
        <v>1.0175000000000001</v>
      </c>
      <c r="CB141">
        <f t="shared" si="229"/>
        <v>1.01</v>
      </c>
      <c r="CC141">
        <f t="shared" si="229"/>
        <v>1.01</v>
      </c>
      <c r="CD141">
        <f t="shared" si="229"/>
        <v>1.01</v>
      </c>
      <c r="CE141">
        <f t="shared" si="229"/>
        <v>1.01</v>
      </c>
      <c r="CF141">
        <f t="shared" si="229"/>
        <v>1.01</v>
      </c>
      <c r="CG141">
        <f t="shared" si="229"/>
        <v>1.01</v>
      </c>
      <c r="CH141">
        <f t="shared" si="229"/>
        <v>1.0175000000000001</v>
      </c>
      <c r="CI141">
        <f t="shared" si="229"/>
        <v>1.01</v>
      </c>
      <c r="CJ141">
        <f t="shared" si="229"/>
        <v>1.01</v>
      </c>
      <c r="CK141">
        <f t="shared" si="229"/>
        <v>1.01</v>
      </c>
      <c r="CL141">
        <f t="shared" si="229"/>
        <v>1.0175000000000001</v>
      </c>
      <c r="CM141">
        <f t="shared" si="229"/>
        <v>0.99250000000000005</v>
      </c>
      <c r="CN141">
        <f t="shared" si="229"/>
        <v>1.01</v>
      </c>
      <c r="CO141">
        <f t="shared" si="229"/>
        <v>0.99250000000000005</v>
      </c>
      <c r="CP141">
        <f t="shared" si="229"/>
        <v>1.01</v>
      </c>
      <c r="CQ141">
        <f t="shared" si="229"/>
        <v>0.99250000000000005</v>
      </c>
      <c r="CR141">
        <f t="shared" si="229"/>
        <v>1.01</v>
      </c>
      <c r="CS141">
        <f t="shared" si="229"/>
        <v>1.01</v>
      </c>
      <c r="CT141">
        <f t="shared" si="229"/>
        <v>0.99250000000000005</v>
      </c>
      <c r="CU141">
        <f t="shared" si="229"/>
        <v>1.01</v>
      </c>
      <c r="CV141">
        <f t="shared" si="229"/>
        <v>1.01</v>
      </c>
      <c r="CW141">
        <f t="shared" si="229"/>
        <v>1.0175000000000001</v>
      </c>
      <c r="CX141">
        <f t="shared" si="229"/>
        <v>1.01</v>
      </c>
      <c r="CY141">
        <f t="shared" si="229"/>
        <v>1.01</v>
      </c>
      <c r="CZ141">
        <f t="shared" si="229"/>
        <v>1.01</v>
      </c>
    </row>
    <row r="142" spans="4:104" x14ac:dyDescent="0.25">
      <c r="D142">
        <v>18</v>
      </c>
      <c r="E142" cm="1">
        <f t="array" ref="E142">marketImpact()/12 + 1</f>
        <v>1.01</v>
      </c>
      <c r="F142" cm="1">
        <f t="array" ref="F142">marketImpact()/12 + 1</f>
        <v>1.01</v>
      </c>
      <c r="G142" cm="1">
        <f t="array" ref="G142">marketImpact()/12 + 1</f>
        <v>0.99250000000000005</v>
      </c>
      <c r="H142" cm="1">
        <f t="array" ref="H142">marketImpact()/12 + 1</f>
        <v>1.01</v>
      </c>
      <c r="I142" cm="1">
        <f t="array" ref="I142">marketImpact()/12 + 1</f>
        <v>0.99250000000000005</v>
      </c>
      <c r="J142" cm="1">
        <f t="array" ref="J142">marketImpact()/12 + 1</f>
        <v>1.01</v>
      </c>
      <c r="K142" cm="1">
        <f t="array" ref="K142">marketImpact()/12 + 1</f>
        <v>1.01</v>
      </c>
      <c r="L142" cm="1">
        <f t="array" ref="L142">marketImpact()/12 + 1</f>
        <v>1.0175000000000001</v>
      </c>
      <c r="M142" cm="1">
        <f t="array" ref="M142">marketImpact()/12 + 1</f>
        <v>1.01</v>
      </c>
      <c r="N142" cm="1">
        <f t="array" ref="N142">marketImpact()/12 + 1</f>
        <v>1.01</v>
      </c>
      <c r="O142" cm="1">
        <f t="array" ref="O142">marketImpact()/12 + 1</f>
        <v>0.99250000000000005</v>
      </c>
      <c r="P142" cm="1">
        <f t="array" ref="P142">marketImpact()/12 + 1</f>
        <v>1.01</v>
      </c>
      <c r="Q142" cm="1">
        <f t="array" ref="Q142">marketImpact()/12 + 1</f>
        <v>1.0175000000000001</v>
      </c>
      <c r="R142" cm="1">
        <f t="array" ref="R142">marketImpact()/12 + 1</f>
        <v>1.01</v>
      </c>
      <c r="S142" cm="1">
        <f t="array" ref="S142">marketImpact()/12 + 1</f>
        <v>1.01</v>
      </c>
      <c r="T142" cm="1">
        <f t="array" ref="T142">marketImpact()/12 + 1</f>
        <v>0.99250000000000005</v>
      </c>
      <c r="U142" cm="1">
        <f t="array" ref="U142">marketImpact()/12 + 1</f>
        <v>1.0175000000000001</v>
      </c>
      <c r="V142" cm="1">
        <f t="array" ref="V142">marketImpact()/12 + 1</f>
        <v>1.01</v>
      </c>
      <c r="W142" cm="1">
        <f t="array" ref="W142">marketImpact()/12 + 1</f>
        <v>0.99250000000000005</v>
      </c>
      <c r="X142" cm="1">
        <f t="array" ref="X142">marketImpact()/12 + 1</f>
        <v>1.01</v>
      </c>
      <c r="Y142" cm="1">
        <f t="array" ref="Y142">marketImpact()/12 + 1</f>
        <v>1.0175000000000001</v>
      </c>
      <c r="Z142" cm="1">
        <f t="array" ref="Z142">marketImpact()/12 + 1</f>
        <v>1.01</v>
      </c>
      <c r="AA142" cm="1">
        <f t="array" ref="AA142">marketImpact()/12 + 1</f>
        <v>1.01</v>
      </c>
      <c r="AB142" cm="1">
        <f t="array" ref="AB142">marketImpact()/12 + 1</f>
        <v>0.99250000000000005</v>
      </c>
      <c r="AC142" cm="1">
        <f t="array" ref="AC142">marketImpact()/12 + 1</f>
        <v>1.01</v>
      </c>
      <c r="AD142" cm="1">
        <f t="array" ref="AD142">marketImpact()/12 + 1</f>
        <v>1.01</v>
      </c>
      <c r="AE142" cm="1">
        <f t="array" ref="AE142">marketImpact()/12 + 1</f>
        <v>1.01</v>
      </c>
      <c r="AF142" cm="1">
        <f t="array" ref="AF142">marketImpact()/12 + 1</f>
        <v>0.99250000000000005</v>
      </c>
      <c r="AG142" cm="1">
        <f t="array" ref="AG142">marketImpact()/12 + 1</f>
        <v>1.0175000000000001</v>
      </c>
      <c r="AH142" cm="1">
        <f t="array" ref="AH142">marketImpact()/12 + 1</f>
        <v>1.0175000000000001</v>
      </c>
      <c r="AI142" cm="1">
        <f t="array" ref="AI142">marketImpact()/12 + 1</f>
        <v>1.01</v>
      </c>
      <c r="AJ142" cm="1">
        <f t="array" ref="AJ142">marketImpact()/12 + 1</f>
        <v>1.01</v>
      </c>
      <c r="AK142" cm="1">
        <f t="array" ref="AK142">marketImpact()/12 + 1</f>
        <v>1.01</v>
      </c>
      <c r="AL142" cm="1">
        <f t="array" ref="AL142">marketImpact()/12 + 1</f>
        <v>1.0175000000000001</v>
      </c>
      <c r="AM142" cm="1">
        <f t="array" ref="AM142">marketImpact()/12 + 1</f>
        <v>1.01</v>
      </c>
      <c r="AN142" cm="1">
        <f t="array" ref="AN142">marketImpact()/12 + 1</f>
        <v>1.01</v>
      </c>
      <c r="AO142" cm="1">
        <f t="array" ref="AO142">marketImpact()/12 + 1</f>
        <v>1.01</v>
      </c>
      <c r="AP142" cm="1">
        <f t="array" ref="AP142">marketImpact()/12 + 1</f>
        <v>1.0175000000000001</v>
      </c>
      <c r="AQ142" cm="1">
        <f t="array" ref="AQ142">marketImpact()/12 + 1</f>
        <v>1.01</v>
      </c>
      <c r="AR142" cm="1">
        <f t="array" ref="AR142">marketImpact()/12 + 1</f>
        <v>0.99250000000000005</v>
      </c>
      <c r="AS142" cm="1">
        <f t="array" ref="AS142">marketImpact()/12 + 1</f>
        <v>1.0175000000000001</v>
      </c>
      <c r="AT142" cm="1">
        <f t="array" ref="AT142">marketImpact()/12 + 1</f>
        <v>1.01</v>
      </c>
      <c r="AU142" cm="1">
        <f t="array" ref="AU142">marketImpact()/12 + 1</f>
        <v>1.01</v>
      </c>
      <c r="AV142" cm="1">
        <f t="array" ref="AV142">marketImpact()/12 + 1</f>
        <v>1.0175000000000001</v>
      </c>
      <c r="AW142" cm="1">
        <f t="array" ref="AW142">marketImpact()/12 + 1</f>
        <v>1.01</v>
      </c>
      <c r="AX142" cm="1">
        <f t="array" ref="AX142">marketImpact()/12 + 1</f>
        <v>1.01</v>
      </c>
      <c r="AY142" cm="1">
        <f t="array" ref="AY142">marketImpact()/12 + 1</f>
        <v>1.01</v>
      </c>
      <c r="AZ142" cm="1">
        <f t="array" ref="AZ142">marketImpact()/12 + 1</f>
        <v>1.01</v>
      </c>
      <c r="BA142" cm="1">
        <f t="array" ref="BA142">marketImpact()/12 + 1</f>
        <v>1.01</v>
      </c>
      <c r="BB142" cm="1">
        <f t="array" ref="BB142">marketImpact()/12 + 1</f>
        <v>1.01</v>
      </c>
      <c r="BC142" cm="1">
        <f t="array" ref="BC142">marketImpact()/12 + 1</f>
        <v>1.01</v>
      </c>
      <c r="BD142" cm="1">
        <f t="array" ref="BD142">marketImpact()/12 + 1</f>
        <v>1.01</v>
      </c>
      <c r="BE142" cm="1">
        <f t="array" ref="BE142">marketImpact()/12 + 1</f>
        <v>1.01</v>
      </c>
      <c r="BF142" cm="1">
        <f t="array" ref="BF142">marketImpact()/12 + 1</f>
        <v>1.01</v>
      </c>
      <c r="BG142" cm="1">
        <f t="array" ref="BG142">marketImpact()/12 + 1</f>
        <v>1.01</v>
      </c>
      <c r="BH142" cm="1">
        <f t="array" ref="BH142">marketImpact()/12 + 1</f>
        <v>1.01</v>
      </c>
      <c r="BI142" cm="1">
        <f t="array" ref="BI142">marketImpact()/12 + 1</f>
        <v>1.01</v>
      </c>
      <c r="BJ142" cm="1">
        <f t="array" ref="BJ142">marketImpact()/12 + 1</f>
        <v>1.01</v>
      </c>
      <c r="BK142" cm="1">
        <f t="array" ref="BK142">marketImpact()/12 + 1</f>
        <v>1.01</v>
      </c>
      <c r="BL142" cm="1">
        <f t="array" ref="BL142">marketImpact()/12 + 1</f>
        <v>1.01</v>
      </c>
      <c r="BM142" cm="1">
        <f t="array" ref="BM142">marketImpact()/12 + 1</f>
        <v>1.01</v>
      </c>
      <c r="BN142" cm="1">
        <f t="array" ref="BN142">marketImpact()/12 + 1</f>
        <v>1.01</v>
      </c>
      <c r="BO142" cm="1">
        <f t="array" ref="BO142">marketImpact()/12 + 1</f>
        <v>0.99250000000000005</v>
      </c>
      <c r="BP142" cm="1">
        <f t="array" ref="BP142">marketImpact()/12 + 1</f>
        <v>1.01</v>
      </c>
      <c r="BQ142" cm="1">
        <f t="array" ref="BQ142">marketImpact()/12 + 1</f>
        <v>0.99250000000000005</v>
      </c>
      <c r="BR142" cm="1">
        <f t="array" ref="BR142">marketImpact()/12 + 1</f>
        <v>1.01</v>
      </c>
      <c r="BS142" cm="1">
        <f t="array" ref="BS142">marketImpact()/12 + 1</f>
        <v>1.01</v>
      </c>
      <c r="BT142" cm="1">
        <f t="array" ref="BT142">marketImpact()/12 + 1</f>
        <v>1.01</v>
      </c>
      <c r="BU142" cm="1">
        <f t="array" ref="BU142">marketImpact()/12 + 1</f>
        <v>1.01</v>
      </c>
      <c r="BV142" cm="1">
        <f t="array" ref="BV142">marketImpact()/12 + 1</f>
        <v>1.01</v>
      </c>
      <c r="BW142" cm="1">
        <f t="array" ref="BW142">marketImpact()/12 + 1</f>
        <v>1.01</v>
      </c>
      <c r="BX142" cm="1">
        <f t="array" ref="BX142">marketImpact()/12 + 1</f>
        <v>1.01</v>
      </c>
      <c r="BY142" cm="1">
        <f t="array" ref="BY142">marketImpact()/12 + 1</f>
        <v>1.01</v>
      </c>
      <c r="BZ142" cm="1">
        <f t="array" ref="BZ142">marketImpact()/12 + 1</f>
        <v>1.01</v>
      </c>
      <c r="CA142" cm="1">
        <f t="array" ref="CA142">marketImpact()/12 + 1</f>
        <v>1.01</v>
      </c>
      <c r="CB142" cm="1">
        <f t="array" ref="CB142">marketImpact()/12 + 1</f>
        <v>0.99250000000000005</v>
      </c>
      <c r="CC142" cm="1">
        <f t="array" ref="CC142">marketImpact()/12 + 1</f>
        <v>1.0175000000000001</v>
      </c>
      <c r="CD142" cm="1">
        <f t="array" ref="CD142">marketImpact()/12 + 1</f>
        <v>1.01</v>
      </c>
      <c r="CE142" cm="1">
        <f t="array" ref="CE142">marketImpact()/12 + 1</f>
        <v>0.99250000000000005</v>
      </c>
      <c r="CF142" cm="1">
        <f t="array" ref="CF142">marketImpact()/12 + 1</f>
        <v>1.01</v>
      </c>
      <c r="CG142" cm="1">
        <f t="array" ref="CG142">marketImpact()/12 + 1</f>
        <v>1.01</v>
      </c>
      <c r="CH142" cm="1">
        <f t="array" ref="CH142">marketImpact()/12 + 1</f>
        <v>1.01</v>
      </c>
      <c r="CI142" cm="1">
        <f t="array" ref="CI142">marketImpact()/12 + 1</f>
        <v>0.99250000000000005</v>
      </c>
      <c r="CJ142" cm="1">
        <f t="array" ref="CJ142">marketImpact()/12 + 1</f>
        <v>1.0175000000000001</v>
      </c>
      <c r="CK142" cm="1">
        <f t="array" ref="CK142">marketImpact()/12 + 1</f>
        <v>1.01</v>
      </c>
      <c r="CL142" cm="1">
        <f t="array" ref="CL142">marketImpact()/12 + 1</f>
        <v>1.01</v>
      </c>
      <c r="CM142" cm="1">
        <f t="array" ref="CM142">marketImpact()/12 + 1</f>
        <v>1.0175000000000001</v>
      </c>
      <c r="CN142" cm="1">
        <f t="array" ref="CN142">marketImpact()/12 + 1</f>
        <v>1.01</v>
      </c>
      <c r="CO142" cm="1">
        <f t="array" ref="CO142">marketImpact()/12 + 1</f>
        <v>1.01</v>
      </c>
      <c r="CP142" cm="1">
        <f t="array" ref="CP142">marketImpact()/12 + 1</f>
        <v>1.01</v>
      </c>
      <c r="CQ142" cm="1">
        <f t="array" ref="CQ142">marketImpact()/12 + 1</f>
        <v>1.01</v>
      </c>
      <c r="CR142" cm="1">
        <f t="array" ref="CR142">marketImpact()/12 + 1</f>
        <v>1.0175000000000001</v>
      </c>
      <c r="CS142" cm="1">
        <f t="array" ref="CS142">marketImpact()/12 + 1</f>
        <v>1.0175000000000001</v>
      </c>
      <c r="CT142" cm="1">
        <f t="array" ref="CT142">marketImpact()/12 + 1</f>
        <v>1.0175000000000001</v>
      </c>
      <c r="CU142" cm="1">
        <f t="array" ref="CU142">marketImpact()/12 + 1</f>
        <v>1.0175000000000001</v>
      </c>
      <c r="CV142" cm="1">
        <f t="array" ref="CV142">marketImpact()/12 + 1</f>
        <v>0.99250000000000005</v>
      </c>
      <c r="CW142" cm="1">
        <f t="array" ref="CW142">marketImpact()/12 + 1</f>
        <v>1.01</v>
      </c>
      <c r="CX142" cm="1">
        <f t="array" ref="CX142">marketImpact()/12 + 1</f>
        <v>1.01</v>
      </c>
      <c r="CY142" cm="1">
        <f t="array" ref="CY142">marketImpact()/12 + 1</f>
        <v>1.01</v>
      </c>
      <c r="CZ142" cm="1">
        <f t="array" ref="CZ142">marketImpact()/12 + 1</f>
        <v>1.01</v>
      </c>
    </row>
    <row r="143" spans="4:104" x14ac:dyDescent="0.25">
      <c r="D143">
        <v>19</v>
      </c>
      <c r="E143">
        <f t="shared" ref="E143:BP143" si="230">E142</f>
        <v>1.01</v>
      </c>
      <c r="F143">
        <f t="shared" si="230"/>
        <v>1.01</v>
      </c>
      <c r="G143">
        <f t="shared" si="230"/>
        <v>0.99250000000000005</v>
      </c>
      <c r="H143">
        <f t="shared" si="230"/>
        <v>1.01</v>
      </c>
      <c r="I143">
        <f t="shared" si="230"/>
        <v>0.99250000000000005</v>
      </c>
      <c r="J143">
        <f t="shared" si="230"/>
        <v>1.01</v>
      </c>
      <c r="K143">
        <f t="shared" si="230"/>
        <v>1.01</v>
      </c>
      <c r="L143">
        <f t="shared" si="230"/>
        <v>1.0175000000000001</v>
      </c>
      <c r="M143">
        <f t="shared" si="230"/>
        <v>1.01</v>
      </c>
      <c r="N143">
        <f t="shared" si="230"/>
        <v>1.01</v>
      </c>
      <c r="O143">
        <f t="shared" si="230"/>
        <v>0.99250000000000005</v>
      </c>
      <c r="P143">
        <f t="shared" si="230"/>
        <v>1.01</v>
      </c>
      <c r="Q143">
        <f t="shared" si="230"/>
        <v>1.0175000000000001</v>
      </c>
      <c r="R143">
        <f t="shared" si="230"/>
        <v>1.01</v>
      </c>
      <c r="S143">
        <f t="shared" si="230"/>
        <v>1.01</v>
      </c>
      <c r="T143">
        <f t="shared" si="230"/>
        <v>0.99250000000000005</v>
      </c>
      <c r="U143">
        <f t="shared" si="230"/>
        <v>1.0175000000000001</v>
      </c>
      <c r="V143">
        <f t="shared" si="230"/>
        <v>1.01</v>
      </c>
      <c r="W143">
        <f t="shared" si="230"/>
        <v>0.99250000000000005</v>
      </c>
      <c r="X143">
        <f t="shared" si="230"/>
        <v>1.01</v>
      </c>
      <c r="Y143">
        <f t="shared" si="230"/>
        <v>1.0175000000000001</v>
      </c>
      <c r="Z143">
        <f t="shared" si="230"/>
        <v>1.01</v>
      </c>
      <c r="AA143">
        <f t="shared" si="230"/>
        <v>1.01</v>
      </c>
      <c r="AB143">
        <f t="shared" si="230"/>
        <v>0.99250000000000005</v>
      </c>
      <c r="AC143">
        <f t="shared" si="230"/>
        <v>1.01</v>
      </c>
      <c r="AD143">
        <f t="shared" si="230"/>
        <v>1.01</v>
      </c>
      <c r="AE143">
        <f t="shared" si="230"/>
        <v>1.01</v>
      </c>
      <c r="AF143">
        <f t="shared" si="230"/>
        <v>0.99250000000000005</v>
      </c>
      <c r="AG143">
        <f t="shared" si="230"/>
        <v>1.0175000000000001</v>
      </c>
      <c r="AH143">
        <f t="shared" si="230"/>
        <v>1.0175000000000001</v>
      </c>
      <c r="AI143">
        <f t="shared" si="230"/>
        <v>1.01</v>
      </c>
      <c r="AJ143">
        <f t="shared" si="230"/>
        <v>1.01</v>
      </c>
      <c r="AK143">
        <f t="shared" si="230"/>
        <v>1.01</v>
      </c>
      <c r="AL143">
        <f t="shared" si="230"/>
        <v>1.0175000000000001</v>
      </c>
      <c r="AM143">
        <f t="shared" si="230"/>
        <v>1.01</v>
      </c>
      <c r="AN143">
        <f t="shared" si="230"/>
        <v>1.01</v>
      </c>
      <c r="AO143">
        <f t="shared" si="230"/>
        <v>1.01</v>
      </c>
      <c r="AP143">
        <f t="shared" si="230"/>
        <v>1.0175000000000001</v>
      </c>
      <c r="AQ143">
        <f t="shared" si="230"/>
        <v>1.01</v>
      </c>
      <c r="AR143">
        <f t="shared" si="230"/>
        <v>0.99250000000000005</v>
      </c>
      <c r="AS143">
        <f t="shared" si="230"/>
        <v>1.0175000000000001</v>
      </c>
      <c r="AT143">
        <f t="shared" si="230"/>
        <v>1.01</v>
      </c>
      <c r="AU143">
        <f t="shared" si="230"/>
        <v>1.01</v>
      </c>
      <c r="AV143">
        <f t="shared" si="230"/>
        <v>1.0175000000000001</v>
      </c>
      <c r="AW143">
        <f t="shared" si="230"/>
        <v>1.01</v>
      </c>
      <c r="AX143">
        <f t="shared" si="230"/>
        <v>1.01</v>
      </c>
      <c r="AY143">
        <f t="shared" si="230"/>
        <v>1.01</v>
      </c>
      <c r="AZ143">
        <f t="shared" si="230"/>
        <v>1.01</v>
      </c>
      <c r="BA143">
        <f t="shared" si="230"/>
        <v>1.01</v>
      </c>
      <c r="BB143">
        <f t="shared" si="230"/>
        <v>1.01</v>
      </c>
      <c r="BC143">
        <f t="shared" si="230"/>
        <v>1.01</v>
      </c>
      <c r="BD143">
        <f t="shared" si="230"/>
        <v>1.01</v>
      </c>
      <c r="BE143">
        <f t="shared" si="230"/>
        <v>1.01</v>
      </c>
      <c r="BF143">
        <f t="shared" si="230"/>
        <v>1.01</v>
      </c>
      <c r="BG143">
        <f t="shared" si="230"/>
        <v>1.01</v>
      </c>
      <c r="BH143">
        <f t="shared" si="230"/>
        <v>1.01</v>
      </c>
      <c r="BI143">
        <f t="shared" si="230"/>
        <v>1.01</v>
      </c>
      <c r="BJ143">
        <f t="shared" si="230"/>
        <v>1.01</v>
      </c>
      <c r="BK143">
        <f t="shared" si="230"/>
        <v>1.01</v>
      </c>
      <c r="BL143">
        <f t="shared" si="230"/>
        <v>1.01</v>
      </c>
      <c r="BM143">
        <f t="shared" si="230"/>
        <v>1.01</v>
      </c>
      <c r="BN143">
        <f t="shared" si="230"/>
        <v>1.01</v>
      </c>
      <c r="BO143">
        <f t="shared" si="230"/>
        <v>0.99250000000000005</v>
      </c>
      <c r="BP143">
        <f t="shared" si="230"/>
        <v>1.01</v>
      </c>
      <c r="BQ143">
        <f t="shared" ref="BQ143:CZ143" si="231">BQ142</f>
        <v>0.99250000000000005</v>
      </c>
      <c r="BR143">
        <f t="shared" si="231"/>
        <v>1.01</v>
      </c>
      <c r="BS143">
        <f t="shared" si="231"/>
        <v>1.01</v>
      </c>
      <c r="BT143">
        <f t="shared" si="231"/>
        <v>1.01</v>
      </c>
      <c r="BU143">
        <f t="shared" si="231"/>
        <v>1.01</v>
      </c>
      <c r="BV143">
        <f t="shared" si="231"/>
        <v>1.01</v>
      </c>
      <c r="BW143">
        <f t="shared" si="231"/>
        <v>1.01</v>
      </c>
      <c r="BX143">
        <f t="shared" si="231"/>
        <v>1.01</v>
      </c>
      <c r="BY143">
        <f t="shared" si="231"/>
        <v>1.01</v>
      </c>
      <c r="BZ143">
        <f t="shared" si="231"/>
        <v>1.01</v>
      </c>
      <c r="CA143">
        <f t="shared" si="231"/>
        <v>1.01</v>
      </c>
      <c r="CB143">
        <f t="shared" si="231"/>
        <v>0.99250000000000005</v>
      </c>
      <c r="CC143">
        <f t="shared" si="231"/>
        <v>1.0175000000000001</v>
      </c>
      <c r="CD143">
        <f t="shared" si="231"/>
        <v>1.01</v>
      </c>
      <c r="CE143">
        <f t="shared" si="231"/>
        <v>0.99250000000000005</v>
      </c>
      <c r="CF143">
        <f t="shared" si="231"/>
        <v>1.01</v>
      </c>
      <c r="CG143">
        <f t="shared" si="231"/>
        <v>1.01</v>
      </c>
      <c r="CH143">
        <f t="shared" si="231"/>
        <v>1.01</v>
      </c>
      <c r="CI143">
        <f t="shared" si="231"/>
        <v>0.99250000000000005</v>
      </c>
      <c r="CJ143">
        <f t="shared" si="231"/>
        <v>1.0175000000000001</v>
      </c>
      <c r="CK143">
        <f t="shared" si="231"/>
        <v>1.01</v>
      </c>
      <c r="CL143">
        <f t="shared" si="231"/>
        <v>1.01</v>
      </c>
      <c r="CM143">
        <f t="shared" si="231"/>
        <v>1.0175000000000001</v>
      </c>
      <c r="CN143">
        <f t="shared" si="231"/>
        <v>1.01</v>
      </c>
      <c r="CO143">
        <f t="shared" si="231"/>
        <v>1.01</v>
      </c>
      <c r="CP143">
        <f t="shared" si="231"/>
        <v>1.01</v>
      </c>
      <c r="CQ143">
        <f t="shared" si="231"/>
        <v>1.01</v>
      </c>
      <c r="CR143">
        <f t="shared" si="231"/>
        <v>1.0175000000000001</v>
      </c>
      <c r="CS143">
        <f t="shared" si="231"/>
        <v>1.0175000000000001</v>
      </c>
      <c r="CT143">
        <f t="shared" si="231"/>
        <v>1.0175000000000001</v>
      </c>
      <c r="CU143">
        <f t="shared" si="231"/>
        <v>1.0175000000000001</v>
      </c>
      <c r="CV143">
        <f t="shared" si="231"/>
        <v>0.99250000000000005</v>
      </c>
      <c r="CW143">
        <f t="shared" si="231"/>
        <v>1.01</v>
      </c>
      <c r="CX143">
        <f t="shared" si="231"/>
        <v>1.01</v>
      </c>
      <c r="CY143">
        <f t="shared" si="231"/>
        <v>1.01</v>
      </c>
      <c r="CZ143">
        <f t="shared" si="231"/>
        <v>1.01</v>
      </c>
    </row>
    <row r="144" spans="4:104" x14ac:dyDescent="0.25">
      <c r="D144">
        <v>20</v>
      </c>
      <c r="E144">
        <f t="shared" ref="E144" si="232">E142</f>
        <v>1.01</v>
      </c>
      <c r="F144">
        <f t="shared" ref="F144:BQ144" si="233">F142</f>
        <v>1.01</v>
      </c>
      <c r="G144">
        <f t="shared" si="233"/>
        <v>0.99250000000000005</v>
      </c>
      <c r="H144">
        <f t="shared" si="233"/>
        <v>1.01</v>
      </c>
      <c r="I144">
        <f t="shared" si="233"/>
        <v>0.99250000000000005</v>
      </c>
      <c r="J144">
        <f t="shared" si="233"/>
        <v>1.01</v>
      </c>
      <c r="K144">
        <f t="shared" si="233"/>
        <v>1.01</v>
      </c>
      <c r="L144">
        <f t="shared" si="233"/>
        <v>1.0175000000000001</v>
      </c>
      <c r="M144">
        <f t="shared" si="233"/>
        <v>1.01</v>
      </c>
      <c r="N144">
        <f t="shared" si="233"/>
        <v>1.01</v>
      </c>
      <c r="O144">
        <f t="shared" si="233"/>
        <v>0.99250000000000005</v>
      </c>
      <c r="P144">
        <f t="shared" si="233"/>
        <v>1.01</v>
      </c>
      <c r="Q144">
        <f t="shared" si="233"/>
        <v>1.0175000000000001</v>
      </c>
      <c r="R144">
        <f t="shared" si="233"/>
        <v>1.01</v>
      </c>
      <c r="S144">
        <f t="shared" si="233"/>
        <v>1.01</v>
      </c>
      <c r="T144">
        <f t="shared" si="233"/>
        <v>0.99250000000000005</v>
      </c>
      <c r="U144">
        <f t="shared" si="233"/>
        <v>1.0175000000000001</v>
      </c>
      <c r="V144">
        <f t="shared" si="233"/>
        <v>1.01</v>
      </c>
      <c r="W144">
        <f t="shared" si="233"/>
        <v>0.99250000000000005</v>
      </c>
      <c r="X144">
        <f t="shared" si="233"/>
        <v>1.01</v>
      </c>
      <c r="Y144">
        <f t="shared" si="233"/>
        <v>1.0175000000000001</v>
      </c>
      <c r="Z144">
        <f t="shared" si="233"/>
        <v>1.01</v>
      </c>
      <c r="AA144">
        <f t="shared" si="233"/>
        <v>1.01</v>
      </c>
      <c r="AB144">
        <f t="shared" si="233"/>
        <v>0.99250000000000005</v>
      </c>
      <c r="AC144">
        <f t="shared" si="233"/>
        <v>1.01</v>
      </c>
      <c r="AD144">
        <f t="shared" si="233"/>
        <v>1.01</v>
      </c>
      <c r="AE144">
        <f t="shared" si="233"/>
        <v>1.01</v>
      </c>
      <c r="AF144">
        <f t="shared" si="233"/>
        <v>0.99250000000000005</v>
      </c>
      <c r="AG144">
        <f t="shared" si="233"/>
        <v>1.0175000000000001</v>
      </c>
      <c r="AH144">
        <f t="shared" si="233"/>
        <v>1.0175000000000001</v>
      </c>
      <c r="AI144">
        <f t="shared" si="233"/>
        <v>1.01</v>
      </c>
      <c r="AJ144">
        <f t="shared" si="233"/>
        <v>1.01</v>
      </c>
      <c r="AK144">
        <f t="shared" si="233"/>
        <v>1.01</v>
      </c>
      <c r="AL144">
        <f t="shared" si="233"/>
        <v>1.0175000000000001</v>
      </c>
      <c r="AM144">
        <f t="shared" si="233"/>
        <v>1.01</v>
      </c>
      <c r="AN144">
        <f t="shared" si="233"/>
        <v>1.01</v>
      </c>
      <c r="AO144">
        <f t="shared" si="233"/>
        <v>1.01</v>
      </c>
      <c r="AP144">
        <f t="shared" si="233"/>
        <v>1.0175000000000001</v>
      </c>
      <c r="AQ144">
        <f t="shared" si="233"/>
        <v>1.01</v>
      </c>
      <c r="AR144">
        <f t="shared" si="233"/>
        <v>0.99250000000000005</v>
      </c>
      <c r="AS144">
        <f t="shared" si="233"/>
        <v>1.0175000000000001</v>
      </c>
      <c r="AT144">
        <f t="shared" si="233"/>
        <v>1.01</v>
      </c>
      <c r="AU144">
        <f t="shared" si="233"/>
        <v>1.01</v>
      </c>
      <c r="AV144">
        <f t="shared" si="233"/>
        <v>1.0175000000000001</v>
      </c>
      <c r="AW144">
        <f t="shared" si="233"/>
        <v>1.01</v>
      </c>
      <c r="AX144">
        <f t="shared" si="233"/>
        <v>1.01</v>
      </c>
      <c r="AY144">
        <f t="shared" si="233"/>
        <v>1.01</v>
      </c>
      <c r="AZ144">
        <f t="shared" si="233"/>
        <v>1.01</v>
      </c>
      <c r="BA144">
        <f t="shared" si="233"/>
        <v>1.01</v>
      </c>
      <c r="BB144">
        <f t="shared" si="233"/>
        <v>1.01</v>
      </c>
      <c r="BC144">
        <f t="shared" si="233"/>
        <v>1.01</v>
      </c>
      <c r="BD144">
        <f t="shared" si="233"/>
        <v>1.01</v>
      </c>
      <c r="BE144">
        <f t="shared" si="233"/>
        <v>1.01</v>
      </c>
      <c r="BF144">
        <f t="shared" si="233"/>
        <v>1.01</v>
      </c>
      <c r="BG144">
        <f t="shared" si="233"/>
        <v>1.01</v>
      </c>
      <c r="BH144">
        <f t="shared" si="233"/>
        <v>1.01</v>
      </c>
      <c r="BI144">
        <f t="shared" si="233"/>
        <v>1.01</v>
      </c>
      <c r="BJ144">
        <f t="shared" si="233"/>
        <v>1.01</v>
      </c>
      <c r="BK144">
        <f t="shared" si="233"/>
        <v>1.01</v>
      </c>
      <c r="BL144">
        <f t="shared" si="233"/>
        <v>1.01</v>
      </c>
      <c r="BM144">
        <f t="shared" si="233"/>
        <v>1.01</v>
      </c>
      <c r="BN144">
        <f t="shared" si="233"/>
        <v>1.01</v>
      </c>
      <c r="BO144">
        <f t="shared" si="233"/>
        <v>0.99250000000000005</v>
      </c>
      <c r="BP144">
        <f t="shared" si="233"/>
        <v>1.01</v>
      </c>
      <c r="BQ144">
        <f t="shared" si="233"/>
        <v>0.99250000000000005</v>
      </c>
      <c r="BR144">
        <f t="shared" ref="BR144:CZ144" si="234">BR142</f>
        <v>1.01</v>
      </c>
      <c r="BS144">
        <f t="shared" si="234"/>
        <v>1.01</v>
      </c>
      <c r="BT144">
        <f t="shared" si="234"/>
        <v>1.01</v>
      </c>
      <c r="BU144">
        <f t="shared" si="234"/>
        <v>1.01</v>
      </c>
      <c r="BV144">
        <f t="shared" si="234"/>
        <v>1.01</v>
      </c>
      <c r="BW144">
        <f t="shared" si="234"/>
        <v>1.01</v>
      </c>
      <c r="BX144">
        <f t="shared" si="234"/>
        <v>1.01</v>
      </c>
      <c r="BY144">
        <f t="shared" si="234"/>
        <v>1.01</v>
      </c>
      <c r="BZ144">
        <f t="shared" si="234"/>
        <v>1.01</v>
      </c>
      <c r="CA144">
        <f t="shared" si="234"/>
        <v>1.01</v>
      </c>
      <c r="CB144">
        <f t="shared" si="234"/>
        <v>0.99250000000000005</v>
      </c>
      <c r="CC144">
        <f t="shared" si="234"/>
        <v>1.0175000000000001</v>
      </c>
      <c r="CD144">
        <f t="shared" si="234"/>
        <v>1.01</v>
      </c>
      <c r="CE144">
        <f t="shared" si="234"/>
        <v>0.99250000000000005</v>
      </c>
      <c r="CF144">
        <f t="shared" si="234"/>
        <v>1.01</v>
      </c>
      <c r="CG144">
        <f t="shared" si="234"/>
        <v>1.01</v>
      </c>
      <c r="CH144">
        <f t="shared" si="234"/>
        <v>1.01</v>
      </c>
      <c r="CI144">
        <f t="shared" si="234"/>
        <v>0.99250000000000005</v>
      </c>
      <c r="CJ144">
        <f t="shared" si="234"/>
        <v>1.0175000000000001</v>
      </c>
      <c r="CK144">
        <f t="shared" si="234"/>
        <v>1.01</v>
      </c>
      <c r="CL144">
        <f t="shared" si="234"/>
        <v>1.01</v>
      </c>
      <c r="CM144">
        <f t="shared" si="234"/>
        <v>1.0175000000000001</v>
      </c>
      <c r="CN144">
        <f t="shared" si="234"/>
        <v>1.01</v>
      </c>
      <c r="CO144">
        <f t="shared" si="234"/>
        <v>1.01</v>
      </c>
      <c r="CP144">
        <f t="shared" si="234"/>
        <v>1.01</v>
      </c>
      <c r="CQ144">
        <f t="shared" si="234"/>
        <v>1.01</v>
      </c>
      <c r="CR144">
        <f t="shared" si="234"/>
        <v>1.0175000000000001</v>
      </c>
      <c r="CS144">
        <f t="shared" si="234"/>
        <v>1.0175000000000001</v>
      </c>
      <c r="CT144">
        <f t="shared" si="234"/>
        <v>1.0175000000000001</v>
      </c>
      <c r="CU144">
        <f t="shared" si="234"/>
        <v>1.0175000000000001</v>
      </c>
      <c r="CV144">
        <f t="shared" si="234"/>
        <v>0.99250000000000005</v>
      </c>
      <c r="CW144">
        <f t="shared" si="234"/>
        <v>1.01</v>
      </c>
      <c r="CX144">
        <f t="shared" si="234"/>
        <v>1.01</v>
      </c>
      <c r="CY144">
        <f t="shared" si="234"/>
        <v>1.01</v>
      </c>
      <c r="CZ144">
        <f t="shared" si="234"/>
        <v>1.01</v>
      </c>
    </row>
    <row r="145" spans="4:104" x14ac:dyDescent="0.25">
      <c r="D145">
        <v>21</v>
      </c>
      <c r="E145" cm="1">
        <f t="array" ref="E145">marketImpact()/12 + 1</f>
        <v>1.0175000000000001</v>
      </c>
      <c r="F145" cm="1">
        <f t="array" ref="F145">marketImpact()/12 + 1</f>
        <v>1.01</v>
      </c>
      <c r="G145" cm="1">
        <f t="array" ref="G145">marketImpact()/12 + 1</f>
        <v>0.99250000000000005</v>
      </c>
      <c r="H145" cm="1">
        <f t="array" ref="H145">marketImpact()/12 + 1</f>
        <v>1.01</v>
      </c>
      <c r="I145" cm="1">
        <f t="array" ref="I145">marketImpact()/12 + 1</f>
        <v>1.01</v>
      </c>
      <c r="J145" cm="1">
        <f t="array" ref="J145">marketImpact()/12 + 1</f>
        <v>1.0175000000000001</v>
      </c>
      <c r="K145" cm="1">
        <f t="array" ref="K145">marketImpact()/12 + 1</f>
        <v>1.01</v>
      </c>
      <c r="L145" cm="1">
        <f t="array" ref="L145">marketImpact()/12 + 1</f>
        <v>1.01</v>
      </c>
      <c r="M145" cm="1">
        <f t="array" ref="M145">marketImpact()/12 + 1</f>
        <v>1.01</v>
      </c>
      <c r="N145" cm="1">
        <f t="array" ref="N145">marketImpact()/12 + 1</f>
        <v>1.01</v>
      </c>
      <c r="O145" cm="1">
        <f t="array" ref="O145">marketImpact()/12 + 1</f>
        <v>1.01</v>
      </c>
      <c r="P145" cm="1">
        <f t="array" ref="P145">marketImpact()/12 + 1</f>
        <v>0.99250000000000005</v>
      </c>
      <c r="Q145" cm="1">
        <f t="array" ref="Q145">marketImpact()/12 + 1</f>
        <v>1.0175000000000001</v>
      </c>
      <c r="R145" cm="1">
        <f t="array" ref="R145">marketImpact()/12 + 1</f>
        <v>1.01</v>
      </c>
      <c r="S145" cm="1">
        <f t="array" ref="S145">marketImpact()/12 + 1</f>
        <v>1.01</v>
      </c>
      <c r="T145" cm="1">
        <f t="array" ref="T145">marketImpact()/12 + 1</f>
        <v>1.01</v>
      </c>
      <c r="U145" cm="1">
        <f t="array" ref="U145">marketImpact()/12 + 1</f>
        <v>1.01</v>
      </c>
      <c r="V145" cm="1">
        <f t="array" ref="V145">marketImpact()/12 + 1</f>
        <v>1.0175000000000001</v>
      </c>
      <c r="W145" cm="1">
        <f t="array" ref="W145">marketImpact()/12 + 1</f>
        <v>1.01</v>
      </c>
      <c r="X145" cm="1">
        <f t="array" ref="X145">marketImpact()/12 + 1</f>
        <v>1.01</v>
      </c>
      <c r="Y145" cm="1">
        <f t="array" ref="Y145">marketImpact()/12 + 1</f>
        <v>0.99250000000000005</v>
      </c>
      <c r="Z145" cm="1">
        <f t="array" ref="Z145">marketImpact()/12 + 1</f>
        <v>1.0175000000000001</v>
      </c>
      <c r="AA145" cm="1">
        <f t="array" ref="AA145">marketImpact()/12 + 1</f>
        <v>1.01</v>
      </c>
      <c r="AB145" cm="1">
        <f t="array" ref="AB145">marketImpact()/12 + 1</f>
        <v>1.01</v>
      </c>
      <c r="AC145" cm="1">
        <f t="array" ref="AC145">marketImpact()/12 + 1</f>
        <v>1.01</v>
      </c>
      <c r="AD145" cm="1">
        <f t="array" ref="AD145">marketImpact()/12 + 1</f>
        <v>1.01</v>
      </c>
      <c r="AE145" cm="1">
        <f t="array" ref="AE145">marketImpact()/12 + 1</f>
        <v>1.01</v>
      </c>
      <c r="AF145" cm="1">
        <f t="array" ref="AF145">marketImpact()/12 + 1</f>
        <v>0.99250000000000005</v>
      </c>
      <c r="AG145" cm="1">
        <f t="array" ref="AG145">marketImpact()/12 + 1</f>
        <v>1.01</v>
      </c>
      <c r="AH145" cm="1">
        <f t="array" ref="AH145">marketImpact()/12 + 1</f>
        <v>1.01</v>
      </c>
      <c r="AI145" cm="1">
        <f t="array" ref="AI145">marketImpact()/12 + 1</f>
        <v>1.01</v>
      </c>
      <c r="AJ145" cm="1">
        <f t="array" ref="AJ145">marketImpact()/12 + 1</f>
        <v>1.01</v>
      </c>
      <c r="AK145" cm="1">
        <f t="array" ref="AK145">marketImpact()/12 + 1</f>
        <v>0.99250000000000005</v>
      </c>
      <c r="AL145" cm="1">
        <f t="array" ref="AL145">marketImpact()/12 + 1</f>
        <v>1.01</v>
      </c>
      <c r="AM145" cm="1">
        <f t="array" ref="AM145">marketImpact()/12 + 1</f>
        <v>1.01</v>
      </c>
      <c r="AN145" cm="1">
        <f t="array" ref="AN145">marketImpact()/12 + 1</f>
        <v>1.0175000000000001</v>
      </c>
      <c r="AO145" cm="1">
        <f t="array" ref="AO145">marketImpact()/12 + 1</f>
        <v>1.0175000000000001</v>
      </c>
      <c r="AP145" cm="1">
        <f t="array" ref="AP145">marketImpact()/12 + 1</f>
        <v>1.01</v>
      </c>
      <c r="AQ145" cm="1">
        <f t="array" ref="AQ145">marketImpact()/12 + 1</f>
        <v>1.01</v>
      </c>
      <c r="AR145" cm="1">
        <f t="array" ref="AR145">marketImpact()/12 + 1</f>
        <v>1.01</v>
      </c>
      <c r="AS145" cm="1">
        <f t="array" ref="AS145">marketImpact()/12 + 1</f>
        <v>1.0175000000000001</v>
      </c>
      <c r="AT145" cm="1">
        <f t="array" ref="AT145">marketImpact()/12 + 1</f>
        <v>1.01</v>
      </c>
      <c r="AU145" cm="1">
        <f t="array" ref="AU145">marketImpact()/12 + 1</f>
        <v>1.01</v>
      </c>
      <c r="AV145" cm="1">
        <f t="array" ref="AV145">marketImpact()/12 + 1</f>
        <v>1.01</v>
      </c>
      <c r="AW145" cm="1">
        <f t="array" ref="AW145">marketImpact()/12 + 1</f>
        <v>1.01</v>
      </c>
      <c r="AX145" cm="1">
        <f t="array" ref="AX145">marketImpact()/12 + 1</f>
        <v>1.01</v>
      </c>
      <c r="AY145" cm="1">
        <f t="array" ref="AY145">marketImpact()/12 + 1</f>
        <v>1.0175000000000001</v>
      </c>
      <c r="AZ145" cm="1">
        <f t="array" ref="AZ145">marketImpact()/12 + 1</f>
        <v>1.01</v>
      </c>
      <c r="BA145" cm="1">
        <f t="array" ref="BA145">marketImpact()/12 + 1</f>
        <v>1.0175000000000001</v>
      </c>
      <c r="BB145" cm="1">
        <f t="array" ref="BB145">marketImpact()/12 + 1</f>
        <v>1.01</v>
      </c>
      <c r="BC145" cm="1">
        <f t="array" ref="BC145">marketImpact()/12 + 1</f>
        <v>1.01</v>
      </c>
      <c r="BD145" cm="1">
        <f t="array" ref="BD145">marketImpact()/12 + 1</f>
        <v>1.01</v>
      </c>
      <c r="BE145" cm="1">
        <f t="array" ref="BE145">marketImpact()/12 + 1</f>
        <v>1.01</v>
      </c>
      <c r="BF145" cm="1">
        <f t="array" ref="BF145">marketImpact()/12 + 1</f>
        <v>1.01</v>
      </c>
      <c r="BG145" cm="1">
        <f t="array" ref="BG145">marketImpact()/12 + 1</f>
        <v>1.0175000000000001</v>
      </c>
      <c r="BH145" cm="1">
        <f t="array" ref="BH145">marketImpact()/12 + 1</f>
        <v>1.01</v>
      </c>
      <c r="BI145" cm="1">
        <f t="array" ref="BI145">marketImpact()/12 + 1</f>
        <v>1.01</v>
      </c>
      <c r="BJ145" cm="1">
        <f t="array" ref="BJ145">marketImpact()/12 + 1</f>
        <v>1.0175000000000001</v>
      </c>
      <c r="BK145" cm="1">
        <f t="array" ref="BK145">marketImpact()/12 + 1</f>
        <v>1.0175000000000001</v>
      </c>
      <c r="BL145" cm="1">
        <f t="array" ref="BL145">marketImpact()/12 + 1</f>
        <v>1.01</v>
      </c>
      <c r="BM145" cm="1">
        <f t="array" ref="BM145">marketImpact()/12 + 1</f>
        <v>1.01</v>
      </c>
      <c r="BN145" cm="1">
        <f t="array" ref="BN145">marketImpact()/12 + 1</f>
        <v>1.0175000000000001</v>
      </c>
      <c r="BO145" cm="1">
        <f t="array" ref="BO145">marketImpact()/12 + 1</f>
        <v>1.01</v>
      </c>
      <c r="BP145" cm="1">
        <f t="array" ref="BP145">marketImpact()/12 + 1</f>
        <v>1.01</v>
      </c>
      <c r="BQ145" cm="1">
        <f t="array" ref="BQ145">marketImpact()/12 + 1</f>
        <v>1.01</v>
      </c>
      <c r="BR145" cm="1">
        <f t="array" ref="BR145">marketImpact()/12 + 1</f>
        <v>0.99250000000000005</v>
      </c>
      <c r="BS145" cm="1">
        <f t="array" ref="BS145">marketImpact()/12 + 1</f>
        <v>1.01</v>
      </c>
      <c r="BT145" cm="1">
        <f t="array" ref="BT145">marketImpact()/12 + 1</f>
        <v>1.01</v>
      </c>
      <c r="BU145" cm="1">
        <f t="array" ref="BU145">marketImpact()/12 + 1</f>
        <v>1.01</v>
      </c>
      <c r="BV145" cm="1">
        <f t="array" ref="BV145">marketImpact()/12 + 1</f>
        <v>1.01</v>
      </c>
      <c r="BW145" cm="1">
        <f t="array" ref="BW145">marketImpact()/12 + 1</f>
        <v>1.01</v>
      </c>
      <c r="BX145" cm="1">
        <f t="array" ref="BX145">marketImpact()/12 + 1</f>
        <v>1.01</v>
      </c>
      <c r="BY145" cm="1">
        <f t="array" ref="BY145">marketImpact()/12 + 1</f>
        <v>1.01</v>
      </c>
      <c r="BZ145" cm="1">
        <f t="array" ref="BZ145">marketImpact()/12 + 1</f>
        <v>0.99250000000000005</v>
      </c>
      <c r="CA145" cm="1">
        <f t="array" ref="CA145">marketImpact()/12 + 1</f>
        <v>1.01</v>
      </c>
      <c r="CB145" cm="1">
        <f t="array" ref="CB145">marketImpact()/12 + 1</f>
        <v>1.01</v>
      </c>
      <c r="CC145" cm="1">
        <f t="array" ref="CC145">marketImpact()/12 + 1</f>
        <v>1.0175000000000001</v>
      </c>
      <c r="CD145" cm="1">
        <f t="array" ref="CD145">marketImpact()/12 + 1</f>
        <v>1.01</v>
      </c>
      <c r="CE145" cm="1">
        <f t="array" ref="CE145">marketImpact()/12 + 1</f>
        <v>1.01</v>
      </c>
      <c r="CF145" cm="1">
        <f t="array" ref="CF145">marketImpact()/12 + 1</f>
        <v>1.01</v>
      </c>
      <c r="CG145" cm="1">
        <f t="array" ref="CG145">marketImpact()/12 + 1</f>
        <v>1.01</v>
      </c>
      <c r="CH145" cm="1">
        <f t="array" ref="CH145">marketImpact()/12 + 1</f>
        <v>1.0175000000000001</v>
      </c>
      <c r="CI145" cm="1">
        <f t="array" ref="CI145">marketImpact()/12 + 1</f>
        <v>1.01</v>
      </c>
      <c r="CJ145" cm="1">
        <f t="array" ref="CJ145">marketImpact()/12 + 1</f>
        <v>1.01</v>
      </c>
      <c r="CK145" cm="1">
        <f t="array" ref="CK145">marketImpact()/12 + 1</f>
        <v>1.01</v>
      </c>
      <c r="CL145" cm="1">
        <f t="array" ref="CL145">marketImpact()/12 + 1</f>
        <v>1.01</v>
      </c>
      <c r="CM145" cm="1">
        <f t="array" ref="CM145">marketImpact()/12 + 1</f>
        <v>1.0175000000000001</v>
      </c>
      <c r="CN145" cm="1">
        <f t="array" ref="CN145">marketImpact()/12 + 1</f>
        <v>1.01</v>
      </c>
      <c r="CO145" cm="1">
        <f t="array" ref="CO145">marketImpact()/12 + 1</f>
        <v>0.99250000000000005</v>
      </c>
      <c r="CP145" cm="1">
        <f t="array" ref="CP145">marketImpact()/12 + 1</f>
        <v>1.01</v>
      </c>
      <c r="CQ145" cm="1">
        <f t="array" ref="CQ145">marketImpact()/12 + 1</f>
        <v>1.01</v>
      </c>
      <c r="CR145" cm="1">
        <f t="array" ref="CR145">marketImpact()/12 + 1</f>
        <v>1.01</v>
      </c>
      <c r="CS145" cm="1">
        <f t="array" ref="CS145">marketImpact()/12 + 1</f>
        <v>1.01</v>
      </c>
      <c r="CT145" cm="1">
        <f t="array" ref="CT145">marketImpact()/12 + 1</f>
        <v>1.01</v>
      </c>
      <c r="CU145" cm="1">
        <f t="array" ref="CU145">marketImpact()/12 + 1</f>
        <v>1.0175000000000001</v>
      </c>
      <c r="CV145" cm="1">
        <f t="array" ref="CV145">marketImpact()/12 + 1</f>
        <v>1.0175000000000001</v>
      </c>
      <c r="CW145" cm="1">
        <f t="array" ref="CW145">marketImpact()/12 + 1</f>
        <v>0.99250000000000005</v>
      </c>
      <c r="CX145" cm="1">
        <f t="array" ref="CX145">marketImpact()/12 + 1</f>
        <v>1.01</v>
      </c>
      <c r="CY145" cm="1">
        <f t="array" ref="CY145">marketImpact()/12 + 1</f>
        <v>1.01</v>
      </c>
      <c r="CZ145" cm="1">
        <f t="array" ref="CZ145">marketImpact()/12 + 1</f>
        <v>1.01</v>
      </c>
    </row>
    <row r="146" spans="4:104" x14ac:dyDescent="0.25">
      <c r="D146">
        <v>22</v>
      </c>
      <c r="E146">
        <f t="shared" ref="E146:BP146" si="235">E145</f>
        <v>1.0175000000000001</v>
      </c>
      <c r="F146">
        <f t="shared" si="235"/>
        <v>1.01</v>
      </c>
      <c r="G146">
        <f t="shared" si="235"/>
        <v>0.99250000000000005</v>
      </c>
      <c r="H146">
        <f t="shared" si="235"/>
        <v>1.01</v>
      </c>
      <c r="I146">
        <f t="shared" si="235"/>
        <v>1.01</v>
      </c>
      <c r="J146">
        <f t="shared" si="235"/>
        <v>1.0175000000000001</v>
      </c>
      <c r="K146">
        <f t="shared" si="235"/>
        <v>1.01</v>
      </c>
      <c r="L146">
        <f t="shared" si="235"/>
        <v>1.01</v>
      </c>
      <c r="M146">
        <f t="shared" si="235"/>
        <v>1.01</v>
      </c>
      <c r="N146">
        <f t="shared" si="235"/>
        <v>1.01</v>
      </c>
      <c r="O146">
        <f t="shared" si="235"/>
        <v>1.01</v>
      </c>
      <c r="P146">
        <f t="shared" si="235"/>
        <v>0.99250000000000005</v>
      </c>
      <c r="Q146">
        <f t="shared" si="235"/>
        <v>1.0175000000000001</v>
      </c>
      <c r="R146">
        <f t="shared" si="235"/>
        <v>1.01</v>
      </c>
      <c r="S146">
        <f t="shared" si="235"/>
        <v>1.01</v>
      </c>
      <c r="T146">
        <f t="shared" si="235"/>
        <v>1.01</v>
      </c>
      <c r="U146">
        <f t="shared" si="235"/>
        <v>1.01</v>
      </c>
      <c r="V146">
        <f t="shared" si="235"/>
        <v>1.0175000000000001</v>
      </c>
      <c r="W146">
        <f t="shared" si="235"/>
        <v>1.01</v>
      </c>
      <c r="X146">
        <f t="shared" si="235"/>
        <v>1.01</v>
      </c>
      <c r="Y146">
        <f t="shared" si="235"/>
        <v>0.99250000000000005</v>
      </c>
      <c r="Z146">
        <f t="shared" si="235"/>
        <v>1.0175000000000001</v>
      </c>
      <c r="AA146">
        <f t="shared" si="235"/>
        <v>1.01</v>
      </c>
      <c r="AB146">
        <f t="shared" si="235"/>
        <v>1.01</v>
      </c>
      <c r="AC146">
        <f t="shared" si="235"/>
        <v>1.01</v>
      </c>
      <c r="AD146">
        <f t="shared" si="235"/>
        <v>1.01</v>
      </c>
      <c r="AE146">
        <f t="shared" si="235"/>
        <v>1.01</v>
      </c>
      <c r="AF146">
        <f t="shared" si="235"/>
        <v>0.99250000000000005</v>
      </c>
      <c r="AG146">
        <f t="shared" si="235"/>
        <v>1.01</v>
      </c>
      <c r="AH146">
        <f t="shared" si="235"/>
        <v>1.01</v>
      </c>
      <c r="AI146">
        <f t="shared" si="235"/>
        <v>1.01</v>
      </c>
      <c r="AJ146">
        <f t="shared" si="235"/>
        <v>1.01</v>
      </c>
      <c r="AK146">
        <f t="shared" si="235"/>
        <v>0.99250000000000005</v>
      </c>
      <c r="AL146">
        <f t="shared" si="235"/>
        <v>1.01</v>
      </c>
      <c r="AM146">
        <f t="shared" si="235"/>
        <v>1.01</v>
      </c>
      <c r="AN146">
        <f t="shared" si="235"/>
        <v>1.0175000000000001</v>
      </c>
      <c r="AO146">
        <f t="shared" si="235"/>
        <v>1.0175000000000001</v>
      </c>
      <c r="AP146">
        <f t="shared" si="235"/>
        <v>1.01</v>
      </c>
      <c r="AQ146">
        <f t="shared" si="235"/>
        <v>1.01</v>
      </c>
      <c r="AR146">
        <f t="shared" si="235"/>
        <v>1.01</v>
      </c>
      <c r="AS146">
        <f t="shared" si="235"/>
        <v>1.0175000000000001</v>
      </c>
      <c r="AT146">
        <f t="shared" si="235"/>
        <v>1.01</v>
      </c>
      <c r="AU146">
        <f t="shared" si="235"/>
        <v>1.01</v>
      </c>
      <c r="AV146">
        <f t="shared" si="235"/>
        <v>1.01</v>
      </c>
      <c r="AW146">
        <f t="shared" si="235"/>
        <v>1.01</v>
      </c>
      <c r="AX146">
        <f t="shared" si="235"/>
        <v>1.01</v>
      </c>
      <c r="AY146">
        <f t="shared" si="235"/>
        <v>1.0175000000000001</v>
      </c>
      <c r="AZ146">
        <f t="shared" si="235"/>
        <v>1.01</v>
      </c>
      <c r="BA146">
        <f t="shared" si="235"/>
        <v>1.0175000000000001</v>
      </c>
      <c r="BB146">
        <f t="shared" si="235"/>
        <v>1.01</v>
      </c>
      <c r="BC146">
        <f t="shared" si="235"/>
        <v>1.01</v>
      </c>
      <c r="BD146">
        <f t="shared" si="235"/>
        <v>1.01</v>
      </c>
      <c r="BE146">
        <f t="shared" si="235"/>
        <v>1.01</v>
      </c>
      <c r="BF146">
        <f t="shared" si="235"/>
        <v>1.01</v>
      </c>
      <c r="BG146">
        <f t="shared" si="235"/>
        <v>1.0175000000000001</v>
      </c>
      <c r="BH146">
        <f t="shared" si="235"/>
        <v>1.01</v>
      </c>
      <c r="BI146">
        <f t="shared" si="235"/>
        <v>1.01</v>
      </c>
      <c r="BJ146">
        <f t="shared" si="235"/>
        <v>1.0175000000000001</v>
      </c>
      <c r="BK146">
        <f t="shared" si="235"/>
        <v>1.0175000000000001</v>
      </c>
      <c r="BL146">
        <f t="shared" si="235"/>
        <v>1.01</v>
      </c>
      <c r="BM146">
        <f t="shared" si="235"/>
        <v>1.01</v>
      </c>
      <c r="BN146">
        <f t="shared" si="235"/>
        <v>1.0175000000000001</v>
      </c>
      <c r="BO146">
        <f t="shared" si="235"/>
        <v>1.01</v>
      </c>
      <c r="BP146">
        <f t="shared" si="235"/>
        <v>1.01</v>
      </c>
      <c r="BQ146">
        <f t="shared" ref="BQ146:CZ146" si="236">BQ145</f>
        <v>1.01</v>
      </c>
      <c r="BR146">
        <f t="shared" si="236"/>
        <v>0.99250000000000005</v>
      </c>
      <c r="BS146">
        <f t="shared" si="236"/>
        <v>1.01</v>
      </c>
      <c r="BT146">
        <f t="shared" si="236"/>
        <v>1.01</v>
      </c>
      <c r="BU146">
        <f t="shared" si="236"/>
        <v>1.01</v>
      </c>
      <c r="BV146">
        <f t="shared" si="236"/>
        <v>1.01</v>
      </c>
      <c r="BW146">
        <f t="shared" si="236"/>
        <v>1.01</v>
      </c>
      <c r="BX146">
        <f t="shared" si="236"/>
        <v>1.01</v>
      </c>
      <c r="BY146">
        <f t="shared" si="236"/>
        <v>1.01</v>
      </c>
      <c r="BZ146">
        <f t="shared" si="236"/>
        <v>0.99250000000000005</v>
      </c>
      <c r="CA146">
        <f t="shared" si="236"/>
        <v>1.01</v>
      </c>
      <c r="CB146">
        <f t="shared" si="236"/>
        <v>1.01</v>
      </c>
      <c r="CC146">
        <f t="shared" si="236"/>
        <v>1.0175000000000001</v>
      </c>
      <c r="CD146">
        <f t="shared" si="236"/>
        <v>1.01</v>
      </c>
      <c r="CE146">
        <f t="shared" si="236"/>
        <v>1.01</v>
      </c>
      <c r="CF146">
        <f t="shared" si="236"/>
        <v>1.01</v>
      </c>
      <c r="CG146">
        <f t="shared" si="236"/>
        <v>1.01</v>
      </c>
      <c r="CH146">
        <f t="shared" si="236"/>
        <v>1.0175000000000001</v>
      </c>
      <c r="CI146">
        <f t="shared" si="236"/>
        <v>1.01</v>
      </c>
      <c r="CJ146">
        <f t="shared" si="236"/>
        <v>1.01</v>
      </c>
      <c r="CK146">
        <f t="shared" si="236"/>
        <v>1.01</v>
      </c>
      <c r="CL146">
        <f t="shared" si="236"/>
        <v>1.01</v>
      </c>
      <c r="CM146">
        <f t="shared" si="236"/>
        <v>1.0175000000000001</v>
      </c>
      <c r="CN146">
        <f t="shared" si="236"/>
        <v>1.01</v>
      </c>
      <c r="CO146">
        <f t="shared" si="236"/>
        <v>0.99250000000000005</v>
      </c>
      <c r="CP146">
        <f t="shared" si="236"/>
        <v>1.01</v>
      </c>
      <c r="CQ146">
        <f t="shared" si="236"/>
        <v>1.01</v>
      </c>
      <c r="CR146">
        <f t="shared" si="236"/>
        <v>1.01</v>
      </c>
      <c r="CS146">
        <f t="shared" si="236"/>
        <v>1.01</v>
      </c>
      <c r="CT146">
        <f t="shared" si="236"/>
        <v>1.01</v>
      </c>
      <c r="CU146">
        <f t="shared" si="236"/>
        <v>1.0175000000000001</v>
      </c>
      <c r="CV146">
        <f t="shared" si="236"/>
        <v>1.0175000000000001</v>
      </c>
      <c r="CW146">
        <f t="shared" si="236"/>
        <v>0.99250000000000005</v>
      </c>
      <c r="CX146">
        <f t="shared" si="236"/>
        <v>1.01</v>
      </c>
      <c r="CY146">
        <f t="shared" si="236"/>
        <v>1.01</v>
      </c>
      <c r="CZ146">
        <f t="shared" si="236"/>
        <v>1.01</v>
      </c>
    </row>
    <row r="147" spans="4:104" x14ac:dyDescent="0.25">
      <c r="D147">
        <v>23</v>
      </c>
      <c r="E147">
        <f t="shared" ref="E147" si="237">E145</f>
        <v>1.0175000000000001</v>
      </c>
      <c r="F147">
        <f t="shared" ref="F147:BQ147" si="238">F145</f>
        <v>1.01</v>
      </c>
      <c r="G147">
        <f t="shared" si="238"/>
        <v>0.99250000000000005</v>
      </c>
      <c r="H147">
        <f t="shared" si="238"/>
        <v>1.01</v>
      </c>
      <c r="I147">
        <f t="shared" si="238"/>
        <v>1.01</v>
      </c>
      <c r="J147">
        <f t="shared" si="238"/>
        <v>1.0175000000000001</v>
      </c>
      <c r="K147">
        <f t="shared" si="238"/>
        <v>1.01</v>
      </c>
      <c r="L147">
        <f t="shared" si="238"/>
        <v>1.01</v>
      </c>
      <c r="M147">
        <f t="shared" si="238"/>
        <v>1.01</v>
      </c>
      <c r="N147">
        <f t="shared" si="238"/>
        <v>1.01</v>
      </c>
      <c r="O147">
        <f t="shared" si="238"/>
        <v>1.01</v>
      </c>
      <c r="P147">
        <f t="shared" si="238"/>
        <v>0.99250000000000005</v>
      </c>
      <c r="Q147">
        <f t="shared" si="238"/>
        <v>1.0175000000000001</v>
      </c>
      <c r="R147">
        <f t="shared" si="238"/>
        <v>1.01</v>
      </c>
      <c r="S147">
        <f t="shared" si="238"/>
        <v>1.01</v>
      </c>
      <c r="T147">
        <f t="shared" si="238"/>
        <v>1.01</v>
      </c>
      <c r="U147">
        <f t="shared" si="238"/>
        <v>1.01</v>
      </c>
      <c r="V147">
        <f t="shared" si="238"/>
        <v>1.0175000000000001</v>
      </c>
      <c r="W147">
        <f t="shared" si="238"/>
        <v>1.01</v>
      </c>
      <c r="X147">
        <f t="shared" si="238"/>
        <v>1.01</v>
      </c>
      <c r="Y147">
        <f t="shared" si="238"/>
        <v>0.99250000000000005</v>
      </c>
      <c r="Z147">
        <f t="shared" si="238"/>
        <v>1.0175000000000001</v>
      </c>
      <c r="AA147">
        <f t="shared" si="238"/>
        <v>1.01</v>
      </c>
      <c r="AB147">
        <f t="shared" si="238"/>
        <v>1.01</v>
      </c>
      <c r="AC147">
        <f t="shared" si="238"/>
        <v>1.01</v>
      </c>
      <c r="AD147">
        <f t="shared" si="238"/>
        <v>1.01</v>
      </c>
      <c r="AE147">
        <f t="shared" si="238"/>
        <v>1.01</v>
      </c>
      <c r="AF147">
        <f t="shared" si="238"/>
        <v>0.99250000000000005</v>
      </c>
      <c r="AG147">
        <f t="shared" si="238"/>
        <v>1.01</v>
      </c>
      <c r="AH147">
        <f t="shared" si="238"/>
        <v>1.01</v>
      </c>
      <c r="AI147">
        <f t="shared" si="238"/>
        <v>1.01</v>
      </c>
      <c r="AJ147">
        <f t="shared" si="238"/>
        <v>1.01</v>
      </c>
      <c r="AK147">
        <f t="shared" si="238"/>
        <v>0.99250000000000005</v>
      </c>
      <c r="AL147">
        <f t="shared" si="238"/>
        <v>1.01</v>
      </c>
      <c r="AM147">
        <f t="shared" si="238"/>
        <v>1.01</v>
      </c>
      <c r="AN147">
        <f t="shared" si="238"/>
        <v>1.0175000000000001</v>
      </c>
      <c r="AO147">
        <f t="shared" si="238"/>
        <v>1.0175000000000001</v>
      </c>
      <c r="AP147">
        <f t="shared" si="238"/>
        <v>1.01</v>
      </c>
      <c r="AQ147">
        <f t="shared" si="238"/>
        <v>1.01</v>
      </c>
      <c r="AR147">
        <f t="shared" si="238"/>
        <v>1.01</v>
      </c>
      <c r="AS147">
        <f t="shared" si="238"/>
        <v>1.0175000000000001</v>
      </c>
      <c r="AT147">
        <f t="shared" si="238"/>
        <v>1.01</v>
      </c>
      <c r="AU147">
        <f t="shared" si="238"/>
        <v>1.01</v>
      </c>
      <c r="AV147">
        <f t="shared" si="238"/>
        <v>1.01</v>
      </c>
      <c r="AW147">
        <f t="shared" si="238"/>
        <v>1.01</v>
      </c>
      <c r="AX147">
        <f t="shared" si="238"/>
        <v>1.01</v>
      </c>
      <c r="AY147">
        <f t="shared" si="238"/>
        <v>1.0175000000000001</v>
      </c>
      <c r="AZ147">
        <f t="shared" si="238"/>
        <v>1.01</v>
      </c>
      <c r="BA147">
        <f t="shared" si="238"/>
        <v>1.0175000000000001</v>
      </c>
      <c r="BB147">
        <f t="shared" si="238"/>
        <v>1.01</v>
      </c>
      <c r="BC147">
        <f t="shared" si="238"/>
        <v>1.01</v>
      </c>
      <c r="BD147">
        <f t="shared" si="238"/>
        <v>1.01</v>
      </c>
      <c r="BE147">
        <f t="shared" si="238"/>
        <v>1.01</v>
      </c>
      <c r="BF147">
        <f t="shared" si="238"/>
        <v>1.01</v>
      </c>
      <c r="BG147">
        <f t="shared" si="238"/>
        <v>1.0175000000000001</v>
      </c>
      <c r="BH147">
        <f t="shared" si="238"/>
        <v>1.01</v>
      </c>
      <c r="BI147">
        <f t="shared" si="238"/>
        <v>1.01</v>
      </c>
      <c r="BJ147">
        <f t="shared" si="238"/>
        <v>1.0175000000000001</v>
      </c>
      <c r="BK147">
        <f t="shared" si="238"/>
        <v>1.0175000000000001</v>
      </c>
      <c r="BL147">
        <f t="shared" si="238"/>
        <v>1.01</v>
      </c>
      <c r="BM147">
        <f t="shared" si="238"/>
        <v>1.01</v>
      </c>
      <c r="BN147">
        <f t="shared" si="238"/>
        <v>1.0175000000000001</v>
      </c>
      <c r="BO147">
        <f t="shared" si="238"/>
        <v>1.01</v>
      </c>
      <c r="BP147">
        <f t="shared" si="238"/>
        <v>1.01</v>
      </c>
      <c r="BQ147">
        <f t="shared" si="238"/>
        <v>1.01</v>
      </c>
      <c r="BR147">
        <f t="shared" ref="BR147:CZ147" si="239">BR145</f>
        <v>0.99250000000000005</v>
      </c>
      <c r="BS147">
        <f t="shared" si="239"/>
        <v>1.01</v>
      </c>
      <c r="BT147">
        <f t="shared" si="239"/>
        <v>1.01</v>
      </c>
      <c r="BU147">
        <f t="shared" si="239"/>
        <v>1.01</v>
      </c>
      <c r="BV147">
        <f t="shared" si="239"/>
        <v>1.01</v>
      </c>
      <c r="BW147">
        <f t="shared" si="239"/>
        <v>1.01</v>
      </c>
      <c r="BX147">
        <f t="shared" si="239"/>
        <v>1.01</v>
      </c>
      <c r="BY147">
        <f t="shared" si="239"/>
        <v>1.01</v>
      </c>
      <c r="BZ147">
        <f t="shared" si="239"/>
        <v>0.99250000000000005</v>
      </c>
      <c r="CA147">
        <f t="shared" si="239"/>
        <v>1.01</v>
      </c>
      <c r="CB147">
        <f t="shared" si="239"/>
        <v>1.01</v>
      </c>
      <c r="CC147">
        <f t="shared" si="239"/>
        <v>1.0175000000000001</v>
      </c>
      <c r="CD147">
        <f t="shared" si="239"/>
        <v>1.01</v>
      </c>
      <c r="CE147">
        <f t="shared" si="239"/>
        <v>1.01</v>
      </c>
      <c r="CF147">
        <f t="shared" si="239"/>
        <v>1.01</v>
      </c>
      <c r="CG147">
        <f t="shared" si="239"/>
        <v>1.01</v>
      </c>
      <c r="CH147">
        <f t="shared" si="239"/>
        <v>1.0175000000000001</v>
      </c>
      <c r="CI147">
        <f t="shared" si="239"/>
        <v>1.01</v>
      </c>
      <c r="CJ147">
        <f t="shared" si="239"/>
        <v>1.01</v>
      </c>
      <c r="CK147">
        <f t="shared" si="239"/>
        <v>1.01</v>
      </c>
      <c r="CL147">
        <f t="shared" si="239"/>
        <v>1.01</v>
      </c>
      <c r="CM147">
        <f t="shared" si="239"/>
        <v>1.0175000000000001</v>
      </c>
      <c r="CN147">
        <f t="shared" si="239"/>
        <v>1.01</v>
      </c>
      <c r="CO147">
        <f t="shared" si="239"/>
        <v>0.99250000000000005</v>
      </c>
      <c r="CP147">
        <f t="shared" si="239"/>
        <v>1.01</v>
      </c>
      <c r="CQ147">
        <f t="shared" si="239"/>
        <v>1.01</v>
      </c>
      <c r="CR147">
        <f t="shared" si="239"/>
        <v>1.01</v>
      </c>
      <c r="CS147">
        <f t="shared" si="239"/>
        <v>1.01</v>
      </c>
      <c r="CT147">
        <f t="shared" si="239"/>
        <v>1.01</v>
      </c>
      <c r="CU147">
        <f t="shared" si="239"/>
        <v>1.0175000000000001</v>
      </c>
      <c r="CV147">
        <f t="shared" si="239"/>
        <v>1.0175000000000001</v>
      </c>
      <c r="CW147">
        <f t="shared" si="239"/>
        <v>0.99250000000000005</v>
      </c>
      <c r="CX147">
        <f t="shared" si="239"/>
        <v>1.01</v>
      </c>
      <c r="CY147">
        <f t="shared" si="239"/>
        <v>1.01</v>
      </c>
      <c r="CZ147">
        <f t="shared" si="239"/>
        <v>1.01</v>
      </c>
    </row>
    <row r="148" spans="4:104" x14ac:dyDescent="0.25">
      <c r="D148">
        <v>24</v>
      </c>
      <c r="E148" cm="1">
        <f t="array" ref="E148">marketImpact()/12 + 1</f>
        <v>1.01</v>
      </c>
      <c r="F148" cm="1">
        <f t="array" ref="F148">marketImpact()/12 + 1</f>
        <v>1.0175000000000001</v>
      </c>
      <c r="G148" cm="1">
        <f t="array" ref="G148">marketImpact()/12 + 1</f>
        <v>1.01</v>
      </c>
      <c r="H148" cm="1">
        <f t="array" ref="H148">marketImpact()/12 + 1</f>
        <v>1.01</v>
      </c>
      <c r="I148" cm="1">
        <f t="array" ref="I148">marketImpact()/12 + 1</f>
        <v>1.01</v>
      </c>
      <c r="J148" cm="1">
        <f t="array" ref="J148">marketImpact()/12 + 1</f>
        <v>1.01</v>
      </c>
      <c r="K148" cm="1">
        <f t="array" ref="K148">marketImpact()/12 + 1</f>
        <v>0.99250000000000005</v>
      </c>
      <c r="L148" cm="1">
        <f t="array" ref="L148">marketImpact()/12 + 1</f>
        <v>1.01</v>
      </c>
      <c r="M148" cm="1">
        <f t="array" ref="M148">marketImpact()/12 + 1</f>
        <v>0.99250000000000005</v>
      </c>
      <c r="N148" cm="1">
        <f t="array" ref="N148">marketImpact()/12 + 1</f>
        <v>1.01</v>
      </c>
      <c r="O148" cm="1">
        <f t="array" ref="O148">marketImpact()/12 + 1</f>
        <v>1.01</v>
      </c>
      <c r="P148" cm="1">
        <f t="array" ref="P148">marketImpact()/12 + 1</f>
        <v>1.0175000000000001</v>
      </c>
      <c r="Q148" cm="1">
        <f t="array" ref="Q148">marketImpact()/12 + 1</f>
        <v>1.0175000000000001</v>
      </c>
      <c r="R148" cm="1">
        <f t="array" ref="R148">marketImpact()/12 + 1</f>
        <v>1.01</v>
      </c>
      <c r="S148" cm="1">
        <f t="array" ref="S148">marketImpact()/12 + 1</f>
        <v>1.01</v>
      </c>
      <c r="T148" cm="1">
        <f t="array" ref="T148">marketImpact()/12 + 1</f>
        <v>0.99250000000000005</v>
      </c>
      <c r="U148" cm="1">
        <f t="array" ref="U148">marketImpact()/12 + 1</f>
        <v>0.99250000000000005</v>
      </c>
      <c r="V148" cm="1">
        <f t="array" ref="V148">marketImpact()/12 + 1</f>
        <v>1.01</v>
      </c>
      <c r="W148" cm="1">
        <f t="array" ref="W148">marketImpact()/12 + 1</f>
        <v>1.01</v>
      </c>
      <c r="X148" cm="1">
        <f t="array" ref="X148">marketImpact()/12 + 1</f>
        <v>0.99250000000000005</v>
      </c>
      <c r="Y148" cm="1">
        <f t="array" ref="Y148">marketImpact()/12 + 1</f>
        <v>1.01</v>
      </c>
      <c r="Z148" cm="1">
        <f t="array" ref="Z148">marketImpact()/12 + 1</f>
        <v>0.99250000000000005</v>
      </c>
      <c r="AA148" cm="1">
        <f t="array" ref="AA148">marketImpact()/12 + 1</f>
        <v>1.01</v>
      </c>
      <c r="AB148" cm="1">
        <f t="array" ref="AB148">marketImpact()/12 + 1</f>
        <v>1.01</v>
      </c>
      <c r="AC148" cm="1">
        <f t="array" ref="AC148">marketImpact()/12 + 1</f>
        <v>1.0175000000000001</v>
      </c>
      <c r="AD148" cm="1">
        <f t="array" ref="AD148">marketImpact()/12 + 1</f>
        <v>1.01</v>
      </c>
      <c r="AE148" cm="1">
        <f t="array" ref="AE148">marketImpact()/12 + 1</f>
        <v>1.01</v>
      </c>
      <c r="AF148" cm="1">
        <f t="array" ref="AF148">marketImpact()/12 + 1</f>
        <v>0.99250000000000005</v>
      </c>
      <c r="AG148" cm="1">
        <f t="array" ref="AG148">marketImpact()/12 + 1</f>
        <v>1.01</v>
      </c>
      <c r="AH148" cm="1">
        <f t="array" ref="AH148">marketImpact()/12 + 1</f>
        <v>1.01</v>
      </c>
      <c r="AI148" cm="1">
        <f t="array" ref="AI148">marketImpact()/12 + 1</f>
        <v>0.99250000000000005</v>
      </c>
      <c r="AJ148" cm="1">
        <f t="array" ref="AJ148">marketImpact()/12 + 1</f>
        <v>0.99250000000000005</v>
      </c>
      <c r="AK148" cm="1">
        <f t="array" ref="AK148">marketImpact()/12 + 1</f>
        <v>1.01</v>
      </c>
      <c r="AL148" cm="1">
        <f t="array" ref="AL148">marketImpact()/12 + 1</f>
        <v>1.01</v>
      </c>
      <c r="AM148" cm="1">
        <f t="array" ref="AM148">marketImpact()/12 + 1</f>
        <v>0.99250000000000005</v>
      </c>
      <c r="AN148" cm="1">
        <f t="array" ref="AN148">marketImpact()/12 + 1</f>
        <v>1.01</v>
      </c>
      <c r="AO148" cm="1">
        <f t="array" ref="AO148">marketImpact()/12 + 1</f>
        <v>1.01</v>
      </c>
      <c r="AP148" cm="1">
        <f t="array" ref="AP148">marketImpact()/12 + 1</f>
        <v>1.0175000000000001</v>
      </c>
      <c r="AQ148" cm="1">
        <f t="array" ref="AQ148">marketImpact()/12 + 1</f>
        <v>1.01</v>
      </c>
      <c r="AR148" cm="1">
        <f t="array" ref="AR148">marketImpact()/12 + 1</f>
        <v>1.0175000000000001</v>
      </c>
      <c r="AS148" cm="1">
        <f t="array" ref="AS148">marketImpact()/12 + 1</f>
        <v>0.99250000000000005</v>
      </c>
      <c r="AT148" cm="1">
        <f t="array" ref="AT148">marketImpact()/12 + 1</f>
        <v>1.0175000000000001</v>
      </c>
      <c r="AU148" cm="1">
        <f t="array" ref="AU148">marketImpact()/12 + 1</f>
        <v>1.01</v>
      </c>
      <c r="AV148" cm="1">
        <f t="array" ref="AV148">marketImpact()/12 + 1</f>
        <v>1.01</v>
      </c>
      <c r="AW148" cm="1">
        <f t="array" ref="AW148">marketImpact()/12 + 1</f>
        <v>1.01</v>
      </c>
      <c r="AX148" cm="1">
        <f t="array" ref="AX148">marketImpact()/12 + 1</f>
        <v>1.0175000000000001</v>
      </c>
      <c r="AY148" cm="1">
        <f t="array" ref="AY148">marketImpact()/12 + 1</f>
        <v>0.99250000000000005</v>
      </c>
      <c r="AZ148" cm="1">
        <f t="array" ref="AZ148">marketImpact()/12 + 1</f>
        <v>1.0175000000000001</v>
      </c>
      <c r="BA148" cm="1">
        <f t="array" ref="BA148">marketImpact()/12 + 1</f>
        <v>1.01</v>
      </c>
      <c r="BB148" cm="1">
        <f t="array" ref="BB148">marketImpact()/12 + 1</f>
        <v>1.01</v>
      </c>
      <c r="BC148" cm="1">
        <f t="array" ref="BC148">marketImpact()/12 + 1</f>
        <v>1.0175000000000001</v>
      </c>
      <c r="BD148" cm="1">
        <f t="array" ref="BD148">marketImpact()/12 + 1</f>
        <v>1.01</v>
      </c>
      <c r="BE148" cm="1">
        <f t="array" ref="BE148">marketImpact()/12 + 1</f>
        <v>1.01</v>
      </c>
      <c r="BF148" cm="1">
        <f t="array" ref="BF148">marketImpact()/12 + 1</f>
        <v>1.01</v>
      </c>
      <c r="BG148" cm="1">
        <f t="array" ref="BG148">marketImpact()/12 + 1</f>
        <v>1.01</v>
      </c>
      <c r="BH148" cm="1">
        <f t="array" ref="BH148">marketImpact()/12 + 1</f>
        <v>1.01</v>
      </c>
      <c r="BI148" cm="1">
        <f t="array" ref="BI148">marketImpact()/12 + 1</f>
        <v>1.0175000000000001</v>
      </c>
      <c r="BJ148" cm="1">
        <f t="array" ref="BJ148">marketImpact()/12 + 1</f>
        <v>1.0175000000000001</v>
      </c>
      <c r="BK148" cm="1">
        <f t="array" ref="BK148">marketImpact()/12 + 1</f>
        <v>1.01</v>
      </c>
      <c r="BL148" cm="1">
        <f t="array" ref="BL148">marketImpact()/12 + 1</f>
        <v>1.01</v>
      </c>
      <c r="BM148" cm="1">
        <f t="array" ref="BM148">marketImpact()/12 + 1</f>
        <v>1.01</v>
      </c>
      <c r="BN148" cm="1">
        <f t="array" ref="BN148">marketImpact()/12 + 1</f>
        <v>1.01</v>
      </c>
      <c r="BO148" cm="1">
        <f t="array" ref="BO148">marketImpact()/12 + 1</f>
        <v>1.01</v>
      </c>
      <c r="BP148" cm="1">
        <f t="array" ref="BP148">marketImpact()/12 + 1</f>
        <v>1.01</v>
      </c>
      <c r="BQ148" cm="1">
        <f t="array" ref="BQ148">marketImpact()/12 + 1</f>
        <v>1.0175000000000001</v>
      </c>
      <c r="BR148" cm="1">
        <f t="array" ref="BR148">marketImpact()/12 + 1</f>
        <v>1.01</v>
      </c>
      <c r="BS148" cm="1">
        <f t="array" ref="BS148">marketImpact()/12 + 1</f>
        <v>1.0175000000000001</v>
      </c>
      <c r="BT148" cm="1">
        <f t="array" ref="BT148">marketImpact()/12 + 1</f>
        <v>1.01</v>
      </c>
      <c r="BU148" cm="1">
        <f t="array" ref="BU148">marketImpact()/12 + 1</f>
        <v>1.01</v>
      </c>
      <c r="BV148" cm="1">
        <f t="array" ref="BV148">marketImpact()/12 + 1</f>
        <v>1.01</v>
      </c>
      <c r="BW148" cm="1">
        <f t="array" ref="BW148">marketImpact()/12 + 1</f>
        <v>1.01</v>
      </c>
      <c r="BX148" cm="1">
        <f t="array" ref="BX148">marketImpact()/12 + 1</f>
        <v>1.01</v>
      </c>
      <c r="BY148" cm="1">
        <f t="array" ref="BY148">marketImpact()/12 + 1</f>
        <v>0.99250000000000005</v>
      </c>
      <c r="BZ148" cm="1">
        <f t="array" ref="BZ148">marketImpact()/12 + 1</f>
        <v>1.01</v>
      </c>
      <c r="CA148" cm="1">
        <f t="array" ref="CA148">marketImpact()/12 + 1</f>
        <v>1.01</v>
      </c>
      <c r="CB148" cm="1">
        <f t="array" ref="CB148">marketImpact()/12 + 1</f>
        <v>1.01</v>
      </c>
      <c r="CC148" cm="1">
        <f t="array" ref="CC148">marketImpact()/12 + 1</f>
        <v>1.01</v>
      </c>
      <c r="CD148" cm="1">
        <f t="array" ref="CD148">marketImpact()/12 + 1</f>
        <v>1.01</v>
      </c>
      <c r="CE148" cm="1">
        <f t="array" ref="CE148">marketImpact()/12 + 1</f>
        <v>1.01</v>
      </c>
      <c r="CF148" cm="1">
        <f t="array" ref="CF148">marketImpact()/12 + 1</f>
        <v>1.01</v>
      </c>
      <c r="CG148" cm="1">
        <f t="array" ref="CG148">marketImpact()/12 + 1</f>
        <v>1.01</v>
      </c>
      <c r="CH148" cm="1">
        <f t="array" ref="CH148">marketImpact()/12 + 1</f>
        <v>1.01</v>
      </c>
      <c r="CI148" cm="1">
        <f t="array" ref="CI148">marketImpact()/12 + 1</f>
        <v>0.99250000000000005</v>
      </c>
      <c r="CJ148" cm="1">
        <f t="array" ref="CJ148">marketImpact()/12 + 1</f>
        <v>1.01</v>
      </c>
      <c r="CK148" cm="1">
        <f t="array" ref="CK148">marketImpact()/12 + 1</f>
        <v>1.01</v>
      </c>
      <c r="CL148" cm="1">
        <f t="array" ref="CL148">marketImpact()/12 + 1</f>
        <v>1.01</v>
      </c>
      <c r="CM148" cm="1">
        <f t="array" ref="CM148">marketImpact()/12 + 1</f>
        <v>1.01</v>
      </c>
      <c r="CN148" cm="1">
        <f t="array" ref="CN148">marketImpact()/12 + 1</f>
        <v>1.0175000000000001</v>
      </c>
      <c r="CO148" cm="1">
        <f t="array" ref="CO148">marketImpact()/12 + 1</f>
        <v>1.01</v>
      </c>
      <c r="CP148" cm="1">
        <f t="array" ref="CP148">marketImpact()/12 + 1</f>
        <v>1.0175000000000001</v>
      </c>
      <c r="CQ148" cm="1">
        <f t="array" ref="CQ148">marketImpact()/12 + 1</f>
        <v>1.01</v>
      </c>
      <c r="CR148" cm="1">
        <f t="array" ref="CR148">marketImpact()/12 + 1</f>
        <v>1.01</v>
      </c>
      <c r="CS148" cm="1">
        <f t="array" ref="CS148">marketImpact()/12 + 1</f>
        <v>1.01</v>
      </c>
      <c r="CT148" cm="1">
        <f t="array" ref="CT148">marketImpact()/12 + 1</f>
        <v>1.01</v>
      </c>
      <c r="CU148" cm="1">
        <f t="array" ref="CU148">marketImpact()/12 + 1</f>
        <v>1.0175000000000001</v>
      </c>
      <c r="CV148" cm="1">
        <f t="array" ref="CV148">marketImpact()/12 + 1</f>
        <v>1.01</v>
      </c>
      <c r="CW148" cm="1">
        <f t="array" ref="CW148">marketImpact()/12 + 1</f>
        <v>1.01</v>
      </c>
      <c r="CX148" cm="1">
        <f t="array" ref="CX148">marketImpact()/12 + 1</f>
        <v>1.01</v>
      </c>
      <c r="CY148" cm="1">
        <f t="array" ref="CY148">marketImpact()/12 + 1</f>
        <v>1.01</v>
      </c>
      <c r="CZ148" cm="1">
        <f t="array" ref="CZ148">marketImpact()/12 + 1</f>
        <v>1.01</v>
      </c>
    </row>
    <row r="149" spans="4:104" x14ac:dyDescent="0.25">
      <c r="D149">
        <v>25</v>
      </c>
      <c r="E149">
        <f t="shared" ref="E149:BP149" si="240">E148</f>
        <v>1.01</v>
      </c>
      <c r="F149">
        <f t="shared" si="240"/>
        <v>1.0175000000000001</v>
      </c>
      <c r="G149">
        <f t="shared" si="240"/>
        <v>1.01</v>
      </c>
      <c r="H149">
        <f t="shared" si="240"/>
        <v>1.01</v>
      </c>
      <c r="I149">
        <f t="shared" si="240"/>
        <v>1.01</v>
      </c>
      <c r="J149">
        <f t="shared" si="240"/>
        <v>1.01</v>
      </c>
      <c r="K149">
        <f t="shared" si="240"/>
        <v>0.99250000000000005</v>
      </c>
      <c r="L149">
        <f t="shared" si="240"/>
        <v>1.01</v>
      </c>
      <c r="M149">
        <f t="shared" si="240"/>
        <v>0.99250000000000005</v>
      </c>
      <c r="N149">
        <f t="shared" si="240"/>
        <v>1.01</v>
      </c>
      <c r="O149">
        <f t="shared" si="240"/>
        <v>1.01</v>
      </c>
      <c r="P149">
        <f t="shared" si="240"/>
        <v>1.0175000000000001</v>
      </c>
      <c r="Q149">
        <f t="shared" si="240"/>
        <v>1.0175000000000001</v>
      </c>
      <c r="R149">
        <f t="shared" si="240"/>
        <v>1.01</v>
      </c>
      <c r="S149">
        <f t="shared" si="240"/>
        <v>1.01</v>
      </c>
      <c r="T149">
        <f t="shared" si="240"/>
        <v>0.99250000000000005</v>
      </c>
      <c r="U149">
        <f t="shared" si="240"/>
        <v>0.99250000000000005</v>
      </c>
      <c r="V149">
        <f t="shared" si="240"/>
        <v>1.01</v>
      </c>
      <c r="W149">
        <f t="shared" si="240"/>
        <v>1.01</v>
      </c>
      <c r="X149">
        <f t="shared" si="240"/>
        <v>0.99250000000000005</v>
      </c>
      <c r="Y149">
        <f t="shared" si="240"/>
        <v>1.01</v>
      </c>
      <c r="Z149">
        <f t="shared" si="240"/>
        <v>0.99250000000000005</v>
      </c>
      <c r="AA149">
        <f t="shared" si="240"/>
        <v>1.01</v>
      </c>
      <c r="AB149">
        <f t="shared" si="240"/>
        <v>1.01</v>
      </c>
      <c r="AC149">
        <f t="shared" si="240"/>
        <v>1.0175000000000001</v>
      </c>
      <c r="AD149">
        <f t="shared" si="240"/>
        <v>1.01</v>
      </c>
      <c r="AE149">
        <f t="shared" si="240"/>
        <v>1.01</v>
      </c>
      <c r="AF149">
        <f t="shared" si="240"/>
        <v>0.99250000000000005</v>
      </c>
      <c r="AG149">
        <f t="shared" si="240"/>
        <v>1.01</v>
      </c>
      <c r="AH149">
        <f t="shared" si="240"/>
        <v>1.01</v>
      </c>
      <c r="AI149">
        <f t="shared" si="240"/>
        <v>0.99250000000000005</v>
      </c>
      <c r="AJ149">
        <f t="shared" si="240"/>
        <v>0.99250000000000005</v>
      </c>
      <c r="AK149">
        <f t="shared" si="240"/>
        <v>1.01</v>
      </c>
      <c r="AL149">
        <f t="shared" si="240"/>
        <v>1.01</v>
      </c>
      <c r="AM149">
        <f t="shared" si="240"/>
        <v>0.99250000000000005</v>
      </c>
      <c r="AN149">
        <f t="shared" si="240"/>
        <v>1.01</v>
      </c>
      <c r="AO149">
        <f t="shared" si="240"/>
        <v>1.01</v>
      </c>
      <c r="AP149">
        <f t="shared" si="240"/>
        <v>1.0175000000000001</v>
      </c>
      <c r="AQ149">
        <f t="shared" si="240"/>
        <v>1.01</v>
      </c>
      <c r="AR149">
        <f t="shared" si="240"/>
        <v>1.0175000000000001</v>
      </c>
      <c r="AS149">
        <f t="shared" si="240"/>
        <v>0.99250000000000005</v>
      </c>
      <c r="AT149">
        <f t="shared" si="240"/>
        <v>1.0175000000000001</v>
      </c>
      <c r="AU149">
        <f t="shared" si="240"/>
        <v>1.01</v>
      </c>
      <c r="AV149">
        <f t="shared" si="240"/>
        <v>1.01</v>
      </c>
      <c r="AW149">
        <f t="shared" si="240"/>
        <v>1.01</v>
      </c>
      <c r="AX149">
        <f t="shared" si="240"/>
        <v>1.0175000000000001</v>
      </c>
      <c r="AY149">
        <f t="shared" si="240"/>
        <v>0.99250000000000005</v>
      </c>
      <c r="AZ149">
        <f t="shared" si="240"/>
        <v>1.0175000000000001</v>
      </c>
      <c r="BA149">
        <f t="shared" si="240"/>
        <v>1.01</v>
      </c>
      <c r="BB149">
        <f t="shared" si="240"/>
        <v>1.01</v>
      </c>
      <c r="BC149">
        <f t="shared" si="240"/>
        <v>1.0175000000000001</v>
      </c>
      <c r="BD149">
        <f t="shared" si="240"/>
        <v>1.01</v>
      </c>
      <c r="BE149">
        <f t="shared" si="240"/>
        <v>1.01</v>
      </c>
      <c r="BF149">
        <f t="shared" si="240"/>
        <v>1.01</v>
      </c>
      <c r="BG149">
        <f t="shared" si="240"/>
        <v>1.01</v>
      </c>
      <c r="BH149">
        <f t="shared" si="240"/>
        <v>1.01</v>
      </c>
      <c r="BI149">
        <f t="shared" si="240"/>
        <v>1.0175000000000001</v>
      </c>
      <c r="BJ149">
        <f t="shared" si="240"/>
        <v>1.0175000000000001</v>
      </c>
      <c r="BK149">
        <f t="shared" si="240"/>
        <v>1.01</v>
      </c>
      <c r="BL149">
        <f t="shared" si="240"/>
        <v>1.01</v>
      </c>
      <c r="BM149">
        <f t="shared" si="240"/>
        <v>1.01</v>
      </c>
      <c r="BN149">
        <f t="shared" si="240"/>
        <v>1.01</v>
      </c>
      <c r="BO149">
        <f t="shared" si="240"/>
        <v>1.01</v>
      </c>
      <c r="BP149">
        <f t="shared" si="240"/>
        <v>1.01</v>
      </c>
      <c r="BQ149">
        <f t="shared" ref="BQ149:CZ149" si="241">BQ148</f>
        <v>1.0175000000000001</v>
      </c>
      <c r="BR149">
        <f t="shared" si="241"/>
        <v>1.01</v>
      </c>
      <c r="BS149">
        <f t="shared" si="241"/>
        <v>1.0175000000000001</v>
      </c>
      <c r="BT149">
        <f t="shared" si="241"/>
        <v>1.01</v>
      </c>
      <c r="BU149">
        <f t="shared" si="241"/>
        <v>1.01</v>
      </c>
      <c r="BV149">
        <f t="shared" si="241"/>
        <v>1.01</v>
      </c>
      <c r="BW149">
        <f t="shared" si="241"/>
        <v>1.01</v>
      </c>
      <c r="BX149">
        <f t="shared" si="241"/>
        <v>1.01</v>
      </c>
      <c r="BY149">
        <f t="shared" si="241"/>
        <v>0.99250000000000005</v>
      </c>
      <c r="BZ149">
        <f t="shared" si="241"/>
        <v>1.01</v>
      </c>
      <c r="CA149">
        <f t="shared" si="241"/>
        <v>1.01</v>
      </c>
      <c r="CB149">
        <f t="shared" si="241"/>
        <v>1.01</v>
      </c>
      <c r="CC149">
        <f t="shared" si="241"/>
        <v>1.01</v>
      </c>
      <c r="CD149">
        <f t="shared" si="241"/>
        <v>1.01</v>
      </c>
      <c r="CE149">
        <f t="shared" si="241"/>
        <v>1.01</v>
      </c>
      <c r="CF149">
        <f t="shared" si="241"/>
        <v>1.01</v>
      </c>
      <c r="CG149">
        <f t="shared" si="241"/>
        <v>1.01</v>
      </c>
      <c r="CH149">
        <f t="shared" si="241"/>
        <v>1.01</v>
      </c>
      <c r="CI149">
        <f t="shared" si="241"/>
        <v>0.99250000000000005</v>
      </c>
      <c r="CJ149">
        <f t="shared" si="241"/>
        <v>1.01</v>
      </c>
      <c r="CK149">
        <f t="shared" si="241"/>
        <v>1.01</v>
      </c>
      <c r="CL149">
        <f t="shared" si="241"/>
        <v>1.01</v>
      </c>
      <c r="CM149">
        <f t="shared" si="241"/>
        <v>1.01</v>
      </c>
      <c r="CN149">
        <f t="shared" si="241"/>
        <v>1.0175000000000001</v>
      </c>
      <c r="CO149">
        <f t="shared" si="241"/>
        <v>1.01</v>
      </c>
      <c r="CP149">
        <f t="shared" si="241"/>
        <v>1.0175000000000001</v>
      </c>
      <c r="CQ149">
        <f t="shared" si="241"/>
        <v>1.01</v>
      </c>
      <c r="CR149">
        <f t="shared" si="241"/>
        <v>1.01</v>
      </c>
      <c r="CS149">
        <f t="shared" si="241"/>
        <v>1.01</v>
      </c>
      <c r="CT149">
        <f t="shared" si="241"/>
        <v>1.01</v>
      </c>
      <c r="CU149">
        <f t="shared" si="241"/>
        <v>1.0175000000000001</v>
      </c>
      <c r="CV149">
        <f t="shared" si="241"/>
        <v>1.01</v>
      </c>
      <c r="CW149">
        <f t="shared" si="241"/>
        <v>1.01</v>
      </c>
      <c r="CX149">
        <f t="shared" si="241"/>
        <v>1.01</v>
      </c>
      <c r="CY149">
        <f t="shared" si="241"/>
        <v>1.01</v>
      </c>
      <c r="CZ149">
        <f t="shared" si="241"/>
        <v>1.01</v>
      </c>
    </row>
    <row r="150" spans="4:104" x14ac:dyDescent="0.25">
      <c r="D150">
        <v>26</v>
      </c>
      <c r="E150">
        <f t="shared" ref="E150" si="242">E148</f>
        <v>1.01</v>
      </c>
      <c r="F150">
        <f t="shared" ref="F150:BQ150" si="243">F148</f>
        <v>1.0175000000000001</v>
      </c>
      <c r="G150">
        <f t="shared" si="243"/>
        <v>1.01</v>
      </c>
      <c r="H150">
        <f t="shared" si="243"/>
        <v>1.01</v>
      </c>
      <c r="I150">
        <f t="shared" si="243"/>
        <v>1.01</v>
      </c>
      <c r="J150">
        <f t="shared" si="243"/>
        <v>1.01</v>
      </c>
      <c r="K150">
        <f t="shared" si="243"/>
        <v>0.99250000000000005</v>
      </c>
      <c r="L150">
        <f t="shared" si="243"/>
        <v>1.01</v>
      </c>
      <c r="M150">
        <f t="shared" si="243"/>
        <v>0.99250000000000005</v>
      </c>
      <c r="N150">
        <f t="shared" si="243"/>
        <v>1.01</v>
      </c>
      <c r="O150">
        <f t="shared" si="243"/>
        <v>1.01</v>
      </c>
      <c r="P150">
        <f t="shared" si="243"/>
        <v>1.0175000000000001</v>
      </c>
      <c r="Q150">
        <f t="shared" si="243"/>
        <v>1.0175000000000001</v>
      </c>
      <c r="R150">
        <f t="shared" si="243"/>
        <v>1.01</v>
      </c>
      <c r="S150">
        <f t="shared" si="243"/>
        <v>1.01</v>
      </c>
      <c r="T150">
        <f t="shared" si="243"/>
        <v>0.99250000000000005</v>
      </c>
      <c r="U150">
        <f t="shared" si="243"/>
        <v>0.99250000000000005</v>
      </c>
      <c r="V150">
        <f t="shared" si="243"/>
        <v>1.01</v>
      </c>
      <c r="W150">
        <f t="shared" si="243"/>
        <v>1.01</v>
      </c>
      <c r="X150">
        <f t="shared" si="243"/>
        <v>0.99250000000000005</v>
      </c>
      <c r="Y150">
        <f t="shared" si="243"/>
        <v>1.01</v>
      </c>
      <c r="Z150">
        <f t="shared" si="243"/>
        <v>0.99250000000000005</v>
      </c>
      <c r="AA150">
        <f t="shared" si="243"/>
        <v>1.01</v>
      </c>
      <c r="AB150">
        <f t="shared" si="243"/>
        <v>1.01</v>
      </c>
      <c r="AC150">
        <f t="shared" si="243"/>
        <v>1.0175000000000001</v>
      </c>
      <c r="AD150">
        <f t="shared" si="243"/>
        <v>1.01</v>
      </c>
      <c r="AE150">
        <f t="shared" si="243"/>
        <v>1.01</v>
      </c>
      <c r="AF150">
        <f t="shared" si="243"/>
        <v>0.99250000000000005</v>
      </c>
      <c r="AG150">
        <f t="shared" si="243"/>
        <v>1.01</v>
      </c>
      <c r="AH150">
        <f t="shared" si="243"/>
        <v>1.01</v>
      </c>
      <c r="AI150">
        <f t="shared" si="243"/>
        <v>0.99250000000000005</v>
      </c>
      <c r="AJ150">
        <f t="shared" si="243"/>
        <v>0.99250000000000005</v>
      </c>
      <c r="AK150">
        <f t="shared" si="243"/>
        <v>1.01</v>
      </c>
      <c r="AL150">
        <f t="shared" si="243"/>
        <v>1.01</v>
      </c>
      <c r="AM150">
        <f t="shared" si="243"/>
        <v>0.99250000000000005</v>
      </c>
      <c r="AN150">
        <f t="shared" si="243"/>
        <v>1.01</v>
      </c>
      <c r="AO150">
        <f t="shared" si="243"/>
        <v>1.01</v>
      </c>
      <c r="AP150">
        <f t="shared" si="243"/>
        <v>1.0175000000000001</v>
      </c>
      <c r="AQ150">
        <f t="shared" si="243"/>
        <v>1.01</v>
      </c>
      <c r="AR150">
        <f t="shared" si="243"/>
        <v>1.0175000000000001</v>
      </c>
      <c r="AS150">
        <f t="shared" si="243"/>
        <v>0.99250000000000005</v>
      </c>
      <c r="AT150">
        <f t="shared" si="243"/>
        <v>1.0175000000000001</v>
      </c>
      <c r="AU150">
        <f t="shared" si="243"/>
        <v>1.01</v>
      </c>
      <c r="AV150">
        <f t="shared" si="243"/>
        <v>1.01</v>
      </c>
      <c r="AW150">
        <f t="shared" si="243"/>
        <v>1.01</v>
      </c>
      <c r="AX150">
        <f t="shared" si="243"/>
        <v>1.0175000000000001</v>
      </c>
      <c r="AY150">
        <f t="shared" si="243"/>
        <v>0.99250000000000005</v>
      </c>
      <c r="AZ150">
        <f t="shared" si="243"/>
        <v>1.0175000000000001</v>
      </c>
      <c r="BA150">
        <f t="shared" si="243"/>
        <v>1.01</v>
      </c>
      <c r="BB150">
        <f t="shared" si="243"/>
        <v>1.01</v>
      </c>
      <c r="BC150">
        <f t="shared" si="243"/>
        <v>1.0175000000000001</v>
      </c>
      <c r="BD150">
        <f t="shared" si="243"/>
        <v>1.01</v>
      </c>
      <c r="BE150">
        <f t="shared" si="243"/>
        <v>1.01</v>
      </c>
      <c r="BF150">
        <f t="shared" si="243"/>
        <v>1.01</v>
      </c>
      <c r="BG150">
        <f t="shared" si="243"/>
        <v>1.01</v>
      </c>
      <c r="BH150">
        <f t="shared" si="243"/>
        <v>1.01</v>
      </c>
      <c r="BI150">
        <f t="shared" si="243"/>
        <v>1.0175000000000001</v>
      </c>
      <c r="BJ150">
        <f t="shared" si="243"/>
        <v>1.0175000000000001</v>
      </c>
      <c r="BK150">
        <f t="shared" si="243"/>
        <v>1.01</v>
      </c>
      <c r="BL150">
        <f t="shared" si="243"/>
        <v>1.01</v>
      </c>
      <c r="BM150">
        <f t="shared" si="243"/>
        <v>1.01</v>
      </c>
      <c r="BN150">
        <f t="shared" si="243"/>
        <v>1.01</v>
      </c>
      <c r="BO150">
        <f t="shared" si="243"/>
        <v>1.01</v>
      </c>
      <c r="BP150">
        <f t="shared" si="243"/>
        <v>1.01</v>
      </c>
      <c r="BQ150">
        <f t="shared" si="243"/>
        <v>1.0175000000000001</v>
      </c>
      <c r="BR150">
        <f t="shared" ref="BR150:CZ150" si="244">BR148</f>
        <v>1.01</v>
      </c>
      <c r="BS150">
        <f t="shared" si="244"/>
        <v>1.0175000000000001</v>
      </c>
      <c r="BT150">
        <f t="shared" si="244"/>
        <v>1.01</v>
      </c>
      <c r="BU150">
        <f t="shared" si="244"/>
        <v>1.01</v>
      </c>
      <c r="BV150">
        <f t="shared" si="244"/>
        <v>1.01</v>
      </c>
      <c r="BW150">
        <f t="shared" si="244"/>
        <v>1.01</v>
      </c>
      <c r="BX150">
        <f t="shared" si="244"/>
        <v>1.01</v>
      </c>
      <c r="BY150">
        <f t="shared" si="244"/>
        <v>0.99250000000000005</v>
      </c>
      <c r="BZ150">
        <f t="shared" si="244"/>
        <v>1.01</v>
      </c>
      <c r="CA150">
        <f t="shared" si="244"/>
        <v>1.01</v>
      </c>
      <c r="CB150">
        <f t="shared" si="244"/>
        <v>1.01</v>
      </c>
      <c r="CC150">
        <f t="shared" si="244"/>
        <v>1.01</v>
      </c>
      <c r="CD150">
        <f t="shared" si="244"/>
        <v>1.01</v>
      </c>
      <c r="CE150">
        <f t="shared" si="244"/>
        <v>1.01</v>
      </c>
      <c r="CF150">
        <f t="shared" si="244"/>
        <v>1.01</v>
      </c>
      <c r="CG150">
        <f t="shared" si="244"/>
        <v>1.01</v>
      </c>
      <c r="CH150">
        <f t="shared" si="244"/>
        <v>1.01</v>
      </c>
      <c r="CI150">
        <f t="shared" si="244"/>
        <v>0.99250000000000005</v>
      </c>
      <c r="CJ150">
        <f t="shared" si="244"/>
        <v>1.01</v>
      </c>
      <c r="CK150">
        <f t="shared" si="244"/>
        <v>1.01</v>
      </c>
      <c r="CL150">
        <f t="shared" si="244"/>
        <v>1.01</v>
      </c>
      <c r="CM150">
        <f t="shared" si="244"/>
        <v>1.01</v>
      </c>
      <c r="CN150">
        <f t="shared" si="244"/>
        <v>1.0175000000000001</v>
      </c>
      <c r="CO150">
        <f t="shared" si="244"/>
        <v>1.01</v>
      </c>
      <c r="CP150">
        <f t="shared" si="244"/>
        <v>1.0175000000000001</v>
      </c>
      <c r="CQ150">
        <f t="shared" si="244"/>
        <v>1.01</v>
      </c>
      <c r="CR150">
        <f t="shared" si="244"/>
        <v>1.01</v>
      </c>
      <c r="CS150">
        <f t="shared" si="244"/>
        <v>1.01</v>
      </c>
      <c r="CT150">
        <f t="shared" si="244"/>
        <v>1.01</v>
      </c>
      <c r="CU150">
        <f t="shared" si="244"/>
        <v>1.0175000000000001</v>
      </c>
      <c r="CV150">
        <f t="shared" si="244"/>
        <v>1.01</v>
      </c>
      <c r="CW150">
        <f t="shared" si="244"/>
        <v>1.01</v>
      </c>
      <c r="CX150">
        <f t="shared" si="244"/>
        <v>1.01</v>
      </c>
      <c r="CY150">
        <f t="shared" si="244"/>
        <v>1.01</v>
      </c>
      <c r="CZ150">
        <f t="shared" si="244"/>
        <v>1.01</v>
      </c>
    </row>
    <row r="151" spans="4:104" x14ac:dyDescent="0.25">
      <c r="D151">
        <v>27</v>
      </c>
      <c r="E151" cm="1">
        <f t="array" ref="E151">marketImpact()/12 + 1</f>
        <v>1.01</v>
      </c>
      <c r="F151" cm="1">
        <f t="array" ref="F151">marketImpact()/12 + 1</f>
        <v>1.0175000000000001</v>
      </c>
      <c r="G151" cm="1">
        <f t="array" ref="G151">marketImpact()/12 + 1</f>
        <v>1.01</v>
      </c>
      <c r="H151" cm="1">
        <f t="array" ref="H151">marketImpact()/12 + 1</f>
        <v>1.01</v>
      </c>
      <c r="I151" cm="1">
        <f t="array" ref="I151">marketImpact()/12 + 1</f>
        <v>1.01</v>
      </c>
      <c r="J151" cm="1">
        <f t="array" ref="J151">marketImpact()/12 + 1</f>
        <v>1.0175000000000001</v>
      </c>
      <c r="K151" cm="1">
        <f t="array" ref="K151">marketImpact()/12 + 1</f>
        <v>1.01</v>
      </c>
      <c r="L151" cm="1">
        <f t="array" ref="L151">marketImpact()/12 + 1</f>
        <v>0.99250000000000005</v>
      </c>
      <c r="M151" cm="1">
        <f t="array" ref="M151">marketImpact()/12 + 1</f>
        <v>1.01</v>
      </c>
      <c r="N151" cm="1">
        <f t="array" ref="N151">marketImpact()/12 + 1</f>
        <v>1.01</v>
      </c>
      <c r="O151" cm="1">
        <f t="array" ref="O151">marketImpact()/12 + 1</f>
        <v>1.01</v>
      </c>
      <c r="P151" cm="1">
        <f t="array" ref="P151">marketImpact()/12 + 1</f>
        <v>1.0175000000000001</v>
      </c>
      <c r="Q151" cm="1">
        <f t="array" ref="Q151">marketImpact()/12 + 1</f>
        <v>1.01</v>
      </c>
      <c r="R151" cm="1">
        <f t="array" ref="R151">marketImpact()/12 + 1</f>
        <v>1.01</v>
      </c>
      <c r="S151" cm="1">
        <f t="array" ref="S151">marketImpact()/12 + 1</f>
        <v>1.01</v>
      </c>
      <c r="T151" cm="1">
        <f t="array" ref="T151">marketImpact()/12 + 1</f>
        <v>1.01</v>
      </c>
      <c r="U151" cm="1">
        <f t="array" ref="U151">marketImpact()/12 + 1</f>
        <v>1.0175000000000001</v>
      </c>
      <c r="V151" cm="1">
        <f t="array" ref="V151">marketImpact()/12 + 1</f>
        <v>1.01</v>
      </c>
      <c r="W151" cm="1">
        <f t="array" ref="W151">marketImpact()/12 + 1</f>
        <v>0.99250000000000005</v>
      </c>
      <c r="X151" cm="1">
        <f t="array" ref="X151">marketImpact()/12 + 1</f>
        <v>1.01</v>
      </c>
      <c r="Y151" cm="1">
        <f t="array" ref="Y151">marketImpact()/12 + 1</f>
        <v>1.01</v>
      </c>
      <c r="Z151" cm="1">
        <f t="array" ref="Z151">marketImpact()/12 + 1</f>
        <v>0.99250000000000005</v>
      </c>
      <c r="AA151" cm="1">
        <f t="array" ref="AA151">marketImpact()/12 + 1</f>
        <v>0.99250000000000005</v>
      </c>
      <c r="AB151" cm="1">
        <f t="array" ref="AB151">marketImpact()/12 + 1</f>
        <v>1.01</v>
      </c>
      <c r="AC151" cm="1">
        <f t="array" ref="AC151">marketImpact()/12 + 1</f>
        <v>1.0175000000000001</v>
      </c>
      <c r="AD151" cm="1">
        <f t="array" ref="AD151">marketImpact()/12 + 1</f>
        <v>1.0175000000000001</v>
      </c>
      <c r="AE151" cm="1">
        <f t="array" ref="AE151">marketImpact()/12 + 1</f>
        <v>1.01</v>
      </c>
      <c r="AF151" cm="1">
        <f t="array" ref="AF151">marketImpact()/12 + 1</f>
        <v>1.01</v>
      </c>
      <c r="AG151" cm="1">
        <f t="array" ref="AG151">marketImpact()/12 + 1</f>
        <v>1.01</v>
      </c>
      <c r="AH151" cm="1">
        <f t="array" ref="AH151">marketImpact()/12 + 1</f>
        <v>1.01</v>
      </c>
      <c r="AI151" cm="1">
        <f t="array" ref="AI151">marketImpact()/12 + 1</f>
        <v>1.0175000000000001</v>
      </c>
      <c r="AJ151" cm="1">
        <f t="array" ref="AJ151">marketImpact()/12 + 1</f>
        <v>1.01</v>
      </c>
      <c r="AK151" cm="1">
        <f t="array" ref="AK151">marketImpact()/12 + 1</f>
        <v>1.01</v>
      </c>
      <c r="AL151" cm="1">
        <f t="array" ref="AL151">marketImpact()/12 + 1</f>
        <v>1.01</v>
      </c>
      <c r="AM151" cm="1">
        <f t="array" ref="AM151">marketImpact()/12 + 1</f>
        <v>1.01</v>
      </c>
      <c r="AN151" cm="1">
        <f t="array" ref="AN151">marketImpact()/12 + 1</f>
        <v>1.0175000000000001</v>
      </c>
      <c r="AO151" cm="1">
        <f t="array" ref="AO151">marketImpact()/12 + 1</f>
        <v>0.99250000000000005</v>
      </c>
      <c r="AP151" cm="1">
        <f t="array" ref="AP151">marketImpact()/12 + 1</f>
        <v>1.01</v>
      </c>
      <c r="AQ151" cm="1">
        <f t="array" ref="AQ151">marketImpact()/12 + 1</f>
        <v>1.01</v>
      </c>
      <c r="AR151" cm="1">
        <f t="array" ref="AR151">marketImpact()/12 + 1</f>
        <v>1.01</v>
      </c>
      <c r="AS151" cm="1">
        <f t="array" ref="AS151">marketImpact()/12 + 1</f>
        <v>1.0175000000000001</v>
      </c>
      <c r="AT151" cm="1">
        <f t="array" ref="AT151">marketImpact()/12 + 1</f>
        <v>1.01</v>
      </c>
      <c r="AU151" cm="1">
        <f t="array" ref="AU151">marketImpact()/12 + 1</f>
        <v>1.01</v>
      </c>
      <c r="AV151" cm="1">
        <f t="array" ref="AV151">marketImpact()/12 + 1</f>
        <v>1.01</v>
      </c>
      <c r="AW151" cm="1">
        <f t="array" ref="AW151">marketImpact()/12 + 1</f>
        <v>0.99250000000000005</v>
      </c>
      <c r="AX151" cm="1">
        <f t="array" ref="AX151">marketImpact()/12 + 1</f>
        <v>1.01</v>
      </c>
      <c r="AY151" cm="1">
        <f t="array" ref="AY151">marketImpact()/12 + 1</f>
        <v>1.01</v>
      </c>
      <c r="AZ151" cm="1">
        <f t="array" ref="AZ151">marketImpact()/12 + 1</f>
        <v>1.01</v>
      </c>
      <c r="BA151" cm="1">
        <f t="array" ref="BA151">marketImpact()/12 + 1</f>
        <v>1.01</v>
      </c>
      <c r="BB151" cm="1">
        <f t="array" ref="BB151">marketImpact()/12 + 1</f>
        <v>1.01</v>
      </c>
      <c r="BC151" cm="1">
        <f t="array" ref="BC151">marketImpact()/12 + 1</f>
        <v>1.01</v>
      </c>
      <c r="BD151" cm="1">
        <f t="array" ref="BD151">marketImpact()/12 + 1</f>
        <v>1.01</v>
      </c>
      <c r="BE151" cm="1">
        <f t="array" ref="BE151">marketImpact()/12 + 1</f>
        <v>1.01</v>
      </c>
      <c r="BF151" cm="1">
        <f t="array" ref="BF151">marketImpact()/12 + 1</f>
        <v>1.01</v>
      </c>
      <c r="BG151" cm="1">
        <f t="array" ref="BG151">marketImpact()/12 + 1</f>
        <v>0.99250000000000005</v>
      </c>
      <c r="BH151" cm="1">
        <f t="array" ref="BH151">marketImpact()/12 + 1</f>
        <v>1.01</v>
      </c>
      <c r="BI151" cm="1">
        <f t="array" ref="BI151">marketImpact()/12 + 1</f>
        <v>1.01</v>
      </c>
      <c r="BJ151" cm="1">
        <f t="array" ref="BJ151">marketImpact()/12 + 1</f>
        <v>1.0175000000000001</v>
      </c>
      <c r="BK151" cm="1">
        <f t="array" ref="BK151">marketImpact()/12 + 1</f>
        <v>1.01</v>
      </c>
      <c r="BL151" cm="1">
        <f t="array" ref="BL151">marketImpact()/12 + 1</f>
        <v>1.01</v>
      </c>
      <c r="BM151" cm="1">
        <f t="array" ref="BM151">marketImpact()/12 + 1</f>
        <v>1.01</v>
      </c>
      <c r="BN151" cm="1">
        <f t="array" ref="BN151">marketImpact()/12 + 1</f>
        <v>1.01</v>
      </c>
      <c r="BO151" cm="1">
        <f t="array" ref="BO151">marketImpact()/12 + 1</f>
        <v>1.01</v>
      </c>
      <c r="BP151" cm="1">
        <f t="array" ref="BP151">marketImpact()/12 + 1</f>
        <v>0.99250000000000005</v>
      </c>
      <c r="BQ151" cm="1">
        <f t="array" ref="BQ151">marketImpact()/12 + 1</f>
        <v>1.01</v>
      </c>
      <c r="BR151" cm="1">
        <f t="array" ref="BR151">marketImpact()/12 + 1</f>
        <v>1.0175000000000001</v>
      </c>
      <c r="BS151" cm="1">
        <f t="array" ref="BS151">marketImpact()/12 + 1</f>
        <v>1.01</v>
      </c>
      <c r="BT151" cm="1">
        <f t="array" ref="BT151">marketImpact()/12 + 1</f>
        <v>0.99250000000000005</v>
      </c>
      <c r="BU151" cm="1">
        <f t="array" ref="BU151">marketImpact()/12 + 1</f>
        <v>1.01</v>
      </c>
      <c r="BV151" cm="1">
        <f t="array" ref="BV151">marketImpact()/12 + 1</f>
        <v>1.01</v>
      </c>
      <c r="BW151" cm="1">
        <f t="array" ref="BW151">marketImpact()/12 + 1</f>
        <v>1.0175000000000001</v>
      </c>
      <c r="BX151" cm="1">
        <f t="array" ref="BX151">marketImpact()/12 + 1</f>
        <v>1.01</v>
      </c>
      <c r="BY151" cm="1">
        <f t="array" ref="BY151">marketImpact()/12 + 1</f>
        <v>1.01</v>
      </c>
      <c r="BZ151" cm="1">
        <f t="array" ref="BZ151">marketImpact()/12 + 1</f>
        <v>1.01</v>
      </c>
      <c r="CA151" cm="1">
        <f t="array" ref="CA151">marketImpact()/12 + 1</f>
        <v>1.01</v>
      </c>
      <c r="CB151" cm="1">
        <f t="array" ref="CB151">marketImpact()/12 + 1</f>
        <v>1.01</v>
      </c>
      <c r="CC151" cm="1">
        <f t="array" ref="CC151">marketImpact()/12 + 1</f>
        <v>1.0175000000000001</v>
      </c>
      <c r="CD151" cm="1">
        <f t="array" ref="CD151">marketImpact()/12 + 1</f>
        <v>1.01</v>
      </c>
      <c r="CE151" cm="1">
        <f t="array" ref="CE151">marketImpact()/12 + 1</f>
        <v>1.01</v>
      </c>
      <c r="CF151" cm="1">
        <f t="array" ref="CF151">marketImpact()/12 + 1</f>
        <v>1.0175000000000001</v>
      </c>
      <c r="CG151" cm="1">
        <f t="array" ref="CG151">marketImpact()/12 + 1</f>
        <v>1.01</v>
      </c>
      <c r="CH151" cm="1">
        <f t="array" ref="CH151">marketImpact()/12 + 1</f>
        <v>1.0175000000000001</v>
      </c>
      <c r="CI151" cm="1">
        <f t="array" ref="CI151">marketImpact()/12 + 1</f>
        <v>1.01</v>
      </c>
      <c r="CJ151" cm="1">
        <f t="array" ref="CJ151">marketImpact()/12 + 1</f>
        <v>0.99250000000000005</v>
      </c>
      <c r="CK151" cm="1">
        <f t="array" ref="CK151">marketImpact()/12 + 1</f>
        <v>1.01</v>
      </c>
      <c r="CL151" cm="1">
        <f t="array" ref="CL151">marketImpact()/12 + 1</f>
        <v>1.01</v>
      </c>
      <c r="CM151" cm="1">
        <f t="array" ref="CM151">marketImpact()/12 + 1</f>
        <v>1.01</v>
      </c>
      <c r="CN151" cm="1">
        <f t="array" ref="CN151">marketImpact()/12 + 1</f>
        <v>1.0175000000000001</v>
      </c>
      <c r="CO151" cm="1">
        <f t="array" ref="CO151">marketImpact()/12 + 1</f>
        <v>1.01</v>
      </c>
      <c r="CP151" cm="1">
        <f t="array" ref="CP151">marketImpact()/12 + 1</f>
        <v>1.01</v>
      </c>
      <c r="CQ151" cm="1">
        <f t="array" ref="CQ151">marketImpact()/12 + 1</f>
        <v>1.01</v>
      </c>
      <c r="CR151" cm="1">
        <f t="array" ref="CR151">marketImpact()/12 + 1</f>
        <v>0.99250000000000005</v>
      </c>
      <c r="CS151" cm="1">
        <f t="array" ref="CS151">marketImpact()/12 + 1</f>
        <v>1.01</v>
      </c>
      <c r="CT151" cm="1">
        <f t="array" ref="CT151">marketImpact()/12 + 1</f>
        <v>1.01</v>
      </c>
      <c r="CU151" cm="1">
        <f t="array" ref="CU151">marketImpact()/12 + 1</f>
        <v>1.0175000000000001</v>
      </c>
      <c r="CV151" cm="1">
        <f t="array" ref="CV151">marketImpact()/12 + 1</f>
        <v>1.01</v>
      </c>
      <c r="CW151" cm="1">
        <f t="array" ref="CW151">marketImpact()/12 + 1</f>
        <v>1.01</v>
      </c>
      <c r="CX151" cm="1">
        <f t="array" ref="CX151">marketImpact()/12 + 1</f>
        <v>1.01</v>
      </c>
      <c r="CY151" cm="1">
        <f t="array" ref="CY151">marketImpact()/12 + 1</f>
        <v>1.0175000000000001</v>
      </c>
      <c r="CZ151" cm="1">
        <f t="array" ref="CZ151">marketImpact()/12 + 1</f>
        <v>1.01</v>
      </c>
    </row>
    <row r="152" spans="4:104" x14ac:dyDescent="0.25">
      <c r="D152">
        <v>28</v>
      </c>
      <c r="E152">
        <f t="shared" ref="E152:BP152" si="245">E151</f>
        <v>1.01</v>
      </c>
      <c r="F152">
        <f t="shared" si="245"/>
        <v>1.0175000000000001</v>
      </c>
      <c r="G152">
        <f t="shared" si="245"/>
        <v>1.01</v>
      </c>
      <c r="H152">
        <f t="shared" si="245"/>
        <v>1.01</v>
      </c>
      <c r="I152">
        <f t="shared" si="245"/>
        <v>1.01</v>
      </c>
      <c r="J152">
        <f t="shared" si="245"/>
        <v>1.0175000000000001</v>
      </c>
      <c r="K152">
        <f t="shared" si="245"/>
        <v>1.01</v>
      </c>
      <c r="L152">
        <f t="shared" si="245"/>
        <v>0.99250000000000005</v>
      </c>
      <c r="M152">
        <f t="shared" si="245"/>
        <v>1.01</v>
      </c>
      <c r="N152">
        <f t="shared" si="245"/>
        <v>1.01</v>
      </c>
      <c r="O152">
        <f t="shared" si="245"/>
        <v>1.01</v>
      </c>
      <c r="P152">
        <f t="shared" si="245"/>
        <v>1.0175000000000001</v>
      </c>
      <c r="Q152">
        <f t="shared" si="245"/>
        <v>1.01</v>
      </c>
      <c r="R152">
        <f t="shared" si="245"/>
        <v>1.01</v>
      </c>
      <c r="S152">
        <f t="shared" si="245"/>
        <v>1.01</v>
      </c>
      <c r="T152">
        <f t="shared" si="245"/>
        <v>1.01</v>
      </c>
      <c r="U152">
        <f t="shared" si="245"/>
        <v>1.0175000000000001</v>
      </c>
      <c r="V152">
        <f t="shared" si="245"/>
        <v>1.01</v>
      </c>
      <c r="W152">
        <f t="shared" si="245"/>
        <v>0.99250000000000005</v>
      </c>
      <c r="X152">
        <f t="shared" si="245"/>
        <v>1.01</v>
      </c>
      <c r="Y152">
        <f t="shared" si="245"/>
        <v>1.01</v>
      </c>
      <c r="Z152">
        <f t="shared" si="245"/>
        <v>0.99250000000000005</v>
      </c>
      <c r="AA152">
        <f t="shared" si="245"/>
        <v>0.99250000000000005</v>
      </c>
      <c r="AB152">
        <f t="shared" si="245"/>
        <v>1.01</v>
      </c>
      <c r="AC152">
        <f t="shared" si="245"/>
        <v>1.0175000000000001</v>
      </c>
      <c r="AD152">
        <f t="shared" si="245"/>
        <v>1.0175000000000001</v>
      </c>
      <c r="AE152">
        <f t="shared" si="245"/>
        <v>1.01</v>
      </c>
      <c r="AF152">
        <f t="shared" si="245"/>
        <v>1.01</v>
      </c>
      <c r="AG152">
        <f t="shared" si="245"/>
        <v>1.01</v>
      </c>
      <c r="AH152">
        <f t="shared" si="245"/>
        <v>1.01</v>
      </c>
      <c r="AI152">
        <f t="shared" si="245"/>
        <v>1.0175000000000001</v>
      </c>
      <c r="AJ152">
        <f t="shared" si="245"/>
        <v>1.01</v>
      </c>
      <c r="AK152">
        <f t="shared" si="245"/>
        <v>1.01</v>
      </c>
      <c r="AL152">
        <f t="shared" si="245"/>
        <v>1.01</v>
      </c>
      <c r="AM152">
        <f t="shared" si="245"/>
        <v>1.01</v>
      </c>
      <c r="AN152">
        <f t="shared" si="245"/>
        <v>1.0175000000000001</v>
      </c>
      <c r="AO152">
        <f t="shared" si="245"/>
        <v>0.99250000000000005</v>
      </c>
      <c r="AP152">
        <f t="shared" si="245"/>
        <v>1.01</v>
      </c>
      <c r="AQ152">
        <f t="shared" si="245"/>
        <v>1.01</v>
      </c>
      <c r="AR152">
        <f t="shared" si="245"/>
        <v>1.01</v>
      </c>
      <c r="AS152">
        <f t="shared" si="245"/>
        <v>1.0175000000000001</v>
      </c>
      <c r="AT152">
        <f t="shared" si="245"/>
        <v>1.01</v>
      </c>
      <c r="AU152">
        <f t="shared" si="245"/>
        <v>1.01</v>
      </c>
      <c r="AV152">
        <f t="shared" si="245"/>
        <v>1.01</v>
      </c>
      <c r="AW152">
        <f t="shared" si="245"/>
        <v>0.99250000000000005</v>
      </c>
      <c r="AX152">
        <f t="shared" si="245"/>
        <v>1.01</v>
      </c>
      <c r="AY152">
        <f t="shared" si="245"/>
        <v>1.01</v>
      </c>
      <c r="AZ152">
        <f t="shared" si="245"/>
        <v>1.01</v>
      </c>
      <c r="BA152">
        <f t="shared" si="245"/>
        <v>1.01</v>
      </c>
      <c r="BB152">
        <f t="shared" si="245"/>
        <v>1.01</v>
      </c>
      <c r="BC152">
        <f t="shared" si="245"/>
        <v>1.01</v>
      </c>
      <c r="BD152">
        <f t="shared" si="245"/>
        <v>1.01</v>
      </c>
      <c r="BE152">
        <f t="shared" si="245"/>
        <v>1.01</v>
      </c>
      <c r="BF152">
        <f t="shared" si="245"/>
        <v>1.01</v>
      </c>
      <c r="BG152">
        <f t="shared" si="245"/>
        <v>0.99250000000000005</v>
      </c>
      <c r="BH152">
        <f t="shared" si="245"/>
        <v>1.01</v>
      </c>
      <c r="BI152">
        <f t="shared" si="245"/>
        <v>1.01</v>
      </c>
      <c r="BJ152">
        <f t="shared" si="245"/>
        <v>1.0175000000000001</v>
      </c>
      <c r="BK152">
        <f t="shared" si="245"/>
        <v>1.01</v>
      </c>
      <c r="BL152">
        <f t="shared" si="245"/>
        <v>1.01</v>
      </c>
      <c r="BM152">
        <f t="shared" si="245"/>
        <v>1.01</v>
      </c>
      <c r="BN152">
        <f t="shared" si="245"/>
        <v>1.01</v>
      </c>
      <c r="BO152">
        <f t="shared" si="245"/>
        <v>1.01</v>
      </c>
      <c r="BP152">
        <f t="shared" si="245"/>
        <v>0.99250000000000005</v>
      </c>
      <c r="BQ152">
        <f t="shared" ref="BQ152:CZ152" si="246">BQ151</f>
        <v>1.01</v>
      </c>
      <c r="BR152">
        <f t="shared" si="246"/>
        <v>1.0175000000000001</v>
      </c>
      <c r="BS152">
        <f t="shared" si="246"/>
        <v>1.01</v>
      </c>
      <c r="BT152">
        <f t="shared" si="246"/>
        <v>0.99250000000000005</v>
      </c>
      <c r="BU152">
        <f t="shared" si="246"/>
        <v>1.01</v>
      </c>
      <c r="BV152">
        <f t="shared" si="246"/>
        <v>1.01</v>
      </c>
      <c r="BW152">
        <f t="shared" si="246"/>
        <v>1.0175000000000001</v>
      </c>
      <c r="BX152">
        <f t="shared" si="246"/>
        <v>1.01</v>
      </c>
      <c r="BY152">
        <f t="shared" si="246"/>
        <v>1.01</v>
      </c>
      <c r="BZ152">
        <f t="shared" si="246"/>
        <v>1.01</v>
      </c>
      <c r="CA152">
        <f t="shared" si="246"/>
        <v>1.01</v>
      </c>
      <c r="CB152">
        <f t="shared" si="246"/>
        <v>1.01</v>
      </c>
      <c r="CC152">
        <f t="shared" si="246"/>
        <v>1.0175000000000001</v>
      </c>
      <c r="CD152">
        <f t="shared" si="246"/>
        <v>1.01</v>
      </c>
      <c r="CE152">
        <f t="shared" si="246"/>
        <v>1.01</v>
      </c>
      <c r="CF152">
        <f t="shared" si="246"/>
        <v>1.0175000000000001</v>
      </c>
      <c r="CG152">
        <f t="shared" si="246"/>
        <v>1.01</v>
      </c>
      <c r="CH152">
        <f t="shared" si="246"/>
        <v>1.0175000000000001</v>
      </c>
      <c r="CI152">
        <f t="shared" si="246"/>
        <v>1.01</v>
      </c>
      <c r="CJ152">
        <f t="shared" si="246"/>
        <v>0.99250000000000005</v>
      </c>
      <c r="CK152">
        <f t="shared" si="246"/>
        <v>1.01</v>
      </c>
      <c r="CL152">
        <f t="shared" si="246"/>
        <v>1.01</v>
      </c>
      <c r="CM152">
        <f t="shared" si="246"/>
        <v>1.01</v>
      </c>
      <c r="CN152">
        <f t="shared" si="246"/>
        <v>1.0175000000000001</v>
      </c>
      <c r="CO152">
        <f t="shared" si="246"/>
        <v>1.01</v>
      </c>
      <c r="CP152">
        <f t="shared" si="246"/>
        <v>1.01</v>
      </c>
      <c r="CQ152">
        <f t="shared" si="246"/>
        <v>1.01</v>
      </c>
      <c r="CR152">
        <f t="shared" si="246"/>
        <v>0.99250000000000005</v>
      </c>
      <c r="CS152">
        <f t="shared" si="246"/>
        <v>1.01</v>
      </c>
      <c r="CT152">
        <f t="shared" si="246"/>
        <v>1.01</v>
      </c>
      <c r="CU152">
        <f t="shared" si="246"/>
        <v>1.0175000000000001</v>
      </c>
      <c r="CV152">
        <f t="shared" si="246"/>
        <v>1.01</v>
      </c>
      <c r="CW152">
        <f t="shared" si="246"/>
        <v>1.01</v>
      </c>
      <c r="CX152">
        <f t="shared" si="246"/>
        <v>1.01</v>
      </c>
      <c r="CY152">
        <f t="shared" si="246"/>
        <v>1.0175000000000001</v>
      </c>
      <c r="CZ152">
        <f t="shared" si="246"/>
        <v>1.01</v>
      </c>
    </row>
    <row r="153" spans="4:104" x14ac:dyDescent="0.25">
      <c r="D153">
        <v>29</v>
      </c>
      <c r="E153">
        <f t="shared" ref="E153" si="247">E151</f>
        <v>1.01</v>
      </c>
      <c r="F153">
        <f t="shared" ref="F153:BQ153" si="248">F151</f>
        <v>1.0175000000000001</v>
      </c>
      <c r="G153">
        <f t="shared" si="248"/>
        <v>1.01</v>
      </c>
      <c r="H153">
        <f t="shared" si="248"/>
        <v>1.01</v>
      </c>
      <c r="I153">
        <f t="shared" si="248"/>
        <v>1.01</v>
      </c>
      <c r="J153">
        <f t="shared" si="248"/>
        <v>1.0175000000000001</v>
      </c>
      <c r="K153">
        <f t="shared" si="248"/>
        <v>1.01</v>
      </c>
      <c r="L153">
        <f t="shared" si="248"/>
        <v>0.99250000000000005</v>
      </c>
      <c r="M153">
        <f t="shared" si="248"/>
        <v>1.01</v>
      </c>
      <c r="N153">
        <f t="shared" si="248"/>
        <v>1.01</v>
      </c>
      <c r="O153">
        <f t="shared" si="248"/>
        <v>1.01</v>
      </c>
      <c r="P153">
        <f t="shared" si="248"/>
        <v>1.0175000000000001</v>
      </c>
      <c r="Q153">
        <f t="shared" si="248"/>
        <v>1.01</v>
      </c>
      <c r="R153">
        <f t="shared" si="248"/>
        <v>1.01</v>
      </c>
      <c r="S153">
        <f t="shared" si="248"/>
        <v>1.01</v>
      </c>
      <c r="T153">
        <f t="shared" si="248"/>
        <v>1.01</v>
      </c>
      <c r="U153">
        <f t="shared" si="248"/>
        <v>1.0175000000000001</v>
      </c>
      <c r="V153">
        <f t="shared" si="248"/>
        <v>1.01</v>
      </c>
      <c r="W153">
        <f t="shared" si="248"/>
        <v>0.99250000000000005</v>
      </c>
      <c r="X153">
        <f t="shared" si="248"/>
        <v>1.01</v>
      </c>
      <c r="Y153">
        <f t="shared" si="248"/>
        <v>1.01</v>
      </c>
      <c r="Z153">
        <f t="shared" si="248"/>
        <v>0.99250000000000005</v>
      </c>
      <c r="AA153">
        <f t="shared" si="248"/>
        <v>0.99250000000000005</v>
      </c>
      <c r="AB153">
        <f t="shared" si="248"/>
        <v>1.01</v>
      </c>
      <c r="AC153">
        <f t="shared" si="248"/>
        <v>1.0175000000000001</v>
      </c>
      <c r="AD153">
        <f t="shared" si="248"/>
        <v>1.0175000000000001</v>
      </c>
      <c r="AE153">
        <f t="shared" si="248"/>
        <v>1.01</v>
      </c>
      <c r="AF153">
        <f t="shared" si="248"/>
        <v>1.01</v>
      </c>
      <c r="AG153">
        <f t="shared" si="248"/>
        <v>1.01</v>
      </c>
      <c r="AH153">
        <f t="shared" si="248"/>
        <v>1.01</v>
      </c>
      <c r="AI153">
        <f t="shared" si="248"/>
        <v>1.0175000000000001</v>
      </c>
      <c r="AJ153">
        <f t="shared" si="248"/>
        <v>1.01</v>
      </c>
      <c r="AK153">
        <f t="shared" si="248"/>
        <v>1.01</v>
      </c>
      <c r="AL153">
        <f t="shared" si="248"/>
        <v>1.01</v>
      </c>
      <c r="AM153">
        <f t="shared" si="248"/>
        <v>1.01</v>
      </c>
      <c r="AN153">
        <f t="shared" si="248"/>
        <v>1.0175000000000001</v>
      </c>
      <c r="AO153">
        <f t="shared" si="248"/>
        <v>0.99250000000000005</v>
      </c>
      <c r="AP153">
        <f t="shared" si="248"/>
        <v>1.01</v>
      </c>
      <c r="AQ153">
        <f t="shared" si="248"/>
        <v>1.01</v>
      </c>
      <c r="AR153">
        <f t="shared" si="248"/>
        <v>1.01</v>
      </c>
      <c r="AS153">
        <f t="shared" si="248"/>
        <v>1.0175000000000001</v>
      </c>
      <c r="AT153">
        <f t="shared" si="248"/>
        <v>1.01</v>
      </c>
      <c r="AU153">
        <f t="shared" si="248"/>
        <v>1.01</v>
      </c>
      <c r="AV153">
        <f t="shared" si="248"/>
        <v>1.01</v>
      </c>
      <c r="AW153">
        <f t="shared" si="248"/>
        <v>0.99250000000000005</v>
      </c>
      <c r="AX153">
        <f t="shared" si="248"/>
        <v>1.01</v>
      </c>
      <c r="AY153">
        <f t="shared" si="248"/>
        <v>1.01</v>
      </c>
      <c r="AZ153">
        <f t="shared" si="248"/>
        <v>1.01</v>
      </c>
      <c r="BA153">
        <f t="shared" si="248"/>
        <v>1.01</v>
      </c>
      <c r="BB153">
        <f t="shared" si="248"/>
        <v>1.01</v>
      </c>
      <c r="BC153">
        <f t="shared" si="248"/>
        <v>1.01</v>
      </c>
      <c r="BD153">
        <f t="shared" si="248"/>
        <v>1.01</v>
      </c>
      <c r="BE153">
        <f t="shared" si="248"/>
        <v>1.01</v>
      </c>
      <c r="BF153">
        <f t="shared" si="248"/>
        <v>1.01</v>
      </c>
      <c r="BG153">
        <f t="shared" si="248"/>
        <v>0.99250000000000005</v>
      </c>
      <c r="BH153">
        <f t="shared" si="248"/>
        <v>1.01</v>
      </c>
      <c r="BI153">
        <f t="shared" si="248"/>
        <v>1.01</v>
      </c>
      <c r="BJ153">
        <f t="shared" si="248"/>
        <v>1.0175000000000001</v>
      </c>
      <c r="BK153">
        <f t="shared" si="248"/>
        <v>1.01</v>
      </c>
      <c r="BL153">
        <f t="shared" si="248"/>
        <v>1.01</v>
      </c>
      <c r="BM153">
        <f t="shared" si="248"/>
        <v>1.01</v>
      </c>
      <c r="BN153">
        <f t="shared" si="248"/>
        <v>1.01</v>
      </c>
      <c r="BO153">
        <f t="shared" si="248"/>
        <v>1.01</v>
      </c>
      <c r="BP153">
        <f t="shared" si="248"/>
        <v>0.99250000000000005</v>
      </c>
      <c r="BQ153">
        <f t="shared" si="248"/>
        <v>1.01</v>
      </c>
      <c r="BR153">
        <f t="shared" ref="BR153:CZ153" si="249">BR151</f>
        <v>1.0175000000000001</v>
      </c>
      <c r="BS153">
        <f t="shared" si="249"/>
        <v>1.01</v>
      </c>
      <c r="BT153">
        <f t="shared" si="249"/>
        <v>0.99250000000000005</v>
      </c>
      <c r="BU153">
        <f t="shared" si="249"/>
        <v>1.01</v>
      </c>
      <c r="BV153">
        <f t="shared" si="249"/>
        <v>1.01</v>
      </c>
      <c r="BW153">
        <f t="shared" si="249"/>
        <v>1.0175000000000001</v>
      </c>
      <c r="BX153">
        <f t="shared" si="249"/>
        <v>1.01</v>
      </c>
      <c r="BY153">
        <f t="shared" si="249"/>
        <v>1.01</v>
      </c>
      <c r="BZ153">
        <f t="shared" si="249"/>
        <v>1.01</v>
      </c>
      <c r="CA153">
        <f t="shared" si="249"/>
        <v>1.01</v>
      </c>
      <c r="CB153">
        <f t="shared" si="249"/>
        <v>1.01</v>
      </c>
      <c r="CC153">
        <f t="shared" si="249"/>
        <v>1.0175000000000001</v>
      </c>
      <c r="CD153">
        <f t="shared" si="249"/>
        <v>1.01</v>
      </c>
      <c r="CE153">
        <f t="shared" si="249"/>
        <v>1.01</v>
      </c>
      <c r="CF153">
        <f t="shared" si="249"/>
        <v>1.0175000000000001</v>
      </c>
      <c r="CG153">
        <f t="shared" si="249"/>
        <v>1.01</v>
      </c>
      <c r="CH153">
        <f t="shared" si="249"/>
        <v>1.0175000000000001</v>
      </c>
      <c r="CI153">
        <f t="shared" si="249"/>
        <v>1.01</v>
      </c>
      <c r="CJ153">
        <f t="shared" si="249"/>
        <v>0.99250000000000005</v>
      </c>
      <c r="CK153">
        <f t="shared" si="249"/>
        <v>1.01</v>
      </c>
      <c r="CL153">
        <f t="shared" si="249"/>
        <v>1.01</v>
      </c>
      <c r="CM153">
        <f t="shared" si="249"/>
        <v>1.01</v>
      </c>
      <c r="CN153">
        <f t="shared" si="249"/>
        <v>1.0175000000000001</v>
      </c>
      <c r="CO153">
        <f t="shared" si="249"/>
        <v>1.01</v>
      </c>
      <c r="CP153">
        <f t="shared" si="249"/>
        <v>1.01</v>
      </c>
      <c r="CQ153">
        <f t="shared" si="249"/>
        <v>1.01</v>
      </c>
      <c r="CR153">
        <f t="shared" si="249"/>
        <v>0.99250000000000005</v>
      </c>
      <c r="CS153">
        <f t="shared" si="249"/>
        <v>1.01</v>
      </c>
      <c r="CT153">
        <f t="shared" si="249"/>
        <v>1.01</v>
      </c>
      <c r="CU153">
        <f t="shared" si="249"/>
        <v>1.0175000000000001</v>
      </c>
      <c r="CV153">
        <f t="shared" si="249"/>
        <v>1.01</v>
      </c>
      <c r="CW153">
        <f t="shared" si="249"/>
        <v>1.01</v>
      </c>
      <c r="CX153">
        <f t="shared" si="249"/>
        <v>1.01</v>
      </c>
      <c r="CY153">
        <f t="shared" si="249"/>
        <v>1.0175000000000001</v>
      </c>
      <c r="CZ153">
        <f t="shared" si="249"/>
        <v>1.01</v>
      </c>
    </row>
    <row r="154" spans="4:104" x14ac:dyDescent="0.25">
      <c r="D154">
        <v>30</v>
      </c>
      <c r="E154" cm="1">
        <f t="array" ref="E154">marketImpact()/12 + 1</f>
        <v>1.01</v>
      </c>
      <c r="F154" cm="1">
        <f t="array" ref="F154">marketImpact()/12 + 1</f>
        <v>1.01</v>
      </c>
      <c r="G154" cm="1">
        <f t="array" ref="G154">marketImpact()/12 + 1</f>
        <v>1.01</v>
      </c>
      <c r="H154" cm="1">
        <f t="array" ref="H154">marketImpact()/12 + 1</f>
        <v>1.0175000000000001</v>
      </c>
      <c r="I154" cm="1">
        <f t="array" ref="I154">marketImpact()/12 + 1</f>
        <v>1.01</v>
      </c>
      <c r="J154" cm="1">
        <f t="array" ref="J154">marketImpact()/12 + 1</f>
        <v>1.01</v>
      </c>
      <c r="K154" cm="1">
        <f t="array" ref="K154">marketImpact()/12 + 1</f>
        <v>1.0175000000000001</v>
      </c>
      <c r="L154" cm="1">
        <f t="array" ref="L154">marketImpact()/12 + 1</f>
        <v>1.0175000000000001</v>
      </c>
      <c r="M154" cm="1">
        <f t="array" ref="M154">marketImpact()/12 + 1</f>
        <v>1.01</v>
      </c>
      <c r="N154" cm="1">
        <f t="array" ref="N154">marketImpact()/12 + 1</f>
        <v>1.01</v>
      </c>
      <c r="O154" cm="1">
        <f t="array" ref="O154">marketImpact()/12 + 1</f>
        <v>1.0175000000000001</v>
      </c>
      <c r="P154" cm="1">
        <f t="array" ref="P154">marketImpact()/12 + 1</f>
        <v>1.01</v>
      </c>
      <c r="Q154" cm="1">
        <f t="array" ref="Q154">marketImpact()/12 + 1</f>
        <v>1.01</v>
      </c>
      <c r="R154" cm="1">
        <f t="array" ref="R154">marketImpact()/12 + 1</f>
        <v>1.01</v>
      </c>
      <c r="S154" cm="1">
        <f t="array" ref="S154">marketImpact()/12 + 1</f>
        <v>1.01</v>
      </c>
      <c r="T154" cm="1">
        <f t="array" ref="T154">marketImpact()/12 + 1</f>
        <v>0.99250000000000005</v>
      </c>
      <c r="U154" cm="1">
        <f t="array" ref="U154">marketImpact()/12 + 1</f>
        <v>1.01</v>
      </c>
      <c r="V154" cm="1">
        <f t="array" ref="V154">marketImpact()/12 + 1</f>
        <v>1.01</v>
      </c>
      <c r="W154" cm="1">
        <f t="array" ref="W154">marketImpact()/12 + 1</f>
        <v>1.01</v>
      </c>
      <c r="X154" cm="1">
        <f t="array" ref="X154">marketImpact()/12 + 1</f>
        <v>1.01</v>
      </c>
      <c r="Y154" cm="1">
        <f t="array" ref="Y154">marketImpact()/12 + 1</f>
        <v>1.01</v>
      </c>
      <c r="Z154" cm="1">
        <f t="array" ref="Z154">marketImpact()/12 + 1</f>
        <v>1.01</v>
      </c>
      <c r="AA154" cm="1">
        <f t="array" ref="AA154">marketImpact()/12 + 1</f>
        <v>1.01</v>
      </c>
      <c r="AB154" cm="1">
        <f t="array" ref="AB154">marketImpact()/12 + 1</f>
        <v>1.01</v>
      </c>
      <c r="AC154" cm="1">
        <f t="array" ref="AC154">marketImpact()/12 + 1</f>
        <v>1.01</v>
      </c>
      <c r="AD154" cm="1">
        <f t="array" ref="AD154">marketImpact()/12 + 1</f>
        <v>1.0175000000000001</v>
      </c>
      <c r="AE154" cm="1">
        <f t="array" ref="AE154">marketImpact()/12 + 1</f>
        <v>1.01</v>
      </c>
      <c r="AF154" cm="1">
        <f t="array" ref="AF154">marketImpact()/12 + 1</f>
        <v>1.0175000000000001</v>
      </c>
      <c r="AG154" cm="1">
        <f t="array" ref="AG154">marketImpact()/12 + 1</f>
        <v>1.0175000000000001</v>
      </c>
      <c r="AH154" cm="1">
        <f t="array" ref="AH154">marketImpact()/12 + 1</f>
        <v>0.99250000000000005</v>
      </c>
      <c r="AI154" cm="1">
        <f t="array" ref="AI154">marketImpact()/12 + 1</f>
        <v>1.01</v>
      </c>
      <c r="AJ154" cm="1">
        <f t="array" ref="AJ154">marketImpact()/12 + 1</f>
        <v>1.01</v>
      </c>
      <c r="AK154" cm="1">
        <f t="array" ref="AK154">marketImpact()/12 + 1</f>
        <v>1.01</v>
      </c>
      <c r="AL154" cm="1">
        <f t="array" ref="AL154">marketImpact()/12 + 1</f>
        <v>0.99250000000000005</v>
      </c>
      <c r="AM154" cm="1">
        <f t="array" ref="AM154">marketImpact()/12 + 1</f>
        <v>1.01</v>
      </c>
      <c r="AN154" cm="1">
        <f t="array" ref="AN154">marketImpact()/12 + 1</f>
        <v>1.01</v>
      </c>
      <c r="AO154" cm="1">
        <f t="array" ref="AO154">marketImpact()/12 + 1</f>
        <v>1.01</v>
      </c>
      <c r="AP154" cm="1">
        <f t="array" ref="AP154">marketImpact()/12 + 1</f>
        <v>1.01</v>
      </c>
      <c r="AQ154" cm="1">
        <f t="array" ref="AQ154">marketImpact()/12 + 1</f>
        <v>1.01</v>
      </c>
      <c r="AR154" cm="1">
        <f t="array" ref="AR154">marketImpact()/12 + 1</f>
        <v>1.01</v>
      </c>
      <c r="AS154" cm="1">
        <f t="array" ref="AS154">marketImpact()/12 + 1</f>
        <v>1.01</v>
      </c>
      <c r="AT154" cm="1">
        <f t="array" ref="AT154">marketImpact()/12 + 1</f>
        <v>1.01</v>
      </c>
      <c r="AU154" cm="1">
        <f t="array" ref="AU154">marketImpact()/12 + 1</f>
        <v>1.01</v>
      </c>
      <c r="AV154" cm="1">
        <f t="array" ref="AV154">marketImpact()/12 + 1</f>
        <v>1.01</v>
      </c>
      <c r="AW154" cm="1">
        <f t="array" ref="AW154">marketImpact()/12 + 1</f>
        <v>1.0175000000000001</v>
      </c>
      <c r="AX154" cm="1">
        <f t="array" ref="AX154">marketImpact()/12 + 1</f>
        <v>1.01</v>
      </c>
      <c r="AY154" cm="1">
        <f t="array" ref="AY154">marketImpact()/12 + 1</f>
        <v>0.99250000000000005</v>
      </c>
      <c r="AZ154" cm="1">
        <f t="array" ref="AZ154">marketImpact()/12 + 1</f>
        <v>1.01</v>
      </c>
      <c r="BA154" cm="1">
        <f t="array" ref="BA154">marketImpact()/12 + 1</f>
        <v>1.01</v>
      </c>
      <c r="BB154" cm="1">
        <f t="array" ref="BB154">marketImpact()/12 + 1</f>
        <v>1.01</v>
      </c>
      <c r="BC154" cm="1">
        <f t="array" ref="BC154">marketImpact()/12 + 1</f>
        <v>1.0175000000000001</v>
      </c>
      <c r="BD154" cm="1">
        <f t="array" ref="BD154">marketImpact()/12 + 1</f>
        <v>1.01</v>
      </c>
      <c r="BE154" cm="1">
        <f t="array" ref="BE154">marketImpact()/12 + 1</f>
        <v>1.01</v>
      </c>
      <c r="BF154" cm="1">
        <f t="array" ref="BF154">marketImpact()/12 + 1</f>
        <v>1.01</v>
      </c>
      <c r="BG154" cm="1">
        <f t="array" ref="BG154">marketImpact()/12 + 1</f>
        <v>1.0175000000000001</v>
      </c>
      <c r="BH154" cm="1">
        <f t="array" ref="BH154">marketImpact()/12 + 1</f>
        <v>1.01</v>
      </c>
      <c r="BI154" cm="1">
        <f t="array" ref="BI154">marketImpact()/12 + 1</f>
        <v>1.01</v>
      </c>
      <c r="BJ154" cm="1">
        <f t="array" ref="BJ154">marketImpact()/12 + 1</f>
        <v>1.01</v>
      </c>
      <c r="BK154" cm="1">
        <f t="array" ref="BK154">marketImpact()/12 + 1</f>
        <v>1.01</v>
      </c>
      <c r="BL154" cm="1">
        <f t="array" ref="BL154">marketImpact()/12 + 1</f>
        <v>1.01</v>
      </c>
      <c r="BM154" cm="1">
        <f t="array" ref="BM154">marketImpact()/12 + 1</f>
        <v>1.0175000000000001</v>
      </c>
      <c r="BN154" cm="1">
        <f t="array" ref="BN154">marketImpact()/12 + 1</f>
        <v>1.01</v>
      </c>
      <c r="BO154" cm="1">
        <f t="array" ref="BO154">marketImpact()/12 + 1</f>
        <v>0.99250000000000005</v>
      </c>
      <c r="BP154" cm="1">
        <f t="array" ref="BP154">marketImpact()/12 + 1</f>
        <v>1.01</v>
      </c>
      <c r="BQ154" cm="1">
        <f t="array" ref="BQ154">marketImpact()/12 + 1</f>
        <v>1.01</v>
      </c>
      <c r="BR154" cm="1">
        <f t="array" ref="BR154">marketImpact()/12 + 1</f>
        <v>1.01</v>
      </c>
      <c r="BS154" cm="1">
        <f t="array" ref="BS154">marketImpact()/12 + 1</f>
        <v>1.01</v>
      </c>
      <c r="BT154" cm="1">
        <f t="array" ref="BT154">marketImpact()/12 + 1</f>
        <v>1.01</v>
      </c>
      <c r="BU154" cm="1">
        <f t="array" ref="BU154">marketImpact()/12 + 1</f>
        <v>1.01</v>
      </c>
      <c r="BV154" cm="1">
        <f t="array" ref="BV154">marketImpact()/12 + 1</f>
        <v>1.01</v>
      </c>
      <c r="BW154" cm="1">
        <f t="array" ref="BW154">marketImpact()/12 + 1</f>
        <v>0.99250000000000005</v>
      </c>
      <c r="BX154" cm="1">
        <f t="array" ref="BX154">marketImpact()/12 + 1</f>
        <v>1.01</v>
      </c>
      <c r="BY154" cm="1">
        <f t="array" ref="BY154">marketImpact()/12 + 1</f>
        <v>1.01</v>
      </c>
      <c r="BZ154" cm="1">
        <f t="array" ref="BZ154">marketImpact()/12 + 1</f>
        <v>1.01</v>
      </c>
      <c r="CA154" cm="1">
        <f t="array" ref="CA154">marketImpact()/12 + 1</f>
        <v>1.01</v>
      </c>
      <c r="CB154" cm="1">
        <f t="array" ref="CB154">marketImpact()/12 + 1</f>
        <v>1.01</v>
      </c>
      <c r="CC154" cm="1">
        <f t="array" ref="CC154">marketImpact()/12 + 1</f>
        <v>1.01</v>
      </c>
      <c r="CD154" cm="1">
        <f t="array" ref="CD154">marketImpact()/12 + 1</f>
        <v>1.01</v>
      </c>
      <c r="CE154" cm="1">
        <f t="array" ref="CE154">marketImpact()/12 + 1</f>
        <v>1.01</v>
      </c>
      <c r="CF154" cm="1">
        <f t="array" ref="CF154">marketImpact()/12 + 1</f>
        <v>1.01</v>
      </c>
      <c r="CG154" cm="1">
        <f t="array" ref="CG154">marketImpact()/12 + 1</f>
        <v>0.99250000000000005</v>
      </c>
      <c r="CH154" cm="1">
        <f t="array" ref="CH154">marketImpact()/12 + 1</f>
        <v>1.01</v>
      </c>
      <c r="CI154" cm="1">
        <f t="array" ref="CI154">marketImpact()/12 + 1</f>
        <v>1.0175000000000001</v>
      </c>
      <c r="CJ154" cm="1">
        <f t="array" ref="CJ154">marketImpact()/12 + 1</f>
        <v>1.0175000000000001</v>
      </c>
      <c r="CK154" cm="1">
        <f t="array" ref="CK154">marketImpact()/12 + 1</f>
        <v>1.0175000000000001</v>
      </c>
      <c r="CL154" cm="1">
        <f t="array" ref="CL154">marketImpact()/12 + 1</f>
        <v>1.01</v>
      </c>
      <c r="CM154" cm="1">
        <f t="array" ref="CM154">marketImpact()/12 + 1</f>
        <v>1.01</v>
      </c>
      <c r="CN154" cm="1">
        <f t="array" ref="CN154">marketImpact()/12 + 1</f>
        <v>1.01</v>
      </c>
      <c r="CO154" cm="1">
        <f t="array" ref="CO154">marketImpact()/12 + 1</f>
        <v>1.01</v>
      </c>
      <c r="CP154" cm="1">
        <f t="array" ref="CP154">marketImpact()/12 + 1</f>
        <v>1.01</v>
      </c>
      <c r="CQ154" cm="1">
        <f t="array" ref="CQ154">marketImpact()/12 + 1</f>
        <v>1.01</v>
      </c>
      <c r="CR154" cm="1">
        <f t="array" ref="CR154">marketImpact()/12 + 1</f>
        <v>1.01</v>
      </c>
      <c r="CS154" cm="1">
        <f t="array" ref="CS154">marketImpact()/12 + 1</f>
        <v>1.0175000000000001</v>
      </c>
      <c r="CT154" cm="1">
        <f t="array" ref="CT154">marketImpact()/12 + 1</f>
        <v>1.01</v>
      </c>
      <c r="CU154" cm="1">
        <f t="array" ref="CU154">marketImpact()/12 + 1</f>
        <v>1.01</v>
      </c>
      <c r="CV154" cm="1">
        <f t="array" ref="CV154">marketImpact()/12 + 1</f>
        <v>1.01</v>
      </c>
      <c r="CW154" cm="1">
        <f t="array" ref="CW154">marketImpact()/12 + 1</f>
        <v>1.01</v>
      </c>
      <c r="CX154" cm="1">
        <f t="array" ref="CX154">marketImpact()/12 + 1</f>
        <v>1.01</v>
      </c>
      <c r="CY154" cm="1">
        <f t="array" ref="CY154">marketImpact()/12 + 1</f>
        <v>1.01</v>
      </c>
      <c r="CZ154" cm="1">
        <f t="array" ref="CZ154">marketImpact()/12 + 1</f>
        <v>1.0175000000000001</v>
      </c>
    </row>
    <row r="155" spans="4:104" x14ac:dyDescent="0.25">
      <c r="D155">
        <v>31</v>
      </c>
      <c r="E155">
        <f t="shared" ref="E155:BP155" si="250">E154</f>
        <v>1.01</v>
      </c>
      <c r="F155">
        <f t="shared" si="250"/>
        <v>1.01</v>
      </c>
      <c r="G155">
        <f t="shared" si="250"/>
        <v>1.01</v>
      </c>
      <c r="H155">
        <f t="shared" si="250"/>
        <v>1.0175000000000001</v>
      </c>
      <c r="I155">
        <f t="shared" si="250"/>
        <v>1.01</v>
      </c>
      <c r="J155">
        <f t="shared" si="250"/>
        <v>1.01</v>
      </c>
      <c r="K155">
        <f t="shared" si="250"/>
        <v>1.0175000000000001</v>
      </c>
      <c r="L155">
        <f t="shared" si="250"/>
        <v>1.0175000000000001</v>
      </c>
      <c r="M155">
        <f t="shared" si="250"/>
        <v>1.01</v>
      </c>
      <c r="N155">
        <f t="shared" si="250"/>
        <v>1.01</v>
      </c>
      <c r="O155">
        <f t="shared" si="250"/>
        <v>1.0175000000000001</v>
      </c>
      <c r="P155">
        <f t="shared" si="250"/>
        <v>1.01</v>
      </c>
      <c r="Q155">
        <f t="shared" si="250"/>
        <v>1.01</v>
      </c>
      <c r="R155">
        <f t="shared" si="250"/>
        <v>1.01</v>
      </c>
      <c r="S155">
        <f t="shared" si="250"/>
        <v>1.01</v>
      </c>
      <c r="T155">
        <f t="shared" si="250"/>
        <v>0.99250000000000005</v>
      </c>
      <c r="U155">
        <f t="shared" si="250"/>
        <v>1.01</v>
      </c>
      <c r="V155">
        <f t="shared" si="250"/>
        <v>1.01</v>
      </c>
      <c r="W155">
        <f t="shared" si="250"/>
        <v>1.01</v>
      </c>
      <c r="X155">
        <f t="shared" si="250"/>
        <v>1.01</v>
      </c>
      <c r="Y155">
        <f t="shared" si="250"/>
        <v>1.01</v>
      </c>
      <c r="Z155">
        <f t="shared" si="250"/>
        <v>1.01</v>
      </c>
      <c r="AA155">
        <f t="shared" si="250"/>
        <v>1.01</v>
      </c>
      <c r="AB155">
        <f t="shared" si="250"/>
        <v>1.01</v>
      </c>
      <c r="AC155">
        <f t="shared" si="250"/>
        <v>1.01</v>
      </c>
      <c r="AD155">
        <f t="shared" si="250"/>
        <v>1.0175000000000001</v>
      </c>
      <c r="AE155">
        <f t="shared" si="250"/>
        <v>1.01</v>
      </c>
      <c r="AF155">
        <f t="shared" si="250"/>
        <v>1.0175000000000001</v>
      </c>
      <c r="AG155">
        <f t="shared" si="250"/>
        <v>1.0175000000000001</v>
      </c>
      <c r="AH155">
        <f t="shared" si="250"/>
        <v>0.99250000000000005</v>
      </c>
      <c r="AI155">
        <f t="shared" si="250"/>
        <v>1.01</v>
      </c>
      <c r="AJ155">
        <f t="shared" si="250"/>
        <v>1.01</v>
      </c>
      <c r="AK155">
        <f t="shared" si="250"/>
        <v>1.01</v>
      </c>
      <c r="AL155">
        <f t="shared" si="250"/>
        <v>0.99250000000000005</v>
      </c>
      <c r="AM155">
        <f t="shared" si="250"/>
        <v>1.01</v>
      </c>
      <c r="AN155">
        <f t="shared" si="250"/>
        <v>1.01</v>
      </c>
      <c r="AO155">
        <f t="shared" si="250"/>
        <v>1.01</v>
      </c>
      <c r="AP155">
        <f t="shared" si="250"/>
        <v>1.01</v>
      </c>
      <c r="AQ155">
        <f t="shared" si="250"/>
        <v>1.01</v>
      </c>
      <c r="AR155">
        <f t="shared" si="250"/>
        <v>1.01</v>
      </c>
      <c r="AS155">
        <f t="shared" si="250"/>
        <v>1.01</v>
      </c>
      <c r="AT155">
        <f t="shared" si="250"/>
        <v>1.01</v>
      </c>
      <c r="AU155">
        <f t="shared" si="250"/>
        <v>1.01</v>
      </c>
      <c r="AV155">
        <f t="shared" si="250"/>
        <v>1.01</v>
      </c>
      <c r="AW155">
        <f t="shared" si="250"/>
        <v>1.0175000000000001</v>
      </c>
      <c r="AX155">
        <f t="shared" si="250"/>
        <v>1.01</v>
      </c>
      <c r="AY155">
        <f t="shared" si="250"/>
        <v>0.99250000000000005</v>
      </c>
      <c r="AZ155">
        <f t="shared" si="250"/>
        <v>1.01</v>
      </c>
      <c r="BA155">
        <f t="shared" si="250"/>
        <v>1.01</v>
      </c>
      <c r="BB155">
        <f t="shared" si="250"/>
        <v>1.01</v>
      </c>
      <c r="BC155">
        <f t="shared" si="250"/>
        <v>1.0175000000000001</v>
      </c>
      <c r="BD155">
        <f t="shared" si="250"/>
        <v>1.01</v>
      </c>
      <c r="BE155">
        <f t="shared" si="250"/>
        <v>1.01</v>
      </c>
      <c r="BF155">
        <f t="shared" si="250"/>
        <v>1.01</v>
      </c>
      <c r="BG155">
        <f t="shared" si="250"/>
        <v>1.0175000000000001</v>
      </c>
      <c r="BH155">
        <f t="shared" si="250"/>
        <v>1.01</v>
      </c>
      <c r="BI155">
        <f t="shared" si="250"/>
        <v>1.01</v>
      </c>
      <c r="BJ155">
        <f t="shared" si="250"/>
        <v>1.01</v>
      </c>
      <c r="BK155">
        <f t="shared" si="250"/>
        <v>1.01</v>
      </c>
      <c r="BL155">
        <f t="shared" si="250"/>
        <v>1.01</v>
      </c>
      <c r="BM155">
        <f t="shared" si="250"/>
        <v>1.0175000000000001</v>
      </c>
      <c r="BN155">
        <f t="shared" si="250"/>
        <v>1.01</v>
      </c>
      <c r="BO155">
        <f t="shared" si="250"/>
        <v>0.99250000000000005</v>
      </c>
      <c r="BP155">
        <f t="shared" si="250"/>
        <v>1.01</v>
      </c>
      <c r="BQ155">
        <f t="shared" ref="BQ155:CZ155" si="251">BQ154</f>
        <v>1.01</v>
      </c>
      <c r="BR155">
        <f t="shared" si="251"/>
        <v>1.01</v>
      </c>
      <c r="BS155">
        <f t="shared" si="251"/>
        <v>1.01</v>
      </c>
      <c r="BT155">
        <f t="shared" si="251"/>
        <v>1.01</v>
      </c>
      <c r="BU155">
        <f t="shared" si="251"/>
        <v>1.01</v>
      </c>
      <c r="BV155">
        <f t="shared" si="251"/>
        <v>1.01</v>
      </c>
      <c r="BW155">
        <f t="shared" si="251"/>
        <v>0.99250000000000005</v>
      </c>
      <c r="BX155">
        <f t="shared" si="251"/>
        <v>1.01</v>
      </c>
      <c r="BY155">
        <f t="shared" si="251"/>
        <v>1.01</v>
      </c>
      <c r="BZ155">
        <f t="shared" si="251"/>
        <v>1.01</v>
      </c>
      <c r="CA155">
        <f t="shared" si="251"/>
        <v>1.01</v>
      </c>
      <c r="CB155">
        <f t="shared" si="251"/>
        <v>1.01</v>
      </c>
      <c r="CC155">
        <f t="shared" si="251"/>
        <v>1.01</v>
      </c>
      <c r="CD155">
        <f t="shared" si="251"/>
        <v>1.01</v>
      </c>
      <c r="CE155">
        <f t="shared" si="251"/>
        <v>1.01</v>
      </c>
      <c r="CF155">
        <f t="shared" si="251"/>
        <v>1.01</v>
      </c>
      <c r="CG155">
        <f t="shared" si="251"/>
        <v>0.99250000000000005</v>
      </c>
      <c r="CH155">
        <f t="shared" si="251"/>
        <v>1.01</v>
      </c>
      <c r="CI155">
        <f t="shared" si="251"/>
        <v>1.0175000000000001</v>
      </c>
      <c r="CJ155">
        <f t="shared" si="251"/>
        <v>1.0175000000000001</v>
      </c>
      <c r="CK155">
        <f t="shared" si="251"/>
        <v>1.0175000000000001</v>
      </c>
      <c r="CL155">
        <f t="shared" si="251"/>
        <v>1.01</v>
      </c>
      <c r="CM155">
        <f t="shared" si="251"/>
        <v>1.01</v>
      </c>
      <c r="CN155">
        <f t="shared" si="251"/>
        <v>1.01</v>
      </c>
      <c r="CO155">
        <f t="shared" si="251"/>
        <v>1.01</v>
      </c>
      <c r="CP155">
        <f t="shared" si="251"/>
        <v>1.01</v>
      </c>
      <c r="CQ155">
        <f t="shared" si="251"/>
        <v>1.01</v>
      </c>
      <c r="CR155">
        <f t="shared" si="251"/>
        <v>1.01</v>
      </c>
      <c r="CS155">
        <f t="shared" si="251"/>
        <v>1.0175000000000001</v>
      </c>
      <c r="CT155">
        <f t="shared" si="251"/>
        <v>1.01</v>
      </c>
      <c r="CU155">
        <f t="shared" si="251"/>
        <v>1.01</v>
      </c>
      <c r="CV155">
        <f t="shared" si="251"/>
        <v>1.01</v>
      </c>
      <c r="CW155">
        <f t="shared" si="251"/>
        <v>1.01</v>
      </c>
      <c r="CX155">
        <f t="shared" si="251"/>
        <v>1.01</v>
      </c>
      <c r="CY155">
        <f t="shared" si="251"/>
        <v>1.01</v>
      </c>
      <c r="CZ155">
        <f t="shared" si="251"/>
        <v>1.0175000000000001</v>
      </c>
    </row>
    <row r="156" spans="4:104" x14ac:dyDescent="0.25">
      <c r="D156">
        <v>32</v>
      </c>
      <c r="E156">
        <f t="shared" ref="E156" si="252">E154</f>
        <v>1.01</v>
      </c>
      <c r="F156">
        <f t="shared" ref="F156:BQ156" si="253">F154</f>
        <v>1.01</v>
      </c>
      <c r="G156">
        <f t="shared" si="253"/>
        <v>1.01</v>
      </c>
      <c r="H156">
        <f t="shared" si="253"/>
        <v>1.0175000000000001</v>
      </c>
      <c r="I156">
        <f t="shared" si="253"/>
        <v>1.01</v>
      </c>
      <c r="J156">
        <f t="shared" si="253"/>
        <v>1.01</v>
      </c>
      <c r="K156">
        <f t="shared" si="253"/>
        <v>1.0175000000000001</v>
      </c>
      <c r="L156">
        <f t="shared" si="253"/>
        <v>1.0175000000000001</v>
      </c>
      <c r="M156">
        <f t="shared" si="253"/>
        <v>1.01</v>
      </c>
      <c r="N156">
        <f t="shared" si="253"/>
        <v>1.01</v>
      </c>
      <c r="O156">
        <f t="shared" si="253"/>
        <v>1.0175000000000001</v>
      </c>
      <c r="P156">
        <f t="shared" si="253"/>
        <v>1.01</v>
      </c>
      <c r="Q156">
        <f t="shared" si="253"/>
        <v>1.01</v>
      </c>
      <c r="R156">
        <f t="shared" si="253"/>
        <v>1.01</v>
      </c>
      <c r="S156">
        <f t="shared" si="253"/>
        <v>1.01</v>
      </c>
      <c r="T156">
        <f t="shared" si="253"/>
        <v>0.99250000000000005</v>
      </c>
      <c r="U156">
        <f t="shared" si="253"/>
        <v>1.01</v>
      </c>
      <c r="V156">
        <f t="shared" si="253"/>
        <v>1.01</v>
      </c>
      <c r="W156">
        <f t="shared" si="253"/>
        <v>1.01</v>
      </c>
      <c r="X156">
        <f t="shared" si="253"/>
        <v>1.01</v>
      </c>
      <c r="Y156">
        <f t="shared" si="253"/>
        <v>1.01</v>
      </c>
      <c r="Z156">
        <f t="shared" si="253"/>
        <v>1.01</v>
      </c>
      <c r="AA156">
        <f t="shared" si="253"/>
        <v>1.01</v>
      </c>
      <c r="AB156">
        <f t="shared" si="253"/>
        <v>1.01</v>
      </c>
      <c r="AC156">
        <f t="shared" si="253"/>
        <v>1.01</v>
      </c>
      <c r="AD156">
        <f t="shared" si="253"/>
        <v>1.0175000000000001</v>
      </c>
      <c r="AE156">
        <f t="shared" si="253"/>
        <v>1.01</v>
      </c>
      <c r="AF156">
        <f t="shared" si="253"/>
        <v>1.0175000000000001</v>
      </c>
      <c r="AG156">
        <f t="shared" si="253"/>
        <v>1.0175000000000001</v>
      </c>
      <c r="AH156">
        <f t="shared" si="253"/>
        <v>0.99250000000000005</v>
      </c>
      <c r="AI156">
        <f t="shared" si="253"/>
        <v>1.01</v>
      </c>
      <c r="AJ156">
        <f t="shared" si="253"/>
        <v>1.01</v>
      </c>
      <c r="AK156">
        <f t="shared" si="253"/>
        <v>1.01</v>
      </c>
      <c r="AL156">
        <f t="shared" si="253"/>
        <v>0.99250000000000005</v>
      </c>
      <c r="AM156">
        <f t="shared" si="253"/>
        <v>1.01</v>
      </c>
      <c r="AN156">
        <f t="shared" si="253"/>
        <v>1.01</v>
      </c>
      <c r="AO156">
        <f t="shared" si="253"/>
        <v>1.01</v>
      </c>
      <c r="AP156">
        <f t="shared" si="253"/>
        <v>1.01</v>
      </c>
      <c r="AQ156">
        <f t="shared" si="253"/>
        <v>1.01</v>
      </c>
      <c r="AR156">
        <f t="shared" si="253"/>
        <v>1.01</v>
      </c>
      <c r="AS156">
        <f t="shared" si="253"/>
        <v>1.01</v>
      </c>
      <c r="AT156">
        <f t="shared" si="253"/>
        <v>1.01</v>
      </c>
      <c r="AU156">
        <f t="shared" si="253"/>
        <v>1.01</v>
      </c>
      <c r="AV156">
        <f t="shared" si="253"/>
        <v>1.01</v>
      </c>
      <c r="AW156">
        <f t="shared" si="253"/>
        <v>1.0175000000000001</v>
      </c>
      <c r="AX156">
        <f t="shared" si="253"/>
        <v>1.01</v>
      </c>
      <c r="AY156">
        <f t="shared" si="253"/>
        <v>0.99250000000000005</v>
      </c>
      <c r="AZ156">
        <f t="shared" si="253"/>
        <v>1.01</v>
      </c>
      <c r="BA156">
        <f t="shared" si="253"/>
        <v>1.01</v>
      </c>
      <c r="BB156">
        <f t="shared" si="253"/>
        <v>1.01</v>
      </c>
      <c r="BC156">
        <f t="shared" si="253"/>
        <v>1.0175000000000001</v>
      </c>
      <c r="BD156">
        <f t="shared" si="253"/>
        <v>1.01</v>
      </c>
      <c r="BE156">
        <f t="shared" si="253"/>
        <v>1.01</v>
      </c>
      <c r="BF156">
        <f t="shared" si="253"/>
        <v>1.01</v>
      </c>
      <c r="BG156">
        <f t="shared" si="253"/>
        <v>1.0175000000000001</v>
      </c>
      <c r="BH156">
        <f t="shared" si="253"/>
        <v>1.01</v>
      </c>
      <c r="BI156">
        <f t="shared" si="253"/>
        <v>1.01</v>
      </c>
      <c r="BJ156">
        <f t="shared" si="253"/>
        <v>1.01</v>
      </c>
      <c r="BK156">
        <f t="shared" si="253"/>
        <v>1.01</v>
      </c>
      <c r="BL156">
        <f t="shared" si="253"/>
        <v>1.01</v>
      </c>
      <c r="BM156">
        <f t="shared" si="253"/>
        <v>1.0175000000000001</v>
      </c>
      <c r="BN156">
        <f t="shared" si="253"/>
        <v>1.01</v>
      </c>
      <c r="BO156">
        <f t="shared" si="253"/>
        <v>0.99250000000000005</v>
      </c>
      <c r="BP156">
        <f t="shared" si="253"/>
        <v>1.01</v>
      </c>
      <c r="BQ156">
        <f t="shared" si="253"/>
        <v>1.01</v>
      </c>
      <c r="BR156">
        <f t="shared" ref="BR156:CZ156" si="254">BR154</f>
        <v>1.01</v>
      </c>
      <c r="BS156">
        <f t="shared" si="254"/>
        <v>1.01</v>
      </c>
      <c r="BT156">
        <f t="shared" si="254"/>
        <v>1.01</v>
      </c>
      <c r="BU156">
        <f t="shared" si="254"/>
        <v>1.01</v>
      </c>
      <c r="BV156">
        <f t="shared" si="254"/>
        <v>1.01</v>
      </c>
      <c r="BW156">
        <f t="shared" si="254"/>
        <v>0.99250000000000005</v>
      </c>
      <c r="BX156">
        <f t="shared" si="254"/>
        <v>1.01</v>
      </c>
      <c r="BY156">
        <f t="shared" si="254"/>
        <v>1.01</v>
      </c>
      <c r="BZ156">
        <f t="shared" si="254"/>
        <v>1.01</v>
      </c>
      <c r="CA156">
        <f t="shared" si="254"/>
        <v>1.01</v>
      </c>
      <c r="CB156">
        <f t="shared" si="254"/>
        <v>1.01</v>
      </c>
      <c r="CC156">
        <f t="shared" si="254"/>
        <v>1.01</v>
      </c>
      <c r="CD156">
        <f t="shared" si="254"/>
        <v>1.01</v>
      </c>
      <c r="CE156">
        <f t="shared" si="254"/>
        <v>1.01</v>
      </c>
      <c r="CF156">
        <f t="shared" si="254"/>
        <v>1.01</v>
      </c>
      <c r="CG156">
        <f t="shared" si="254"/>
        <v>0.99250000000000005</v>
      </c>
      <c r="CH156">
        <f t="shared" si="254"/>
        <v>1.01</v>
      </c>
      <c r="CI156">
        <f t="shared" si="254"/>
        <v>1.0175000000000001</v>
      </c>
      <c r="CJ156">
        <f t="shared" si="254"/>
        <v>1.0175000000000001</v>
      </c>
      <c r="CK156">
        <f t="shared" si="254"/>
        <v>1.0175000000000001</v>
      </c>
      <c r="CL156">
        <f t="shared" si="254"/>
        <v>1.01</v>
      </c>
      <c r="CM156">
        <f t="shared" si="254"/>
        <v>1.01</v>
      </c>
      <c r="CN156">
        <f t="shared" si="254"/>
        <v>1.01</v>
      </c>
      <c r="CO156">
        <f t="shared" si="254"/>
        <v>1.01</v>
      </c>
      <c r="CP156">
        <f t="shared" si="254"/>
        <v>1.01</v>
      </c>
      <c r="CQ156">
        <f t="shared" si="254"/>
        <v>1.01</v>
      </c>
      <c r="CR156">
        <f t="shared" si="254"/>
        <v>1.01</v>
      </c>
      <c r="CS156">
        <f t="shared" si="254"/>
        <v>1.0175000000000001</v>
      </c>
      <c r="CT156">
        <f t="shared" si="254"/>
        <v>1.01</v>
      </c>
      <c r="CU156">
        <f t="shared" si="254"/>
        <v>1.01</v>
      </c>
      <c r="CV156">
        <f t="shared" si="254"/>
        <v>1.01</v>
      </c>
      <c r="CW156">
        <f t="shared" si="254"/>
        <v>1.01</v>
      </c>
      <c r="CX156">
        <f t="shared" si="254"/>
        <v>1.01</v>
      </c>
      <c r="CY156">
        <f t="shared" si="254"/>
        <v>1.01</v>
      </c>
      <c r="CZ156">
        <f t="shared" si="254"/>
        <v>1.0175000000000001</v>
      </c>
    </row>
    <row r="157" spans="4:104" x14ac:dyDescent="0.25">
      <c r="D157">
        <v>33</v>
      </c>
      <c r="E157" cm="1">
        <f t="array" ref="E157">marketImpact()/12 + 1</f>
        <v>1.01</v>
      </c>
      <c r="F157" cm="1">
        <f t="array" ref="F157">marketImpact()/12 + 1</f>
        <v>1.01</v>
      </c>
      <c r="G157" cm="1">
        <f t="array" ref="G157">marketImpact()/12 + 1</f>
        <v>1.01</v>
      </c>
      <c r="H157" cm="1">
        <f t="array" ref="H157">marketImpact()/12 + 1</f>
        <v>1.0175000000000001</v>
      </c>
      <c r="I157" cm="1">
        <f t="array" ref="I157">marketImpact()/12 + 1</f>
        <v>1.01</v>
      </c>
      <c r="J157" cm="1">
        <f t="array" ref="J157">marketImpact()/12 + 1</f>
        <v>1.01</v>
      </c>
      <c r="K157" cm="1">
        <f t="array" ref="K157">marketImpact()/12 + 1</f>
        <v>0.99250000000000005</v>
      </c>
      <c r="L157" cm="1">
        <f t="array" ref="L157">marketImpact()/12 + 1</f>
        <v>1.0175000000000001</v>
      </c>
      <c r="M157" cm="1">
        <f t="array" ref="M157">marketImpact()/12 + 1</f>
        <v>1.01</v>
      </c>
      <c r="N157" cm="1">
        <f t="array" ref="N157">marketImpact()/12 + 1</f>
        <v>1.0175000000000001</v>
      </c>
      <c r="O157" cm="1">
        <f t="array" ref="O157">marketImpact()/12 + 1</f>
        <v>1.0175000000000001</v>
      </c>
      <c r="P157" cm="1">
        <f t="array" ref="P157">marketImpact()/12 + 1</f>
        <v>1.01</v>
      </c>
      <c r="Q157" cm="1">
        <f t="array" ref="Q157">marketImpact()/12 + 1</f>
        <v>1.01</v>
      </c>
      <c r="R157" cm="1">
        <f t="array" ref="R157">marketImpact()/12 + 1</f>
        <v>1.0175000000000001</v>
      </c>
      <c r="S157" cm="1">
        <f t="array" ref="S157">marketImpact()/12 + 1</f>
        <v>1.01</v>
      </c>
      <c r="T157" cm="1">
        <f t="array" ref="T157">marketImpact()/12 + 1</f>
        <v>1.0175000000000001</v>
      </c>
      <c r="U157" cm="1">
        <f t="array" ref="U157">marketImpact()/12 + 1</f>
        <v>1.01</v>
      </c>
      <c r="V157" cm="1">
        <f t="array" ref="V157">marketImpact()/12 + 1</f>
        <v>1.01</v>
      </c>
      <c r="W157" cm="1">
        <f t="array" ref="W157">marketImpact()/12 + 1</f>
        <v>1.01</v>
      </c>
      <c r="X157" cm="1">
        <f t="array" ref="X157">marketImpact()/12 + 1</f>
        <v>1.01</v>
      </c>
      <c r="Y157" cm="1">
        <f t="array" ref="Y157">marketImpact()/12 + 1</f>
        <v>1.01</v>
      </c>
      <c r="Z157" cm="1">
        <f t="array" ref="Z157">marketImpact()/12 + 1</f>
        <v>1.01</v>
      </c>
      <c r="AA157" cm="1">
        <f t="array" ref="AA157">marketImpact()/12 + 1</f>
        <v>1.01</v>
      </c>
      <c r="AB157" cm="1">
        <f t="array" ref="AB157">marketImpact()/12 + 1</f>
        <v>1.01</v>
      </c>
      <c r="AC157" cm="1">
        <f t="array" ref="AC157">marketImpact()/12 + 1</f>
        <v>1.01</v>
      </c>
      <c r="AD157" cm="1">
        <f t="array" ref="AD157">marketImpact()/12 + 1</f>
        <v>1.01</v>
      </c>
      <c r="AE157" cm="1">
        <f t="array" ref="AE157">marketImpact()/12 + 1</f>
        <v>1.0175000000000001</v>
      </c>
      <c r="AF157" cm="1">
        <f t="array" ref="AF157">marketImpact()/12 + 1</f>
        <v>1.0175000000000001</v>
      </c>
      <c r="AG157" cm="1">
        <f t="array" ref="AG157">marketImpact()/12 + 1</f>
        <v>1.01</v>
      </c>
      <c r="AH157" cm="1">
        <f t="array" ref="AH157">marketImpact()/12 + 1</f>
        <v>1.01</v>
      </c>
      <c r="AI157" cm="1">
        <f t="array" ref="AI157">marketImpact()/12 + 1</f>
        <v>1.01</v>
      </c>
      <c r="AJ157" cm="1">
        <f t="array" ref="AJ157">marketImpact()/12 + 1</f>
        <v>1.0175000000000001</v>
      </c>
      <c r="AK157" cm="1">
        <f t="array" ref="AK157">marketImpact()/12 + 1</f>
        <v>1.01</v>
      </c>
      <c r="AL157" cm="1">
        <f t="array" ref="AL157">marketImpact()/12 + 1</f>
        <v>1.0175000000000001</v>
      </c>
      <c r="AM157" cm="1">
        <f t="array" ref="AM157">marketImpact()/12 + 1</f>
        <v>1.01</v>
      </c>
      <c r="AN157" cm="1">
        <f t="array" ref="AN157">marketImpact()/12 + 1</f>
        <v>1.0175000000000001</v>
      </c>
      <c r="AO157" cm="1">
        <f t="array" ref="AO157">marketImpact()/12 + 1</f>
        <v>1.01</v>
      </c>
      <c r="AP157" cm="1">
        <f t="array" ref="AP157">marketImpact()/12 + 1</f>
        <v>0.99250000000000005</v>
      </c>
      <c r="AQ157" cm="1">
        <f t="array" ref="AQ157">marketImpact()/12 + 1</f>
        <v>1.01</v>
      </c>
      <c r="AR157" cm="1">
        <f t="array" ref="AR157">marketImpact()/12 + 1</f>
        <v>1.01</v>
      </c>
      <c r="AS157" cm="1">
        <f t="array" ref="AS157">marketImpact()/12 + 1</f>
        <v>1.01</v>
      </c>
      <c r="AT157" cm="1">
        <f t="array" ref="AT157">marketImpact()/12 + 1</f>
        <v>1.01</v>
      </c>
      <c r="AU157" cm="1">
        <f t="array" ref="AU157">marketImpact()/12 + 1</f>
        <v>1.01</v>
      </c>
      <c r="AV157" cm="1">
        <f t="array" ref="AV157">marketImpact()/12 + 1</f>
        <v>1.01</v>
      </c>
      <c r="AW157" cm="1">
        <f t="array" ref="AW157">marketImpact()/12 + 1</f>
        <v>0.99250000000000005</v>
      </c>
      <c r="AX157" cm="1">
        <f t="array" ref="AX157">marketImpact()/12 + 1</f>
        <v>1.01</v>
      </c>
      <c r="AY157" cm="1">
        <f t="array" ref="AY157">marketImpact()/12 + 1</f>
        <v>1.01</v>
      </c>
      <c r="AZ157" cm="1">
        <f t="array" ref="AZ157">marketImpact()/12 + 1</f>
        <v>1.01</v>
      </c>
      <c r="BA157" cm="1">
        <f t="array" ref="BA157">marketImpact()/12 + 1</f>
        <v>1.01</v>
      </c>
      <c r="BB157" cm="1">
        <f t="array" ref="BB157">marketImpact()/12 + 1</f>
        <v>1.0175000000000001</v>
      </c>
      <c r="BC157" cm="1">
        <f t="array" ref="BC157">marketImpact()/12 + 1</f>
        <v>1.01</v>
      </c>
      <c r="BD157" cm="1">
        <f t="array" ref="BD157">marketImpact()/12 + 1</f>
        <v>1.01</v>
      </c>
      <c r="BE157" cm="1">
        <f t="array" ref="BE157">marketImpact()/12 + 1</f>
        <v>1.01</v>
      </c>
      <c r="BF157" cm="1">
        <f t="array" ref="BF157">marketImpact()/12 + 1</f>
        <v>1.01</v>
      </c>
      <c r="BG157" cm="1">
        <f t="array" ref="BG157">marketImpact()/12 + 1</f>
        <v>1.01</v>
      </c>
      <c r="BH157" cm="1">
        <f t="array" ref="BH157">marketImpact()/12 + 1</f>
        <v>1.01</v>
      </c>
      <c r="BI157" cm="1">
        <f t="array" ref="BI157">marketImpact()/12 + 1</f>
        <v>1.01</v>
      </c>
      <c r="BJ157" cm="1">
        <f t="array" ref="BJ157">marketImpact()/12 + 1</f>
        <v>1.01</v>
      </c>
      <c r="BK157" cm="1">
        <f t="array" ref="BK157">marketImpact()/12 + 1</f>
        <v>1.01</v>
      </c>
      <c r="BL157" cm="1">
        <f t="array" ref="BL157">marketImpact()/12 + 1</f>
        <v>1.01</v>
      </c>
      <c r="BM157" cm="1">
        <f t="array" ref="BM157">marketImpact()/12 + 1</f>
        <v>1.01</v>
      </c>
      <c r="BN157" cm="1">
        <f t="array" ref="BN157">marketImpact()/12 + 1</f>
        <v>1.0175000000000001</v>
      </c>
      <c r="BO157" cm="1">
        <f t="array" ref="BO157">marketImpact()/12 + 1</f>
        <v>1.01</v>
      </c>
      <c r="BP157" cm="1">
        <f t="array" ref="BP157">marketImpact()/12 + 1</f>
        <v>1.01</v>
      </c>
      <c r="BQ157" cm="1">
        <f t="array" ref="BQ157">marketImpact()/12 + 1</f>
        <v>1.01</v>
      </c>
      <c r="BR157" cm="1">
        <f t="array" ref="BR157">marketImpact()/12 + 1</f>
        <v>1.01</v>
      </c>
      <c r="BS157" cm="1">
        <f t="array" ref="BS157">marketImpact()/12 + 1</f>
        <v>1.01</v>
      </c>
      <c r="BT157" cm="1">
        <f t="array" ref="BT157">marketImpact()/12 + 1</f>
        <v>1.01</v>
      </c>
      <c r="BU157" cm="1">
        <f t="array" ref="BU157">marketImpact()/12 + 1</f>
        <v>1.01</v>
      </c>
      <c r="BV157" cm="1">
        <f t="array" ref="BV157">marketImpact()/12 + 1</f>
        <v>1.01</v>
      </c>
      <c r="BW157" cm="1">
        <f t="array" ref="BW157">marketImpact()/12 + 1</f>
        <v>1.01</v>
      </c>
      <c r="BX157" cm="1">
        <f t="array" ref="BX157">marketImpact()/12 + 1</f>
        <v>1.0175000000000001</v>
      </c>
      <c r="BY157" cm="1">
        <f t="array" ref="BY157">marketImpact()/12 + 1</f>
        <v>0.99250000000000005</v>
      </c>
      <c r="BZ157" cm="1">
        <f t="array" ref="BZ157">marketImpact()/12 + 1</f>
        <v>1.0175000000000001</v>
      </c>
      <c r="CA157" cm="1">
        <f t="array" ref="CA157">marketImpact()/12 + 1</f>
        <v>1.01</v>
      </c>
      <c r="CB157" cm="1">
        <f t="array" ref="CB157">marketImpact()/12 + 1</f>
        <v>1.01</v>
      </c>
      <c r="CC157" cm="1">
        <f t="array" ref="CC157">marketImpact()/12 + 1</f>
        <v>1.01</v>
      </c>
      <c r="CD157" cm="1">
        <f t="array" ref="CD157">marketImpact()/12 + 1</f>
        <v>1.0175000000000001</v>
      </c>
      <c r="CE157" cm="1">
        <f t="array" ref="CE157">marketImpact()/12 + 1</f>
        <v>1.0175000000000001</v>
      </c>
      <c r="CF157" cm="1">
        <f t="array" ref="CF157">marketImpact()/12 + 1</f>
        <v>0.99250000000000005</v>
      </c>
      <c r="CG157" cm="1">
        <f t="array" ref="CG157">marketImpact()/12 + 1</f>
        <v>1.0175000000000001</v>
      </c>
      <c r="CH157" cm="1">
        <f t="array" ref="CH157">marketImpact()/12 + 1</f>
        <v>1.0175000000000001</v>
      </c>
      <c r="CI157" cm="1">
        <f t="array" ref="CI157">marketImpact()/12 + 1</f>
        <v>1.01</v>
      </c>
      <c r="CJ157" cm="1">
        <f t="array" ref="CJ157">marketImpact()/12 + 1</f>
        <v>1.01</v>
      </c>
      <c r="CK157" cm="1">
        <f t="array" ref="CK157">marketImpact()/12 + 1</f>
        <v>1.01</v>
      </c>
      <c r="CL157" cm="1">
        <f t="array" ref="CL157">marketImpact()/12 + 1</f>
        <v>1.01</v>
      </c>
      <c r="CM157" cm="1">
        <f t="array" ref="CM157">marketImpact()/12 + 1</f>
        <v>1.01</v>
      </c>
      <c r="CN157" cm="1">
        <f t="array" ref="CN157">marketImpact()/12 + 1</f>
        <v>1.01</v>
      </c>
      <c r="CO157" cm="1">
        <f t="array" ref="CO157">marketImpact()/12 + 1</f>
        <v>1.01</v>
      </c>
      <c r="CP157" cm="1">
        <f t="array" ref="CP157">marketImpact()/12 + 1</f>
        <v>1.0175000000000001</v>
      </c>
      <c r="CQ157" cm="1">
        <f t="array" ref="CQ157">marketImpact()/12 + 1</f>
        <v>1.01</v>
      </c>
      <c r="CR157" cm="1">
        <f t="array" ref="CR157">marketImpact()/12 + 1</f>
        <v>1.01</v>
      </c>
      <c r="CS157" cm="1">
        <f t="array" ref="CS157">marketImpact()/12 + 1</f>
        <v>1.01</v>
      </c>
      <c r="CT157" cm="1">
        <f t="array" ref="CT157">marketImpact()/12 + 1</f>
        <v>1.01</v>
      </c>
      <c r="CU157" cm="1">
        <f t="array" ref="CU157">marketImpact()/12 + 1</f>
        <v>1.01</v>
      </c>
      <c r="CV157" cm="1">
        <f t="array" ref="CV157">marketImpact()/12 + 1</f>
        <v>1.01</v>
      </c>
      <c r="CW157" cm="1">
        <f t="array" ref="CW157">marketImpact()/12 + 1</f>
        <v>1.01</v>
      </c>
      <c r="CX157" cm="1">
        <f t="array" ref="CX157">marketImpact()/12 + 1</f>
        <v>1.01</v>
      </c>
      <c r="CY157" cm="1">
        <f t="array" ref="CY157">marketImpact()/12 + 1</f>
        <v>1.0175000000000001</v>
      </c>
      <c r="CZ157" cm="1">
        <f t="array" ref="CZ157">marketImpact()/12 + 1</f>
        <v>0.99250000000000005</v>
      </c>
    </row>
    <row r="158" spans="4:104" x14ac:dyDescent="0.25">
      <c r="D158">
        <v>34</v>
      </c>
      <c r="E158">
        <f t="shared" ref="E158:BP158" si="255">E157</f>
        <v>1.01</v>
      </c>
      <c r="F158">
        <f t="shared" si="255"/>
        <v>1.01</v>
      </c>
      <c r="G158">
        <f t="shared" si="255"/>
        <v>1.01</v>
      </c>
      <c r="H158">
        <f t="shared" si="255"/>
        <v>1.0175000000000001</v>
      </c>
      <c r="I158">
        <f t="shared" si="255"/>
        <v>1.01</v>
      </c>
      <c r="J158">
        <f t="shared" si="255"/>
        <v>1.01</v>
      </c>
      <c r="K158">
        <f t="shared" si="255"/>
        <v>0.99250000000000005</v>
      </c>
      <c r="L158">
        <f t="shared" si="255"/>
        <v>1.0175000000000001</v>
      </c>
      <c r="M158">
        <f t="shared" si="255"/>
        <v>1.01</v>
      </c>
      <c r="N158">
        <f t="shared" si="255"/>
        <v>1.0175000000000001</v>
      </c>
      <c r="O158">
        <f t="shared" si="255"/>
        <v>1.0175000000000001</v>
      </c>
      <c r="P158">
        <f t="shared" si="255"/>
        <v>1.01</v>
      </c>
      <c r="Q158">
        <f t="shared" si="255"/>
        <v>1.01</v>
      </c>
      <c r="R158">
        <f t="shared" si="255"/>
        <v>1.0175000000000001</v>
      </c>
      <c r="S158">
        <f t="shared" si="255"/>
        <v>1.01</v>
      </c>
      <c r="T158">
        <f t="shared" si="255"/>
        <v>1.0175000000000001</v>
      </c>
      <c r="U158">
        <f t="shared" si="255"/>
        <v>1.01</v>
      </c>
      <c r="V158">
        <f t="shared" si="255"/>
        <v>1.01</v>
      </c>
      <c r="W158">
        <f t="shared" si="255"/>
        <v>1.01</v>
      </c>
      <c r="X158">
        <f t="shared" si="255"/>
        <v>1.01</v>
      </c>
      <c r="Y158">
        <f t="shared" si="255"/>
        <v>1.01</v>
      </c>
      <c r="Z158">
        <f t="shared" si="255"/>
        <v>1.01</v>
      </c>
      <c r="AA158">
        <f t="shared" si="255"/>
        <v>1.01</v>
      </c>
      <c r="AB158">
        <f t="shared" si="255"/>
        <v>1.01</v>
      </c>
      <c r="AC158">
        <f t="shared" si="255"/>
        <v>1.01</v>
      </c>
      <c r="AD158">
        <f t="shared" si="255"/>
        <v>1.01</v>
      </c>
      <c r="AE158">
        <f t="shared" si="255"/>
        <v>1.0175000000000001</v>
      </c>
      <c r="AF158">
        <f t="shared" si="255"/>
        <v>1.0175000000000001</v>
      </c>
      <c r="AG158">
        <f t="shared" si="255"/>
        <v>1.01</v>
      </c>
      <c r="AH158">
        <f t="shared" si="255"/>
        <v>1.01</v>
      </c>
      <c r="AI158">
        <f t="shared" si="255"/>
        <v>1.01</v>
      </c>
      <c r="AJ158">
        <f t="shared" si="255"/>
        <v>1.0175000000000001</v>
      </c>
      <c r="AK158">
        <f t="shared" si="255"/>
        <v>1.01</v>
      </c>
      <c r="AL158">
        <f t="shared" si="255"/>
        <v>1.0175000000000001</v>
      </c>
      <c r="AM158">
        <f t="shared" si="255"/>
        <v>1.01</v>
      </c>
      <c r="AN158">
        <f t="shared" si="255"/>
        <v>1.0175000000000001</v>
      </c>
      <c r="AO158">
        <f t="shared" si="255"/>
        <v>1.01</v>
      </c>
      <c r="AP158">
        <f t="shared" si="255"/>
        <v>0.99250000000000005</v>
      </c>
      <c r="AQ158">
        <f t="shared" si="255"/>
        <v>1.01</v>
      </c>
      <c r="AR158">
        <f t="shared" si="255"/>
        <v>1.01</v>
      </c>
      <c r="AS158">
        <f t="shared" si="255"/>
        <v>1.01</v>
      </c>
      <c r="AT158">
        <f t="shared" si="255"/>
        <v>1.01</v>
      </c>
      <c r="AU158">
        <f t="shared" si="255"/>
        <v>1.01</v>
      </c>
      <c r="AV158">
        <f t="shared" si="255"/>
        <v>1.01</v>
      </c>
      <c r="AW158">
        <f t="shared" si="255"/>
        <v>0.99250000000000005</v>
      </c>
      <c r="AX158">
        <f t="shared" si="255"/>
        <v>1.01</v>
      </c>
      <c r="AY158">
        <f t="shared" si="255"/>
        <v>1.01</v>
      </c>
      <c r="AZ158">
        <f t="shared" si="255"/>
        <v>1.01</v>
      </c>
      <c r="BA158">
        <f t="shared" si="255"/>
        <v>1.01</v>
      </c>
      <c r="BB158">
        <f t="shared" si="255"/>
        <v>1.0175000000000001</v>
      </c>
      <c r="BC158">
        <f t="shared" si="255"/>
        <v>1.01</v>
      </c>
      <c r="BD158">
        <f t="shared" si="255"/>
        <v>1.01</v>
      </c>
      <c r="BE158">
        <f t="shared" si="255"/>
        <v>1.01</v>
      </c>
      <c r="BF158">
        <f t="shared" si="255"/>
        <v>1.01</v>
      </c>
      <c r="BG158">
        <f t="shared" si="255"/>
        <v>1.01</v>
      </c>
      <c r="BH158">
        <f t="shared" si="255"/>
        <v>1.01</v>
      </c>
      <c r="BI158">
        <f t="shared" si="255"/>
        <v>1.01</v>
      </c>
      <c r="BJ158">
        <f t="shared" si="255"/>
        <v>1.01</v>
      </c>
      <c r="BK158">
        <f t="shared" si="255"/>
        <v>1.01</v>
      </c>
      <c r="BL158">
        <f t="shared" si="255"/>
        <v>1.01</v>
      </c>
      <c r="BM158">
        <f t="shared" si="255"/>
        <v>1.01</v>
      </c>
      <c r="BN158">
        <f t="shared" si="255"/>
        <v>1.0175000000000001</v>
      </c>
      <c r="BO158">
        <f t="shared" si="255"/>
        <v>1.01</v>
      </c>
      <c r="BP158">
        <f t="shared" si="255"/>
        <v>1.01</v>
      </c>
      <c r="BQ158">
        <f t="shared" ref="BQ158:CZ158" si="256">BQ157</f>
        <v>1.01</v>
      </c>
      <c r="BR158">
        <f t="shared" si="256"/>
        <v>1.01</v>
      </c>
      <c r="BS158">
        <f t="shared" si="256"/>
        <v>1.01</v>
      </c>
      <c r="BT158">
        <f t="shared" si="256"/>
        <v>1.01</v>
      </c>
      <c r="BU158">
        <f t="shared" si="256"/>
        <v>1.01</v>
      </c>
      <c r="BV158">
        <f t="shared" si="256"/>
        <v>1.01</v>
      </c>
      <c r="BW158">
        <f t="shared" si="256"/>
        <v>1.01</v>
      </c>
      <c r="BX158">
        <f t="shared" si="256"/>
        <v>1.0175000000000001</v>
      </c>
      <c r="BY158">
        <f t="shared" si="256"/>
        <v>0.99250000000000005</v>
      </c>
      <c r="BZ158">
        <f t="shared" si="256"/>
        <v>1.0175000000000001</v>
      </c>
      <c r="CA158">
        <f t="shared" si="256"/>
        <v>1.01</v>
      </c>
      <c r="CB158">
        <f t="shared" si="256"/>
        <v>1.01</v>
      </c>
      <c r="CC158">
        <f t="shared" si="256"/>
        <v>1.01</v>
      </c>
      <c r="CD158">
        <f t="shared" si="256"/>
        <v>1.0175000000000001</v>
      </c>
      <c r="CE158">
        <f t="shared" si="256"/>
        <v>1.0175000000000001</v>
      </c>
      <c r="CF158">
        <f t="shared" si="256"/>
        <v>0.99250000000000005</v>
      </c>
      <c r="CG158">
        <f t="shared" si="256"/>
        <v>1.0175000000000001</v>
      </c>
      <c r="CH158">
        <f t="shared" si="256"/>
        <v>1.0175000000000001</v>
      </c>
      <c r="CI158">
        <f t="shared" si="256"/>
        <v>1.01</v>
      </c>
      <c r="CJ158">
        <f t="shared" si="256"/>
        <v>1.01</v>
      </c>
      <c r="CK158">
        <f t="shared" si="256"/>
        <v>1.01</v>
      </c>
      <c r="CL158">
        <f t="shared" si="256"/>
        <v>1.01</v>
      </c>
      <c r="CM158">
        <f t="shared" si="256"/>
        <v>1.01</v>
      </c>
      <c r="CN158">
        <f t="shared" si="256"/>
        <v>1.01</v>
      </c>
      <c r="CO158">
        <f t="shared" si="256"/>
        <v>1.01</v>
      </c>
      <c r="CP158">
        <f t="shared" si="256"/>
        <v>1.0175000000000001</v>
      </c>
      <c r="CQ158">
        <f t="shared" si="256"/>
        <v>1.01</v>
      </c>
      <c r="CR158">
        <f t="shared" si="256"/>
        <v>1.01</v>
      </c>
      <c r="CS158">
        <f t="shared" si="256"/>
        <v>1.01</v>
      </c>
      <c r="CT158">
        <f t="shared" si="256"/>
        <v>1.01</v>
      </c>
      <c r="CU158">
        <f t="shared" si="256"/>
        <v>1.01</v>
      </c>
      <c r="CV158">
        <f t="shared" si="256"/>
        <v>1.01</v>
      </c>
      <c r="CW158">
        <f t="shared" si="256"/>
        <v>1.01</v>
      </c>
      <c r="CX158">
        <f t="shared" si="256"/>
        <v>1.01</v>
      </c>
      <c r="CY158">
        <f t="shared" si="256"/>
        <v>1.0175000000000001</v>
      </c>
      <c r="CZ158">
        <f t="shared" si="256"/>
        <v>0.99250000000000005</v>
      </c>
    </row>
    <row r="159" spans="4:104" x14ac:dyDescent="0.25">
      <c r="D159">
        <v>35</v>
      </c>
      <c r="E159">
        <f t="shared" ref="E159" si="257">E157</f>
        <v>1.01</v>
      </c>
      <c r="F159">
        <f t="shared" ref="F159:BQ159" si="258">F157</f>
        <v>1.01</v>
      </c>
      <c r="G159">
        <f t="shared" si="258"/>
        <v>1.01</v>
      </c>
      <c r="H159">
        <f t="shared" si="258"/>
        <v>1.0175000000000001</v>
      </c>
      <c r="I159">
        <f t="shared" si="258"/>
        <v>1.01</v>
      </c>
      <c r="J159">
        <f t="shared" si="258"/>
        <v>1.01</v>
      </c>
      <c r="K159">
        <f t="shared" si="258"/>
        <v>0.99250000000000005</v>
      </c>
      <c r="L159">
        <f t="shared" si="258"/>
        <v>1.0175000000000001</v>
      </c>
      <c r="M159">
        <f t="shared" si="258"/>
        <v>1.01</v>
      </c>
      <c r="N159">
        <f t="shared" si="258"/>
        <v>1.0175000000000001</v>
      </c>
      <c r="O159">
        <f t="shared" si="258"/>
        <v>1.0175000000000001</v>
      </c>
      <c r="P159">
        <f t="shared" si="258"/>
        <v>1.01</v>
      </c>
      <c r="Q159">
        <f t="shared" si="258"/>
        <v>1.01</v>
      </c>
      <c r="R159">
        <f t="shared" si="258"/>
        <v>1.0175000000000001</v>
      </c>
      <c r="S159">
        <f t="shared" si="258"/>
        <v>1.01</v>
      </c>
      <c r="T159">
        <f t="shared" si="258"/>
        <v>1.0175000000000001</v>
      </c>
      <c r="U159">
        <f t="shared" si="258"/>
        <v>1.01</v>
      </c>
      <c r="V159">
        <f t="shared" si="258"/>
        <v>1.01</v>
      </c>
      <c r="W159">
        <f t="shared" si="258"/>
        <v>1.01</v>
      </c>
      <c r="X159">
        <f t="shared" si="258"/>
        <v>1.01</v>
      </c>
      <c r="Y159">
        <f t="shared" si="258"/>
        <v>1.01</v>
      </c>
      <c r="Z159">
        <f t="shared" si="258"/>
        <v>1.01</v>
      </c>
      <c r="AA159">
        <f t="shared" si="258"/>
        <v>1.01</v>
      </c>
      <c r="AB159">
        <f t="shared" si="258"/>
        <v>1.01</v>
      </c>
      <c r="AC159">
        <f t="shared" si="258"/>
        <v>1.01</v>
      </c>
      <c r="AD159">
        <f t="shared" si="258"/>
        <v>1.01</v>
      </c>
      <c r="AE159">
        <f t="shared" si="258"/>
        <v>1.0175000000000001</v>
      </c>
      <c r="AF159">
        <f t="shared" si="258"/>
        <v>1.0175000000000001</v>
      </c>
      <c r="AG159">
        <f t="shared" si="258"/>
        <v>1.01</v>
      </c>
      <c r="AH159">
        <f t="shared" si="258"/>
        <v>1.01</v>
      </c>
      <c r="AI159">
        <f t="shared" si="258"/>
        <v>1.01</v>
      </c>
      <c r="AJ159">
        <f t="shared" si="258"/>
        <v>1.0175000000000001</v>
      </c>
      <c r="AK159">
        <f t="shared" si="258"/>
        <v>1.01</v>
      </c>
      <c r="AL159">
        <f t="shared" si="258"/>
        <v>1.0175000000000001</v>
      </c>
      <c r="AM159">
        <f t="shared" si="258"/>
        <v>1.01</v>
      </c>
      <c r="AN159">
        <f t="shared" si="258"/>
        <v>1.0175000000000001</v>
      </c>
      <c r="AO159">
        <f t="shared" si="258"/>
        <v>1.01</v>
      </c>
      <c r="AP159">
        <f t="shared" si="258"/>
        <v>0.99250000000000005</v>
      </c>
      <c r="AQ159">
        <f t="shared" si="258"/>
        <v>1.01</v>
      </c>
      <c r="AR159">
        <f t="shared" si="258"/>
        <v>1.01</v>
      </c>
      <c r="AS159">
        <f t="shared" si="258"/>
        <v>1.01</v>
      </c>
      <c r="AT159">
        <f t="shared" si="258"/>
        <v>1.01</v>
      </c>
      <c r="AU159">
        <f t="shared" si="258"/>
        <v>1.01</v>
      </c>
      <c r="AV159">
        <f t="shared" si="258"/>
        <v>1.01</v>
      </c>
      <c r="AW159">
        <f t="shared" si="258"/>
        <v>0.99250000000000005</v>
      </c>
      <c r="AX159">
        <f t="shared" si="258"/>
        <v>1.01</v>
      </c>
      <c r="AY159">
        <f t="shared" si="258"/>
        <v>1.01</v>
      </c>
      <c r="AZ159">
        <f t="shared" si="258"/>
        <v>1.01</v>
      </c>
      <c r="BA159">
        <f t="shared" si="258"/>
        <v>1.01</v>
      </c>
      <c r="BB159">
        <f t="shared" si="258"/>
        <v>1.0175000000000001</v>
      </c>
      <c r="BC159">
        <f t="shared" si="258"/>
        <v>1.01</v>
      </c>
      <c r="BD159">
        <f t="shared" si="258"/>
        <v>1.01</v>
      </c>
      <c r="BE159">
        <f t="shared" si="258"/>
        <v>1.01</v>
      </c>
      <c r="BF159">
        <f t="shared" si="258"/>
        <v>1.01</v>
      </c>
      <c r="BG159">
        <f t="shared" si="258"/>
        <v>1.01</v>
      </c>
      <c r="BH159">
        <f t="shared" si="258"/>
        <v>1.01</v>
      </c>
      <c r="BI159">
        <f t="shared" si="258"/>
        <v>1.01</v>
      </c>
      <c r="BJ159">
        <f t="shared" si="258"/>
        <v>1.01</v>
      </c>
      <c r="BK159">
        <f t="shared" si="258"/>
        <v>1.01</v>
      </c>
      <c r="BL159">
        <f t="shared" si="258"/>
        <v>1.01</v>
      </c>
      <c r="BM159">
        <f t="shared" si="258"/>
        <v>1.01</v>
      </c>
      <c r="BN159">
        <f t="shared" si="258"/>
        <v>1.0175000000000001</v>
      </c>
      <c r="BO159">
        <f t="shared" si="258"/>
        <v>1.01</v>
      </c>
      <c r="BP159">
        <f t="shared" si="258"/>
        <v>1.01</v>
      </c>
      <c r="BQ159">
        <f t="shared" si="258"/>
        <v>1.01</v>
      </c>
      <c r="BR159">
        <f t="shared" ref="BR159:CZ159" si="259">BR157</f>
        <v>1.01</v>
      </c>
      <c r="BS159">
        <f t="shared" si="259"/>
        <v>1.01</v>
      </c>
      <c r="BT159">
        <f t="shared" si="259"/>
        <v>1.01</v>
      </c>
      <c r="BU159">
        <f t="shared" si="259"/>
        <v>1.01</v>
      </c>
      <c r="BV159">
        <f t="shared" si="259"/>
        <v>1.01</v>
      </c>
      <c r="BW159">
        <f t="shared" si="259"/>
        <v>1.01</v>
      </c>
      <c r="BX159">
        <f t="shared" si="259"/>
        <v>1.0175000000000001</v>
      </c>
      <c r="BY159">
        <f t="shared" si="259"/>
        <v>0.99250000000000005</v>
      </c>
      <c r="BZ159">
        <f t="shared" si="259"/>
        <v>1.0175000000000001</v>
      </c>
      <c r="CA159">
        <f t="shared" si="259"/>
        <v>1.01</v>
      </c>
      <c r="CB159">
        <f t="shared" si="259"/>
        <v>1.01</v>
      </c>
      <c r="CC159">
        <f t="shared" si="259"/>
        <v>1.01</v>
      </c>
      <c r="CD159">
        <f t="shared" si="259"/>
        <v>1.0175000000000001</v>
      </c>
      <c r="CE159">
        <f t="shared" si="259"/>
        <v>1.0175000000000001</v>
      </c>
      <c r="CF159">
        <f t="shared" si="259"/>
        <v>0.99250000000000005</v>
      </c>
      <c r="CG159">
        <f t="shared" si="259"/>
        <v>1.0175000000000001</v>
      </c>
      <c r="CH159">
        <f t="shared" si="259"/>
        <v>1.0175000000000001</v>
      </c>
      <c r="CI159">
        <f t="shared" si="259"/>
        <v>1.01</v>
      </c>
      <c r="CJ159">
        <f t="shared" si="259"/>
        <v>1.01</v>
      </c>
      <c r="CK159">
        <f t="shared" si="259"/>
        <v>1.01</v>
      </c>
      <c r="CL159">
        <f t="shared" si="259"/>
        <v>1.01</v>
      </c>
      <c r="CM159">
        <f t="shared" si="259"/>
        <v>1.01</v>
      </c>
      <c r="CN159">
        <f t="shared" si="259"/>
        <v>1.01</v>
      </c>
      <c r="CO159">
        <f t="shared" si="259"/>
        <v>1.01</v>
      </c>
      <c r="CP159">
        <f t="shared" si="259"/>
        <v>1.0175000000000001</v>
      </c>
      <c r="CQ159">
        <f t="shared" si="259"/>
        <v>1.01</v>
      </c>
      <c r="CR159">
        <f t="shared" si="259"/>
        <v>1.01</v>
      </c>
      <c r="CS159">
        <f t="shared" si="259"/>
        <v>1.01</v>
      </c>
      <c r="CT159">
        <f t="shared" si="259"/>
        <v>1.01</v>
      </c>
      <c r="CU159">
        <f t="shared" si="259"/>
        <v>1.01</v>
      </c>
      <c r="CV159">
        <f t="shared" si="259"/>
        <v>1.01</v>
      </c>
      <c r="CW159">
        <f t="shared" si="259"/>
        <v>1.01</v>
      </c>
      <c r="CX159">
        <f t="shared" si="259"/>
        <v>1.01</v>
      </c>
      <c r="CY159">
        <f t="shared" si="259"/>
        <v>1.0175000000000001</v>
      </c>
      <c r="CZ159">
        <f t="shared" si="259"/>
        <v>0.99250000000000005</v>
      </c>
    </row>
    <row r="160" spans="4:104" x14ac:dyDescent="0.25">
      <c r="D160">
        <v>36</v>
      </c>
      <c r="E160" cm="1">
        <f t="array" ref="E160">marketImpact()/12 + 1</f>
        <v>1.01</v>
      </c>
      <c r="F160" cm="1">
        <f t="array" ref="F160">marketImpact()/12 + 1</f>
        <v>1.01</v>
      </c>
      <c r="G160" cm="1">
        <f t="array" ref="G160">marketImpact()/12 + 1</f>
        <v>1.0175000000000001</v>
      </c>
      <c r="H160" cm="1">
        <f t="array" ref="H160">marketImpact()/12 + 1</f>
        <v>1.01</v>
      </c>
      <c r="I160" cm="1">
        <f t="array" ref="I160">marketImpact()/12 + 1</f>
        <v>1.01</v>
      </c>
      <c r="J160" cm="1">
        <f t="array" ref="J160">marketImpact()/12 + 1</f>
        <v>1.01</v>
      </c>
      <c r="K160" cm="1">
        <f t="array" ref="K160">marketImpact()/12 + 1</f>
        <v>1.01</v>
      </c>
      <c r="L160" cm="1">
        <f t="array" ref="L160">marketImpact()/12 + 1</f>
        <v>1.01</v>
      </c>
      <c r="M160" cm="1">
        <f t="array" ref="M160">marketImpact()/12 + 1</f>
        <v>1.01</v>
      </c>
      <c r="N160" cm="1">
        <f t="array" ref="N160">marketImpact()/12 + 1</f>
        <v>1.0175000000000001</v>
      </c>
      <c r="O160" cm="1">
        <f t="array" ref="O160">marketImpact()/12 + 1</f>
        <v>1.01</v>
      </c>
      <c r="P160" cm="1">
        <f t="array" ref="P160">marketImpact()/12 + 1</f>
        <v>1.0175000000000001</v>
      </c>
      <c r="Q160" cm="1">
        <f t="array" ref="Q160">marketImpact()/12 + 1</f>
        <v>1.01</v>
      </c>
      <c r="R160" cm="1">
        <f t="array" ref="R160">marketImpact()/12 + 1</f>
        <v>1.01</v>
      </c>
      <c r="S160" cm="1">
        <f t="array" ref="S160">marketImpact()/12 + 1</f>
        <v>1.01</v>
      </c>
      <c r="T160" cm="1">
        <f t="array" ref="T160">marketImpact()/12 + 1</f>
        <v>1.01</v>
      </c>
      <c r="U160" cm="1">
        <f t="array" ref="U160">marketImpact()/12 + 1</f>
        <v>1.0175000000000001</v>
      </c>
      <c r="V160" cm="1">
        <f t="array" ref="V160">marketImpact()/12 + 1</f>
        <v>1.01</v>
      </c>
      <c r="W160" cm="1">
        <f t="array" ref="W160">marketImpact()/12 + 1</f>
        <v>1.01</v>
      </c>
      <c r="X160" cm="1">
        <f t="array" ref="X160">marketImpact()/12 + 1</f>
        <v>1.01</v>
      </c>
      <c r="Y160" cm="1">
        <f t="array" ref="Y160">marketImpact()/12 + 1</f>
        <v>1.0175000000000001</v>
      </c>
      <c r="Z160" cm="1">
        <f t="array" ref="Z160">marketImpact()/12 + 1</f>
        <v>1.01</v>
      </c>
      <c r="AA160" cm="1">
        <f t="array" ref="AA160">marketImpact()/12 + 1</f>
        <v>0.99250000000000005</v>
      </c>
      <c r="AB160" cm="1">
        <f t="array" ref="AB160">marketImpact()/12 + 1</f>
        <v>1.01</v>
      </c>
      <c r="AC160" cm="1">
        <f t="array" ref="AC160">marketImpact()/12 + 1</f>
        <v>1.01</v>
      </c>
      <c r="AD160" cm="1">
        <f t="array" ref="AD160">marketImpact()/12 + 1</f>
        <v>1.01</v>
      </c>
      <c r="AE160" cm="1">
        <f t="array" ref="AE160">marketImpact()/12 + 1</f>
        <v>0.99250000000000005</v>
      </c>
      <c r="AF160" cm="1">
        <f t="array" ref="AF160">marketImpact()/12 + 1</f>
        <v>1.01</v>
      </c>
      <c r="AG160" cm="1">
        <f t="array" ref="AG160">marketImpact()/12 + 1</f>
        <v>1.01</v>
      </c>
      <c r="AH160" cm="1">
        <f t="array" ref="AH160">marketImpact()/12 + 1</f>
        <v>1.01</v>
      </c>
      <c r="AI160" cm="1">
        <f t="array" ref="AI160">marketImpact()/12 + 1</f>
        <v>1.01</v>
      </c>
      <c r="AJ160" cm="1">
        <f t="array" ref="AJ160">marketImpact()/12 + 1</f>
        <v>1.01</v>
      </c>
      <c r="AK160" cm="1">
        <f t="array" ref="AK160">marketImpact()/12 + 1</f>
        <v>1.01</v>
      </c>
      <c r="AL160" cm="1">
        <f t="array" ref="AL160">marketImpact()/12 + 1</f>
        <v>1.0175000000000001</v>
      </c>
      <c r="AM160" cm="1">
        <f t="array" ref="AM160">marketImpact()/12 + 1</f>
        <v>1.01</v>
      </c>
      <c r="AN160" cm="1">
        <f t="array" ref="AN160">marketImpact()/12 + 1</f>
        <v>1.01</v>
      </c>
      <c r="AO160" cm="1">
        <f t="array" ref="AO160">marketImpact()/12 + 1</f>
        <v>1.01</v>
      </c>
      <c r="AP160" cm="1">
        <f t="array" ref="AP160">marketImpact()/12 + 1</f>
        <v>1.01</v>
      </c>
      <c r="AQ160" cm="1">
        <f t="array" ref="AQ160">marketImpact()/12 + 1</f>
        <v>1.01</v>
      </c>
      <c r="AR160" cm="1">
        <f t="array" ref="AR160">marketImpact()/12 + 1</f>
        <v>1.01</v>
      </c>
      <c r="AS160" cm="1">
        <f t="array" ref="AS160">marketImpact()/12 + 1</f>
        <v>1.0175000000000001</v>
      </c>
      <c r="AT160" cm="1">
        <f t="array" ref="AT160">marketImpact()/12 + 1</f>
        <v>1.01</v>
      </c>
      <c r="AU160" cm="1">
        <f t="array" ref="AU160">marketImpact()/12 + 1</f>
        <v>1.01</v>
      </c>
      <c r="AV160" cm="1">
        <f t="array" ref="AV160">marketImpact()/12 + 1</f>
        <v>1.01</v>
      </c>
      <c r="AW160" cm="1">
        <f t="array" ref="AW160">marketImpact()/12 + 1</f>
        <v>1.0175000000000001</v>
      </c>
      <c r="AX160" cm="1">
        <f t="array" ref="AX160">marketImpact()/12 + 1</f>
        <v>1.01</v>
      </c>
      <c r="AY160" cm="1">
        <f t="array" ref="AY160">marketImpact()/12 + 1</f>
        <v>1.01</v>
      </c>
      <c r="AZ160" cm="1">
        <f t="array" ref="AZ160">marketImpact()/12 + 1</f>
        <v>1.01</v>
      </c>
      <c r="BA160" cm="1">
        <f t="array" ref="BA160">marketImpact()/12 + 1</f>
        <v>1.01</v>
      </c>
      <c r="BB160" cm="1">
        <f t="array" ref="BB160">marketImpact()/12 + 1</f>
        <v>1.01</v>
      </c>
      <c r="BC160" cm="1">
        <f t="array" ref="BC160">marketImpact()/12 + 1</f>
        <v>1.01</v>
      </c>
      <c r="BD160" cm="1">
        <f t="array" ref="BD160">marketImpact()/12 + 1</f>
        <v>1.01</v>
      </c>
      <c r="BE160" cm="1">
        <f t="array" ref="BE160">marketImpact()/12 + 1</f>
        <v>1.0175000000000001</v>
      </c>
      <c r="BF160" cm="1">
        <f t="array" ref="BF160">marketImpact()/12 + 1</f>
        <v>1.01</v>
      </c>
      <c r="BG160" cm="1">
        <f t="array" ref="BG160">marketImpact()/12 + 1</f>
        <v>1.0175000000000001</v>
      </c>
      <c r="BH160" cm="1">
        <f t="array" ref="BH160">marketImpact()/12 + 1</f>
        <v>1.0175000000000001</v>
      </c>
      <c r="BI160" cm="1">
        <f t="array" ref="BI160">marketImpact()/12 + 1</f>
        <v>1.01</v>
      </c>
      <c r="BJ160" cm="1">
        <f t="array" ref="BJ160">marketImpact()/12 + 1</f>
        <v>1.01</v>
      </c>
      <c r="BK160" cm="1">
        <f t="array" ref="BK160">marketImpact()/12 + 1</f>
        <v>0.99250000000000005</v>
      </c>
      <c r="BL160" cm="1">
        <f t="array" ref="BL160">marketImpact()/12 + 1</f>
        <v>1.01</v>
      </c>
      <c r="BM160" cm="1">
        <f t="array" ref="BM160">marketImpact()/12 + 1</f>
        <v>1.01</v>
      </c>
      <c r="BN160" cm="1">
        <f t="array" ref="BN160">marketImpact()/12 + 1</f>
        <v>0.99250000000000005</v>
      </c>
      <c r="BO160" cm="1">
        <f t="array" ref="BO160">marketImpact()/12 + 1</f>
        <v>0.99250000000000005</v>
      </c>
      <c r="BP160" cm="1">
        <f t="array" ref="BP160">marketImpact()/12 + 1</f>
        <v>1.0175000000000001</v>
      </c>
      <c r="BQ160" cm="1">
        <f t="array" ref="BQ160">marketImpact()/12 + 1</f>
        <v>1.01</v>
      </c>
      <c r="BR160" cm="1">
        <f t="array" ref="BR160">marketImpact()/12 + 1</f>
        <v>1.0175000000000001</v>
      </c>
      <c r="BS160" cm="1">
        <f t="array" ref="BS160">marketImpact()/12 + 1</f>
        <v>1.01</v>
      </c>
      <c r="BT160" cm="1">
        <f t="array" ref="BT160">marketImpact()/12 + 1</f>
        <v>1.01</v>
      </c>
      <c r="BU160" cm="1">
        <f t="array" ref="BU160">marketImpact()/12 + 1</f>
        <v>1.0175000000000001</v>
      </c>
      <c r="BV160" cm="1">
        <f t="array" ref="BV160">marketImpact()/12 + 1</f>
        <v>1.01</v>
      </c>
      <c r="BW160" cm="1">
        <f t="array" ref="BW160">marketImpact()/12 + 1</f>
        <v>1.01</v>
      </c>
      <c r="BX160" cm="1">
        <f t="array" ref="BX160">marketImpact()/12 + 1</f>
        <v>1.01</v>
      </c>
      <c r="BY160" cm="1">
        <f t="array" ref="BY160">marketImpact()/12 + 1</f>
        <v>1.01</v>
      </c>
      <c r="BZ160" cm="1">
        <f t="array" ref="BZ160">marketImpact()/12 + 1</f>
        <v>1.01</v>
      </c>
      <c r="CA160" cm="1">
        <f t="array" ref="CA160">marketImpact()/12 + 1</f>
        <v>1.01</v>
      </c>
      <c r="CB160" cm="1">
        <f t="array" ref="CB160">marketImpact()/12 + 1</f>
        <v>1.01</v>
      </c>
      <c r="CC160" cm="1">
        <f t="array" ref="CC160">marketImpact()/12 + 1</f>
        <v>1.01</v>
      </c>
      <c r="CD160" cm="1">
        <f t="array" ref="CD160">marketImpact()/12 + 1</f>
        <v>1.01</v>
      </c>
      <c r="CE160" cm="1">
        <f t="array" ref="CE160">marketImpact()/12 + 1</f>
        <v>1.01</v>
      </c>
      <c r="CF160" cm="1">
        <f t="array" ref="CF160">marketImpact()/12 + 1</f>
        <v>1.01</v>
      </c>
      <c r="CG160" cm="1">
        <f t="array" ref="CG160">marketImpact()/12 + 1</f>
        <v>1.0175000000000001</v>
      </c>
      <c r="CH160" cm="1">
        <f t="array" ref="CH160">marketImpact()/12 + 1</f>
        <v>0.99250000000000005</v>
      </c>
      <c r="CI160" cm="1">
        <f t="array" ref="CI160">marketImpact()/12 + 1</f>
        <v>1.01</v>
      </c>
      <c r="CJ160" cm="1">
        <f t="array" ref="CJ160">marketImpact()/12 + 1</f>
        <v>1.01</v>
      </c>
      <c r="CK160" cm="1">
        <f t="array" ref="CK160">marketImpact()/12 + 1</f>
        <v>1.01</v>
      </c>
      <c r="CL160" cm="1">
        <f t="array" ref="CL160">marketImpact()/12 + 1</f>
        <v>1.01</v>
      </c>
      <c r="CM160" cm="1">
        <f t="array" ref="CM160">marketImpact()/12 + 1</f>
        <v>1.0175000000000001</v>
      </c>
      <c r="CN160" cm="1">
        <f t="array" ref="CN160">marketImpact()/12 + 1</f>
        <v>1.01</v>
      </c>
      <c r="CO160" cm="1">
        <f t="array" ref="CO160">marketImpact()/12 + 1</f>
        <v>1.01</v>
      </c>
      <c r="CP160" cm="1">
        <f t="array" ref="CP160">marketImpact()/12 + 1</f>
        <v>1.01</v>
      </c>
      <c r="CQ160" cm="1">
        <f t="array" ref="CQ160">marketImpact()/12 + 1</f>
        <v>1.01</v>
      </c>
      <c r="CR160" cm="1">
        <f t="array" ref="CR160">marketImpact()/12 + 1</f>
        <v>1.01</v>
      </c>
      <c r="CS160" cm="1">
        <f t="array" ref="CS160">marketImpact()/12 + 1</f>
        <v>0.99250000000000005</v>
      </c>
      <c r="CT160" cm="1">
        <f t="array" ref="CT160">marketImpact()/12 + 1</f>
        <v>1.0175000000000001</v>
      </c>
      <c r="CU160" cm="1">
        <f t="array" ref="CU160">marketImpact()/12 + 1</f>
        <v>0.99250000000000005</v>
      </c>
      <c r="CV160" cm="1">
        <f t="array" ref="CV160">marketImpact()/12 + 1</f>
        <v>1.01</v>
      </c>
      <c r="CW160" cm="1">
        <f t="array" ref="CW160">marketImpact()/12 + 1</f>
        <v>0.99250000000000005</v>
      </c>
      <c r="CX160" cm="1">
        <f t="array" ref="CX160">marketImpact()/12 + 1</f>
        <v>0.99250000000000005</v>
      </c>
      <c r="CY160" cm="1">
        <f t="array" ref="CY160">marketImpact()/12 + 1</f>
        <v>1.0175000000000001</v>
      </c>
      <c r="CZ160" cm="1">
        <f t="array" ref="CZ160">marketImpact()/12 + 1</f>
        <v>1.01</v>
      </c>
    </row>
    <row r="161" spans="4:104" x14ac:dyDescent="0.25">
      <c r="D161">
        <v>37</v>
      </c>
      <c r="E161">
        <f t="shared" ref="E161:BP161" si="260">E160</f>
        <v>1.01</v>
      </c>
      <c r="F161">
        <f t="shared" si="260"/>
        <v>1.01</v>
      </c>
      <c r="G161">
        <f t="shared" si="260"/>
        <v>1.0175000000000001</v>
      </c>
      <c r="H161">
        <f t="shared" si="260"/>
        <v>1.01</v>
      </c>
      <c r="I161">
        <f t="shared" si="260"/>
        <v>1.01</v>
      </c>
      <c r="J161">
        <f t="shared" si="260"/>
        <v>1.01</v>
      </c>
      <c r="K161">
        <f t="shared" si="260"/>
        <v>1.01</v>
      </c>
      <c r="L161">
        <f t="shared" si="260"/>
        <v>1.01</v>
      </c>
      <c r="M161">
        <f t="shared" si="260"/>
        <v>1.01</v>
      </c>
      <c r="N161">
        <f t="shared" si="260"/>
        <v>1.0175000000000001</v>
      </c>
      <c r="O161">
        <f t="shared" si="260"/>
        <v>1.01</v>
      </c>
      <c r="P161">
        <f t="shared" si="260"/>
        <v>1.0175000000000001</v>
      </c>
      <c r="Q161">
        <f t="shared" si="260"/>
        <v>1.01</v>
      </c>
      <c r="R161">
        <f t="shared" si="260"/>
        <v>1.01</v>
      </c>
      <c r="S161">
        <f t="shared" si="260"/>
        <v>1.01</v>
      </c>
      <c r="T161">
        <f t="shared" si="260"/>
        <v>1.01</v>
      </c>
      <c r="U161">
        <f t="shared" si="260"/>
        <v>1.0175000000000001</v>
      </c>
      <c r="V161">
        <f t="shared" si="260"/>
        <v>1.01</v>
      </c>
      <c r="W161">
        <f t="shared" si="260"/>
        <v>1.01</v>
      </c>
      <c r="X161">
        <f t="shared" si="260"/>
        <v>1.01</v>
      </c>
      <c r="Y161">
        <f t="shared" si="260"/>
        <v>1.0175000000000001</v>
      </c>
      <c r="Z161">
        <f t="shared" si="260"/>
        <v>1.01</v>
      </c>
      <c r="AA161">
        <f t="shared" si="260"/>
        <v>0.99250000000000005</v>
      </c>
      <c r="AB161">
        <f t="shared" si="260"/>
        <v>1.01</v>
      </c>
      <c r="AC161">
        <f t="shared" si="260"/>
        <v>1.01</v>
      </c>
      <c r="AD161">
        <f t="shared" si="260"/>
        <v>1.01</v>
      </c>
      <c r="AE161">
        <f t="shared" si="260"/>
        <v>0.99250000000000005</v>
      </c>
      <c r="AF161">
        <f t="shared" si="260"/>
        <v>1.01</v>
      </c>
      <c r="AG161">
        <f t="shared" si="260"/>
        <v>1.01</v>
      </c>
      <c r="AH161">
        <f t="shared" si="260"/>
        <v>1.01</v>
      </c>
      <c r="AI161">
        <f t="shared" si="260"/>
        <v>1.01</v>
      </c>
      <c r="AJ161">
        <f t="shared" si="260"/>
        <v>1.01</v>
      </c>
      <c r="AK161">
        <f t="shared" si="260"/>
        <v>1.01</v>
      </c>
      <c r="AL161">
        <f t="shared" si="260"/>
        <v>1.0175000000000001</v>
      </c>
      <c r="AM161">
        <f t="shared" si="260"/>
        <v>1.01</v>
      </c>
      <c r="AN161">
        <f t="shared" si="260"/>
        <v>1.01</v>
      </c>
      <c r="AO161">
        <f t="shared" si="260"/>
        <v>1.01</v>
      </c>
      <c r="AP161">
        <f t="shared" si="260"/>
        <v>1.01</v>
      </c>
      <c r="AQ161">
        <f t="shared" si="260"/>
        <v>1.01</v>
      </c>
      <c r="AR161">
        <f t="shared" si="260"/>
        <v>1.01</v>
      </c>
      <c r="AS161">
        <f t="shared" si="260"/>
        <v>1.0175000000000001</v>
      </c>
      <c r="AT161">
        <f t="shared" si="260"/>
        <v>1.01</v>
      </c>
      <c r="AU161">
        <f t="shared" si="260"/>
        <v>1.01</v>
      </c>
      <c r="AV161">
        <f t="shared" si="260"/>
        <v>1.01</v>
      </c>
      <c r="AW161">
        <f t="shared" si="260"/>
        <v>1.0175000000000001</v>
      </c>
      <c r="AX161">
        <f t="shared" si="260"/>
        <v>1.01</v>
      </c>
      <c r="AY161">
        <f t="shared" si="260"/>
        <v>1.01</v>
      </c>
      <c r="AZ161">
        <f t="shared" si="260"/>
        <v>1.01</v>
      </c>
      <c r="BA161">
        <f t="shared" si="260"/>
        <v>1.01</v>
      </c>
      <c r="BB161">
        <f t="shared" si="260"/>
        <v>1.01</v>
      </c>
      <c r="BC161">
        <f t="shared" si="260"/>
        <v>1.01</v>
      </c>
      <c r="BD161">
        <f t="shared" si="260"/>
        <v>1.01</v>
      </c>
      <c r="BE161">
        <f t="shared" si="260"/>
        <v>1.0175000000000001</v>
      </c>
      <c r="BF161">
        <f t="shared" si="260"/>
        <v>1.01</v>
      </c>
      <c r="BG161">
        <f t="shared" si="260"/>
        <v>1.0175000000000001</v>
      </c>
      <c r="BH161">
        <f t="shared" si="260"/>
        <v>1.0175000000000001</v>
      </c>
      <c r="BI161">
        <f t="shared" si="260"/>
        <v>1.01</v>
      </c>
      <c r="BJ161">
        <f t="shared" si="260"/>
        <v>1.01</v>
      </c>
      <c r="BK161">
        <f t="shared" si="260"/>
        <v>0.99250000000000005</v>
      </c>
      <c r="BL161">
        <f t="shared" si="260"/>
        <v>1.01</v>
      </c>
      <c r="BM161">
        <f t="shared" si="260"/>
        <v>1.01</v>
      </c>
      <c r="BN161">
        <f t="shared" si="260"/>
        <v>0.99250000000000005</v>
      </c>
      <c r="BO161">
        <f t="shared" si="260"/>
        <v>0.99250000000000005</v>
      </c>
      <c r="BP161">
        <f t="shared" si="260"/>
        <v>1.0175000000000001</v>
      </c>
      <c r="BQ161">
        <f t="shared" ref="BQ161:CZ161" si="261">BQ160</f>
        <v>1.01</v>
      </c>
      <c r="BR161">
        <f t="shared" si="261"/>
        <v>1.0175000000000001</v>
      </c>
      <c r="BS161">
        <f t="shared" si="261"/>
        <v>1.01</v>
      </c>
      <c r="BT161">
        <f t="shared" si="261"/>
        <v>1.01</v>
      </c>
      <c r="BU161">
        <f t="shared" si="261"/>
        <v>1.0175000000000001</v>
      </c>
      <c r="BV161">
        <f t="shared" si="261"/>
        <v>1.01</v>
      </c>
      <c r="BW161">
        <f t="shared" si="261"/>
        <v>1.01</v>
      </c>
      <c r="BX161">
        <f t="shared" si="261"/>
        <v>1.01</v>
      </c>
      <c r="BY161">
        <f t="shared" si="261"/>
        <v>1.01</v>
      </c>
      <c r="BZ161">
        <f t="shared" si="261"/>
        <v>1.01</v>
      </c>
      <c r="CA161">
        <f t="shared" si="261"/>
        <v>1.01</v>
      </c>
      <c r="CB161">
        <f t="shared" si="261"/>
        <v>1.01</v>
      </c>
      <c r="CC161">
        <f t="shared" si="261"/>
        <v>1.01</v>
      </c>
      <c r="CD161">
        <f t="shared" si="261"/>
        <v>1.01</v>
      </c>
      <c r="CE161">
        <f t="shared" si="261"/>
        <v>1.01</v>
      </c>
      <c r="CF161">
        <f t="shared" si="261"/>
        <v>1.01</v>
      </c>
      <c r="CG161">
        <f t="shared" si="261"/>
        <v>1.0175000000000001</v>
      </c>
      <c r="CH161">
        <f t="shared" si="261"/>
        <v>0.99250000000000005</v>
      </c>
      <c r="CI161">
        <f t="shared" si="261"/>
        <v>1.01</v>
      </c>
      <c r="CJ161">
        <f t="shared" si="261"/>
        <v>1.01</v>
      </c>
      <c r="CK161">
        <f t="shared" si="261"/>
        <v>1.01</v>
      </c>
      <c r="CL161">
        <f t="shared" si="261"/>
        <v>1.01</v>
      </c>
      <c r="CM161">
        <f t="shared" si="261"/>
        <v>1.0175000000000001</v>
      </c>
      <c r="CN161">
        <f t="shared" si="261"/>
        <v>1.01</v>
      </c>
      <c r="CO161">
        <f t="shared" si="261"/>
        <v>1.01</v>
      </c>
      <c r="CP161">
        <f t="shared" si="261"/>
        <v>1.01</v>
      </c>
      <c r="CQ161">
        <f t="shared" si="261"/>
        <v>1.01</v>
      </c>
      <c r="CR161">
        <f t="shared" si="261"/>
        <v>1.01</v>
      </c>
      <c r="CS161">
        <f t="shared" si="261"/>
        <v>0.99250000000000005</v>
      </c>
      <c r="CT161">
        <f t="shared" si="261"/>
        <v>1.0175000000000001</v>
      </c>
      <c r="CU161">
        <f t="shared" si="261"/>
        <v>0.99250000000000005</v>
      </c>
      <c r="CV161">
        <f t="shared" si="261"/>
        <v>1.01</v>
      </c>
      <c r="CW161">
        <f t="shared" si="261"/>
        <v>0.99250000000000005</v>
      </c>
      <c r="CX161">
        <f t="shared" si="261"/>
        <v>0.99250000000000005</v>
      </c>
      <c r="CY161">
        <f t="shared" si="261"/>
        <v>1.0175000000000001</v>
      </c>
      <c r="CZ161">
        <f t="shared" si="261"/>
        <v>1.01</v>
      </c>
    </row>
    <row r="162" spans="4:104" x14ac:dyDescent="0.25">
      <c r="D162">
        <v>38</v>
      </c>
      <c r="E162">
        <f t="shared" ref="E162" si="262">E160</f>
        <v>1.01</v>
      </c>
      <c r="F162">
        <f t="shared" ref="F162:BQ162" si="263">F160</f>
        <v>1.01</v>
      </c>
      <c r="G162">
        <f t="shared" si="263"/>
        <v>1.0175000000000001</v>
      </c>
      <c r="H162">
        <f t="shared" si="263"/>
        <v>1.01</v>
      </c>
      <c r="I162">
        <f t="shared" si="263"/>
        <v>1.01</v>
      </c>
      <c r="J162">
        <f t="shared" si="263"/>
        <v>1.01</v>
      </c>
      <c r="K162">
        <f t="shared" si="263"/>
        <v>1.01</v>
      </c>
      <c r="L162">
        <f t="shared" si="263"/>
        <v>1.01</v>
      </c>
      <c r="M162">
        <f t="shared" si="263"/>
        <v>1.01</v>
      </c>
      <c r="N162">
        <f t="shared" si="263"/>
        <v>1.0175000000000001</v>
      </c>
      <c r="O162">
        <f t="shared" si="263"/>
        <v>1.01</v>
      </c>
      <c r="P162">
        <f t="shared" si="263"/>
        <v>1.0175000000000001</v>
      </c>
      <c r="Q162">
        <f t="shared" si="263"/>
        <v>1.01</v>
      </c>
      <c r="R162">
        <f t="shared" si="263"/>
        <v>1.01</v>
      </c>
      <c r="S162">
        <f t="shared" si="263"/>
        <v>1.01</v>
      </c>
      <c r="T162">
        <f t="shared" si="263"/>
        <v>1.01</v>
      </c>
      <c r="U162">
        <f t="shared" si="263"/>
        <v>1.0175000000000001</v>
      </c>
      <c r="V162">
        <f t="shared" si="263"/>
        <v>1.01</v>
      </c>
      <c r="W162">
        <f t="shared" si="263"/>
        <v>1.01</v>
      </c>
      <c r="X162">
        <f t="shared" si="263"/>
        <v>1.01</v>
      </c>
      <c r="Y162">
        <f t="shared" si="263"/>
        <v>1.0175000000000001</v>
      </c>
      <c r="Z162">
        <f t="shared" si="263"/>
        <v>1.01</v>
      </c>
      <c r="AA162">
        <f t="shared" si="263"/>
        <v>0.99250000000000005</v>
      </c>
      <c r="AB162">
        <f t="shared" si="263"/>
        <v>1.01</v>
      </c>
      <c r="AC162">
        <f t="shared" si="263"/>
        <v>1.01</v>
      </c>
      <c r="AD162">
        <f t="shared" si="263"/>
        <v>1.01</v>
      </c>
      <c r="AE162">
        <f t="shared" si="263"/>
        <v>0.99250000000000005</v>
      </c>
      <c r="AF162">
        <f t="shared" si="263"/>
        <v>1.01</v>
      </c>
      <c r="AG162">
        <f t="shared" si="263"/>
        <v>1.01</v>
      </c>
      <c r="AH162">
        <f t="shared" si="263"/>
        <v>1.01</v>
      </c>
      <c r="AI162">
        <f t="shared" si="263"/>
        <v>1.01</v>
      </c>
      <c r="AJ162">
        <f t="shared" si="263"/>
        <v>1.01</v>
      </c>
      <c r="AK162">
        <f t="shared" si="263"/>
        <v>1.01</v>
      </c>
      <c r="AL162">
        <f t="shared" si="263"/>
        <v>1.0175000000000001</v>
      </c>
      <c r="AM162">
        <f t="shared" si="263"/>
        <v>1.01</v>
      </c>
      <c r="AN162">
        <f t="shared" si="263"/>
        <v>1.01</v>
      </c>
      <c r="AO162">
        <f t="shared" si="263"/>
        <v>1.01</v>
      </c>
      <c r="AP162">
        <f t="shared" si="263"/>
        <v>1.01</v>
      </c>
      <c r="AQ162">
        <f t="shared" si="263"/>
        <v>1.01</v>
      </c>
      <c r="AR162">
        <f t="shared" si="263"/>
        <v>1.01</v>
      </c>
      <c r="AS162">
        <f t="shared" si="263"/>
        <v>1.0175000000000001</v>
      </c>
      <c r="AT162">
        <f t="shared" si="263"/>
        <v>1.01</v>
      </c>
      <c r="AU162">
        <f t="shared" si="263"/>
        <v>1.01</v>
      </c>
      <c r="AV162">
        <f t="shared" si="263"/>
        <v>1.01</v>
      </c>
      <c r="AW162">
        <f t="shared" si="263"/>
        <v>1.0175000000000001</v>
      </c>
      <c r="AX162">
        <f t="shared" si="263"/>
        <v>1.01</v>
      </c>
      <c r="AY162">
        <f t="shared" si="263"/>
        <v>1.01</v>
      </c>
      <c r="AZ162">
        <f t="shared" si="263"/>
        <v>1.01</v>
      </c>
      <c r="BA162">
        <f t="shared" si="263"/>
        <v>1.01</v>
      </c>
      <c r="BB162">
        <f t="shared" si="263"/>
        <v>1.01</v>
      </c>
      <c r="BC162">
        <f t="shared" si="263"/>
        <v>1.01</v>
      </c>
      <c r="BD162">
        <f t="shared" si="263"/>
        <v>1.01</v>
      </c>
      <c r="BE162">
        <f t="shared" si="263"/>
        <v>1.0175000000000001</v>
      </c>
      <c r="BF162">
        <f t="shared" si="263"/>
        <v>1.01</v>
      </c>
      <c r="BG162">
        <f t="shared" si="263"/>
        <v>1.0175000000000001</v>
      </c>
      <c r="BH162">
        <f t="shared" si="263"/>
        <v>1.0175000000000001</v>
      </c>
      <c r="BI162">
        <f t="shared" si="263"/>
        <v>1.01</v>
      </c>
      <c r="BJ162">
        <f t="shared" si="263"/>
        <v>1.01</v>
      </c>
      <c r="BK162">
        <f t="shared" si="263"/>
        <v>0.99250000000000005</v>
      </c>
      <c r="BL162">
        <f t="shared" si="263"/>
        <v>1.01</v>
      </c>
      <c r="BM162">
        <f t="shared" si="263"/>
        <v>1.01</v>
      </c>
      <c r="BN162">
        <f t="shared" si="263"/>
        <v>0.99250000000000005</v>
      </c>
      <c r="BO162">
        <f t="shared" si="263"/>
        <v>0.99250000000000005</v>
      </c>
      <c r="BP162">
        <f t="shared" si="263"/>
        <v>1.0175000000000001</v>
      </c>
      <c r="BQ162">
        <f t="shared" si="263"/>
        <v>1.01</v>
      </c>
      <c r="BR162">
        <f t="shared" ref="BR162:CZ162" si="264">BR160</f>
        <v>1.0175000000000001</v>
      </c>
      <c r="BS162">
        <f t="shared" si="264"/>
        <v>1.01</v>
      </c>
      <c r="BT162">
        <f t="shared" si="264"/>
        <v>1.01</v>
      </c>
      <c r="BU162">
        <f t="shared" si="264"/>
        <v>1.0175000000000001</v>
      </c>
      <c r="BV162">
        <f t="shared" si="264"/>
        <v>1.01</v>
      </c>
      <c r="BW162">
        <f t="shared" si="264"/>
        <v>1.01</v>
      </c>
      <c r="BX162">
        <f t="shared" si="264"/>
        <v>1.01</v>
      </c>
      <c r="BY162">
        <f t="shared" si="264"/>
        <v>1.01</v>
      </c>
      <c r="BZ162">
        <f t="shared" si="264"/>
        <v>1.01</v>
      </c>
      <c r="CA162">
        <f t="shared" si="264"/>
        <v>1.01</v>
      </c>
      <c r="CB162">
        <f t="shared" si="264"/>
        <v>1.01</v>
      </c>
      <c r="CC162">
        <f t="shared" si="264"/>
        <v>1.01</v>
      </c>
      <c r="CD162">
        <f t="shared" si="264"/>
        <v>1.01</v>
      </c>
      <c r="CE162">
        <f t="shared" si="264"/>
        <v>1.01</v>
      </c>
      <c r="CF162">
        <f t="shared" si="264"/>
        <v>1.01</v>
      </c>
      <c r="CG162">
        <f t="shared" si="264"/>
        <v>1.0175000000000001</v>
      </c>
      <c r="CH162">
        <f t="shared" si="264"/>
        <v>0.99250000000000005</v>
      </c>
      <c r="CI162">
        <f t="shared" si="264"/>
        <v>1.01</v>
      </c>
      <c r="CJ162">
        <f t="shared" si="264"/>
        <v>1.01</v>
      </c>
      <c r="CK162">
        <f t="shared" si="264"/>
        <v>1.01</v>
      </c>
      <c r="CL162">
        <f t="shared" si="264"/>
        <v>1.01</v>
      </c>
      <c r="CM162">
        <f t="shared" si="264"/>
        <v>1.0175000000000001</v>
      </c>
      <c r="CN162">
        <f t="shared" si="264"/>
        <v>1.01</v>
      </c>
      <c r="CO162">
        <f t="shared" si="264"/>
        <v>1.01</v>
      </c>
      <c r="CP162">
        <f t="shared" si="264"/>
        <v>1.01</v>
      </c>
      <c r="CQ162">
        <f t="shared" si="264"/>
        <v>1.01</v>
      </c>
      <c r="CR162">
        <f t="shared" si="264"/>
        <v>1.01</v>
      </c>
      <c r="CS162">
        <f t="shared" si="264"/>
        <v>0.99250000000000005</v>
      </c>
      <c r="CT162">
        <f t="shared" si="264"/>
        <v>1.0175000000000001</v>
      </c>
      <c r="CU162">
        <f t="shared" si="264"/>
        <v>0.99250000000000005</v>
      </c>
      <c r="CV162">
        <f t="shared" si="264"/>
        <v>1.01</v>
      </c>
      <c r="CW162">
        <f t="shared" si="264"/>
        <v>0.99250000000000005</v>
      </c>
      <c r="CX162">
        <f t="shared" si="264"/>
        <v>0.99250000000000005</v>
      </c>
      <c r="CY162">
        <f t="shared" si="264"/>
        <v>1.0175000000000001</v>
      </c>
      <c r="CZ162">
        <f t="shared" si="264"/>
        <v>1.01</v>
      </c>
    </row>
    <row r="163" spans="4:104" x14ac:dyDescent="0.25">
      <c r="D163">
        <v>39</v>
      </c>
      <c r="E163" cm="1">
        <f t="array" ref="E163">marketImpact()/12 + 1</f>
        <v>1.0175000000000001</v>
      </c>
      <c r="F163" cm="1">
        <f t="array" ref="F163">marketImpact()/12 + 1</f>
        <v>1.01</v>
      </c>
      <c r="G163" cm="1">
        <f t="array" ref="G163">marketImpact()/12 + 1</f>
        <v>1.01</v>
      </c>
      <c r="H163" cm="1">
        <f t="array" ref="H163">marketImpact()/12 + 1</f>
        <v>1.01</v>
      </c>
      <c r="I163" cm="1">
        <f t="array" ref="I163">marketImpact()/12 + 1</f>
        <v>1.01</v>
      </c>
      <c r="J163" cm="1">
        <f t="array" ref="J163">marketImpact()/12 + 1</f>
        <v>1.01</v>
      </c>
      <c r="K163" cm="1">
        <f t="array" ref="K163">marketImpact()/12 + 1</f>
        <v>1.01</v>
      </c>
      <c r="L163" cm="1">
        <f t="array" ref="L163">marketImpact()/12 + 1</f>
        <v>1.01</v>
      </c>
      <c r="M163" cm="1">
        <f t="array" ref="M163">marketImpact()/12 + 1</f>
        <v>0.99250000000000005</v>
      </c>
      <c r="N163" cm="1">
        <f t="array" ref="N163">marketImpact()/12 + 1</f>
        <v>1.0175000000000001</v>
      </c>
      <c r="O163" cm="1">
        <f t="array" ref="O163">marketImpact()/12 + 1</f>
        <v>1.01</v>
      </c>
      <c r="P163" cm="1">
        <f t="array" ref="P163">marketImpact()/12 + 1</f>
        <v>1.01</v>
      </c>
      <c r="Q163" cm="1">
        <f t="array" ref="Q163">marketImpact()/12 + 1</f>
        <v>0.99250000000000005</v>
      </c>
      <c r="R163" cm="1">
        <f t="array" ref="R163">marketImpact()/12 + 1</f>
        <v>1.01</v>
      </c>
      <c r="S163" cm="1">
        <f t="array" ref="S163">marketImpact()/12 + 1</f>
        <v>1.01</v>
      </c>
      <c r="T163" cm="1">
        <f t="array" ref="T163">marketImpact()/12 + 1</f>
        <v>1.01</v>
      </c>
      <c r="U163" cm="1">
        <f t="array" ref="U163">marketImpact()/12 + 1</f>
        <v>1.01</v>
      </c>
      <c r="V163" cm="1">
        <f t="array" ref="V163">marketImpact()/12 + 1</f>
        <v>1.0175000000000001</v>
      </c>
      <c r="W163" cm="1">
        <f t="array" ref="W163">marketImpact()/12 + 1</f>
        <v>1.01</v>
      </c>
      <c r="X163" cm="1">
        <f t="array" ref="X163">marketImpact()/12 + 1</f>
        <v>1.0175000000000001</v>
      </c>
      <c r="Y163" cm="1">
        <f t="array" ref="Y163">marketImpact()/12 + 1</f>
        <v>1.01</v>
      </c>
      <c r="Z163" cm="1">
        <f t="array" ref="Z163">marketImpact()/12 + 1</f>
        <v>1.0175000000000001</v>
      </c>
      <c r="AA163" cm="1">
        <f t="array" ref="AA163">marketImpact()/12 + 1</f>
        <v>1.01</v>
      </c>
      <c r="AB163" cm="1">
        <f t="array" ref="AB163">marketImpact()/12 + 1</f>
        <v>1.01</v>
      </c>
      <c r="AC163" cm="1">
        <f t="array" ref="AC163">marketImpact()/12 + 1</f>
        <v>1.0175000000000001</v>
      </c>
      <c r="AD163" cm="1">
        <f t="array" ref="AD163">marketImpact()/12 + 1</f>
        <v>1.0175000000000001</v>
      </c>
      <c r="AE163" cm="1">
        <f t="array" ref="AE163">marketImpact()/12 + 1</f>
        <v>1.01</v>
      </c>
      <c r="AF163" cm="1">
        <f t="array" ref="AF163">marketImpact()/12 + 1</f>
        <v>1.01</v>
      </c>
      <c r="AG163" cm="1">
        <f t="array" ref="AG163">marketImpact()/12 + 1</f>
        <v>1.01</v>
      </c>
      <c r="AH163" cm="1">
        <f t="array" ref="AH163">marketImpact()/12 + 1</f>
        <v>1.0175000000000001</v>
      </c>
      <c r="AI163" cm="1">
        <f t="array" ref="AI163">marketImpact()/12 + 1</f>
        <v>1.01</v>
      </c>
      <c r="AJ163" cm="1">
        <f t="array" ref="AJ163">marketImpact()/12 + 1</f>
        <v>1.01</v>
      </c>
      <c r="AK163" cm="1">
        <f t="array" ref="AK163">marketImpact()/12 + 1</f>
        <v>1.01</v>
      </c>
      <c r="AL163" cm="1">
        <f t="array" ref="AL163">marketImpact()/12 + 1</f>
        <v>1.01</v>
      </c>
      <c r="AM163" cm="1">
        <f t="array" ref="AM163">marketImpact()/12 + 1</f>
        <v>1.01</v>
      </c>
      <c r="AN163" cm="1">
        <f t="array" ref="AN163">marketImpact()/12 + 1</f>
        <v>1.01</v>
      </c>
      <c r="AO163" cm="1">
        <f t="array" ref="AO163">marketImpact()/12 + 1</f>
        <v>1.01</v>
      </c>
      <c r="AP163" cm="1">
        <f t="array" ref="AP163">marketImpact()/12 + 1</f>
        <v>0.99250000000000005</v>
      </c>
      <c r="AQ163" cm="1">
        <f t="array" ref="AQ163">marketImpact()/12 + 1</f>
        <v>1.0175000000000001</v>
      </c>
      <c r="AR163" cm="1">
        <f t="array" ref="AR163">marketImpact()/12 + 1</f>
        <v>1.01</v>
      </c>
      <c r="AS163" cm="1">
        <f t="array" ref="AS163">marketImpact()/12 + 1</f>
        <v>1.01</v>
      </c>
      <c r="AT163" cm="1">
        <f t="array" ref="AT163">marketImpact()/12 + 1</f>
        <v>1.0175000000000001</v>
      </c>
      <c r="AU163" cm="1">
        <f t="array" ref="AU163">marketImpact()/12 + 1</f>
        <v>1.01</v>
      </c>
      <c r="AV163" cm="1">
        <f t="array" ref="AV163">marketImpact()/12 + 1</f>
        <v>1.01</v>
      </c>
      <c r="AW163" cm="1">
        <f t="array" ref="AW163">marketImpact()/12 + 1</f>
        <v>1.01</v>
      </c>
      <c r="AX163" cm="1">
        <f t="array" ref="AX163">marketImpact()/12 + 1</f>
        <v>1.01</v>
      </c>
      <c r="AY163" cm="1">
        <f t="array" ref="AY163">marketImpact()/12 + 1</f>
        <v>1.0175000000000001</v>
      </c>
      <c r="AZ163" cm="1">
        <f t="array" ref="AZ163">marketImpact()/12 + 1</f>
        <v>1.01</v>
      </c>
      <c r="BA163" cm="1">
        <f t="array" ref="BA163">marketImpact()/12 + 1</f>
        <v>1.0175000000000001</v>
      </c>
      <c r="BB163" cm="1">
        <f t="array" ref="BB163">marketImpact()/12 + 1</f>
        <v>1.01</v>
      </c>
      <c r="BC163" cm="1">
        <f t="array" ref="BC163">marketImpact()/12 + 1</f>
        <v>1.01</v>
      </c>
      <c r="BD163" cm="1">
        <f t="array" ref="BD163">marketImpact()/12 + 1</f>
        <v>1.0175000000000001</v>
      </c>
      <c r="BE163" cm="1">
        <f t="array" ref="BE163">marketImpact()/12 + 1</f>
        <v>1.01</v>
      </c>
      <c r="BF163" cm="1">
        <f t="array" ref="BF163">marketImpact()/12 + 1</f>
        <v>1.01</v>
      </c>
      <c r="BG163" cm="1">
        <f t="array" ref="BG163">marketImpact()/12 + 1</f>
        <v>1.01</v>
      </c>
      <c r="BH163" cm="1">
        <f t="array" ref="BH163">marketImpact()/12 + 1</f>
        <v>1.01</v>
      </c>
      <c r="BI163" cm="1">
        <f t="array" ref="BI163">marketImpact()/12 + 1</f>
        <v>1.01</v>
      </c>
      <c r="BJ163" cm="1">
        <f t="array" ref="BJ163">marketImpact()/12 + 1</f>
        <v>1.01</v>
      </c>
      <c r="BK163" cm="1">
        <f t="array" ref="BK163">marketImpact()/12 + 1</f>
        <v>1.01</v>
      </c>
      <c r="BL163" cm="1">
        <f t="array" ref="BL163">marketImpact()/12 + 1</f>
        <v>1.01</v>
      </c>
      <c r="BM163" cm="1">
        <f t="array" ref="BM163">marketImpact()/12 + 1</f>
        <v>1.01</v>
      </c>
      <c r="BN163" cm="1">
        <f t="array" ref="BN163">marketImpact()/12 + 1</f>
        <v>1.01</v>
      </c>
      <c r="BO163" cm="1">
        <f t="array" ref="BO163">marketImpact()/12 + 1</f>
        <v>1.0175000000000001</v>
      </c>
      <c r="BP163" cm="1">
        <f t="array" ref="BP163">marketImpact()/12 + 1</f>
        <v>1.01</v>
      </c>
      <c r="BQ163" cm="1">
        <f t="array" ref="BQ163">marketImpact()/12 + 1</f>
        <v>1.01</v>
      </c>
      <c r="BR163" cm="1">
        <f t="array" ref="BR163">marketImpact()/12 + 1</f>
        <v>1.01</v>
      </c>
      <c r="BS163" cm="1">
        <f t="array" ref="BS163">marketImpact()/12 + 1</f>
        <v>0.99250000000000005</v>
      </c>
      <c r="BT163" cm="1">
        <f t="array" ref="BT163">marketImpact()/12 + 1</f>
        <v>1.0175000000000001</v>
      </c>
      <c r="BU163" cm="1">
        <f t="array" ref="BU163">marketImpact()/12 + 1</f>
        <v>1.01</v>
      </c>
      <c r="BV163" cm="1">
        <f t="array" ref="BV163">marketImpact()/12 + 1</f>
        <v>1.01</v>
      </c>
      <c r="BW163" cm="1">
        <f t="array" ref="BW163">marketImpact()/12 + 1</f>
        <v>0.99250000000000005</v>
      </c>
      <c r="BX163" cm="1">
        <f t="array" ref="BX163">marketImpact()/12 + 1</f>
        <v>1.01</v>
      </c>
      <c r="BY163" cm="1">
        <f t="array" ref="BY163">marketImpact()/12 + 1</f>
        <v>1.01</v>
      </c>
      <c r="BZ163" cm="1">
        <f t="array" ref="BZ163">marketImpact()/12 + 1</f>
        <v>1.01</v>
      </c>
      <c r="CA163" cm="1">
        <f t="array" ref="CA163">marketImpact()/12 + 1</f>
        <v>0.99250000000000005</v>
      </c>
      <c r="CB163" cm="1">
        <f t="array" ref="CB163">marketImpact()/12 + 1</f>
        <v>1.01</v>
      </c>
      <c r="CC163" cm="1">
        <f t="array" ref="CC163">marketImpact()/12 + 1</f>
        <v>1.01</v>
      </c>
      <c r="CD163" cm="1">
        <f t="array" ref="CD163">marketImpact()/12 + 1</f>
        <v>1.01</v>
      </c>
      <c r="CE163" cm="1">
        <f t="array" ref="CE163">marketImpact()/12 + 1</f>
        <v>1.01</v>
      </c>
      <c r="CF163" cm="1">
        <f t="array" ref="CF163">marketImpact()/12 + 1</f>
        <v>0.99250000000000005</v>
      </c>
      <c r="CG163" cm="1">
        <f t="array" ref="CG163">marketImpact()/12 + 1</f>
        <v>1.01</v>
      </c>
      <c r="CH163" cm="1">
        <f t="array" ref="CH163">marketImpact()/12 + 1</f>
        <v>1.01</v>
      </c>
      <c r="CI163" cm="1">
        <f t="array" ref="CI163">marketImpact()/12 + 1</f>
        <v>1.0175000000000001</v>
      </c>
      <c r="CJ163" cm="1">
        <f t="array" ref="CJ163">marketImpact()/12 + 1</f>
        <v>1.01</v>
      </c>
      <c r="CK163" cm="1">
        <f t="array" ref="CK163">marketImpact()/12 + 1</f>
        <v>1.01</v>
      </c>
      <c r="CL163" cm="1">
        <f t="array" ref="CL163">marketImpact()/12 + 1</f>
        <v>1.01</v>
      </c>
      <c r="CM163" cm="1">
        <f t="array" ref="CM163">marketImpact()/12 + 1</f>
        <v>1.01</v>
      </c>
      <c r="CN163" cm="1">
        <f t="array" ref="CN163">marketImpact()/12 + 1</f>
        <v>1.01</v>
      </c>
      <c r="CO163" cm="1">
        <f t="array" ref="CO163">marketImpact()/12 + 1</f>
        <v>1.01</v>
      </c>
      <c r="CP163" cm="1">
        <f t="array" ref="CP163">marketImpact()/12 + 1</f>
        <v>1.0175000000000001</v>
      </c>
      <c r="CQ163" cm="1">
        <f t="array" ref="CQ163">marketImpact()/12 + 1</f>
        <v>1.01</v>
      </c>
      <c r="CR163" cm="1">
        <f t="array" ref="CR163">marketImpact()/12 + 1</f>
        <v>1.01</v>
      </c>
      <c r="CS163" cm="1">
        <f t="array" ref="CS163">marketImpact()/12 + 1</f>
        <v>1.0175000000000001</v>
      </c>
      <c r="CT163" cm="1">
        <f t="array" ref="CT163">marketImpact()/12 + 1</f>
        <v>1.01</v>
      </c>
      <c r="CU163" cm="1">
        <f t="array" ref="CU163">marketImpact()/12 + 1</f>
        <v>1.01</v>
      </c>
      <c r="CV163" cm="1">
        <f t="array" ref="CV163">marketImpact()/12 + 1</f>
        <v>1.01</v>
      </c>
      <c r="CW163" cm="1">
        <f t="array" ref="CW163">marketImpact()/12 + 1</f>
        <v>1.01</v>
      </c>
      <c r="CX163" cm="1">
        <f t="array" ref="CX163">marketImpact()/12 + 1</f>
        <v>1.01</v>
      </c>
      <c r="CY163" cm="1">
        <f t="array" ref="CY163">marketImpact()/12 + 1</f>
        <v>1.01</v>
      </c>
      <c r="CZ163" cm="1">
        <f t="array" ref="CZ163">marketImpact()/12 + 1</f>
        <v>1.01</v>
      </c>
    </row>
    <row r="164" spans="4:104" x14ac:dyDescent="0.25">
      <c r="D164">
        <v>40</v>
      </c>
      <c r="E164">
        <f t="shared" ref="E164:BP164" si="265">E163</f>
        <v>1.0175000000000001</v>
      </c>
      <c r="F164">
        <f t="shared" si="265"/>
        <v>1.01</v>
      </c>
      <c r="G164">
        <f t="shared" si="265"/>
        <v>1.01</v>
      </c>
      <c r="H164">
        <f t="shared" si="265"/>
        <v>1.01</v>
      </c>
      <c r="I164">
        <f t="shared" si="265"/>
        <v>1.01</v>
      </c>
      <c r="J164">
        <f t="shared" si="265"/>
        <v>1.01</v>
      </c>
      <c r="K164">
        <f t="shared" si="265"/>
        <v>1.01</v>
      </c>
      <c r="L164">
        <f t="shared" si="265"/>
        <v>1.01</v>
      </c>
      <c r="M164">
        <f t="shared" si="265"/>
        <v>0.99250000000000005</v>
      </c>
      <c r="N164">
        <f t="shared" si="265"/>
        <v>1.0175000000000001</v>
      </c>
      <c r="O164">
        <f t="shared" si="265"/>
        <v>1.01</v>
      </c>
      <c r="P164">
        <f t="shared" si="265"/>
        <v>1.01</v>
      </c>
      <c r="Q164">
        <f t="shared" si="265"/>
        <v>0.99250000000000005</v>
      </c>
      <c r="R164">
        <f t="shared" si="265"/>
        <v>1.01</v>
      </c>
      <c r="S164">
        <f t="shared" si="265"/>
        <v>1.01</v>
      </c>
      <c r="T164">
        <f t="shared" si="265"/>
        <v>1.01</v>
      </c>
      <c r="U164">
        <f t="shared" si="265"/>
        <v>1.01</v>
      </c>
      <c r="V164">
        <f t="shared" si="265"/>
        <v>1.0175000000000001</v>
      </c>
      <c r="W164">
        <f t="shared" si="265"/>
        <v>1.01</v>
      </c>
      <c r="X164">
        <f t="shared" si="265"/>
        <v>1.0175000000000001</v>
      </c>
      <c r="Y164">
        <f t="shared" si="265"/>
        <v>1.01</v>
      </c>
      <c r="Z164">
        <f t="shared" si="265"/>
        <v>1.0175000000000001</v>
      </c>
      <c r="AA164">
        <f t="shared" si="265"/>
        <v>1.01</v>
      </c>
      <c r="AB164">
        <f t="shared" si="265"/>
        <v>1.01</v>
      </c>
      <c r="AC164">
        <f t="shared" si="265"/>
        <v>1.0175000000000001</v>
      </c>
      <c r="AD164">
        <f t="shared" si="265"/>
        <v>1.0175000000000001</v>
      </c>
      <c r="AE164">
        <f t="shared" si="265"/>
        <v>1.01</v>
      </c>
      <c r="AF164">
        <f t="shared" si="265"/>
        <v>1.01</v>
      </c>
      <c r="AG164">
        <f t="shared" si="265"/>
        <v>1.01</v>
      </c>
      <c r="AH164">
        <f t="shared" si="265"/>
        <v>1.0175000000000001</v>
      </c>
      <c r="AI164">
        <f t="shared" si="265"/>
        <v>1.01</v>
      </c>
      <c r="AJ164">
        <f t="shared" si="265"/>
        <v>1.01</v>
      </c>
      <c r="AK164">
        <f t="shared" si="265"/>
        <v>1.01</v>
      </c>
      <c r="AL164">
        <f t="shared" si="265"/>
        <v>1.01</v>
      </c>
      <c r="AM164">
        <f t="shared" si="265"/>
        <v>1.01</v>
      </c>
      <c r="AN164">
        <f t="shared" si="265"/>
        <v>1.01</v>
      </c>
      <c r="AO164">
        <f t="shared" si="265"/>
        <v>1.01</v>
      </c>
      <c r="AP164">
        <f t="shared" si="265"/>
        <v>0.99250000000000005</v>
      </c>
      <c r="AQ164">
        <f t="shared" si="265"/>
        <v>1.0175000000000001</v>
      </c>
      <c r="AR164">
        <f t="shared" si="265"/>
        <v>1.01</v>
      </c>
      <c r="AS164">
        <f t="shared" si="265"/>
        <v>1.01</v>
      </c>
      <c r="AT164">
        <f t="shared" si="265"/>
        <v>1.0175000000000001</v>
      </c>
      <c r="AU164">
        <f t="shared" si="265"/>
        <v>1.01</v>
      </c>
      <c r="AV164">
        <f t="shared" si="265"/>
        <v>1.01</v>
      </c>
      <c r="AW164">
        <f t="shared" si="265"/>
        <v>1.01</v>
      </c>
      <c r="AX164">
        <f t="shared" si="265"/>
        <v>1.01</v>
      </c>
      <c r="AY164">
        <f t="shared" si="265"/>
        <v>1.0175000000000001</v>
      </c>
      <c r="AZ164">
        <f t="shared" si="265"/>
        <v>1.01</v>
      </c>
      <c r="BA164">
        <f t="shared" si="265"/>
        <v>1.0175000000000001</v>
      </c>
      <c r="BB164">
        <f t="shared" si="265"/>
        <v>1.01</v>
      </c>
      <c r="BC164">
        <f t="shared" si="265"/>
        <v>1.01</v>
      </c>
      <c r="BD164">
        <f t="shared" si="265"/>
        <v>1.0175000000000001</v>
      </c>
      <c r="BE164">
        <f t="shared" si="265"/>
        <v>1.01</v>
      </c>
      <c r="BF164">
        <f t="shared" si="265"/>
        <v>1.01</v>
      </c>
      <c r="BG164">
        <f t="shared" si="265"/>
        <v>1.01</v>
      </c>
      <c r="BH164">
        <f t="shared" si="265"/>
        <v>1.01</v>
      </c>
      <c r="BI164">
        <f t="shared" si="265"/>
        <v>1.01</v>
      </c>
      <c r="BJ164">
        <f t="shared" si="265"/>
        <v>1.01</v>
      </c>
      <c r="BK164">
        <f t="shared" si="265"/>
        <v>1.01</v>
      </c>
      <c r="BL164">
        <f t="shared" si="265"/>
        <v>1.01</v>
      </c>
      <c r="BM164">
        <f t="shared" si="265"/>
        <v>1.01</v>
      </c>
      <c r="BN164">
        <f t="shared" si="265"/>
        <v>1.01</v>
      </c>
      <c r="BO164">
        <f t="shared" si="265"/>
        <v>1.0175000000000001</v>
      </c>
      <c r="BP164">
        <f t="shared" si="265"/>
        <v>1.01</v>
      </c>
      <c r="BQ164">
        <f t="shared" ref="BQ164:CZ164" si="266">BQ163</f>
        <v>1.01</v>
      </c>
      <c r="BR164">
        <f t="shared" si="266"/>
        <v>1.01</v>
      </c>
      <c r="BS164">
        <f t="shared" si="266"/>
        <v>0.99250000000000005</v>
      </c>
      <c r="BT164">
        <f t="shared" si="266"/>
        <v>1.0175000000000001</v>
      </c>
      <c r="BU164">
        <f t="shared" si="266"/>
        <v>1.01</v>
      </c>
      <c r="BV164">
        <f t="shared" si="266"/>
        <v>1.01</v>
      </c>
      <c r="BW164">
        <f t="shared" si="266"/>
        <v>0.99250000000000005</v>
      </c>
      <c r="BX164">
        <f t="shared" si="266"/>
        <v>1.01</v>
      </c>
      <c r="BY164">
        <f t="shared" si="266"/>
        <v>1.01</v>
      </c>
      <c r="BZ164">
        <f t="shared" si="266"/>
        <v>1.01</v>
      </c>
      <c r="CA164">
        <f t="shared" si="266"/>
        <v>0.99250000000000005</v>
      </c>
      <c r="CB164">
        <f t="shared" si="266"/>
        <v>1.01</v>
      </c>
      <c r="CC164">
        <f t="shared" si="266"/>
        <v>1.01</v>
      </c>
      <c r="CD164">
        <f t="shared" si="266"/>
        <v>1.01</v>
      </c>
      <c r="CE164">
        <f t="shared" si="266"/>
        <v>1.01</v>
      </c>
      <c r="CF164">
        <f t="shared" si="266"/>
        <v>0.99250000000000005</v>
      </c>
      <c r="CG164">
        <f t="shared" si="266"/>
        <v>1.01</v>
      </c>
      <c r="CH164">
        <f t="shared" si="266"/>
        <v>1.01</v>
      </c>
      <c r="CI164">
        <f t="shared" si="266"/>
        <v>1.0175000000000001</v>
      </c>
      <c r="CJ164">
        <f t="shared" si="266"/>
        <v>1.01</v>
      </c>
      <c r="CK164">
        <f t="shared" si="266"/>
        <v>1.01</v>
      </c>
      <c r="CL164">
        <f t="shared" si="266"/>
        <v>1.01</v>
      </c>
      <c r="CM164">
        <f t="shared" si="266"/>
        <v>1.01</v>
      </c>
      <c r="CN164">
        <f t="shared" si="266"/>
        <v>1.01</v>
      </c>
      <c r="CO164">
        <f t="shared" si="266"/>
        <v>1.01</v>
      </c>
      <c r="CP164">
        <f t="shared" si="266"/>
        <v>1.0175000000000001</v>
      </c>
      <c r="CQ164">
        <f t="shared" si="266"/>
        <v>1.01</v>
      </c>
      <c r="CR164">
        <f t="shared" si="266"/>
        <v>1.01</v>
      </c>
      <c r="CS164">
        <f t="shared" si="266"/>
        <v>1.0175000000000001</v>
      </c>
      <c r="CT164">
        <f t="shared" si="266"/>
        <v>1.01</v>
      </c>
      <c r="CU164">
        <f t="shared" si="266"/>
        <v>1.01</v>
      </c>
      <c r="CV164">
        <f t="shared" si="266"/>
        <v>1.01</v>
      </c>
      <c r="CW164">
        <f t="shared" si="266"/>
        <v>1.01</v>
      </c>
      <c r="CX164">
        <f t="shared" si="266"/>
        <v>1.01</v>
      </c>
      <c r="CY164">
        <f t="shared" si="266"/>
        <v>1.01</v>
      </c>
      <c r="CZ164">
        <f t="shared" si="266"/>
        <v>1.01</v>
      </c>
    </row>
    <row r="165" spans="4:104" x14ac:dyDescent="0.25">
      <c r="D165">
        <v>41</v>
      </c>
      <c r="E165">
        <f t="shared" ref="E165" si="267">E163</f>
        <v>1.0175000000000001</v>
      </c>
      <c r="F165">
        <f t="shared" ref="F165:BQ165" si="268">F163</f>
        <v>1.01</v>
      </c>
      <c r="G165">
        <f t="shared" si="268"/>
        <v>1.01</v>
      </c>
      <c r="H165">
        <f t="shared" si="268"/>
        <v>1.01</v>
      </c>
      <c r="I165">
        <f t="shared" si="268"/>
        <v>1.01</v>
      </c>
      <c r="J165">
        <f t="shared" si="268"/>
        <v>1.01</v>
      </c>
      <c r="K165">
        <f t="shared" si="268"/>
        <v>1.01</v>
      </c>
      <c r="L165">
        <f t="shared" si="268"/>
        <v>1.01</v>
      </c>
      <c r="M165">
        <f t="shared" si="268"/>
        <v>0.99250000000000005</v>
      </c>
      <c r="N165">
        <f t="shared" si="268"/>
        <v>1.0175000000000001</v>
      </c>
      <c r="O165">
        <f t="shared" si="268"/>
        <v>1.01</v>
      </c>
      <c r="P165">
        <f t="shared" si="268"/>
        <v>1.01</v>
      </c>
      <c r="Q165">
        <f t="shared" si="268"/>
        <v>0.99250000000000005</v>
      </c>
      <c r="R165">
        <f t="shared" si="268"/>
        <v>1.01</v>
      </c>
      <c r="S165">
        <f t="shared" si="268"/>
        <v>1.01</v>
      </c>
      <c r="T165">
        <f t="shared" si="268"/>
        <v>1.01</v>
      </c>
      <c r="U165">
        <f t="shared" si="268"/>
        <v>1.01</v>
      </c>
      <c r="V165">
        <f t="shared" si="268"/>
        <v>1.0175000000000001</v>
      </c>
      <c r="W165">
        <f t="shared" si="268"/>
        <v>1.01</v>
      </c>
      <c r="X165">
        <f t="shared" si="268"/>
        <v>1.0175000000000001</v>
      </c>
      <c r="Y165">
        <f t="shared" si="268"/>
        <v>1.01</v>
      </c>
      <c r="Z165">
        <f t="shared" si="268"/>
        <v>1.0175000000000001</v>
      </c>
      <c r="AA165">
        <f t="shared" si="268"/>
        <v>1.01</v>
      </c>
      <c r="AB165">
        <f t="shared" si="268"/>
        <v>1.01</v>
      </c>
      <c r="AC165">
        <f t="shared" si="268"/>
        <v>1.0175000000000001</v>
      </c>
      <c r="AD165">
        <f t="shared" si="268"/>
        <v>1.0175000000000001</v>
      </c>
      <c r="AE165">
        <f t="shared" si="268"/>
        <v>1.01</v>
      </c>
      <c r="AF165">
        <f t="shared" si="268"/>
        <v>1.01</v>
      </c>
      <c r="AG165">
        <f t="shared" si="268"/>
        <v>1.01</v>
      </c>
      <c r="AH165">
        <f t="shared" si="268"/>
        <v>1.0175000000000001</v>
      </c>
      <c r="AI165">
        <f t="shared" si="268"/>
        <v>1.01</v>
      </c>
      <c r="AJ165">
        <f t="shared" si="268"/>
        <v>1.01</v>
      </c>
      <c r="AK165">
        <f t="shared" si="268"/>
        <v>1.01</v>
      </c>
      <c r="AL165">
        <f t="shared" si="268"/>
        <v>1.01</v>
      </c>
      <c r="AM165">
        <f t="shared" si="268"/>
        <v>1.01</v>
      </c>
      <c r="AN165">
        <f t="shared" si="268"/>
        <v>1.01</v>
      </c>
      <c r="AO165">
        <f t="shared" si="268"/>
        <v>1.01</v>
      </c>
      <c r="AP165">
        <f t="shared" si="268"/>
        <v>0.99250000000000005</v>
      </c>
      <c r="AQ165">
        <f t="shared" si="268"/>
        <v>1.0175000000000001</v>
      </c>
      <c r="AR165">
        <f t="shared" si="268"/>
        <v>1.01</v>
      </c>
      <c r="AS165">
        <f t="shared" si="268"/>
        <v>1.01</v>
      </c>
      <c r="AT165">
        <f t="shared" si="268"/>
        <v>1.0175000000000001</v>
      </c>
      <c r="AU165">
        <f t="shared" si="268"/>
        <v>1.01</v>
      </c>
      <c r="AV165">
        <f t="shared" si="268"/>
        <v>1.01</v>
      </c>
      <c r="AW165">
        <f t="shared" si="268"/>
        <v>1.01</v>
      </c>
      <c r="AX165">
        <f t="shared" si="268"/>
        <v>1.01</v>
      </c>
      <c r="AY165">
        <f t="shared" si="268"/>
        <v>1.0175000000000001</v>
      </c>
      <c r="AZ165">
        <f t="shared" si="268"/>
        <v>1.01</v>
      </c>
      <c r="BA165">
        <f t="shared" si="268"/>
        <v>1.0175000000000001</v>
      </c>
      <c r="BB165">
        <f t="shared" si="268"/>
        <v>1.01</v>
      </c>
      <c r="BC165">
        <f t="shared" si="268"/>
        <v>1.01</v>
      </c>
      <c r="BD165">
        <f t="shared" si="268"/>
        <v>1.0175000000000001</v>
      </c>
      <c r="BE165">
        <f t="shared" si="268"/>
        <v>1.01</v>
      </c>
      <c r="BF165">
        <f t="shared" si="268"/>
        <v>1.01</v>
      </c>
      <c r="BG165">
        <f t="shared" si="268"/>
        <v>1.01</v>
      </c>
      <c r="BH165">
        <f t="shared" si="268"/>
        <v>1.01</v>
      </c>
      <c r="BI165">
        <f t="shared" si="268"/>
        <v>1.01</v>
      </c>
      <c r="BJ165">
        <f t="shared" si="268"/>
        <v>1.01</v>
      </c>
      <c r="BK165">
        <f t="shared" si="268"/>
        <v>1.01</v>
      </c>
      <c r="BL165">
        <f t="shared" si="268"/>
        <v>1.01</v>
      </c>
      <c r="BM165">
        <f t="shared" si="268"/>
        <v>1.01</v>
      </c>
      <c r="BN165">
        <f t="shared" si="268"/>
        <v>1.01</v>
      </c>
      <c r="BO165">
        <f t="shared" si="268"/>
        <v>1.0175000000000001</v>
      </c>
      <c r="BP165">
        <f t="shared" si="268"/>
        <v>1.01</v>
      </c>
      <c r="BQ165">
        <f t="shared" si="268"/>
        <v>1.01</v>
      </c>
      <c r="BR165">
        <f t="shared" ref="BR165:CZ165" si="269">BR163</f>
        <v>1.01</v>
      </c>
      <c r="BS165">
        <f t="shared" si="269"/>
        <v>0.99250000000000005</v>
      </c>
      <c r="BT165">
        <f t="shared" si="269"/>
        <v>1.0175000000000001</v>
      </c>
      <c r="BU165">
        <f t="shared" si="269"/>
        <v>1.01</v>
      </c>
      <c r="BV165">
        <f t="shared" si="269"/>
        <v>1.01</v>
      </c>
      <c r="BW165">
        <f t="shared" si="269"/>
        <v>0.99250000000000005</v>
      </c>
      <c r="BX165">
        <f t="shared" si="269"/>
        <v>1.01</v>
      </c>
      <c r="BY165">
        <f t="shared" si="269"/>
        <v>1.01</v>
      </c>
      <c r="BZ165">
        <f t="shared" si="269"/>
        <v>1.01</v>
      </c>
      <c r="CA165">
        <f t="shared" si="269"/>
        <v>0.99250000000000005</v>
      </c>
      <c r="CB165">
        <f t="shared" si="269"/>
        <v>1.01</v>
      </c>
      <c r="CC165">
        <f t="shared" si="269"/>
        <v>1.01</v>
      </c>
      <c r="CD165">
        <f t="shared" si="269"/>
        <v>1.01</v>
      </c>
      <c r="CE165">
        <f t="shared" si="269"/>
        <v>1.01</v>
      </c>
      <c r="CF165">
        <f t="shared" si="269"/>
        <v>0.99250000000000005</v>
      </c>
      <c r="CG165">
        <f t="shared" si="269"/>
        <v>1.01</v>
      </c>
      <c r="CH165">
        <f t="shared" si="269"/>
        <v>1.01</v>
      </c>
      <c r="CI165">
        <f t="shared" si="269"/>
        <v>1.0175000000000001</v>
      </c>
      <c r="CJ165">
        <f t="shared" si="269"/>
        <v>1.01</v>
      </c>
      <c r="CK165">
        <f t="shared" si="269"/>
        <v>1.01</v>
      </c>
      <c r="CL165">
        <f t="shared" si="269"/>
        <v>1.01</v>
      </c>
      <c r="CM165">
        <f t="shared" si="269"/>
        <v>1.01</v>
      </c>
      <c r="CN165">
        <f t="shared" si="269"/>
        <v>1.01</v>
      </c>
      <c r="CO165">
        <f t="shared" si="269"/>
        <v>1.01</v>
      </c>
      <c r="CP165">
        <f t="shared" si="269"/>
        <v>1.0175000000000001</v>
      </c>
      <c r="CQ165">
        <f t="shared" si="269"/>
        <v>1.01</v>
      </c>
      <c r="CR165">
        <f t="shared" si="269"/>
        <v>1.01</v>
      </c>
      <c r="CS165">
        <f t="shared" si="269"/>
        <v>1.0175000000000001</v>
      </c>
      <c r="CT165">
        <f t="shared" si="269"/>
        <v>1.01</v>
      </c>
      <c r="CU165">
        <f t="shared" si="269"/>
        <v>1.01</v>
      </c>
      <c r="CV165">
        <f t="shared" si="269"/>
        <v>1.01</v>
      </c>
      <c r="CW165">
        <f t="shared" si="269"/>
        <v>1.01</v>
      </c>
      <c r="CX165">
        <f t="shared" si="269"/>
        <v>1.01</v>
      </c>
      <c r="CY165">
        <f t="shared" si="269"/>
        <v>1.01</v>
      </c>
      <c r="CZ165">
        <f t="shared" si="269"/>
        <v>1.01</v>
      </c>
    </row>
    <row r="166" spans="4:104" x14ac:dyDescent="0.25">
      <c r="D166">
        <v>42</v>
      </c>
      <c r="E166" cm="1">
        <f t="array" ref="E166">marketImpact()/12 + 1</f>
        <v>1.01</v>
      </c>
      <c r="F166" cm="1">
        <f t="array" ref="F166">marketImpact()/12 + 1</f>
        <v>1.01</v>
      </c>
      <c r="G166" cm="1">
        <f t="array" ref="G166">marketImpact()/12 + 1</f>
        <v>1.0175000000000001</v>
      </c>
      <c r="H166" cm="1">
        <f t="array" ref="H166">marketImpact()/12 + 1</f>
        <v>1.01</v>
      </c>
      <c r="I166" cm="1">
        <f t="array" ref="I166">marketImpact()/12 + 1</f>
        <v>0.99250000000000005</v>
      </c>
      <c r="J166" cm="1">
        <f t="array" ref="J166">marketImpact()/12 + 1</f>
        <v>1.01</v>
      </c>
      <c r="K166" cm="1">
        <f t="array" ref="K166">marketImpact()/12 + 1</f>
        <v>1.0175000000000001</v>
      </c>
      <c r="L166" cm="1">
        <f t="array" ref="L166">marketImpact()/12 + 1</f>
        <v>0.99250000000000005</v>
      </c>
      <c r="M166" cm="1">
        <f t="array" ref="M166">marketImpact()/12 + 1</f>
        <v>1.0175000000000001</v>
      </c>
      <c r="N166" cm="1">
        <f t="array" ref="N166">marketImpact()/12 + 1</f>
        <v>1.0175000000000001</v>
      </c>
      <c r="O166" cm="1">
        <f t="array" ref="O166">marketImpact()/12 + 1</f>
        <v>1.01</v>
      </c>
      <c r="P166" cm="1">
        <f t="array" ref="P166">marketImpact()/12 + 1</f>
        <v>1.01</v>
      </c>
      <c r="Q166" cm="1">
        <f t="array" ref="Q166">marketImpact()/12 + 1</f>
        <v>1.01</v>
      </c>
      <c r="R166" cm="1">
        <f t="array" ref="R166">marketImpact()/12 + 1</f>
        <v>1.0175000000000001</v>
      </c>
      <c r="S166" cm="1">
        <f t="array" ref="S166">marketImpact()/12 + 1</f>
        <v>1.01</v>
      </c>
      <c r="T166" cm="1">
        <f t="array" ref="T166">marketImpact()/12 + 1</f>
        <v>1.01</v>
      </c>
      <c r="U166" cm="1">
        <f t="array" ref="U166">marketImpact()/12 + 1</f>
        <v>1.01</v>
      </c>
      <c r="V166" cm="1">
        <f t="array" ref="V166">marketImpact()/12 + 1</f>
        <v>1.01</v>
      </c>
      <c r="W166" cm="1">
        <f t="array" ref="W166">marketImpact()/12 + 1</f>
        <v>1.01</v>
      </c>
      <c r="X166" cm="1">
        <f t="array" ref="X166">marketImpact()/12 + 1</f>
        <v>1.01</v>
      </c>
      <c r="Y166" cm="1">
        <f t="array" ref="Y166">marketImpact()/12 + 1</f>
        <v>1.0175000000000001</v>
      </c>
      <c r="Z166" cm="1">
        <f t="array" ref="Z166">marketImpact()/12 + 1</f>
        <v>1.01</v>
      </c>
      <c r="AA166" cm="1">
        <f t="array" ref="AA166">marketImpact()/12 + 1</f>
        <v>1.01</v>
      </c>
      <c r="AB166" cm="1">
        <f t="array" ref="AB166">marketImpact()/12 + 1</f>
        <v>1.01</v>
      </c>
      <c r="AC166" cm="1">
        <f t="array" ref="AC166">marketImpact()/12 + 1</f>
        <v>1.01</v>
      </c>
      <c r="AD166" cm="1">
        <f t="array" ref="AD166">marketImpact()/12 + 1</f>
        <v>1.01</v>
      </c>
      <c r="AE166" cm="1">
        <f t="array" ref="AE166">marketImpact()/12 + 1</f>
        <v>1.0175000000000001</v>
      </c>
      <c r="AF166" cm="1">
        <f t="array" ref="AF166">marketImpact()/12 + 1</f>
        <v>1.0175000000000001</v>
      </c>
      <c r="AG166" cm="1">
        <f t="array" ref="AG166">marketImpact()/12 + 1</f>
        <v>1.0175000000000001</v>
      </c>
      <c r="AH166" cm="1">
        <f t="array" ref="AH166">marketImpact()/12 + 1</f>
        <v>1.01</v>
      </c>
      <c r="AI166" cm="1">
        <f t="array" ref="AI166">marketImpact()/12 + 1</f>
        <v>0.99250000000000005</v>
      </c>
      <c r="AJ166" cm="1">
        <f t="array" ref="AJ166">marketImpact()/12 + 1</f>
        <v>1.01</v>
      </c>
      <c r="AK166" cm="1">
        <f t="array" ref="AK166">marketImpact()/12 + 1</f>
        <v>1.01</v>
      </c>
      <c r="AL166" cm="1">
        <f t="array" ref="AL166">marketImpact()/12 + 1</f>
        <v>1.01</v>
      </c>
      <c r="AM166" cm="1">
        <f t="array" ref="AM166">marketImpact()/12 + 1</f>
        <v>1.01</v>
      </c>
      <c r="AN166" cm="1">
        <f t="array" ref="AN166">marketImpact()/12 + 1</f>
        <v>1.01</v>
      </c>
      <c r="AO166" cm="1">
        <f t="array" ref="AO166">marketImpact()/12 + 1</f>
        <v>0.99250000000000005</v>
      </c>
      <c r="AP166" cm="1">
        <f t="array" ref="AP166">marketImpact()/12 + 1</f>
        <v>1.0175000000000001</v>
      </c>
      <c r="AQ166" cm="1">
        <f t="array" ref="AQ166">marketImpact()/12 + 1</f>
        <v>1.01</v>
      </c>
      <c r="AR166" cm="1">
        <f t="array" ref="AR166">marketImpact()/12 + 1</f>
        <v>1.01</v>
      </c>
      <c r="AS166" cm="1">
        <f t="array" ref="AS166">marketImpact()/12 + 1</f>
        <v>0.99250000000000005</v>
      </c>
      <c r="AT166" cm="1">
        <f t="array" ref="AT166">marketImpact()/12 + 1</f>
        <v>1.01</v>
      </c>
      <c r="AU166" cm="1">
        <f t="array" ref="AU166">marketImpact()/12 + 1</f>
        <v>1.0175000000000001</v>
      </c>
      <c r="AV166" cm="1">
        <f t="array" ref="AV166">marketImpact()/12 + 1</f>
        <v>1.01</v>
      </c>
      <c r="AW166" cm="1">
        <f t="array" ref="AW166">marketImpact()/12 + 1</f>
        <v>1.01</v>
      </c>
      <c r="AX166" cm="1">
        <f t="array" ref="AX166">marketImpact()/12 + 1</f>
        <v>1.01</v>
      </c>
      <c r="AY166" cm="1">
        <f t="array" ref="AY166">marketImpact()/12 + 1</f>
        <v>1.01</v>
      </c>
      <c r="AZ166" cm="1">
        <f t="array" ref="AZ166">marketImpact()/12 + 1</f>
        <v>1.01</v>
      </c>
      <c r="BA166" cm="1">
        <f t="array" ref="BA166">marketImpact()/12 + 1</f>
        <v>1.01</v>
      </c>
      <c r="BB166" cm="1">
        <f t="array" ref="BB166">marketImpact()/12 + 1</f>
        <v>1.01</v>
      </c>
      <c r="BC166" cm="1">
        <f t="array" ref="BC166">marketImpact()/12 + 1</f>
        <v>1.01</v>
      </c>
      <c r="BD166" cm="1">
        <f t="array" ref="BD166">marketImpact()/12 + 1</f>
        <v>1.01</v>
      </c>
      <c r="BE166" cm="1">
        <f t="array" ref="BE166">marketImpact()/12 + 1</f>
        <v>1.01</v>
      </c>
      <c r="BF166" cm="1">
        <f t="array" ref="BF166">marketImpact()/12 + 1</f>
        <v>1.01</v>
      </c>
      <c r="BG166" cm="1">
        <f t="array" ref="BG166">marketImpact()/12 + 1</f>
        <v>1.01</v>
      </c>
      <c r="BH166" cm="1">
        <f t="array" ref="BH166">marketImpact()/12 + 1</f>
        <v>1.0175000000000001</v>
      </c>
      <c r="BI166" cm="1">
        <f t="array" ref="BI166">marketImpact()/12 + 1</f>
        <v>1.01</v>
      </c>
      <c r="BJ166" cm="1">
        <f t="array" ref="BJ166">marketImpact()/12 + 1</f>
        <v>1.01</v>
      </c>
      <c r="BK166" cm="1">
        <f t="array" ref="BK166">marketImpact()/12 + 1</f>
        <v>1.01</v>
      </c>
      <c r="BL166" cm="1">
        <f t="array" ref="BL166">marketImpact()/12 + 1</f>
        <v>1.01</v>
      </c>
      <c r="BM166" cm="1">
        <f t="array" ref="BM166">marketImpact()/12 + 1</f>
        <v>1.01</v>
      </c>
      <c r="BN166" cm="1">
        <f t="array" ref="BN166">marketImpact()/12 + 1</f>
        <v>1.01</v>
      </c>
      <c r="BO166" cm="1">
        <f t="array" ref="BO166">marketImpact()/12 + 1</f>
        <v>1.01</v>
      </c>
      <c r="BP166" cm="1">
        <f t="array" ref="BP166">marketImpact()/12 + 1</f>
        <v>1.01</v>
      </c>
      <c r="BQ166" cm="1">
        <f t="array" ref="BQ166">marketImpact()/12 + 1</f>
        <v>1.01</v>
      </c>
      <c r="BR166" cm="1">
        <f t="array" ref="BR166">marketImpact()/12 + 1</f>
        <v>1.01</v>
      </c>
      <c r="BS166" cm="1">
        <f t="array" ref="BS166">marketImpact()/12 + 1</f>
        <v>1.01</v>
      </c>
      <c r="BT166" cm="1">
        <f t="array" ref="BT166">marketImpact()/12 + 1</f>
        <v>1.01</v>
      </c>
      <c r="BU166" cm="1">
        <f t="array" ref="BU166">marketImpact()/12 + 1</f>
        <v>1.01</v>
      </c>
      <c r="BV166" cm="1">
        <f t="array" ref="BV166">marketImpact()/12 + 1</f>
        <v>1.01</v>
      </c>
      <c r="BW166" cm="1">
        <f t="array" ref="BW166">marketImpact()/12 + 1</f>
        <v>1.01</v>
      </c>
      <c r="BX166" cm="1">
        <f t="array" ref="BX166">marketImpact()/12 + 1</f>
        <v>1.0175000000000001</v>
      </c>
      <c r="BY166" cm="1">
        <f t="array" ref="BY166">marketImpact()/12 + 1</f>
        <v>1.01</v>
      </c>
      <c r="BZ166" cm="1">
        <f t="array" ref="BZ166">marketImpact()/12 + 1</f>
        <v>1.01</v>
      </c>
      <c r="CA166" cm="1">
        <f t="array" ref="CA166">marketImpact()/12 + 1</f>
        <v>1.01</v>
      </c>
      <c r="CB166" cm="1">
        <f t="array" ref="CB166">marketImpact()/12 + 1</f>
        <v>1.01</v>
      </c>
      <c r="CC166" cm="1">
        <f t="array" ref="CC166">marketImpact()/12 + 1</f>
        <v>1.0175000000000001</v>
      </c>
      <c r="CD166" cm="1">
        <f t="array" ref="CD166">marketImpact()/12 + 1</f>
        <v>1.01</v>
      </c>
      <c r="CE166" cm="1">
        <f t="array" ref="CE166">marketImpact()/12 + 1</f>
        <v>1.01</v>
      </c>
      <c r="CF166" cm="1">
        <f t="array" ref="CF166">marketImpact()/12 + 1</f>
        <v>1.01</v>
      </c>
      <c r="CG166" cm="1">
        <f t="array" ref="CG166">marketImpact()/12 + 1</f>
        <v>1.01</v>
      </c>
      <c r="CH166" cm="1">
        <f t="array" ref="CH166">marketImpact()/12 + 1</f>
        <v>1.01</v>
      </c>
      <c r="CI166" cm="1">
        <f t="array" ref="CI166">marketImpact()/12 + 1</f>
        <v>1.01</v>
      </c>
      <c r="CJ166" cm="1">
        <f t="array" ref="CJ166">marketImpact()/12 + 1</f>
        <v>1.0175000000000001</v>
      </c>
      <c r="CK166" cm="1">
        <f t="array" ref="CK166">marketImpact()/12 + 1</f>
        <v>1.0175000000000001</v>
      </c>
      <c r="CL166" cm="1">
        <f t="array" ref="CL166">marketImpact()/12 + 1</f>
        <v>1.01</v>
      </c>
      <c r="CM166" cm="1">
        <f t="array" ref="CM166">marketImpact()/12 + 1</f>
        <v>1.0175000000000001</v>
      </c>
      <c r="CN166" cm="1">
        <f t="array" ref="CN166">marketImpact()/12 + 1</f>
        <v>1.01</v>
      </c>
      <c r="CO166" cm="1">
        <f t="array" ref="CO166">marketImpact()/12 + 1</f>
        <v>1.01</v>
      </c>
      <c r="CP166" cm="1">
        <f t="array" ref="CP166">marketImpact()/12 + 1</f>
        <v>1.01</v>
      </c>
      <c r="CQ166" cm="1">
        <f t="array" ref="CQ166">marketImpact()/12 + 1</f>
        <v>1.01</v>
      </c>
      <c r="CR166" cm="1">
        <f t="array" ref="CR166">marketImpact()/12 + 1</f>
        <v>1.01</v>
      </c>
      <c r="CS166" cm="1">
        <f t="array" ref="CS166">marketImpact()/12 + 1</f>
        <v>1.01</v>
      </c>
      <c r="CT166" cm="1">
        <f t="array" ref="CT166">marketImpact()/12 + 1</f>
        <v>1.0175000000000001</v>
      </c>
      <c r="CU166" cm="1">
        <f t="array" ref="CU166">marketImpact()/12 + 1</f>
        <v>1.01</v>
      </c>
      <c r="CV166" cm="1">
        <f t="array" ref="CV166">marketImpact()/12 + 1</f>
        <v>1.0175000000000001</v>
      </c>
      <c r="CW166" cm="1">
        <f t="array" ref="CW166">marketImpact()/12 + 1</f>
        <v>1.01</v>
      </c>
      <c r="CX166" cm="1">
        <f t="array" ref="CX166">marketImpact()/12 + 1</f>
        <v>1.01</v>
      </c>
      <c r="CY166" cm="1">
        <f t="array" ref="CY166">marketImpact()/12 + 1</f>
        <v>1.01</v>
      </c>
      <c r="CZ166" cm="1">
        <f t="array" ref="CZ166">marketImpact()/12 + 1</f>
        <v>1.01</v>
      </c>
    </row>
    <row r="167" spans="4:104" x14ac:dyDescent="0.25">
      <c r="D167">
        <v>43</v>
      </c>
      <c r="E167">
        <f t="shared" ref="E167:BP167" si="270">E166</f>
        <v>1.01</v>
      </c>
      <c r="F167">
        <f t="shared" si="270"/>
        <v>1.01</v>
      </c>
      <c r="G167">
        <f t="shared" si="270"/>
        <v>1.0175000000000001</v>
      </c>
      <c r="H167">
        <f t="shared" si="270"/>
        <v>1.01</v>
      </c>
      <c r="I167">
        <f t="shared" si="270"/>
        <v>0.99250000000000005</v>
      </c>
      <c r="J167">
        <f t="shared" si="270"/>
        <v>1.01</v>
      </c>
      <c r="K167">
        <f t="shared" si="270"/>
        <v>1.0175000000000001</v>
      </c>
      <c r="L167">
        <f t="shared" si="270"/>
        <v>0.99250000000000005</v>
      </c>
      <c r="M167">
        <f t="shared" si="270"/>
        <v>1.0175000000000001</v>
      </c>
      <c r="N167">
        <f t="shared" si="270"/>
        <v>1.0175000000000001</v>
      </c>
      <c r="O167">
        <f t="shared" si="270"/>
        <v>1.01</v>
      </c>
      <c r="P167">
        <f t="shared" si="270"/>
        <v>1.01</v>
      </c>
      <c r="Q167">
        <f t="shared" si="270"/>
        <v>1.01</v>
      </c>
      <c r="R167">
        <f t="shared" si="270"/>
        <v>1.0175000000000001</v>
      </c>
      <c r="S167">
        <f t="shared" si="270"/>
        <v>1.01</v>
      </c>
      <c r="T167">
        <f t="shared" si="270"/>
        <v>1.01</v>
      </c>
      <c r="U167">
        <f t="shared" si="270"/>
        <v>1.01</v>
      </c>
      <c r="V167">
        <f t="shared" si="270"/>
        <v>1.01</v>
      </c>
      <c r="W167">
        <f t="shared" si="270"/>
        <v>1.01</v>
      </c>
      <c r="X167">
        <f t="shared" si="270"/>
        <v>1.01</v>
      </c>
      <c r="Y167">
        <f t="shared" si="270"/>
        <v>1.0175000000000001</v>
      </c>
      <c r="Z167">
        <f t="shared" si="270"/>
        <v>1.01</v>
      </c>
      <c r="AA167">
        <f t="shared" si="270"/>
        <v>1.01</v>
      </c>
      <c r="AB167">
        <f t="shared" si="270"/>
        <v>1.01</v>
      </c>
      <c r="AC167">
        <f t="shared" si="270"/>
        <v>1.01</v>
      </c>
      <c r="AD167">
        <f t="shared" si="270"/>
        <v>1.01</v>
      </c>
      <c r="AE167">
        <f t="shared" si="270"/>
        <v>1.0175000000000001</v>
      </c>
      <c r="AF167">
        <f t="shared" si="270"/>
        <v>1.0175000000000001</v>
      </c>
      <c r="AG167">
        <f t="shared" si="270"/>
        <v>1.0175000000000001</v>
      </c>
      <c r="AH167">
        <f t="shared" si="270"/>
        <v>1.01</v>
      </c>
      <c r="AI167">
        <f t="shared" si="270"/>
        <v>0.99250000000000005</v>
      </c>
      <c r="AJ167">
        <f t="shared" si="270"/>
        <v>1.01</v>
      </c>
      <c r="AK167">
        <f t="shared" si="270"/>
        <v>1.01</v>
      </c>
      <c r="AL167">
        <f t="shared" si="270"/>
        <v>1.01</v>
      </c>
      <c r="AM167">
        <f t="shared" si="270"/>
        <v>1.01</v>
      </c>
      <c r="AN167">
        <f t="shared" si="270"/>
        <v>1.01</v>
      </c>
      <c r="AO167">
        <f t="shared" si="270"/>
        <v>0.99250000000000005</v>
      </c>
      <c r="AP167">
        <f t="shared" si="270"/>
        <v>1.0175000000000001</v>
      </c>
      <c r="AQ167">
        <f t="shared" si="270"/>
        <v>1.01</v>
      </c>
      <c r="AR167">
        <f t="shared" si="270"/>
        <v>1.01</v>
      </c>
      <c r="AS167">
        <f t="shared" si="270"/>
        <v>0.99250000000000005</v>
      </c>
      <c r="AT167">
        <f t="shared" si="270"/>
        <v>1.01</v>
      </c>
      <c r="AU167">
        <f t="shared" si="270"/>
        <v>1.0175000000000001</v>
      </c>
      <c r="AV167">
        <f t="shared" si="270"/>
        <v>1.01</v>
      </c>
      <c r="AW167">
        <f t="shared" si="270"/>
        <v>1.01</v>
      </c>
      <c r="AX167">
        <f t="shared" si="270"/>
        <v>1.01</v>
      </c>
      <c r="AY167">
        <f t="shared" si="270"/>
        <v>1.01</v>
      </c>
      <c r="AZ167">
        <f t="shared" si="270"/>
        <v>1.01</v>
      </c>
      <c r="BA167">
        <f t="shared" si="270"/>
        <v>1.01</v>
      </c>
      <c r="BB167">
        <f t="shared" si="270"/>
        <v>1.01</v>
      </c>
      <c r="BC167">
        <f t="shared" si="270"/>
        <v>1.01</v>
      </c>
      <c r="BD167">
        <f t="shared" si="270"/>
        <v>1.01</v>
      </c>
      <c r="BE167">
        <f t="shared" si="270"/>
        <v>1.01</v>
      </c>
      <c r="BF167">
        <f t="shared" si="270"/>
        <v>1.01</v>
      </c>
      <c r="BG167">
        <f t="shared" si="270"/>
        <v>1.01</v>
      </c>
      <c r="BH167">
        <f t="shared" si="270"/>
        <v>1.0175000000000001</v>
      </c>
      <c r="BI167">
        <f t="shared" si="270"/>
        <v>1.01</v>
      </c>
      <c r="BJ167">
        <f t="shared" si="270"/>
        <v>1.01</v>
      </c>
      <c r="BK167">
        <f t="shared" si="270"/>
        <v>1.01</v>
      </c>
      <c r="BL167">
        <f t="shared" si="270"/>
        <v>1.01</v>
      </c>
      <c r="BM167">
        <f t="shared" si="270"/>
        <v>1.01</v>
      </c>
      <c r="BN167">
        <f t="shared" si="270"/>
        <v>1.01</v>
      </c>
      <c r="BO167">
        <f t="shared" si="270"/>
        <v>1.01</v>
      </c>
      <c r="BP167">
        <f t="shared" si="270"/>
        <v>1.01</v>
      </c>
      <c r="BQ167">
        <f t="shared" ref="BQ167:CZ167" si="271">BQ166</f>
        <v>1.01</v>
      </c>
      <c r="BR167">
        <f t="shared" si="271"/>
        <v>1.01</v>
      </c>
      <c r="BS167">
        <f t="shared" si="271"/>
        <v>1.01</v>
      </c>
      <c r="BT167">
        <f t="shared" si="271"/>
        <v>1.01</v>
      </c>
      <c r="BU167">
        <f t="shared" si="271"/>
        <v>1.01</v>
      </c>
      <c r="BV167">
        <f t="shared" si="271"/>
        <v>1.01</v>
      </c>
      <c r="BW167">
        <f t="shared" si="271"/>
        <v>1.01</v>
      </c>
      <c r="BX167">
        <f t="shared" si="271"/>
        <v>1.0175000000000001</v>
      </c>
      <c r="BY167">
        <f t="shared" si="271"/>
        <v>1.01</v>
      </c>
      <c r="BZ167">
        <f t="shared" si="271"/>
        <v>1.01</v>
      </c>
      <c r="CA167">
        <f t="shared" si="271"/>
        <v>1.01</v>
      </c>
      <c r="CB167">
        <f t="shared" si="271"/>
        <v>1.01</v>
      </c>
      <c r="CC167">
        <f t="shared" si="271"/>
        <v>1.0175000000000001</v>
      </c>
      <c r="CD167">
        <f t="shared" si="271"/>
        <v>1.01</v>
      </c>
      <c r="CE167">
        <f t="shared" si="271"/>
        <v>1.01</v>
      </c>
      <c r="CF167">
        <f t="shared" si="271"/>
        <v>1.01</v>
      </c>
      <c r="CG167">
        <f t="shared" si="271"/>
        <v>1.01</v>
      </c>
      <c r="CH167">
        <f t="shared" si="271"/>
        <v>1.01</v>
      </c>
      <c r="CI167">
        <f t="shared" si="271"/>
        <v>1.01</v>
      </c>
      <c r="CJ167">
        <f t="shared" si="271"/>
        <v>1.0175000000000001</v>
      </c>
      <c r="CK167">
        <f t="shared" si="271"/>
        <v>1.0175000000000001</v>
      </c>
      <c r="CL167">
        <f t="shared" si="271"/>
        <v>1.01</v>
      </c>
      <c r="CM167">
        <f t="shared" si="271"/>
        <v>1.0175000000000001</v>
      </c>
      <c r="CN167">
        <f t="shared" si="271"/>
        <v>1.01</v>
      </c>
      <c r="CO167">
        <f t="shared" si="271"/>
        <v>1.01</v>
      </c>
      <c r="CP167">
        <f t="shared" si="271"/>
        <v>1.01</v>
      </c>
      <c r="CQ167">
        <f t="shared" si="271"/>
        <v>1.01</v>
      </c>
      <c r="CR167">
        <f t="shared" si="271"/>
        <v>1.01</v>
      </c>
      <c r="CS167">
        <f t="shared" si="271"/>
        <v>1.01</v>
      </c>
      <c r="CT167">
        <f t="shared" si="271"/>
        <v>1.0175000000000001</v>
      </c>
      <c r="CU167">
        <f t="shared" si="271"/>
        <v>1.01</v>
      </c>
      <c r="CV167">
        <f t="shared" si="271"/>
        <v>1.0175000000000001</v>
      </c>
      <c r="CW167">
        <f t="shared" si="271"/>
        <v>1.01</v>
      </c>
      <c r="CX167">
        <f t="shared" si="271"/>
        <v>1.01</v>
      </c>
      <c r="CY167">
        <f t="shared" si="271"/>
        <v>1.01</v>
      </c>
      <c r="CZ167">
        <f t="shared" si="271"/>
        <v>1.01</v>
      </c>
    </row>
    <row r="168" spans="4:104" x14ac:dyDescent="0.25">
      <c r="D168">
        <v>44</v>
      </c>
      <c r="E168">
        <f t="shared" ref="E168" si="272">E166</f>
        <v>1.01</v>
      </c>
      <c r="F168">
        <f t="shared" ref="F168:BQ168" si="273">F166</f>
        <v>1.01</v>
      </c>
      <c r="G168">
        <f t="shared" si="273"/>
        <v>1.0175000000000001</v>
      </c>
      <c r="H168">
        <f t="shared" si="273"/>
        <v>1.01</v>
      </c>
      <c r="I168">
        <f t="shared" si="273"/>
        <v>0.99250000000000005</v>
      </c>
      <c r="J168">
        <f t="shared" si="273"/>
        <v>1.01</v>
      </c>
      <c r="K168">
        <f t="shared" si="273"/>
        <v>1.0175000000000001</v>
      </c>
      <c r="L168">
        <f t="shared" si="273"/>
        <v>0.99250000000000005</v>
      </c>
      <c r="M168">
        <f t="shared" si="273"/>
        <v>1.0175000000000001</v>
      </c>
      <c r="N168">
        <f t="shared" si="273"/>
        <v>1.0175000000000001</v>
      </c>
      <c r="O168">
        <f t="shared" si="273"/>
        <v>1.01</v>
      </c>
      <c r="P168">
        <f t="shared" si="273"/>
        <v>1.01</v>
      </c>
      <c r="Q168">
        <f t="shared" si="273"/>
        <v>1.01</v>
      </c>
      <c r="R168">
        <f t="shared" si="273"/>
        <v>1.0175000000000001</v>
      </c>
      <c r="S168">
        <f t="shared" si="273"/>
        <v>1.01</v>
      </c>
      <c r="T168">
        <f t="shared" si="273"/>
        <v>1.01</v>
      </c>
      <c r="U168">
        <f t="shared" si="273"/>
        <v>1.01</v>
      </c>
      <c r="V168">
        <f t="shared" si="273"/>
        <v>1.01</v>
      </c>
      <c r="W168">
        <f t="shared" si="273"/>
        <v>1.01</v>
      </c>
      <c r="X168">
        <f t="shared" si="273"/>
        <v>1.01</v>
      </c>
      <c r="Y168">
        <f t="shared" si="273"/>
        <v>1.0175000000000001</v>
      </c>
      <c r="Z168">
        <f t="shared" si="273"/>
        <v>1.01</v>
      </c>
      <c r="AA168">
        <f t="shared" si="273"/>
        <v>1.01</v>
      </c>
      <c r="AB168">
        <f t="shared" si="273"/>
        <v>1.01</v>
      </c>
      <c r="AC168">
        <f t="shared" si="273"/>
        <v>1.01</v>
      </c>
      <c r="AD168">
        <f t="shared" si="273"/>
        <v>1.01</v>
      </c>
      <c r="AE168">
        <f t="shared" si="273"/>
        <v>1.0175000000000001</v>
      </c>
      <c r="AF168">
        <f t="shared" si="273"/>
        <v>1.0175000000000001</v>
      </c>
      <c r="AG168">
        <f t="shared" si="273"/>
        <v>1.0175000000000001</v>
      </c>
      <c r="AH168">
        <f t="shared" si="273"/>
        <v>1.01</v>
      </c>
      <c r="AI168">
        <f t="shared" si="273"/>
        <v>0.99250000000000005</v>
      </c>
      <c r="AJ168">
        <f t="shared" si="273"/>
        <v>1.01</v>
      </c>
      <c r="AK168">
        <f t="shared" si="273"/>
        <v>1.01</v>
      </c>
      <c r="AL168">
        <f t="shared" si="273"/>
        <v>1.01</v>
      </c>
      <c r="AM168">
        <f t="shared" si="273"/>
        <v>1.01</v>
      </c>
      <c r="AN168">
        <f t="shared" si="273"/>
        <v>1.01</v>
      </c>
      <c r="AO168">
        <f t="shared" si="273"/>
        <v>0.99250000000000005</v>
      </c>
      <c r="AP168">
        <f t="shared" si="273"/>
        <v>1.0175000000000001</v>
      </c>
      <c r="AQ168">
        <f t="shared" si="273"/>
        <v>1.01</v>
      </c>
      <c r="AR168">
        <f t="shared" si="273"/>
        <v>1.01</v>
      </c>
      <c r="AS168">
        <f t="shared" si="273"/>
        <v>0.99250000000000005</v>
      </c>
      <c r="AT168">
        <f t="shared" si="273"/>
        <v>1.01</v>
      </c>
      <c r="AU168">
        <f t="shared" si="273"/>
        <v>1.0175000000000001</v>
      </c>
      <c r="AV168">
        <f t="shared" si="273"/>
        <v>1.01</v>
      </c>
      <c r="AW168">
        <f t="shared" si="273"/>
        <v>1.01</v>
      </c>
      <c r="AX168">
        <f t="shared" si="273"/>
        <v>1.01</v>
      </c>
      <c r="AY168">
        <f t="shared" si="273"/>
        <v>1.01</v>
      </c>
      <c r="AZ168">
        <f t="shared" si="273"/>
        <v>1.01</v>
      </c>
      <c r="BA168">
        <f t="shared" si="273"/>
        <v>1.01</v>
      </c>
      <c r="BB168">
        <f t="shared" si="273"/>
        <v>1.01</v>
      </c>
      <c r="BC168">
        <f t="shared" si="273"/>
        <v>1.01</v>
      </c>
      <c r="BD168">
        <f t="shared" si="273"/>
        <v>1.01</v>
      </c>
      <c r="BE168">
        <f t="shared" si="273"/>
        <v>1.01</v>
      </c>
      <c r="BF168">
        <f t="shared" si="273"/>
        <v>1.01</v>
      </c>
      <c r="BG168">
        <f t="shared" si="273"/>
        <v>1.01</v>
      </c>
      <c r="BH168">
        <f t="shared" si="273"/>
        <v>1.0175000000000001</v>
      </c>
      <c r="BI168">
        <f t="shared" si="273"/>
        <v>1.01</v>
      </c>
      <c r="BJ168">
        <f t="shared" si="273"/>
        <v>1.01</v>
      </c>
      <c r="BK168">
        <f t="shared" si="273"/>
        <v>1.01</v>
      </c>
      <c r="BL168">
        <f t="shared" si="273"/>
        <v>1.01</v>
      </c>
      <c r="BM168">
        <f t="shared" si="273"/>
        <v>1.01</v>
      </c>
      <c r="BN168">
        <f t="shared" si="273"/>
        <v>1.01</v>
      </c>
      <c r="BO168">
        <f t="shared" si="273"/>
        <v>1.01</v>
      </c>
      <c r="BP168">
        <f t="shared" si="273"/>
        <v>1.01</v>
      </c>
      <c r="BQ168">
        <f t="shared" si="273"/>
        <v>1.01</v>
      </c>
      <c r="BR168">
        <f t="shared" ref="BR168:CZ168" si="274">BR166</f>
        <v>1.01</v>
      </c>
      <c r="BS168">
        <f t="shared" si="274"/>
        <v>1.01</v>
      </c>
      <c r="BT168">
        <f t="shared" si="274"/>
        <v>1.01</v>
      </c>
      <c r="BU168">
        <f t="shared" si="274"/>
        <v>1.01</v>
      </c>
      <c r="BV168">
        <f t="shared" si="274"/>
        <v>1.01</v>
      </c>
      <c r="BW168">
        <f t="shared" si="274"/>
        <v>1.01</v>
      </c>
      <c r="BX168">
        <f t="shared" si="274"/>
        <v>1.0175000000000001</v>
      </c>
      <c r="BY168">
        <f t="shared" si="274"/>
        <v>1.01</v>
      </c>
      <c r="BZ168">
        <f t="shared" si="274"/>
        <v>1.01</v>
      </c>
      <c r="CA168">
        <f t="shared" si="274"/>
        <v>1.01</v>
      </c>
      <c r="CB168">
        <f t="shared" si="274"/>
        <v>1.01</v>
      </c>
      <c r="CC168">
        <f t="shared" si="274"/>
        <v>1.0175000000000001</v>
      </c>
      <c r="CD168">
        <f t="shared" si="274"/>
        <v>1.01</v>
      </c>
      <c r="CE168">
        <f t="shared" si="274"/>
        <v>1.01</v>
      </c>
      <c r="CF168">
        <f t="shared" si="274"/>
        <v>1.01</v>
      </c>
      <c r="CG168">
        <f t="shared" si="274"/>
        <v>1.01</v>
      </c>
      <c r="CH168">
        <f t="shared" si="274"/>
        <v>1.01</v>
      </c>
      <c r="CI168">
        <f t="shared" si="274"/>
        <v>1.01</v>
      </c>
      <c r="CJ168">
        <f t="shared" si="274"/>
        <v>1.0175000000000001</v>
      </c>
      <c r="CK168">
        <f t="shared" si="274"/>
        <v>1.0175000000000001</v>
      </c>
      <c r="CL168">
        <f t="shared" si="274"/>
        <v>1.01</v>
      </c>
      <c r="CM168">
        <f t="shared" si="274"/>
        <v>1.0175000000000001</v>
      </c>
      <c r="CN168">
        <f t="shared" si="274"/>
        <v>1.01</v>
      </c>
      <c r="CO168">
        <f t="shared" si="274"/>
        <v>1.01</v>
      </c>
      <c r="CP168">
        <f t="shared" si="274"/>
        <v>1.01</v>
      </c>
      <c r="CQ168">
        <f t="shared" si="274"/>
        <v>1.01</v>
      </c>
      <c r="CR168">
        <f t="shared" si="274"/>
        <v>1.01</v>
      </c>
      <c r="CS168">
        <f t="shared" si="274"/>
        <v>1.01</v>
      </c>
      <c r="CT168">
        <f t="shared" si="274"/>
        <v>1.0175000000000001</v>
      </c>
      <c r="CU168">
        <f t="shared" si="274"/>
        <v>1.01</v>
      </c>
      <c r="CV168">
        <f t="shared" si="274"/>
        <v>1.0175000000000001</v>
      </c>
      <c r="CW168">
        <f t="shared" si="274"/>
        <v>1.01</v>
      </c>
      <c r="CX168">
        <f t="shared" si="274"/>
        <v>1.01</v>
      </c>
      <c r="CY168">
        <f t="shared" si="274"/>
        <v>1.01</v>
      </c>
      <c r="CZ168">
        <f t="shared" si="274"/>
        <v>1.01</v>
      </c>
    </row>
    <row r="169" spans="4:104" x14ac:dyDescent="0.25">
      <c r="D169">
        <v>45</v>
      </c>
      <c r="E169" cm="1">
        <f t="array" ref="E169">marketImpact()/12 + 1</f>
        <v>1.01</v>
      </c>
      <c r="F169" cm="1">
        <f t="array" ref="F169">marketImpact()/12 + 1</f>
        <v>1.0175000000000001</v>
      </c>
      <c r="G169" cm="1">
        <f t="array" ref="G169">marketImpact()/12 + 1</f>
        <v>1.0175000000000001</v>
      </c>
      <c r="H169" cm="1">
        <f t="array" ref="H169">marketImpact()/12 + 1</f>
        <v>1.0175000000000001</v>
      </c>
      <c r="I169" cm="1">
        <f t="array" ref="I169">marketImpact()/12 + 1</f>
        <v>1.01</v>
      </c>
      <c r="J169" cm="1">
        <f t="array" ref="J169">marketImpact()/12 + 1</f>
        <v>1.01</v>
      </c>
      <c r="K169" cm="1">
        <f t="array" ref="K169">marketImpact()/12 + 1</f>
        <v>1.01</v>
      </c>
      <c r="L169" cm="1">
        <f t="array" ref="L169">marketImpact()/12 + 1</f>
        <v>1.0175000000000001</v>
      </c>
      <c r="M169" cm="1">
        <f t="array" ref="M169">marketImpact()/12 + 1</f>
        <v>1.0175000000000001</v>
      </c>
      <c r="N169" cm="1">
        <f t="array" ref="N169">marketImpact()/12 + 1</f>
        <v>1.01</v>
      </c>
      <c r="O169" cm="1">
        <f t="array" ref="O169">marketImpact()/12 + 1</f>
        <v>1.01</v>
      </c>
      <c r="P169" cm="1">
        <f t="array" ref="P169">marketImpact()/12 + 1</f>
        <v>1.01</v>
      </c>
      <c r="Q169" cm="1">
        <f t="array" ref="Q169">marketImpact()/12 + 1</f>
        <v>1.01</v>
      </c>
      <c r="R169" cm="1">
        <f t="array" ref="R169">marketImpact()/12 + 1</f>
        <v>1.0175000000000001</v>
      </c>
      <c r="S169" cm="1">
        <f t="array" ref="S169">marketImpact()/12 + 1</f>
        <v>1.0175000000000001</v>
      </c>
      <c r="T169" cm="1">
        <f t="array" ref="T169">marketImpact()/12 + 1</f>
        <v>1.01</v>
      </c>
      <c r="U169" cm="1">
        <f t="array" ref="U169">marketImpact()/12 + 1</f>
        <v>1.0175000000000001</v>
      </c>
      <c r="V169" cm="1">
        <f t="array" ref="V169">marketImpact()/12 + 1</f>
        <v>1.01</v>
      </c>
      <c r="W169" cm="1">
        <f t="array" ref="W169">marketImpact()/12 + 1</f>
        <v>1.01</v>
      </c>
      <c r="X169" cm="1">
        <f t="array" ref="X169">marketImpact()/12 + 1</f>
        <v>1.0175000000000001</v>
      </c>
      <c r="Y169" cm="1">
        <f t="array" ref="Y169">marketImpact()/12 + 1</f>
        <v>0.99250000000000005</v>
      </c>
      <c r="Z169" cm="1">
        <f t="array" ref="Z169">marketImpact()/12 + 1</f>
        <v>1.01</v>
      </c>
      <c r="AA169" cm="1">
        <f t="array" ref="AA169">marketImpact()/12 + 1</f>
        <v>1.01</v>
      </c>
      <c r="AB169" cm="1">
        <f t="array" ref="AB169">marketImpact()/12 + 1</f>
        <v>1.01</v>
      </c>
      <c r="AC169" cm="1">
        <f t="array" ref="AC169">marketImpact()/12 + 1</f>
        <v>1.01</v>
      </c>
      <c r="AD169" cm="1">
        <f t="array" ref="AD169">marketImpact()/12 + 1</f>
        <v>1.01</v>
      </c>
      <c r="AE169" cm="1">
        <f t="array" ref="AE169">marketImpact()/12 + 1</f>
        <v>1.01</v>
      </c>
      <c r="AF169" cm="1">
        <f t="array" ref="AF169">marketImpact()/12 + 1</f>
        <v>1.01</v>
      </c>
      <c r="AG169" cm="1">
        <f t="array" ref="AG169">marketImpact()/12 + 1</f>
        <v>1.01</v>
      </c>
      <c r="AH169" cm="1">
        <f t="array" ref="AH169">marketImpact()/12 + 1</f>
        <v>1.0175000000000001</v>
      </c>
      <c r="AI169" cm="1">
        <f t="array" ref="AI169">marketImpact()/12 + 1</f>
        <v>1.01</v>
      </c>
      <c r="AJ169" cm="1">
        <f t="array" ref="AJ169">marketImpact()/12 + 1</f>
        <v>1.01</v>
      </c>
      <c r="AK169" cm="1">
        <f t="array" ref="AK169">marketImpact()/12 + 1</f>
        <v>1.01</v>
      </c>
      <c r="AL169" cm="1">
        <f t="array" ref="AL169">marketImpact()/12 + 1</f>
        <v>1.01</v>
      </c>
      <c r="AM169" cm="1">
        <f t="array" ref="AM169">marketImpact()/12 + 1</f>
        <v>1.01</v>
      </c>
      <c r="AN169" cm="1">
        <f t="array" ref="AN169">marketImpact()/12 + 1</f>
        <v>1.01</v>
      </c>
      <c r="AO169" cm="1">
        <f t="array" ref="AO169">marketImpact()/12 + 1</f>
        <v>1.01</v>
      </c>
      <c r="AP169" cm="1">
        <f t="array" ref="AP169">marketImpact()/12 + 1</f>
        <v>1.01</v>
      </c>
      <c r="AQ169" cm="1">
        <f t="array" ref="AQ169">marketImpact()/12 + 1</f>
        <v>1.01</v>
      </c>
      <c r="AR169" cm="1">
        <f t="array" ref="AR169">marketImpact()/12 + 1</f>
        <v>1.01</v>
      </c>
      <c r="AS169" cm="1">
        <f t="array" ref="AS169">marketImpact()/12 + 1</f>
        <v>1.01</v>
      </c>
      <c r="AT169" cm="1">
        <f t="array" ref="AT169">marketImpact()/12 + 1</f>
        <v>1.01</v>
      </c>
      <c r="AU169" cm="1">
        <f t="array" ref="AU169">marketImpact()/12 + 1</f>
        <v>1.0175000000000001</v>
      </c>
      <c r="AV169" cm="1">
        <f t="array" ref="AV169">marketImpact()/12 + 1</f>
        <v>1.0175000000000001</v>
      </c>
      <c r="AW169" cm="1">
        <f t="array" ref="AW169">marketImpact()/12 + 1</f>
        <v>1.01</v>
      </c>
      <c r="AX169" cm="1">
        <f t="array" ref="AX169">marketImpact()/12 + 1</f>
        <v>0.99250000000000005</v>
      </c>
      <c r="AY169" cm="1">
        <f t="array" ref="AY169">marketImpact()/12 + 1</f>
        <v>1.01</v>
      </c>
      <c r="AZ169" cm="1">
        <f t="array" ref="AZ169">marketImpact()/12 + 1</f>
        <v>1.01</v>
      </c>
      <c r="BA169" cm="1">
        <f t="array" ref="BA169">marketImpact()/12 + 1</f>
        <v>1.0175000000000001</v>
      </c>
      <c r="BB169" cm="1">
        <f t="array" ref="BB169">marketImpact()/12 + 1</f>
        <v>1.01</v>
      </c>
      <c r="BC169" cm="1">
        <f t="array" ref="BC169">marketImpact()/12 + 1</f>
        <v>1.01</v>
      </c>
      <c r="BD169" cm="1">
        <f t="array" ref="BD169">marketImpact()/12 + 1</f>
        <v>1.01</v>
      </c>
      <c r="BE169" cm="1">
        <f t="array" ref="BE169">marketImpact()/12 + 1</f>
        <v>1.01</v>
      </c>
      <c r="BF169" cm="1">
        <f t="array" ref="BF169">marketImpact()/12 + 1</f>
        <v>1.01</v>
      </c>
      <c r="BG169" cm="1">
        <f t="array" ref="BG169">marketImpact()/12 + 1</f>
        <v>0.99250000000000005</v>
      </c>
      <c r="BH169" cm="1">
        <f t="array" ref="BH169">marketImpact()/12 + 1</f>
        <v>1.01</v>
      </c>
      <c r="BI169" cm="1">
        <f t="array" ref="BI169">marketImpact()/12 + 1</f>
        <v>1.01</v>
      </c>
      <c r="BJ169" cm="1">
        <f t="array" ref="BJ169">marketImpact()/12 + 1</f>
        <v>1.0175000000000001</v>
      </c>
      <c r="BK169" cm="1">
        <f t="array" ref="BK169">marketImpact()/12 + 1</f>
        <v>1.01</v>
      </c>
      <c r="BL169" cm="1">
        <f t="array" ref="BL169">marketImpact()/12 + 1</f>
        <v>1.0175000000000001</v>
      </c>
      <c r="BM169" cm="1">
        <f t="array" ref="BM169">marketImpact()/12 + 1</f>
        <v>0.99250000000000005</v>
      </c>
      <c r="BN169" cm="1">
        <f t="array" ref="BN169">marketImpact()/12 + 1</f>
        <v>1.01</v>
      </c>
      <c r="BO169" cm="1">
        <f t="array" ref="BO169">marketImpact()/12 + 1</f>
        <v>1.0175000000000001</v>
      </c>
      <c r="BP169" cm="1">
        <f t="array" ref="BP169">marketImpact()/12 + 1</f>
        <v>1.01</v>
      </c>
      <c r="BQ169" cm="1">
        <f t="array" ref="BQ169">marketImpact()/12 + 1</f>
        <v>1.0175000000000001</v>
      </c>
      <c r="BR169" cm="1">
        <f t="array" ref="BR169">marketImpact()/12 + 1</f>
        <v>1.01</v>
      </c>
      <c r="BS169" cm="1">
        <f t="array" ref="BS169">marketImpact()/12 + 1</f>
        <v>1.01</v>
      </c>
      <c r="BT169" cm="1">
        <f t="array" ref="BT169">marketImpact()/12 + 1</f>
        <v>1.01</v>
      </c>
      <c r="BU169" cm="1">
        <f t="array" ref="BU169">marketImpact()/12 + 1</f>
        <v>1.01</v>
      </c>
      <c r="BV169" cm="1">
        <f t="array" ref="BV169">marketImpact()/12 + 1</f>
        <v>0.99250000000000005</v>
      </c>
      <c r="BW169" cm="1">
        <f t="array" ref="BW169">marketImpact()/12 + 1</f>
        <v>1.01</v>
      </c>
      <c r="BX169" cm="1">
        <f t="array" ref="BX169">marketImpact()/12 + 1</f>
        <v>1.0175000000000001</v>
      </c>
      <c r="BY169" cm="1">
        <f t="array" ref="BY169">marketImpact()/12 + 1</f>
        <v>1.01</v>
      </c>
      <c r="BZ169" cm="1">
        <f t="array" ref="BZ169">marketImpact()/12 + 1</f>
        <v>1.01</v>
      </c>
      <c r="CA169" cm="1">
        <f t="array" ref="CA169">marketImpact()/12 + 1</f>
        <v>1.01</v>
      </c>
      <c r="CB169" cm="1">
        <f t="array" ref="CB169">marketImpact()/12 + 1</f>
        <v>0.99250000000000005</v>
      </c>
      <c r="CC169" cm="1">
        <f t="array" ref="CC169">marketImpact()/12 + 1</f>
        <v>1.01</v>
      </c>
      <c r="CD169" cm="1">
        <f t="array" ref="CD169">marketImpact()/12 + 1</f>
        <v>0.99250000000000005</v>
      </c>
      <c r="CE169" cm="1">
        <f t="array" ref="CE169">marketImpact()/12 + 1</f>
        <v>1.01</v>
      </c>
      <c r="CF169" cm="1">
        <f t="array" ref="CF169">marketImpact()/12 + 1</f>
        <v>1.0175000000000001</v>
      </c>
      <c r="CG169" cm="1">
        <f t="array" ref="CG169">marketImpact()/12 + 1</f>
        <v>1.0175000000000001</v>
      </c>
      <c r="CH169" cm="1">
        <f t="array" ref="CH169">marketImpact()/12 + 1</f>
        <v>1.01</v>
      </c>
      <c r="CI169" cm="1">
        <f t="array" ref="CI169">marketImpact()/12 + 1</f>
        <v>1.01</v>
      </c>
      <c r="CJ169" cm="1">
        <f t="array" ref="CJ169">marketImpact()/12 + 1</f>
        <v>1.01</v>
      </c>
      <c r="CK169" cm="1">
        <f t="array" ref="CK169">marketImpact()/12 + 1</f>
        <v>1.01</v>
      </c>
      <c r="CL169" cm="1">
        <f t="array" ref="CL169">marketImpact()/12 + 1</f>
        <v>1.0175000000000001</v>
      </c>
      <c r="CM169" cm="1">
        <f t="array" ref="CM169">marketImpact()/12 + 1</f>
        <v>1.01</v>
      </c>
      <c r="CN169" cm="1">
        <f t="array" ref="CN169">marketImpact()/12 + 1</f>
        <v>1.01</v>
      </c>
      <c r="CO169" cm="1">
        <f t="array" ref="CO169">marketImpact()/12 + 1</f>
        <v>1.01</v>
      </c>
      <c r="CP169" cm="1">
        <f t="array" ref="CP169">marketImpact()/12 + 1</f>
        <v>1.01</v>
      </c>
      <c r="CQ169" cm="1">
        <f t="array" ref="CQ169">marketImpact()/12 + 1</f>
        <v>1.01</v>
      </c>
      <c r="CR169" cm="1">
        <f t="array" ref="CR169">marketImpact()/12 + 1</f>
        <v>1.01</v>
      </c>
      <c r="CS169" cm="1">
        <f t="array" ref="CS169">marketImpact()/12 + 1</f>
        <v>1.01</v>
      </c>
      <c r="CT169" cm="1">
        <f t="array" ref="CT169">marketImpact()/12 + 1</f>
        <v>0.99250000000000005</v>
      </c>
      <c r="CU169" cm="1">
        <f t="array" ref="CU169">marketImpact()/12 + 1</f>
        <v>1.01</v>
      </c>
      <c r="CV169" cm="1">
        <f t="array" ref="CV169">marketImpact()/12 + 1</f>
        <v>1.0175000000000001</v>
      </c>
      <c r="CW169" cm="1">
        <f t="array" ref="CW169">marketImpact()/12 + 1</f>
        <v>1.0175000000000001</v>
      </c>
      <c r="CX169" cm="1">
        <f t="array" ref="CX169">marketImpact()/12 + 1</f>
        <v>1.01</v>
      </c>
      <c r="CY169" cm="1">
        <f t="array" ref="CY169">marketImpact()/12 + 1</f>
        <v>1.01</v>
      </c>
      <c r="CZ169" cm="1">
        <f t="array" ref="CZ169">marketImpact()/12 + 1</f>
        <v>1.01</v>
      </c>
    </row>
    <row r="170" spans="4:104" x14ac:dyDescent="0.25">
      <c r="D170">
        <v>46</v>
      </c>
      <c r="E170">
        <f t="shared" ref="E170:BP170" si="275">E169</f>
        <v>1.01</v>
      </c>
      <c r="F170">
        <f t="shared" si="275"/>
        <v>1.0175000000000001</v>
      </c>
      <c r="G170">
        <f t="shared" si="275"/>
        <v>1.0175000000000001</v>
      </c>
      <c r="H170">
        <f t="shared" si="275"/>
        <v>1.0175000000000001</v>
      </c>
      <c r="I170">
        <f t="shared" si="275"/>
        <v>1.01</v>
      </c>
      <c r="J170">
        <f t="shared" si="275"/>
        <v>1.01</v>
      </c>
      <c r="K170">
        <f t="shared" si="275"/>
        <v>1.01</v>
      </c>
      <c r="L170">
        <f t="shared" si="275"/>
        <v>1.0175000000000001</v>
      </c>
      <c r="M170">
        <f t="shared" si="275"/>
        <v>1.0175000000000001</v>
      </c>
      <c r="N170">
        <f t="shared" si="275"/>
        <v>1.01</v>
      </c>
      <c r="O170">
        <f t="shared" si="275"/>
        <v>1.01</v>
      </c>
      <c r="P170">
        <f t="shared" si="275"/>
        <v>1.01</v>
      </c>
      <c r="Q170">
        <f t="shared" si="275"/>
        <v>1.01</v>
      </c>
      <c r="R170">
        <f t="shared" si="275"/>
        <v>1.0175000000000001</v>
      </c>
      <c r="S170">
        <f t="shared" si="275"/>
        <v>1.0175000000000001</v>
      </c>
      <c r="T170">
        <f t="shared" si="275"/>
        <v>1.01</v>
      </c>
      <c r="U170">
        <f t="shared" si="275"/>
        <v>1.0175000000000001</v>
      </c>
      <c r="V170">
        <f t="shared" si="275"/>
        <v>1.01</v>
      </c>
      <c r="W170">
        <f t="shared" si="275"/>
        <v>1.01</v>
      </c>
      <c r="X170">
        <f t="shared" si="275"/>
        <v>1.0175000000000001</v>
      </c>
      <c r="Y170">
        <f t="shared" si="275"/>
        <v>0.99250000000000005</v>
      </c>
      <c r="Z170">
        <f t="shared" si="275"/>
        <v>1.01</v>
      </c>
      <c r="AA170">
        <f t="shared" si="275"/>
        <v>1.01</v>
      </c>
      <c r="AB170">
        <f t="shared" si="275"/>
        <v>1.01</v>
      </c>
      <c r="AC170">
        <f t="shared" si="275"/>
        <v>1.01</v>
      </c>
      <c r="AD170">
        <f t="shared" si="275"/>
        <v>1.01</v>
      </c>
      <c r="AE170">
        <f t="shared" si="275"/>
        <v>1.01</v>
      </c>
      <c r="AF170">
        <f t="shared" si="275"/>
        <v>1.01</v>
      </c>
      <c r="AG170">
        <f t="shared" si="275"/>
        <v>1.01</v>
      </c>
      <c r="AH170">
        <f t="shared" si="275"/>
        <v>1.0175000000000001</v>
      </c>
      <c r="AI170">
        <f t="shared" si="275"/>
        <v>1.01</v>
      </c>
      <c r="AJ170">
        <f t="shared" si="275"/>
        <v>1.01</v>
      </c>
      <c r="AK170">
        <f t="shared" si="275"/>
        <v>1.01</v>
      </c>
      <c r="AL170">
        <f t="shared" si="275"/>
        <v>1.01</v>
      </c>
      <c r="AM170">
        <f t="shared" si="275"/>
        <v>1.01</v>
      </c>
      <c r="AN170">
        <f t="shared" si="275"/>
        <v>1.01</v>
      </c>
      <c r="AO170">
        <f t="shared" si="275"/>
        <v>1.01</v>
      </c>
      <c r="AP170">
        <f t="shared" si="275"/>
        <v>1.01</v>
      </c>
      <c r="AQ170">
        <f t="shared" si="275"/>
        <v>1.01</v>
      </c>
      <c r="AR170">
        <f t="shared" si="275"/>
        <v>1.01</v>
      </c>
      <c r="AS170">
        <f t="shared" si="275"/>
        <v>1.01</v>
      </c>
      <c r="AT170">
        <f t="shared" si="275"/>
        <v>1.01</v>
      </c>
      <c r="AU170">
        <f t="shared" si="275"/>
        <v>1.0175000000000001</v>
      </c>
      <c r="AV170">
        <f t="shared" si="275"/>
        <v>1.0175000000000001</v>
      </c>
      <c r="AW170">
        <f t="shared" si="275"/>
        <v>1.01</v>
      </c>
      <c r="AX170">
        <f t="shared" si="275"/>
        <v>0.99250000000000005</v>
      </c>
      <c r="AY170">
        <f t="shared" si="275"/>
        <v>1.01</v>
      </c>
      <c r="AZ170">
        <f t="shared" si="275"/>
        <v>1.01</v>
      </c>
      <c r="BA170">
        <f t="shared" si="275"/>
        <v>1.0175000000000001</v>
      </c>
      <c r="BB170">
        <f t="shared" si="275"/>
        <v>1.01</v>
      </c>
      <c r="BC170">
        <f t="shared" si="275"/>
        <v>1.01</v>
      </c>
      <c r="BD170">
        <f t="shared" si="275"/>
        <v>1.01</v>
      </c>
      <c r="BE170">
        <f t="shared" si="275"/>
        <v>1.01</v>
      </c>
      <c r="BF170">
        <f t="shared" si="275"/>
        <v>1.01</v>
      </c>
      <c r="BG170">
        <f t="shared" si="275"/>
        <v>0.99250000000000005</v>
      </c>
      <c r="BH170">
        <f t="shared" si="275"/>
        <v>1.01</v>
      </c>
      <c r="BI170">
        <f t="shared" si="275"/>
        <v>1.01</v>
      </c>
      <c r="BJ170">
        <f t="shared" si="275"/>
        <v>1.0175000000000001</v>
      </c>
      <c r="BK170">
        <f t="shared" si="275"/>
        <v>1.01</v>
      </c>
      <c r="BL170">
        <f t="shared" si="275"/>
        <v>1.0175000000000001</v>
      </c>
      <c r="BM170">
        <f t="shared" si="275"/>
        <v>0.99250000000000005</v>
      </c>
      <c r="BN170">
        <f t="shared" si="275"/>
        <v>1.01</v>
      </c>
      <c r="BO170">
        <f t="shared" si="275"/>
        <v>1.0175000000000001</v>
      </c>
      <c r="BP170">
        <f t="shared" si="275"/>
        <v>1.01</v>
      </c>
      <c r="BQ170">
        <f t="shared" ref="BQ170:CZ170" si="276">BQ169</f>
        <v>1.0175000000000001</v>
      </c>
      <c r="BR170">
        <f t="shared" si="276"/>
        <v>1.01</v>
      </c>
      <c r="BS170">
        <f t="shared" si="276"/>
        <v>1.01</v>
      </c>
      <c r="BT170">
        <f t="shared" si="276"/>
        <v>1.01</v>
      </c>
      <c r="BU170">
        <f t="shared" si="276"/>
        <v>1.01</v>
      </c>
      <c r="BV170">
        <f t="shared" si="276"/>
        <v>0.99250000000000005</v>
      </c>
      <c r="BW170">
        <f t="shared" si="276"/>
        <v>1.01</v>
      </c>
      <c r="BX170">
        <f t="shared" si="276"/>
        <v>1.0175000000000001</v>
      </c>
      <c r="BY170">
        <f t="shared" si="276"/>
        <v>1.01</v>
      </c>
      <c r="BZ170">
        <f t="shared" si="276"/>
        <v>1.01</v>
      </c>
      <c r="CA170">
        <f t="shared" si="276"/>
        <v>1.01</v>
      </c>
      <c r="CB170">
        <f t="shared" si="276"/>
        <v>0.99250000000000005</v>
      </c>
      <c r="CC170">
        <f t="shared" si="276"/>
        <v>1.01</v>
      </c>
      <c r="CD170">
        <f t="shared" si="276"/>
        <v>0.99250000000000005</v>
      </c>
      <c r="CE170">
        <f t="shared" si="276"/>
        <v>1.01</v>
      </c>
      <c r="CF170">
        <f t="shared" si="276"/>
        <v>1.0175000000000001</v>
      </c>
      <c r="CG170">
        <f t="shared" si="276"/>
        <v>1.0175000000000001</v>
      </c>
      <c r="CH170">
        <f t="shared" si="276"/>
        <v>1.01</v>
      </c>
      <c r="CI170">
        <f t="shared" si="276"/>
        <v>1.01</v>
      </c>
      <c r="CJ170">
        <f t="shared" si="276"/>
        <v>1.01</v>
      </c>
      <c r="CK170">
        <f t="shared" si="276"/>
        <v>1.01</v>
      </c>
      <c r="CL170">
        <f t="shared" si="276"/>
        <v>1.0175000000000001</v>
      </c>
      <c r="CM170">
        <f t="shared" si="276"/>
        <v>1.01</v>
      </c>
      <c r="CN170">
        <f t="shared" si="276"/>
        <v>1.01</v>
      </c>
      <c r="CO170">
        <f t="shared" si="276"/>
        <v>1.01</v>
      </c>
      <c r="CP170">
        <f t="shared" si="276"/>
        <v>1.01</v>
      </c>
      <c r="CQ170">
        <f t="shared" si="276"/>
        <v>1.01</v>
      </c>
      <c r="CR170">
        <f t="shared" si="276"/>
        <v>1.01</v>
      </c>
      <c r="CS170">
        <f t="shared" si="276"/>
        <v>1.01</v>
      </c>
      <c r="CT170">
        <f t="shared" si="276"/>
        <v>0.99250000000000005</v>
      </c>
      <c r="CU170">
        <f t="shared" si="276"/>
        <v>1.01</v>
      </c>
      <c r="CV170">
        <f t="shared" si="276"/>
        <v>1.0175000000000001</v>
      </c>
      <c r="CW170">
        <f t="shared" si="276"/>
        <v>1.0175000000000001</v>
      </c>
      <c r="CX170">
        <f t="shared" si="276"/>
        <v>1.01</v>
      </c>
      <c r="CY170">
        <f t="shared" si="276"/>
        <v>1.01</v>
      </c>
      <c r="CZ170">
        <f t="shared" si="276"/>
        <v>1.01</v>
      </c>
    </row>
    <row r="171" spans="4:104" x14ac:dyDescent="0.25">
      <c r="D171">
        <v>47</v>
      </c>
      <c r="E171">
        <f t="shared" ref="E171" si="277">E169</f>
        <v>1.01</v>
      </c>
      <c r="F171">
        <f t="shared" ref="F171:BQ171" si="278">F169</f>
        <v>1.0175000000000001</v>
      </c>
      <c r="G171">
        <f t="shared" si="278"/>
        <v>1.0175000000000001</v>
      </c>
      <c r="H171">
        <f t="shared" si="278"/>
        <v>1.0175000000000001</v>
      </c>
      <c r="I171">
        <f t="shared" si="278"/>
        <v>1.01</v>
      </c>
      <c r="J171">
        <f t="shared" si="278"/>
        <v>1.01</v>
      </c>
      <c r="K171">
        <f t="shared" si="278"/>
        <v>1.01</v>
      </c>
      <c r="L171">
        <f t="shared" si="278"/>
        <v>1.0175000000000001</v>
      </c>
      <c r="M171">
        <f t="shared" si="278"/>
        <v>1.0175000000000001</v>
      </c>
      <c r="N171">
        <f t="shared" si="278"/>
        <v>1.01</v>
      </c>
      <c r="O171">
        <f t="shared" si="278"/>
        <v>1.01</v>
      </c>
      <c r="P171">
        <f t="shared" si="278"/>
        <v>1.01</v>
      </c>
      <c r="Q171">
        <f t="shared" si="278"/>
        <v>1.01</v>
      </c>
      <c r="R171">
        <f t="shared" si="278"/>
        <v>1.0175000000000001</v>
      </c>
      <c r="S171">
        <f t="shared" si="278"/>
        <v>1.0175000000000001</v>
      </c>
      <c r="T171">
        <f t="shared" si="278"/>
        <v>1.01</v>
      </c>
      <c r="U171">
        <f t="shared" si="278"/>
        <v>1.0175000000000001</v>
      </c>
      <c r="V171">
        <f t="shared" si="278"/>
        <v>1.01</v>
      </c>
      <c r="W171">
        <f t="shared" si="278"/>
        <v>1.01</v>
      </c>
      <c r="X171">
        <f t="shared" si="278"/>
        <v>1.0175000000000001</v>
      </c>
      <c r="Y171">
        <f t="shared" si="278"/>
        <v>0.99250000000000005</v>
      </c>
      <c r="Z171">
        <f t="shared" si="278"/>
        <v>1.01</v>
      </c>
      <c r="AA171">
        <f t="shared" si="278"/>
        <v>1.01</v>
      </c>
      <c r="AB171">
        <f t="shared" si="278"/>
        <v>1.01</v>
      </c>
      <c r="AC171">
        <f t="shared" si="278"/>
        <v>1.01</v>
      </c>
      <c r="AD171">
        <f t="shared" si="278"/>
        <v>1.01</v>
      </c>
      <c r="AE171">
        <f t="shared" si="278"/>
        <v>1.01</v>
      </c>
      <c r="AF171">
        <f t="shared" si="278"/>
        <v>1.01</v>
      </c>
      <c r="AG171">
        <f t="shared" si="278"/>
        <v>1.01</v>
      </c>
      <c r="AH171">
        <f t="shared" si="278"/>
        <v>1.0175000000000001</v>
      </c>
      <c r="AI171">
        <f t="shared" si="278"/>
        <v>1.01</v>
      </c>
      <c r="AJ171">
        <f t="shared" si="278"/>
        <v>1.01</v>
      </c>
      <c r="AK171">
        <f t="shared" si="278"/>
        <v>1.01</v>
      </c>
      <c r="AL171">
        <f t="shared" si="278"/>
        <v>1.01</v>
      </c>
      <c r="AM171">
        <f t="shared" si="278"/>
        <v>1.01</v>
      </c>
      <c r="AN171">
        <f t="shared" si="278"/>
        <v>1.01</v>
      </c>
      <c r="AO171">
        <f t="shared" si="278"/>
        <v>1.01</v>
      </c>
      <c r="AP171">
        <f t="shared" si="278"/>
        <v>1.01</v>
      </c>
      <c r="AQ171">
        <f t="shared" si="278"/>
        <v>1.01</v>
      </c>
      <c r="AR171">
        <f t="shared" si="278"/>
        <v>1.01</v>
      </c>
      <c r="AS171">
        <f t="shared" si="278"/>
        <v>1.01</v>
      </c>
      <c r="AT171">
        <f t="shared" si="278"/>
        <v>1.01</v>
      </c>
      <c r="AU171">
        <f t="shared" si="278"/>
        <v>1.0175000000000001</v>
      </c>
      <c r="AV171">
        <f t="shared" si="278"/>
        <v>1.0175000000000001</v>
      </c>
      <c r="AW171">
        <f t="shared" si="278"/>
        <v>1.01</v>
      </c>
      <c r="AX171">
        <f t="shared" si="278"/>
        <v>0.99250000000000005</v>
      </c>
      <c r="AY171">
        <f t="shared" si="278"/>
        <v>1.01</v>
      </c>
      <c r="AZ171">
        <f t="shared" si="278"/>
        <v>1.01</v>
      </c>
      <c r="BA171">
        <f t="shared" si="278"/>
        <v>1.0175000000000001</v>
      </c>
      <c r="BB171">
        <f t="shared" si="278"/>
        <v>1.01</v>
      </c>
      <c r="BC171">
        <f t="shared" si="278"/>
        <v>1.01</v>
      </c>
      <c r="BD171">
        <f t="shared" si="278"/>
        <v>1.01</v>
      </c>
      <c r="BE171">
        <f t="shared" si="278"/>
        <v>1.01</v>
      </c>
      <c r="BF171">
        <f t="shared" si="278"/>
        <v>1.01</v>
      </c>
      <c r="BG171">
        <f t="shared" si="278"/>
        <v>0.99250000000000005</v>
      </c>
      <c r="BH171">
        <f t="shared" si="278"/>
        <v>1.01</v>
      </c>
      <c r="BI171">
        <f t="shared" si="278"/>
        <v>1.01</v>
      </c>
      <c r="BJ171">
        <f t="shared" si="278"/>
        <v>1.0175000000000001</v>
      </c>
      <c r="BK171">
        <f t="shared" si="278"/>
        <v>1.01</v>
      </c>
      <c r="BL171">
        <f t="shared" si="278"/>
        <v>1.0175000000000001</v>
      </c>
      <c r="BM171">
        <f t="shared" si="278"/>
        <v>0.99250000000000005</v>
      </c>
      <c r="BN171">
        <f t="shared" si="278"/>
        <v>1.01</v>
      </c>
      <c r="BO171">
        <f t="shared" si="278"/>
        <v>1.0175000000000001</v>
      </c>
      <c r="BP171">
        <f t="shared" si="278"/>
        <v>1.01</v>
      </c>
      <c r="BQ171">
        <f t="shared" si="278"/>
        <v>1.0175000000000001</v>
      </c>
      <c r="BR171">
        <f t="shared" ref="BR171:CZ171" si="279">BR169</f>
        <v>1.01</v>
      </c>
      <c r="BS171">
        <f t="shared" si="279"/>
        <v>1.01</v>
      </c>
      <c r="BT171">
        <f t="shared" si="279"/>
        <v>1.01</v>
      </c>
      <c r="BU171">
        <f t="shared" si="279"/>
        <v>1.01</v>
      </c>
      <c r="BV171">
        <f t="shared" si="279"/>
        <v>0.99250000000000005</v>
      </c>
      <c r="BW171">
        <f t="shared" si="279"/>
        <v>1.01</v>
      </c>
      <c r="BX171">
        <f t="shared" si="279"/>
        <v>1.0175000000000001</v>
      </c>
      <c r="BY171">
        <f t="shared" si="279"/>
        <v>1.01</v>
      </c>
      <c r="BZ171">
        <f t="shared" si="279"/>
        <v>1.01</v>
      </c>
      <c r="CA171">
        <f t="shared" si="279"/>
        <v>1.01</v>
      </c>
      <c r="CB171">
        <f t="shared" si="279"/>
        <v>0.99250000000000005</v>
      </c>
      <c r="CC171">
        <f t="shared" si="279"/>
        <v>1.01</v>
      </c>
      <c r="CD171">
        <f t="shared" si="279"/>
        <v>0.99250000000000005</v>
      </c>
      <c r="CE171">
        <f t="shared" si="279"/>
        <v>1.01</v>
      </c>
      <c r="CF171">
        <f t="shared" si="279"/>
        <v>1.0175000000000001</v>
      </c>
      <c r="CG171">
        <f t="shared" si="279"/>
        <v>1.0175000000000001</v>
      </c>
      <c r="CH171">
        <f t="shared" si="279"/>
        <v>1.01</v>
      </c>
      <c r="CI171">
        <f t="shared" si="279"/>
        <v>1.01</v>
      </c>
      <c r="CJ171">
        <f t="shared" si="279"/>
        <v>1.01</v>
      </c>
      <c r="CK171">
        <f t="shared" si="279"/>
        <v>1.01</v>
      </c>
      <c r="CL171">
        <f t="shared" si="279"/>
        <v>1.0175000000000001</v>
      </c>
      <c r="CM171">
        <f t="shared" si="279"/>
        <v>1.01</v>
      </c>
      <c r="CN171">
        <f t="shared" si="279"/>
        <v>1.01</v>
      </c>
      <c r="CO171">
        <f t="shared" si="279"/>
        <v>1.01</v>
      </c>
      <c r="CP171">
        <f t="shared" si="279"/>
        <v>1.01</v>
      </c>
      <c r="CQ171">
        <f t="shared" si="279"/>
        <v>1.01</v>
      </c>
      <c r="CR171">
        <f t="shared" si="279"/>
        <v>1.01</v>
      </c>
      <c r="CS171">
        <f t="shared" si="279"/>
        <v>1.01</v>
      </c>
      <c r="CT171">
        <f t="shared" si="279"/>
        <v>0.99250000000000005</v>
      </c>
      <c r="CU171">
        <f t="shared" si="279"/>
        <v>1.01</v>
      </c>
      <c r="CV171">
        <f t="shared" si="279"/>
        <v>1.0175000000000001</v>
      </c>
      <c r="CW171">
        <f t="shared" si="279"/>
        <v>1.0175000000000001</v>
      </c>
      <c r="CX171">
        <f t="shared" si="279"/>
        <v>1.01</v>
      </c>
      <c r="CY171">
        <f t="shared" si="279"/>
        <v>1.01</v>
      </c>
      <c r="CZ171">
        <f t="shared" si="279"/>
        <v>1.01</v>
      </c>
    </row>
    <row r="172" spans="4:104" x14ac:dyDescent="0.25">
      <c r="D172">
        <v>48</v>
      </c>
      <c r="E172" cm="1">
        <f t="array" ref="E172">marketImpact()/12 + 1</f>
        <v>1.01</v>
      </c>
      <c r="F172" cm="1">
        <f t="array" ref="F172">marketImpact()/12 + 1</f>
        <v>1.01</v>
      </c>
      <c r="G172" cm="1">
        <f t="array" ref="G172">marketImpact()/12 + 1</f>
        <v>1.01</v>
      </c>
      <c r="H172" cm="1">
        <f t="array" ref="H172">marketImpact()/12 + 1</f>
        <v>1.0175000000000001</v>
      </c>
      <c r="I172" cm="1">
        <f t="array" ref="I172">marketImpact()/12 + 1</f>
        <v>1.01</v>
      </c>
      <c r="J172" cm="1">
        <f t="array" ref="J172">marketImpact()/12 + 1</f>
        <v>0.99250000000000005</v>
      </c>
      <c r="K172" cm="1">
        <f t="array" ref="K172">marketImpact()/12 + 1</f>
        <v>1.01</v>
      </c>
      <c r="L172" cm="1">
        <f t="array" ref="L172">marketImpact()/12 + 1</f>
        <v>1.01</v>
      </c>
      <c r="M172" cm="1">
        <f t="array" ref="M172">marketImpact()/12 + 1</f>
        <v>1.01</v>
      </c>
      <c r="N172" cm="1">
        <f t="array" ref="N172">marketImpact()/12 + 1</f>
        <v>1.0175000000000001</v>
      </c>
      <c r="O172" cm="1">
        <f t="array" ref="O172">marketImpact()/12 + 1</f>
        <v>1.0175000000000001</v>
      </c>
      <c r="P172" cm="1">
        <f t="array" ref="P172">marketImpact()/12 + 1</f>
        <v>1.0175000000000001</v>
      </c>
      <c r="Q172" cm="1">
        <f t="array" ref="Q172">marketImpact()/12 + 1</f>
        <v>1.0175000000000001</v>
      </c>
      <c r="R172" cm="1">
        <f t="array" ref="R172">marketImpact()/12 + 1</f>
        <v>1.01</v>
      </c>
      <c r="S172" cm="1">
        <f t="array" ref="S172">marketImpact()/12 + 1</f>
        <v>1.01</v>
      </c>
      <c r="T172" cm="1">
        <f t="array" ref="T172">marketImpact()/12 + 1</f>
        <v>1.01</v>
      </c>
      <c r="U172" cm="1">
        <f t="array" ref="U172">marketImpact()/12 + 1</f>
        <v>1.0175000000000001</v>
      </c>
      <c r="V172" cm="1">
        <f t="array" ref="V172">marketImpact()/12 + 1</f>
        <v>1.01</v>
      </c>
      <c r="W172" cm="1">
        <f t="array" ref="W172">marketImpact()/12 + 1</f>
        <v>1.0175000000000001</v>
      </c>
      <c r="X172" cm="1">
        <f t="array" ref="X172">marketImpact()/12 + 1</f>
        <v>1.01</v>
      </c>
      <c r="Y172" cm="1">
        <f t="array" ref="Y172">marketImpact()/12 + 1</f>
        <v>1.0175000000000001</v>
      </c>
      <c r="Z172" cm="1">
        <f t="array" ref="Z172">marketImpact()/12 + 1</f>
        <v>1.01</v>
      </c>
      <c r="AA172" cm="1">
        <f t="array" ref="AA172">marketImpact()/12 + 1</f>
        <v>1.01</v>
      </c>
      <c r="AB172" cm="1">
        <f t="array" ref="AB172">marketImpact()/12 + 1</f>
        <v>1.0175000000000001</v>
      </c>
      <c r="AC172" cm="1">
        <f t="array" ref="AC172">marketImpact()/12 + 1</f>
        <v>1.01</v>
      </c>
      <c r="AD172" cm="1">
        <f t="array" ref="AD172">marketImpact()/12 + 1</f>
        <v>1.0175000000000001</v>
      </c>
      <c r="AE172" cm="1">
        <f t="array" ref="AE172">marketImpact()/12 + 1</f>
        <v>0.99250000000000005</v>
      </c>
      <c r="AF172" cm="1">
        <f t="array" ref="AF172">marketImpact()/12 + 1</f>
        <v>1.01</v>
      </c>
      <c r="AG172" cm="1">
        <f t="array" ref="AG172">marketImpact()/12 + 1</f>
        <v>1.01</v>
      </c>
      <c r="AH172" cm="1">
        <f t="array" ref="AH172">marketImpact()/12 + 1</f>
        <v>1.01</v>
      </c>
      <c r="AI172" cm="1">
        <f t="array" ref="AI172">marketImpact()/12 + 1</f>
        <v>1.01</v>
      </c>
      <c r="AJ172" cm="1">
        <f t="array" ref="AJ172">marketImpact()/12 + 1</f>
        <v>1.01</v>
      </c>
      <c r="AK172" cm="1">
        <f t="array" ref="AK172">marketImpact()/12 + 1</f>
        <v>1.0175000000000001</v>
      </c>
      <c r="AL172" cm="1">
        <f t="array" ref="AL172">marketImpact()/12 + 1</f>
        <v>1.01</v>
      </c>
      <c r="AM172" cm="1">
        <f t="array" ref="AM172">marketImpact()/12 + 1</f>
        <v>1.01</v>
      </c>
      <c r="AN172" cm="1">
        <f t="array" ref="AN172">marketImpact()/12 + 1</f>
        <v>0.99250000000000005</v>
      </c>
      <c r="AO172" cm="1">
        <f t="array" ref="AO172">marketImpact()/12 + 1</f>
        <v>1.01</v>
      </c>
      <c r="AP172" cm="1">
        <f t="array" ref="AP172">marketImpact()/12 + 1</f>
        <v>1.01</v>
      </c>
      <c r="AQ172" cm="1">
        <f t="array" ref="AQ172">marketImpact()/12 + 1</f>
        <v>1.01</v>
      </c>
      <c r="AR172" cm="1">
        <f t="array" ref="AR172">marketImpact()/12 + 1</f>
        <v>1.01</v>
      </c>
      <c r="AS172" cm="1">
        <f t="array" ref="AS172">marketImpact()/12 + 1</f>
        <v>1.0175000000000001</v>
      </c>
      <c r="AT172" cm="1">
        <f t="array" ref="AT172">marketImpact()/12 + 1</f>
        <v>1.01</v>
      </c>
      <c r="AU172" cm="1">
        <f t="array" ref="AU172">marketImpact()/12 + 1</f>
        <v>1.0175000000000001</v>
      </c>
      <c r="AV172" cm="1">
        <f t="array" ref="AV172">marketImpact()/12 + 1</f>
        <v>1.01</v>
      </c>
      <c r="AW172" cm="1">
        <f t="array" ref="AW172">marketImpact()/12 + 1</f>
        <v>1.01</v>
      </c>
      <c r="AX172" cm="1">
        <f t="array" ref="AX172">marketImpact()/12 + 1</f>
        <v>1.01</v>
      </c>
      <c r="AY172" cm="1">
        <f t="array" ref="AY172">marketImpact()/12 + 1</f>
        <v>0.99250000000000005</v>
      </c>
      <c r="AZ172" cm="1">
        <f t="array" ref="AZ172">marketImpact()/12 + 1</f>
        <v>1.01</v>
      </c>
      <c r="BA172" cm="1">
        <f t="array" ref="BA172">marketImpact()/12 + 1</f>
        <v>1.01</v>
      </c>
      <c r="BB172" cm="1">
        <f t="array" ref="BB172">marketImpact()/12 + 1</f>
        <v>1.01</v>
      </c>
      <c r="BC172" cm="1">
        <f t="array" ref="BC172">marketImpact()/12 + 1</f>
        <v>1.0175000000000001</v>
      </c>
      <c r="BD172" cm="1">
        <f t="array" ref="BD172">marketImpact()/12 + 1</f>
        <v>1.01</v>
      </c>
      <c r="BE172" cm="1">
        <f t="array" ref="BE172">marketImpact()/12 + 1</f>
        <v>1.01</v>
      </c>
      <c r="BF172" cm="1">
        <f t="array" ref="BF172">marketImpact()/12 + 1</f>
        <v>1.01</v>
      </c>
      <c r="BG172" cm="1">
        <f t="array" ref="BG172">marketImpact()/12 + 1</f>
        <v>1.01</v>
      </c>
      <c r="BH172" cm="1">
        <f t="array" ref="BH172">marketImpact()/12 + 1</f>
        <v>1.01</v>
      </c>
      <c r="BI172" cm="1">
        <f t="array" ref="BI172">marketImpact()/12 + 1</f>
        <v>0.99250000000000005</v>
      </c>
      <c r="BJ172" cm="1">
        <f t="array" ref="BJ172">marketImpact()/12 + 1</f>
        <v>1.01</v>
      </c>
      <c r="BK172" cm="1">
        <f t="array" ref="BK172">marketImpact()/12 + 1</f>
        <v>1.01</v>
      </c>
      <c r="BL172" cm="1">
        <f t="array" ref="BL172">marketImpact()/12 + 1</f>
        <v>1.01</v>
      </c>
      <c r="BM172" cm="1">
        <f t="array" ref="BM172">marketImpact()/12 + 1</f>
        <v>1.01</v>
      </c>
      <c r="BN172" cm="1">
        <f t="array" ref="BN172">marketImpact()/12 + 1</f>
        <v>1.01</v>
      </c>
      <c r="BO172" cm="1">
        <f t="array" ref="BO172">marketImpact()/12 + 1</f>
        <v>1.01</v>
      </c>
      <c r="BP172" cm="1">
        <f t="array" ref="BP172">marketImpact()/12 + 1</f>
        <v>0.99250000000000005</v>
      </c>
      <c r="BQ172" cm="1">
        <f t="array" ref="BQ172">marketImpact()/12 + 1</f>
        <v>1.01</v>
      </c>
      <c r="BR172" cm="1">
        <f t="array" ref="BR172">marketImpact()/12 + 1</f>
        <v>1.01</v>
      </c>
      <c r="BS172" cm="1">
        <f t="array" ref="BS172">marketImpact()/12 + 1</f>
        <v>1.01</v>
      </c>
      <c r="BT172" cm="1">
        <f t="array" ref="BT172">marketImpact()/12 + 1</f>
        <v>1.01</v>
      </c>
      <c r="BU172" cm="1">
        <f t="array" ref="BU172">marketImpact()/12 + 1</f>
        <v>1.01</v>
      </c>
      <c r="BV172" cm="1">
        <f t="array" ref="BV172">marketImpact()/12 + 1</f>
        <v>1.01</v>
      </c>
      <c r="BW172" cm="1">
        <f t="array" ref="BW172">marketImpact()/12 + 1</f>
        <v>1.01</v>
      </c>
      <c r="BX172" cm="1">
        <f t="array" ref="BX172">marketImpact()/12 + 1</f>
        <v>1.0175000000000001</v>
      </c>
      <c r="BY172" cm="1">
        <f t="array" ref="BY172">marketImpact()/12 + 1</f>
        <v>0.99250000000000005</v>
      </c>
      <c r="BZ172" cm="1">
        <f t="array" ref="BZ172">marketImpact()/12 + 1</f>
        <v>1.0175000000000001</v>
      </c>
      <c r="CA172" cm="1">
        <f t="array" ref="CA172">marketImpact()/12 + 1</f>
        <v>0.99250000000000005</v>
      </c>
      <c r="CB172" cm="1">
        <f t="array" ref="CB172">marketImpact()/12 + 1</f>
        <v>1.01</v>
      </c>
      <c r="CC172" cm="1">
        <f t="array" ref="CC172">marketImpact()/12 + 1</f>
        <v>1.0175000000000001</v>
      </c>
      <c r="CD172" cm="1">
        <f t="array" ref="CD172">marketImpact()/12 + 1</f>
        <v>1.01</v>
      </c>
      <c r="CE172" cm="1">
        <f t="array" ref="CE172">marketImpact()/12 + 1</f>
        <v>1.01</v>
      </c>
      <c r="CF172" cm="1">
        <f t="array" ref="CF172">marketImpact()/12 + 1</f>
        <v>1.0175000000000001</v>
      </c>
      <c r="CG172" cm="1">
        <f t="array" ref="CG172">marketImpact()/12 + 1</f>
        <v>1.01</v>
      </c>
      <c r="CH172" cm="1">
        <f t="array" ref="CH172">marketImpact()/12 + 1</f>
        <v>0.99250000000000005</v>
      </c>
      <c r="CI172" cm="1">
        <f t="array" ref="CI172">marketImpact()/12 + 1</f>
        <v>1.01</v>
      </c>
      <c r="CJ172" cm="1">
        <f t="array" ref="CJ172">marketImpact()/12 + 1</f>
        <v>1.01</v>
      </c>
      <c r="CK172" cm="1">
        <f t="array" ref="CK172">marketImpact()/12 + 1</f>
        <v>1.01</v>
      </c>
      <c r="CL172" cm="1">
        <f t="array" ref="CL172">marketImpact()/12 + 1</f>
        <v>1.01</v>
      </c>
      <c r="CM172" cm="1">
        <f t="array" ref="CM172">marketImpact()/12 + 1</f>
        <v>1.01</v>
      </c>
      <c r="CN172" cm="1">
        <f t="array" ref="CN172">marketImpact()/12 + 1</f>
        <v>1.01</v>
      </c>
      <c r="CO172" cm="1">
        <f t="array" ref="CO172">marketImpact()/12 + 1</f>
        <v>1.01</v>
      </c>
      <c r="CP172" cm="1">
        <f t="array" ref="CP172">marketImpact()/12 + 1</f>
        <v>1.0175000000000001</v>
      </c>
      <c r="CQ172" cm="1">
        <f t="array" ref="CQ172">marketImpact()/12 + 1</f>
        <v>1.01</v>
      </c>
      <c r="CR172" cm="1">
        <f t="array" ref="CR172">marketImpact()/12 + 1</f>
        <v>0.99250000000000005</v>
      </c>
      <c r="CS172" cm="1">
        <f t="array" ref="CS172">marketImpact()/12 + 1</f>
        <v>1.0175000000000001</v>
      </c>
      <c r="CT172" cm="1">
        <f t="array" ref="CT172">marketImpact()/12 + 1</f>
        <v>0.99250000000000005</v>
      </c>
      <c r="CU172" cm="1">
        <f t="array" ref="CU172">marketImpact()/12 + 1</f>
        <v>1.01</v>
      </c>
      <c r="CV172" cm="1">
        <f t="array" ref="CV172">marketImpact()/12 + 1</f>
        <v>1.0175000000000001</v>
      </c>
      <c r="CW172" cm="1">
        <f t="array" ref="CW172">marketImpact()/12 + 1</f>
        <v>1.01</v>
      </c>
      <c r="CX172" cm="1">
        <f t="array" ref="CX172">marketImpact()/12 + 1</f>
        <v>1.01</v>
      </c>
      <c r="CY172" cm="1">
        <f t="array" ref="CY172">marketImpact()/12 + 1</f>
        <v>1.01</v>
      </c>
      <c r="CZ172" cm="1">
        <f t="array" ref="CZ172">marketImpact()/12 + 1</f>
        <v>1.01</v>
      </c>
    </row>
    <row r="173" spans="4:104" x14ac:dyDescent="0.25">
      <c r="D173">
        <v>49</v>
      </c>
      <c r="E173">
        <f t="shared" ref="E173:BP173" si="280">E172</f>
        <v>1.01</v>
      </c>
      <c r="F173">
        <f t="shared" si="280"/>
        <v>1.01</v>
      </c>
      <c r="G173">
        <f t="shared" si="280"/>
        <v>1.01</v>
      </c>
      <c r="H173">
        <f t="shared" si="280"/>
        <v>1.0175000000000001</v>
      </c>
      <c r="I173">
        <f t="shared" si="280"/>
        <v>1.01</v>
      </c>
      <c r="J173">
        <f t="shared" si="280"/>
        <v>0.99250000000000005</v>
      </c>
      <c r="K173">
        <f t="shared" si="280"/>
        <v>1.01</v>
      </c>
      <c r="L173">
        <f t="shared" si="280"/>
        <v>1.01</v>
      </c>
      <c r="M173">
        <f t="shared" si="280"/>
        <v>1.01</v>
      </c>
      <c r="N173">
        <f t="shared" si="280"/>
        <v>1.0175000000000001</v>
      </c>
      <c r="O173">
        <f t="shared" si="280"/>
        <v>1.0175000000000001</v>
      </c>
      <c r="P173">
        <f t="shared" si="280"/>
        <v>1.0175000000000001</v>
      </c>
      <c r="Q173">
        <f t="shared" si="280"/>
        <v>1.0175000000000001</v>
      </c>
      <c r="R173">
        <f t="shared" si="280"/>
        <v>1.01</v>
      </c>
      <c r="S173">
        <f t="shared" si="280"/>
        <v>1.01</v>
      </c>
      <c r="T173">
        <f t="shared" si="280"/>
        <v>1.01</v>
      </c>
      <c r="U173">
        <f t="shared" si="280"/>
        <v>1.0175000000000001</v>
      </c>
      <c r="V173">
        <f t="shared" si="280"/>
        <v>1.01</v>
      </c>
      <c r="W173">
        <f t="shared" si="280"/>
        <v>1.0175000000000001</v>
      </c>
      <c r="X173">
        <f t="shared" si="280"/>
        <v>1.01</v>
      </c>
      <c r="Y173">
        <f t="shared" si="280"/>
        <v>1.0175000000000001</v>
      </c>
      <c r="Z173">
        <f t="shared" si="280"/>
        <v>1.01</v>
      </c>
      <c r="AA173">
        <f t="shared" si="280"/>
        <v>1.01</v>
      </c>
      <c r="AB173">
        <f t="shared" si="280"/>
        <v>1.0175000000000001</v>
      </c>
      <c r="AC173">
        <f t="shared" si="280"/>
        <v>1.01</v>
      </c>
      <c r="AD173">
        <f t="shared" si="280"/>
        <v>1.0175000000000001</v>
      </c>
      <c r="AE173">
        <f t="shared" si="280"/>
        <v>0.99250000000000005</v>
      </c>
      <c r="AF173">
        <f t="shared" si="280"/>
        <v>1.01</v>
      </c>
      <c r="AG173">
        <f t="shared" si="280"/>
        <v>1.01</v>
      </c>
      <c r="AH173">
        <f t="shared" si="280"/>
        <v>1.01</v>
      </c>
      <c r="AI173">
        <f t="shared" si="280"/>
        <v>1.01</v>
      </c>
      <c r="AJ173">
        <f t="shared" si="280"/>
        <v>1.01</v>
      </c>
      <c r="AK173">
        <f t="shared" si="280"/>
        <v>1.0175000000000001</v>
      </c>
      <c r="AL173">
        <f t="shared" si="280"/>
        <v>1.01</v>
      </c>
      <c r="AM173">
        <f t="shared" si="280"/>
        <v>1.01</v>
      </c>
      <c r="AN173">
        <f t="shared" si="280"/>
        <v>0.99250000000000005</v>
      </c>
      <c r="AO173">
        <f t="shared" si="280"/>
        <v>1.01</v>
      </c>
      <c r="AP173">
        <f t="shared" si="280"/>
        <v>1.01</v>
      </c>
      <c r="AQ173">
        <f t="shared" si="280"/>
        <v>1.01</v>
      </c>
      <c r="AR173">
        <f t="shared" si="280"/>
        <v>1.01</v>
      </c>
      <c r="AS173">
        <f t="shared" si="280"/>
        <v>1.0175000000000001</v>
      </c>
      <c r="AT173">
        <f t="shared" si="280"/>
        <v>1.01</v>
      </c>
      <c r="AU173">
        <f t="shared" si="280"/>
        <v>1.0175000000000001</v>
      </c>
      <c r="AV173">
        <f t="shared" si="280"/>
        <v>1.01</v>
      </c>
      <c r="AW173">
        <f t="shared" si="280"/>
        <v>1.01</v>
      </c>
      <c r="AX173">
        <f t="shared" si="280"/>
        <v>1.01</v>
      </c>
      <c r="AY173">
        <f t="shared" si="280"/>
        <v>0.99250000000000005</v>
      </c>
      <c r="AZ173">
        <f t="shared" si="280"/>
        <v>1.01</v>
      </c>
      <c r="BA173">
        <f t="shared" si="280"/>
        <v>1.01</v>
      </c>
      <c r="BB173">
        <f t="shared" si="280"/>
        <v>1.01</v>
      </c>
      <c r="BC173">
        <f t="shared" si="280"/>
        <v>1.0175000000000001</v>
      </c>
      <c r="BD173">
        <f t="shared" si="280"/>
        <v>1.01</v>
      </c>
      <c r="BE173">
        <f t="shared" si="280"/>
        <v>1.01</v>
      </c>
      <c r="BF173">
        <f t="shared" si="280"/>
        <v>1.01</v>
      </c>
      <c r="BG173">
        <f t="shared" si="280"/>
        <v>1.01</v>
      </c>
      <c r="BH173">
        <f t="shared" si="280"/>
        <v>1.01</v>
      </c>
      <c r="BI173">
        <f t="shared" si="280"/>
        <v>0.99250000000000005</v>
      </c>
      <c r="BJ173">
        <f t="shared" si="280"/>
        <v>1.01</v>
      </c>
      <c r="BK173">
        <f t="shared" si="280"/>
        <v>1.01</v>
      </c>
      <c r="BL173">
        <f t="shared" si="280"/>
        <v>1.01</v>
      </c>
      <c r="BM173">
        <f t="shared" si="280"/>
        <v>1.01</v>
      </c>
      <c r="BN173">
        <f t="shared" si="280"/>
        <v>1.01</v>
      </c>
      <c r="BO173">
        <f t="shared" si="280"/>
        <v>1.01</v>
      </c>
      <c r="BP173">
        <f t="shared" si="280"/>
        <v>0.99250000000000005</v>
      </c>
      <c r="BQ173">
        <f t="shared" ref="BQ173:CZ173" si="281">BQ172</f>
        <v>1.01</v>
      </c>
      <c r="BR173">
        <f t="shared" si="281"/>
        <v>1.01</v>
      </c>
      <c r="BS173">
        <f t="shared" si="281"/>
        <v>1.01</v>
      </c>
      <c r="BT173">
        <f t="shared" si="281"/>
        <v>1.01</v>
      </c>
      <c r="BU173">
        <f t="shared" si="281"/>
        <v>1.01</v>
      </c>
      <c r="BV173">
        <f t="shared" si="281"/>
        <v>1.01</v>
      </c>
      <c r="BW173">
        <f t="shared" si="281"/>
        <v>1.01</v>
      </c>
      <c r="BX173">
        <f t="shared" si="281"/>
        <v>1.0175000000000001</v>
      </c>
      <c r="BY173">
        <f t="shared" si="281"/>
        <v>0.99250000000000005</v>
      </c>
      <c r="BZ173">
        <f t="shared" si="281"/>
        <v>1.0175000000000001</v>
      </c>
      <c r="CA173">
        <f t="shared" si="281"/>
        <v>0.99250000000000005</v>
      </c>
      <c r="CB173">
        <f t="shared" si="281"/>
        <v>1.01</v>
      </c>
      <c r="CC173">
        <f t="shared" si="281"/>
        <v>1.0175000000000001</v>
      </c>
      <c r="CD173">
        <f t="shared" si="281"/>
        <v>1.01</v>
      </c>
      <c r="CE173">
        <f t="shared" si="281"/>
        <v>1.01</v>
      </c>
      <c r="CF173">
        <f t="shared" si="281"/>
        <v>1.0175000000000001</v>
      </c>
      <c r="CG173">
        <f t="shared" si="281"/>
        <v>1.01</v>
      </c>
      <c r="CH173">
        <f t="shared" si="281"/>
        <v>0.99250000000000005</v>
      </c>
      <c r="CI173">
        <f t="shared" si="281"/>
        <v>1.01</v>
      </c>
      <c r="CJ173">
        <f t="shared" si="281"/>
        <v>1.01</v>
      </c>
      <c r="CK173">
        <f t="shared" si="281"/>
        <v>1.01</v>
      </c>
      <c r="CL173">
        <f t="shared" si="281"/>
        <v>1.01</v>
      </c>
      <c r="CM173">
        <f t="shared" si="281"/>
        <v>1.01</v>
      </c>
      <c r="CN173">
        <f t="shared" si="281"/>
        <v>1.01</v>
      </c>
      <c r="CO173">
        <f t="shared" si="281"/>
        <v>1.01</v>
      </c>
      <c r="CP173">
        <f t="shared" si="281"/>
        <v>1.0175000000000001</v>
      </c>
      <c r="CQ173">
        <f t="shared" si="281"/>
        <v>1.01</v>
      </c>
      <c r="CR173">
        <f t="shared" si="281"/>
        <v>0.99250000000000005</v>
      </c>
      <c r="CS173">
        <f t="shared" si="281"/>
        <v>1.0175000000000001</v>
      </c>
      <c r="CT173">
        <f t="shared" si="281"/>
        <v>0.99250000000000005</v>
      </c>
      <c r="CU173">
        <f t="shared" si="281"/>
        <v>1.01</v>
      </c>
      <c r="CV173">
        <f t="shared" si="281"/>
        <v>1.0175000000000001</v>
      </c>
      <c r="CW173">
        <f t="shared" si="281"/>
        <v>1.01</v>
      </c>
      <c r="CX173">
        <f t="shared" si="281"/>
        <v>1.01</v>
      </c>
      <c r="CY173">
        <f t="shared" si="281"/>
        <v>1.01</v>
      </c>
      <c r="CZ173">
        <f t="shared" si="281"/>
        <v>1.01</v>
      </c>
    </row>
    <row r="174" spans="4:104" x14ac:dyDescent="0.25">
      <c r="D174">
        <v>50</v>
      </c>
      <c r="E174">
        <f t="shared" ref="E174" si="282">E172</f>
        <v>1.01</v>
      </c>
      <c r="F174">
        <f t="shared" ref="F174:BQ174" si="283">F172</f>
        <v>1.01</v>
      </c>
      <c r="G174">
        <f t="shared" si="283"/>
        <v>1.01</v>
      </c>
      <c r="H174">
        <f t="shared" si="283"/>
        <v>1.0175000000000001</v>
      </c>
      <c r="I174">
        <f t="shared" si="283"/>
        <v>1.01</v>
      </c>
      <c r="J174">
        <f t="shared" si="283"/>
        <v>0.99250000000000005</v>
      </c>
      <c r="K174">
        <f t="shared" si="283"/>
        <v>1.01</v>
      </c>
      <c r="L174">
        <f t="shared" si="283"/>
        <v>1.01</v>
      </c>
      <c r="M174">
        <f t="shared" si="283"/>
        <v>1.01</v>
      </c>
      <c r="N174">
        <f t="shared" si="283"/>
        <v>1.0175000000000001</v>
      </c>
      <c r="O174">
        <f t="shared" si="283"/>
        <v>1.0175000000000001</v>
      </c>
      <c r="P174">
        <f t="shared" si="283"/>
        <v>1.0175000000000001</v>
      </c>
      <c r="Q174">
        <f t="shared" si="283"/>
        <v>1.0175000000000001</v>
      </c>
      <c r="R174">
        <f t="shared" si="283"/>
        <v>1.01</v>
      </c>
      <c r="S174">
        <f t="shared" si="283"/>
        <v>1.01</v>
      </c>
      <c r="T174">
        <f t="shared" si="283"/>
        <v>1.01</v>
      </c>
      <c r="U174">
        <f t="shared" si="283"/>
        <v>1.0175000000000001</v>
      </c>
      <c r="V174">
        <f t="shared" si="283"/>
        <v>1.01</v>
      </c>
      <c r="W174">
        <f t="shared" si="283"/>
        <v>1.0175000000000001</v>
      </c>
      <c r="X174">
        <f t="shared" si="283"/>
        <v>1.01</v>
      </c>
      <c r="Y174">
        <f t="shared" si="283"/>
        <v>1.0175000000000001</v>
      </c>
      <c r="Z174">
        <f t="shared" si="283"/>
        <v>1.01</v>
      </c>
      <c r="AA174">
        <f t="shared" si="283"/>
        <v>1.01</v>
      </c>
      <c r="AB174">
        <f t="shared" si="283"/>
        <v>1.0175000000000001</v>
      </c>
      <c r="AC174">
        <f t="shared" si="283"/>
        <v>1.01</v>
      </c>
      <c r="AD174">
        <f t="shared" si="283"/>
        <v>1.0175000000000001</v>
      </c>
      <c r="AE174">
        <f t="shared" si="283"/>
        <v>0.99250000000000005</v>
      </c>
      <c r="AF174">
        <f t="shared" si="283"/>
        <v>1.01</v>
      </c>
      <c r="AG174">
        <f t="shared" si="283"/>
        <v>1.01</v>
      </c>
      <c r="AH174">
        <f t="shared" si="283"/>
        <v>1.01</v>
      </c>
      <c r="AI174">
        <f t="shared" si="283"/>
        <v>1.01</v>
      </c>
      <c r="AJ174">
        <f t="shared" si="283"/>
        <v>1.01</v>
      </c>
      <c r="AK174">
        <f t="shared" si="283"/>
        <v>1.0175000000000001</v>
      </c>
      <c r="AL174">
        <f t="shared" si="283"/>
        <v>1.01</v>
      </c>
      <c r="AM174">
        <f t="shared" si="283"/>
        <v>1.01</v>
      </c>
      <c r="AN174">
        <f t="shared" si="283"/>
        <v>0.99250000000000005</v>
      </c>
      <c r="AO174">
        <f t="shared" si="283"/>
        <v>1.01</v>
      </c>
      <c r="AP174">
        <f t="shared" si="283"/>
        <v>1.01</v>
      </c>
      <c r="AQ174">
        <f t="shared" si="283"/>
        <v>1.01</v>
      </c>
      <c r="AR174">
        <f t="shared" si="283"/>
        <v>1.01</v>
      </c>
      <c r="AS174">
        <f t="shared" si="283"/>
        <v>1.0175000000000001</v>
      </c>
      <c r="AT174">
        <f t="shared" si="283"/>
        <v>1.01</v>
      </c>
      <c r="AU174">
        <f t="shared" si="283"/>
        <v>1.0175000000000001</v>
      </c>
      <c r="AV174">
        <f t="shared" si="283"/>
        <v>1.01</v>
      </c>
      <c r="AW174">
        <f t="shared" si="283"/>
        <v>1.01</v>
      </c>
      <c r="AX174">
        <f t="shared" si="283"/>
        <v>1.01</v>
      </c>
      <c r="AY174">
        <f t="shared" si="283"/>
        <v>0.99250000000000005</v>
      </c>
      <c r="AZ174">
        <f t="shared" si="283"/>
        <v>1.01</v>
      </c>
      <c r="BA174">
        <f t="shared" si="283"/>
        <v>1.01</v>
      </c>
      <c r="BB174">
        <f t="shared" si="283"/>
        <v>1.01</v>
      </c>
      <c r="BC174">
        <f t="shared" si="283"/>
        <v>1.0175000000000001</v>
      </c>
      <c r="BD174">
        <f t="shared" si="283"/>
        <v>1.01</v>
      </c>
      <c r="BE174">
        <f t="shared" si="283"/>
        <v>1.01</v>
      </c>
      <c r="BF174">
        <f t="shared" si="283"/>
        <v>1.01</v>
      </c>
      <c r="BG174">
        <f t="shared" si="283"/>
        <v>1.01</v>
      </c>
      <c r="BH174">
        <f t="shared" si="283"/>
        <v>1.01</v>
      </c>
      <c r="BI174">
        <f t="shared" si="283"/>
        <v>0.99250000000000005</v>
      </c>
      <c r="BJ174">
        <f t="shared" si="283"/>
        <v>1.01</v>
      </c>
      <c r="BK174">
        <f t="shared" si="283"/>
        <v>1.01</v>
      </c>
      <c r="BL174">
        <f t="shared" si="283"/>
        <v>1.01</v>
      </c>
      <c r="BM174">
        <f t="shared" si="283"/>
        <v>1.01</v>
      </c>
      <c r="BN174">
        <f t="shared" si="283"/>
        <v>1.01</v>
      </c>
      <c r="BO174">
        <f t="shared" si="283"/>
        <v>1.01</v>
      </c>
      <c r="BP174">
        <f t="shared" si="283"/>
        <v>0.99250000000000005</v>
      </c>
      <c r="BQ174">
        <f t="shared" si="283"/>
        <v>1.01</v>
      </c>
      <c r="BR174">
        <f t="shared" ref="BR174:CZ174" si="284">BR172</f>
        <v>1.01</v>
      </c>
      <c r="BS174">
        <f t="shared" si="284"/>
        <v>1.01</v>
      </c>
      <c r="BT174">
        <f t="shared" si="284"/>
        <v>1.01</v>
      </c>
      <c r="BU174">
        <f t="shared" si="284"/>
        <v>1.01</v>
      </c>
      <c r="BV174">
        <f t="shared" si="284"/>
        <v>1.01</v>
      </c>
      <c r="BW174">
        <f t="shared" si="284"/>
        <v>1.01</v>
      </c>
      <c r="BX174">
        <f t="shared" si="284"/>
        <v>1.0175000000000001</v>
      </c>
      <c r="BY174">
        <f t="shared" si="284"/>
        <v>0.99250000000000005</v>
      </c>
      <c r="BZ174">
        <f t="shared" si="284"/>
        <v>1.0175000000000001</v>
      </c>
      <c r="CA174">
        <f t="shared" si="284"/>
        <v>0.99250000000000005</v>
      </c>
      <c r="CB174">
        <f t="shared" si="284"/>
        <v>1.01</v>
      </c>
      <c r="CC174">
        <f t="shared" si="284"/>
        <v>1.0175000000000001</v>
      </c>
      <c r="CD174">
        <f t="shared" si="284"/>
        <v>1.01</v>
      </c>
      <c r="CE174">
        <f t="shared" si="284"/>
        <v>1.01</v>
      </c>
      <c r="CF174">
        <f t="shared" si="284"/>
        <v>1.0175000000000001</v>
      </c>
      <c r="CG174">
        <f t="shared" si="284"/>
        <v>1.01</v>
      </c>
      <c r="CH174">
        <f t="shared" si="284"/>
        <v>0.99250000000000005</v>
      </c>
      <c r="CI174">
        <f t="shared" si="284"/>
        <v>1.01</v>
      </c>
      <c r="CJ174">
        <f t="shared" si="284"/>
        <v>1.01</v>
      </c>
      <c r="CK174">
        <f t="shared" si="284"/>
        <v>1.01</v>
      </c>
      <c r="CL174">
        <f t="shared" si="284"/>
        <v>1.01</v>
      </c>
      <c r="CM174">
        <f t="shared" si="284"/>
        <v>1.01</v>
      </c>
      <c r="CN174">
        <f t="shared" si="284"/>
        <v>1.01</v>
      </c>
      <c r="CO174">
        <f t="shared" si="284"/>
        <v>1.01</v>
      </c>
      <c r="CP174">
        <f t="shared" si="284"/>
        <v>1.0175000000000001</v>
      </c>
      <c r="CQ174">
        <f t="shared" si="284"/>
        <v>1.01</v>
      </c>
      <c r="CR174">
        <f t="shared" si="284"/>
        <v>0.99250000000000005</v>
      </c>
      <c r="CS174">
        <f t="shared" si="284"/>
        <v>1.0175000000000001</v>
      </c>
      <c r="CT174">
        <f t="shared" si="284"/>
        <v>0.99250000000000005</v>
      </c>
      <c r="CU174">
        <f t="shared" si="284"/>
        <v>1.01</v>
      </c>
      <c r="CV174">
        <f t="shared" si="284"/>
        <v>1.0175000000000001</v>
      </c>
      <c r="CW174">
        <f t="shared" si="284"/>
        <v>1.01</v>
      </c>
      <c r="CX174">
        <f t="shared" si="284"/>
        <v>1.01</v>
      </c>
      <c r="CY174">
        <f t="shared" si="284"/>
        <v>1.01</v>
      </c>
      <c r="CZ174">
        <f t="shared" si="284"/>
        <v>1.01</v>
      </c>
    </row>
    <row r="175" spans="4:104" x14ac:dyDescent="0.25">
      <c r="D175">
        <v>51</v>
      </c>
      <c r="E175" cm="1">
        <f t="array" ref="E175">marketImpact()/12 + 1</f>
        <v>1.01</v>
      </c>
      <c r="F175" cm="1">
        <f t="array" ref="F175">marketImpact()/12 + 1</f>
        <v>1.01</v>
      </c>
      <c r="G175" cm="1">
        <f t="array" ref="G175">marketImpact()/12 + 1</f>
        <v>1.0175000000000001</v>
      </c>
      <c r="H175" cm="1">
        <f t="array" ref="H175">marketImpact()/12 + 1</f>
        <v>1.01</v>
      </c>
      <c r="I175" cm="1">
        <f t="array" ref="I175">marketImpact()/12 + 1</f>
        <v>1.01</v>
      </c>
      <c r="J175" cm="1">
        <f t="array" ref="J175">marketImpact()/12 + 1</f>
        <v>1.01</v>
      </c>
      <c r="K175" cm="1">
        <f t="array" ref="K175">marketImpact()/12 + 1</f>
        <v>1.01</v>
      </c>
      <c r="L175" cm="1">
        <f t="array" ref="L175">marketImpact()/12 + 1</f>
        <v>1.01</v>
      </c>
      <c r="M175" cm="1">
        <f t="array" ref="M175">marketImpact()/12 + 1</f>
        <v>1.01</v>
      </c>
      <c r="N175" cm="1">
        <f t="array" ref="N175">marketImpact()/12 + 1</f>
        <v>1.01</v>
      </c>
      <c r="O175" cm="1">
        <f t="array" ref="O175">marketImpact()/12 + 1</f>
        <v>1.01</v>
      </c>
      <c r="P175" cm="1">
        <f t="array" ref="P175">marketImpact()/12 + 1</f>
        <v>1.01</v>
      </c>
      <c r="Q175" cm="1">
        <f t="array" ref="Q175">marketImpact()/12 + 1</f>
        <v>1.01</v>
      </c>
      <c r="R175" cm="1">
        <f t="array" ref="R175">marketImpact()/12 + 1</f>
        <v>1.01</v>
      </c>
      <c r="S175" cm="1">
        <f t="array" ref="S175">marketImpact()/12 + 1</f>
        <v>1.01</v>
      </c>
      <c r="T175" cm="1">
        <f t="array" ref="T175">marketImpact()/12 + 1</f>
        <v>1.01</v>
      </c>
      <c r="U175" cm="1">
        <f t="array" ref="U175">marketImpact()/12 + 1</f>
        <v>1.0175000000000001</v>
      </c>
      <c r="V175" cm="1">
        <f t="array" ref="V175">marketImpact()/12 + 1</f>
        <v>1.01</v>
      </c>
      <c r="W175" cm="1">
        <f t="array" ref="W175">marketImpact()/12 + 1</f>
        <v>1.01</v>
      </c>
      <c r="X175" cm="1">
        <f t="array" ref="X175">marketImpact()/12 + 1</f>
        <v>1.01</v>
      </c>
      <c r="Y175" cm="1">
        <f t="array" ref="Y175">marketImpact()/12 + 1</f>
        <v>1.01</v>
      </c>
      <c r="Z175" cm="1">
        <f t="array" ref="Z175">marketImpact()/12 + 1</f>
        <v>1.01</v>
      </c>
      <c r="AA175" cm="1">
        <f t="array" ref="AA175">marketImpact()/12 + 1</f>
        <v>1.0175000000000001</v>
      </c>
      <c r="AB175" cm="1">
        <f t="array" ref="AB175">marketImpact()/12 + 1</f>
        <v>0.99250000000000005</v>
      </c>
      <c r="AC175" cm="1">
        <f t="array" ref="AC175">marketImpact()/12 + 1</f>
        <v>1.0175000000000001</v>
      </c>
      <c r="AD175" cm="1">
        <f t="array" ref="AD175">marketImpact()/12 + 1</f>
        <v>1.01</v>
      </c>
      <c r="AE175" cm="1">
        <f t="array" ref="AE175">marketImpact()/12 + 1</f>
        <v>0.99250000000000005</v>
      </c>
      <c r="AF175" cm="1">
        <f t="array" ref="AF175">marketImpact()/12 + 1</f>
        <v>1.01</v>
      </c>
      <c r="AG175" cm="1">
        <f t="array" ref="AG175">marketImpact()/12 + 1</f>
        <v>1.01</v>
      </c>
      <c r="AH175" cm="1">
        <f t="array" ref="AH175">marketImpact()/12 + 1</f>
        <v>1.01</v>
      </c>
      <c r="AI175" cm="1">
        <f t="array" ref="AI175">marketImpact()/12 + 1</f>
        <v>1.01</v>
      </c>
      <c r="AJ175" cm="1">
        <f t="array" ref="AJ175">marketImpact()/12 + 1</f>
        <v>1.01</v>
      </c>
      <c r="AK175" cm="1">
        <f t="array" ref="AK175">marketImpact()/12 + 1</f>
        <v>1.01</v>
      </c>
      <c r="AL175" cm="1">
        <f t="array" ref="AL175">marketImpact()/12 + 1</f>
        <v>1.01</v>
      </c>
      <c r="AM175" cm="1">
        <f t="array" ref="AM175">marketImpact()/12 + 1</f>
        <v>1.01</v>
      </c>
      <c r="AN175" cm="1">
        <f t="array" ref="AN175">marketImpact()/12 + 1</f>
        <v>1.01</v>
      </c>
      <c r="AO175" cm="1">
        <f t="array" ref="AO175">marketImpact()/12 + 1</f>
        <v>1.01</v>
      </c>
      <c r="AP175" cm="1">
        <f t="array" ref="AP175">marketImpact()/12 + 1</f>
        <v>1.0175000000000001</v>
      </c>
      <c r="AQ175" cm="1">
        <f t="array" ref="AQ175">marketImpact()/12 + 1</f>
        <v>1.01</v>
      </c>
      <c r="AR175" cm="1">
        <f t="array" ref="AR175">marketImpact()/12 + 1</f>
        <v>1.01</v>
      </c>
      <c r="AS175" cm="1">
        <f t="array" ref="AS175">marketImpact()/12 + 1</f>
        <v>1.0175000000000001</v>
      </c>
      <c r="AT175" cm="1">
        <f t="array" ref="AT175">marketImpact()/12 + 1</f>
        <v>1.01</v>
      </c>
      <c r="AU175" cm="1">
        <f t="array" ref="AU175">marketImpact()/12 + 1</f>
        <v>1.01</v>
      </c>
      <c r="AV175" cm="1">
        <f t="array" ref="AV175">marketImpact()/12 + 1</f>
        <v>1.01</v>
      </c>
      <c r="AW175" cm="1">
        <f t="array" ref="AW175">marketImpact()/12 + 1</f>
        <v>0.99250000000000005</v>
      </c>
      <c r="AX175" cm="1">
        <f t="array" ref="AX175">marketImpact()/12 + 1</f>
        <v>1.0175000000000001</v>
      </c>
      <c r="AY175" cm="1">
        <f t="array" ref="AY175">marketImpact()/12 + 1</f>
        <v>1.01</v>
      </c>
      <c r="AZ175" cm="1">
        <f t="array" ref="AZ175">marketImpact()/12 + 1</f>
        <v>1.0175000000000001</v>
      </c>
      <c r="BA175" cm="1">
        <f t="array" ref="BA175">marketImpact()/12 + 1</f>
        <v>1.0175000000000001</v>
      </c>
      <c r="BB175" cm="1">
        <f t="array" ref="BB175">marketImpact()/12 + 1</f>
        <v>1.01</v>
      </c>
      <c r="BC175" cm="1">
        <f t="array" ref="BC175">marketImpact()/12 + 1</f>
        <v>1.01</v>
      </c>
      <c r="BD175" cm="1">
        <f t="array" ref="BD175">marketImpact()/12 + 1</f>
        <v>1.0175000000000001</v>
      </c>
      <c r="BE175" cm="1">
        <f t="array" ref="BE175">marketImpact()/12 + 1</f>
        <v>1.01</v>
      </c>
      <c r="BF175" cm="1">
        <f t="array" ref="BF175">marketImpact()/12 + 1</f>
        <v>1.01</v>
      </c>
      <c r="BG175" cm="1">
        <f t="array" ref="BG175">marketImpact()/12 + 1</f>
        <v>1.01</v>
      </c>
      <c r="BH175" cm="1">
        <f t="array" ref="BH175">marketImpact()/12 + 1</f>
        <v>1.01</v>
      </c>
      <c r="BI175" cm="1">
        <f t="array" ref="BI175">marketImpact()/12 + 1</f>
        <v>1.01</v>
      </c>
      <c r="BJ175" cm="1">
        <f t="array" ref="BJ175">marketImpact()/12 + 1</f>
        <v>1.0175000000000001</v>
      </c>
      <c r="BK175" cm="1">
        <f t="array" ref="BK175">marketImpact()/12 + 1</f>
        <v>1.01</v>
      </c>
      <c r="BL175" cm="1">
        <f t="array" ref="BL175">marketImpact()/12 + 1</f>
        <v>1.0175000000000001</v>
      </c>
      <c r="BM175" cm="1">
        <f t="array" ref="BM175">marketImpact()/12 + 1</f>
        <v>1.01</v>
      </c>
      <c r="BN175" cm="1">
        <f t="array" ref="BN175">marketImpact()/12 + 1</f>
        <v>1.01</v>
      </c>
      <c r="BO175" cm="1">
        <f t="array" ref="BO175">marketImpact()/12 + 1</f>
        <v>1.01</v>
      </c>
      <c r="BP175" cm="1">
        <f t="array" ref="BP175">marketImpact()/12 + 1</f>
        <v>1.0175000000000001</v>
      </c>
      <c r="BQ175" cm="1">
        <f t="array" ref="BQ175">marketImpact()/12 + 1</f>
        <v>1.01</v>
      </c>
      <c r="BR175" cm="1">
        <f t="array" ref="BR175">marketImpact()/12 + 1</f>
        <v>1.0175000000000001</v>
      </c>
      <c r="BS175" cm="1">
        <f t="array" ref="BS175">marketImpact()/12 + 1</f>
        <v>0.99250000000000005</v>
      </c>
      <c r="BT175" cm="1">
        <f t="array" ref="BT175">marketImpact()/12 + 1</f>
        <v>1.01</v>
      </c>
      <c r="BU175" cm="1">
        <f t="array" ref="BU175">marketImpact()/12 + 1</f>
        <v>1.01</v>
      </c>
      <c r="BV175" cm="1">
        <f t="array" ref="BV175">marketImpact()/12 + 1</f>
        <v>1.01</v>
      </c>
      <c r="BW175" cm="1">
        <f t="array" ref="BW175">marketImpact()/12 + 1</f>
        <v>1.01</v>
      </c>
      <c r="BX175" cm="1">
        <f t="array" ref="BX175">marketImpact()/12 + 1</f>
        <v>1.01</v>
      </c>
      <c r="BY175" cm="1">
        <f t="array" ref="BY175">marketImpact()/12 + 1</f>
        <v>1.01</v>
      </c>
      <c r="BZ175" cm="1">
        <f t="array" ref="BZ175">marketImpact()/12 + 1</f>
        <v>1.01</v>
      </c>
      <c r="CA175" cm="1">
        <f t="array" ref="CA175">marketImpact()/12 + 1</f>
        <v>1.01</v>
      </c>
      <c r="CB175" cm="1">
        <f t="array" ref="CB175">marketImpact()/12 + 1</f>
        <v>1.01</v>
      </c>
      <c r="CC175" cm="1">
        <f t="array" ref="CC175">marketImpact()/12 + 1</f>
        <v>1.01</v>
      </c>
      <c r="CD175" cm="1">
        <f t="array" ref="CD175">marketImpact()/12 + 1</f>
        <v>1.01</v>
      </c>
      <c r="CE175" cm="1">
        <f t="array" ref="CE175">marketImpact()/12 + 1</f>
        <v>1.01</v>
      </c>
      <c r="CF175" cm="1">
        <f t="array" ref="CF175">marketImpact()/12 + 1</f>
        <v>0.99250000000000005</v>
      </c>
      <c r="CG175" cm="1">
        <f t="array" ref="CG175">marketImpact()/12 + 1</f>
        <v>0.99250000000000005</v>
      </c>
      <c r="CH175" cm="1">
        <f t="array" ref="CH175">marketImpact()/12 + 1</f>
        <v>1.0175000000000001</v>
      </c>
      <c r="CI175" cm="1">
        <f t="array" ref="CI175">marketImpact()/12 + 1</f>
        <v>0.99250000000000005</v>
      </c>
      <c r="CJ175" cm="1">
        <f t="array" ref="CJ175">marketImpact()/12 + 1</f>
        <v>1.01</v>
      </c>
      <c r="CK175" cm="1">
        <f t="array" ref="CK175">marketImpact()/12 + 1</f>
        <v>1.0175000000000001</v>
      </c>
      <c r="CL175" cm="1">
        <f t="array" ref="CL175">marketImpact()/12 + 1</f>
        <v>1.0175000000000001</v>
      </c>
      <c r="CM175" cm="1">
        <f t="array" ref="CM175">marketImpact()/12 + 1</f>
        <v>0.99250000000000005</v>
      </c>
      <c r="CN175" cm="1">
        <f t="array" ref="CN175">marketImpact()/12 + 1</f>
        <v>1.01</v>
      </c>
      <c r="CO175" cm="1">
        <f t="array" ref="CO175">marketImpact()/12 + 1</f>
        <v>1.01</v>
      </c>
      <c r="CP175" cm="1">
        <f t="array" ref="CP175">marketImpact()/12 + 1</f>
        <v>0.99250000000000005</v>
      </c>
      <c r="CQ175" cm="1">
        <f t="array" ref="CQ175">marketImpact()/12 + 1</f>
        <v>1.01</v>
      </c>
      <c r="CR175" cm="1">
        <f t="array" ref="CR175">marketImpact()/12 + 1</f>
        <v>1.01</v>
      </c>
      <c r="CS175" cm="1">
        <f t="array" ref="CS175">marketImpact()/12 + 1</f>
        <v>1.01</v>
      </c>
      <c r="CT175" cm="1">
        <f t="array" ref="CT175">marketImpact()/12 + 1</f>
        <v>1.0175000000000001</v>
      </c>
      <c r="CU175" cm="1">
        <f t="array" ref="CU175">marketImpact()/12 + 1</f>
        <v>1.0175000000000001</v>
      </c>
      <c r="CV175" cm="1">
        <f t="array" ref="CV175">marketImpact()/12 + 1</f>
        <v>1.01</v>
      </c>
      <c r="CW175" cm="1">
        <f t="array" ref="CW175">marketImpact()/12 + 1</f>
        <v>1.01</v>
      </c>
      <c r="CX175" cm="1">
        <f t="array" ref="CX175">marketImpact()/12 + 1</f>
        <v>0.99250000000000005</v>
      </c>
      <c r="CY175" cm="1">
        <f t="array" ref="CY175">marketImpact()/12 + 1</f>
        <v>1.01</v>
      </c>
      <c r="CZ175" cm="1">
        <f t="array" ref="CZ175">marketImpact()/12 + 1</f>
        <v>1.01</v>
      </c>
    </row>
    <row r="176" spans="4:104" x14ac:dyDescent="0.25">
      <c r="D176">
        <v>52</v>
      </c>
      <c r="E176">
        <f t="shared" ref="E176:BP176" si="285">E175</f>
        <v>1.01</v>
      </c>
      <c r="F176">
        <f t="shared" si="285"/>
        <v>1.01</v>
      </c>
      <c r="G176">
        <f t="shared" si="285"/>
        <v>1.0175000000000001</v>
      </c>
      <c r="H176">
        <f t="shared" si="285"/>
        <v>1.01</v>
      </c>
      <c r="I176">
        <f t="shared" si="285"/>
        <v>1.01</v>
      </c>
      <c r="J176">
        <f t="shared" si="285"/>
        <v>1.01</v>
      </c>
      <c r="K176">
        <f t="shared" si="285"/>
        <v>1.01</v>
      </c>
      <c r="L176">
        <f t="shared" si="285"/>
        <v>1.01</v>
      </c>
      <c r="M176">
        <f t="shared" si="285"/>
        <v>1.01</v>
      </c>
      <c r="N176">
        <f t="shared" si="285"/>
        <v>1.01</v>
      </c>
      <c r="O176">
        <f t="shared" si="285"/>
        <v>1.01</v>
      </c>
      <c r="P176">
        <f t="shared" si="285"/>
        <v>1.01</v>
      </c>
      <c r="Q176">
        <f t="shared" si="285"/>
        <v>1.01</v>
      </c>
      <c r="R176">
        <f t="shared" si="285"/>
        <v>1.01</v>
      </c>
      <c r="S176">
        <f t="shared" si="285"/>
        <v>1.01</v>
      </c>
      <c r="T176">
        <f t="shared" si="285"/>
        <v>1.01</v>
      </c>
      <c r="U176">
        <f t="shared" si="285"/>
        <v>1.0175000000000001</v>
      </c>
      <c r="V176">
        <f t="shared" si="285"/>
        <v>1.01</v>
      </c>
      <c r="W176">
        <f t="shared" si="285"/>
        <v>1.01</v>
      </c>
      <c r="X176">
        <f t="shared" si="285"/>
        <v>1.01</v>
      </c>
      <c r="Y176">
        <f t="shared" si="285"/>
        <v>1.01</v>
      </c>
      <c r="Z176">
        <f t="shared" si="285"/>
        <v>1.01</v>
      </c>
      <c r="AA176">
        <f t="shared" si="285"/>
        <v>1.0175000000000001</v>
      </c>
      <c r="AB176">
        <f t="shared" si="285"/>
        <v>0.99250000000000005</v>
      </c>
      <c r="AC176">
        <f t="shared" si="285"/>
        <v>1.0175000000000001</v>
      </c>
      <c r="AD176">
        <f t="shared" si="285"/>
        <v>1.01</v>
      </c>
      <c r="AE176">
        <f t="shared" si="285"/>
        <v>0.99250000000000005</v>
      </c>
      <c r="AF176">
        <f t="shared" si="285"/>
        <v>1.01</v>
      </c>
      <c r="AG176">
        <f t="shared" si="285"/>
        <v>1.01</v>
      </c>
      <c r="AH176">
        <f t="shared" si="285"/>
        <v>1.01</v>
      </c>
      <c r="AI176">
        <f t="shared" si="285"/>
        <v>1.01</v>
      </c>
      <c r="AJ176">
        <f t="shared" si="285"/>
        <v>1.01</v>
      </c>
      <c r="AK176">
        <f t="shared" si="285"/>
        <v>1.01</v>
      </c>
      <c r="AL176">
        <f t="shared" si="285"/>
        <v>1.01</v>
      </c>
      <c r="AM176">
        <f t="shared" si="285"/>
        <v>1.01</v>
      </c>
      <c r="AN176">
        <f t="shared" si="285"/>
        <v>1.01</v>
      </c>
      <c r="AO176">
        <f t="shared" si="285"/>
        <v>1.01</v>
      </c>
      <c r="AP176">
        <f t="shared" si="285"/>
        <v>1.0175000000000001</v>
      </c>
      <c r="AQ176">
        <f t="shared" si="285"/>
        <v>1.01</v>
      </c>
      <c r="AR176">
        <f t="shared" si="285"/>
        <v>1.01</v>
      </c>
      <c r="AS176">
        <f t="shared" si="285"/>
        <v>1.0175000000000001</v>
      </c>
      <c r="AT176">
        <f t="shared" si="285"/>
        <v>1.01</v>
      </c>
      <c r="AU176">
        <f t="shared" si="285"/>
        <v>1.01</v>
      </c>
      <c r="AV176">
        <f t="shared" si="285"/>
        <v>1.01</v>
      </c>
      <c r="AW176">
        <f t="shared" si="285"/>
        <v>0.99250000000000005</v>
      </c>
      <c r="AX176">
        <f t="shared" si="285"/>
        <v>1.0175000000000001</v>
      </c>
      <c r="AY176">
        <f t="shared" si="285"/>
        <v>1.01</v>
      </c>
      <c r="AZ176">
        <f t="shared" si="285"/>
        <v>1.0175000000000001</v>
      </c>
      <c r="BA176">
        <f t="shared" si="285"/>
        <v>1.0175000000000001</v>
      </c>
      <c r="BB176">
        <f t="shared" si="285"/>
        <v>1.01</v>
      </c>
      <c r="BC176">
        <f t="shared" si="285"/>
        <v>1.01</v>
      </c>
      <c r="BD176">
        <f t="shared" si="285"/>
        <v>1.0175000000000001</v>
      </c>
      <c r="BE176">
        <f t="shared" si="285"/>
        <v>1.01</v>
      </c>
      <c r="BF176">
        <f t="shared" si="285"/>
        <v>1.01</v>
      </c>
      <c r="BG176">
        <f t="shared" si="285"/>
        <v>1.01</v>
      </c>
      <c r="BH176">
        <f t="shared" si="285"/>
        <v>1.01</v>
      </c>
      <c r="BI176">
        <f t="shared" si="285"/>
        <v>1.01</v>
      </c>
      <c r="BJ176">
        <f t="shared" si="285"/>
        <v>1.0175000000000001</v>
      </c>
      <c r="BK176">
        <f t="shared" si="285"/>
        <v>1.01</v>
      </c>
      <c r="BL176">
        <f t="shared" si="285"/>
        <v>1.0175000000000001</v>
      </c>
      <c r="BM176">
        <f t="shared" si="285"/>
        <v>1.01</v>
      </c>
      <c r="BN176">
        <f t="shared" si="285"/>
        <v>1.01</v>
      </c>
      <c r="BO176">
        <f t="shared" si="285"/>
        <v>1.01</v>
      </c>
      <c r="BP176">
        <f t="shared" si="285"/>
        <v>1.0175000000000001</v>
      </c>
      <c r="BQ176">
        <f t="shared" ref="BQ176:CZ176" si="286">BQ175</f>
        <v>1.01</v>
      </c>
      <c r="BR176">
        <f t="shared" si="286"/>
        <v>1.0175000000000001</v>
      </c>
      <c r="BS176">
        <f t="shared" si="286"/>
        <v>0.99250000000000005</v>
      </c>
      <c r="BT176">
        <f t="shared" si="286"/>
        <v>1.01</v>
      </c>
      <c r="BU176">
        <f t="shared" si="286"/>
        <v>1.01</v>
      </c>
      <c r="BV176">
        <f t="shared" si="286"/>
        <v>1.01</v>
      </c>
      <c r="BW176">
        <f t="shared" si="286"/>
        <v>1.01</v>
      </c>
      <c r="BX176">
        <f t="shared" si="286"/>
        <v>1.01</v>
      </c>
      <c r="BY176">
        <f t="shared" si="286"/>
        <v>1.01</v>
      </c>
      <c r="BZ176">
        <f t="shared" si="286"/>
        <v>1.01</v>
      </c>
      <c r="CA176">
        <f t="shared" si="286"/>
        <v>1.01</v>
      </c>
      <c r="CB176">
        <f t="shared" si="286"/>
        <v>1.01</v>
      </c>
      <c r="CC176">
        <f t="shared" si="286"/>
        <v>1.01</v>
      </c>
      <c r="CD176">
        <f t="shared" si="286"/>
        <v>1.01</v>
      </c>
      <c r="CE176">
        <f t="shared" si="286"/>
        <v>1.01</v>
      </c>
      <c r="CF176">
        <f t="shared" si="286"/>
        <v>0.99250000000000005</v>
      </c>
      <c r="CG176">
        <f t="shared" si="286"/>
        <v>0.99250000000000005</v>
      </c>
      <c r="CH176">
        <f t="shared" si="286"/>
        <v>1.0175000000000001</v>
      </c>
      <c r="CI176">
        <f t="shared" si="286"/>
        <v>0.99250000000000005</v>
      </c>
      <c r="CJ176">
        <f t="shared" si="286"/>
        <v>1.01</v>
      </c>
      <c r="CK176">
        <f t="shared" si="286"/>
        <v>1.0175000000000001</v>
      </c>
      <c r="CL176">
        <f t="shared" si="286"/>
        <v>1.0175000000000001</v>
      </c>
      <c r="CM176">
        <f t="shared" si="286"/>
        <v>0.99250000000000005</v>
      </c>
      <c r="CN176">
        <f t="shared" si="286"/>
        <v>1.01</v>
      </c>
      <c r="CO176">
        <f t="shared" si="286"/>
        <v>1.01</v>
      </c>
      <c r="CP176">
        <f t="shared" si="286"/>
        <v>0.99250000000000005</v>
      </c>
      <c r="CQ176">
        <f t="shared" si="286"/>
        <v>1.01</v>
      </c>
      <c r="CR176">
        <f t="shared" si="286"/>
        <v>1.01</v>
      </c>
      <c r="CS176">
        <f t="shared" si="286"/>
        <v>1.01</v>
      </c>
      <c r="CT176">
        <f t="shared" si="286"/>
        <v>1.0175000000000001</v>
      </c>
      <c r="CU176">
        <f t="shared" si="286"/>
        <v>1.0175000000000001</v>
      </c>
      <c r="CV176">
        <f t="shared" si="286"/>
        <v>1.01</v>
      </c>
      <c r="CW176">
        <f t="shared" si="286"/>
        <v>1.01</v>
      </c>
      <c r="CX176">
        <f t="shared" si="286"/>
        <v>0.99250000000000005</v>
      </c>
      <c r="CY176">
        <f t="shared" si="286"/>
        <v>1.01</v>
      </c>
      <c r="CZ176">
        <f t="shared" si="286"/>
        <v>1.01</v>
      </c>
    </row>
    <row r="177" spans="4:104" x14ac:dyDescent="0.25">
      <c r="D177">
        <v>53</v>
      </c>
      <c r="E177">
        <f t="shared" ref="E177" si="287">E175</f>
        <v>1.01</v>
      </c>
      <c r="F177">
        <f t="shared" ref="F177:BQ177" si="288">F175</f>
        <v>1.01</v>
      </c>
      <c r="G177">
        <f t="shared" si="288"/>
        <v>1.0175000000000001</v>
      </c>
      <c r="H177">
        <f t="shared" si="288"/>
        <v>1.01</v>
      </c>
      <c r="I177">
        <f t="shared" si="288"/>
        <v>1.01</v>
      </c>
      <c r="J177">
        <f t="shared" si="288"/>
        <v>1.01</v>
      </c>
      <c r="K177">
        <f t="shared" si="288"/>
        <v>1.01</v>
      </c>
      <c r="L177">
        <f t="shared" si="288"/>
        <v>1.01</v>
      </c>
      <c r="M177">
        <f t="shared" si="288"/>
        <v>1.01</v>
      </c>
      <c r="N177">
        <f t="shared" si="288"/>
        <v>1.01</v>
      </c>
      <c r="O177">
        <f t="shared" si="288"/>
        <v>1.01</v>
      </c>
      <c r="P177">
        <f t="shared" si="288"/>
        <v>1.01</v>
      </c>
      <c r="Q177">
        <f t="shared" si="288"/>
        <v>1.01</v>
      </c>
      <c r="R177">
        <f t="shared" si="288"/>
        <v>1.01</v>
      </c>
      <c r="S177">
        <f t="shared" si="288"/>
        <v>1.01</v>
      </c>
      <c r="T177">
        <f t="shared" si="288"/>
        <v>1.01</v>
      </c>
      <c r="U177">
        <f t="shared" si="288"/>
        <v>1.0175000000000001</v>
      </c>
      <c r="V177">
        <f t="shared" si="288"/>
        <v>1.01</v>
      </c>
      <c r="W177">
        <f t="shared" si="288"/>
        <v>1.01</v>
      </c>
      <c r="X177">
        <f t="shared" si="288"/>
        <v>1.01</v>
      </c>
      <c r="Y177">
        <f t="shared" si="288"/>
        <v>1.01</v>
      </c>
      <c r="Z177">
        <f t="shared" si="288"/>
        <v>1.01</v>
      </c>
      <c r="AA177">
        <f t="shared" si="288"/>
        <v>1.0175000000000001</v>
      </c>
      <c r="AB177">
        <f t="shared" si="288"/>
        <v>0.99250000000000005</v>
      </c>
      <c r="AC177">
        <f t="shared" si="288"/>
        <v>1.0175000000000001</v>
      </c>
      <c r="AD177">
        <f t="shared" si="288"/>
        <v>1.01</v>
      </c>
      <c r="AE177">
        <f t="shared" si="288"/>
        <v>0.99250000000000005</v>
      </c>
      <c r="AF177">
        <f t="shared" si="288"/>
        <v>1.01</v>
      </c>
      <c r="AG177">
        <f t="shared" si="288"/>
        <v>1.01</v>
      </c>
      <c r="AH177">
        <f t="shared" si="288"/>
        <v>1.01</v>
      </c>
      <c r="AI177">
        <f t="shared" si="288"/>
        <v>1.01</v>
      </c>
      <c r="AJ177">
        <f t="shared" si="288"/>
        <v>1.01</v>
      </c>
      <c r="AK177">
        <f t="shared" si="288"/>
        <v>1.01</v>
      </c>
      <c r="AL177">
        <f t="shared" si="288"/>
        <v>1.01</v>
      </c>
      <c r="AM177">
        <f t="shared" si="288"/>
        <v>1.01</v>
      </c>
      <c r="AN177">
        <f t="shared" si="288"/>
        <v>1.01</v>
      </c>
      <c r="AO177">
        <f t="shared" si="288"/>
        <v>1.01</v>
      </c>
      <c r="AP177">
        <f t="shared" si="288"/>
        <v>1.0175000000000001</v>
      </c>
      <c r="AQ177">
        <f t="shared" si="288"/>
        <v>1.01</v>
      </c>
      <c r="AR177">
        <f t="shared" si="288"/>
        <v>1.01</v>
      </c>
      <c r="AS177">
        <f t="shared" si="288"/>
        <v>1.0175000000000001</v>
      </c>
      <c r="AT177">
        <f t="shared" si="288"/>
        <v>1.01</v>
      </c>
      <c r="AU177">
        <f t="shared" si="288"/>
        <v>1.01</v>
      </c>
      <c r="AV177">
        <f t="shared" si="288"/>
        <v>1.01</v>
      </c>
      <c r="AW177">
        <f t="shared" si="288"/>
        <v>0.99250000000000005</v>
      </c>
      <c r="AX177">
        <f t="shared" si="288"/>
        <v>1.0175000000000001</v>
      </c>
      <c r="AY177">
        <f t="shared" si="288"/>
        <v>1.01</v>
      </c>
      <c r="AZ177">
        <f t="shared" si="288"/>
        <v>1.0175000000000001</v>
      </c>
      <c r="BA177">
        <f t="shared" si="288"/>
        <v>1.0175000000000001</v>
      </c>
      <c r="BB177">
        <f t="shared" si="288"/>
        <v>1.01</v>
      </c>
      <c r="BC177">
        <f t="shared" si="288"/>
        <v>1.01</v>
      </c>
      <c r="BD177">
        <f t="shared" si="288"/>
        <v>1.0175000000000001</v>
      </c>
      <c r="BE177">
        <f t="shared" si="288"/>
        <v>1.01</v>
      </c>
      <c r="BF177">
        <f t="shared" si="288"/>
        <v>1.01</v>
      </c>
      <c r="BG177">
        <f t="shared" si="288"/>
        <v>1.01</v>
      </c>
      <c r="BH177">
        <f t="shared" si="288"/>
        <v>1.01</v>
      </c>
      <c r="BI177">
        <f t="shared" si="288"/>
        <v>1.01</v>
      </c>
      <c r="BJ177">
        <f t="shared" si="288"/>
        <v>1.0175000000000001</v>
      </c>
      <c r="BK177">
        <f t="shared" si="288"/>
        <v>1.01</v>
      </c>
      <c r="BL177">
        <f t="shared" si="288"/>
        <v>1.0175000000000001</v>
      </c>
      <c r="BM177">
        <f t="shared" si="288"/>
        <v>1.01</v>
      </c>
      <c r="BN177">
        <f t="shared" si="288"/>
        <v>1.01</v>
      </c>
      <c r="BO177">
        <f t="shared" si="288"/>
        <v>1.01</v>
      </c>
      <c r="BP177">
        <f t="shared" si="288"/>
        <v>1.0175000000000001</v>
      </c>
      <c r="BQ177">
        <f t="shared" si="288"/>
        <v>1.01</v>
      </c>
      <c r="BR177">
        <f t="shared" ref="BR177:CZ177" si="289">BR175</f>
        <v>1.0175000000000001</v>
      </c>
      <c r="BS177">
        <f t="shared" si="289"/>
        <v>0.99250000000000005</v>
      </c>
      <c r="BT177">
        <f t="shared" si="289"/>
        <v>1.01</v>
      </c>
      <c r="BU177">
        <f t="shared" si="289"/>
        <v>1.01</v>
      </c>
      <c r="BV177">
        <f t="shared" si="289"/>
        <v>1.01</v>
      </c>
      <c r="BW177">
        <f t="shared" si="289"/>
        <v>1.01</v>
      </c>
      <c r="BX177">
        <f t="shared" si="289"/>
        <v>1.01</v>
      </c>
      <c r="BY177">
        <f t="shared" si="289"/>
        <v>1.01</v>
      </c>
      <c r="BZ177">
        <f t="shared" si="289"/>
        <v>1.01</v>
      </c>
      <c r="CA177">
        <f t="shared" si="289"/>
        <v>1.01</v>
      </c>
      <c r="CB177">
        <f t="shared" si="289"/>
        <v>1.01</v>
      </c>
      <c r="CC177">
        <f t="shared" si="289"/>
        <v>1.01</v>
      </c>
      <c r="CD177">
        <f t="shared" si="289"/>
        <v>1.01</v>
      </c>
      <c r="CE177">
        <f t="shared" si="289"/>
        <v>1.01</v>
      </c>
      <c r="CF177">
        <f t="shared" si="289"/>
        <v>0.99250000000000005</v>
      </c>
      <c r="CG177">
        <f t="shared" si="289"/>
        <v>0.99250000000000005</v>
      </c>
      <c r="CH177">
        <f t="shared" si="289"/>
        <v>1.0175000000000001</v>
      </c>
      <c r="CI177">
        <f t="shared" si="289"/>
        <v>0.99250000000000005</v>
      </c>
      <c r="CJ177">
        <f t="shared" si="289"/>
        <v>1.01</v>
      </c>
      <c r="CK177">
        <f t="shared" si="289"/>
        <v>1.0175000000000001</v>
      </c>
      <c r="CL177">
        <f t="shared" si="289"/>
        <v>1.0175000000000001</v>
      </c>
      <c r="CM177">
        <f t="shared" si="289"/>
        <v>0.99250000000000005</v>
      </c>
      <c r="CN177">
        <f t="shared" si="289"/>
        <v>1.01</v>
      </c>
      <c r="CO177">
        <f t="shared" si="289"/>
        <v>1.01</v>
      </c>
      <c r="CP177">
        <f t="shared" si="289"/>
        <v>0.99250000000000005</v>
      </c>
      <c r="CQ177">
        <f t="shared" si="289"/>
        <v>1.01</v>
      </c>
      <c r="CR177">
        <f t="shared" si="289"/>
        <v>1.01</v>
      </c>
      <c r="CS177">
        <f t="shared" si="289"/>
        <v>1.01</v>
      </c>
      <c r="CT177">
        <f t="shared" si="289"/>
        <v>1.0175000000000001</v>
      </c>
      <c r="CU177">
        <f t="shared" si="289"/>
        <v>1.0175000000000001</v>
      </c>
      <c r="CV177">
        <f t="shared" si="289"/>
        <v>1.01</v>
      </c>
      <c r="CW177">
        <f t="shared" si="289"/>
        <v>1.01</v>
      </c>
      <c r="CX177">
        <f t="shared" si="289"/>
        <v>0.99250000000000005</v>
      </c>
      <c r="CY177">
        <f t="shared" si="289"/>
        <v>1.01</v>
      </c>
      <c r="CZ177">
        <f t="shared" si="289"/>
        <v>1.01</v>
      </c>
    </row>
    <row r="178" spans="4:104" x14ac:dyDescent="0.25">
      <c r="D178">
        <v>54</v>
      </c>
      <c r="E178" cm="1">
        <f t="array" ref="E178">marketImpact()/12 + 1</f>
        <v>1.01</v>
      </c>
      <c r="F178" cm="1">
        <f t="array" ref="F178">marketImpact()/12 + 1</f>
        <v>0.99250000000000005</v>
      </c>
      <c r="G178" cm="1">
        <f t="array" ref="G178">marketImpact()/12 + 1</f>
        <v>1.01</v>
      </c>
      <c r="H178" cm="1">
        <f t="array" ref="H178">marketImpact()/12 + 1</f>
        <v>0.99250000000000005</v>
      </c>
      <c r="I178" cm="1">
        <f t="array" ref="I178">marketImpact()/12 + 1</f>
        <v>1.01</v>
      </c>
      <c r="J178" cm="1">
        <f t="array" ref="J178">marketImpact()/12 + 1</f>
        <v>1.01</v>
      </c>
      <c r="K178" cm="1">
        <f t="array" ref="K178">marketImpact()/12 + 1</f>
        <v>1.01</v>
      </c>
      <c r="L178" cm="1">
        <f t="array" ref="L178">marketImpact()/12 + 1</f>
        <v>1.0175000000000001</v>
      </c>
      <c r="M178" cm="1">
        <f t="array" ref="M178">marketImpact()/12 + 1</f>
        <v>1.01</v>
      </c>
      <c r="N178" cm="1">
        <f t="array" ref="N178">marketImpact()/12 + 1</f>
        <v>1.0175000000000001</v>
      </c>
      <c r="O178" cm="1">
        <f t="array" ref="O178">marketImpact()/12 + 1</f>
        <v>1.0175000000000001</v>
      </c>
      <c r="P178" cm="1">
        <f t="array" ref="P178">marketImpact()/12 + 1</f>
        <v>1.01</v>
      </c>
      <c r="Q178" cm="1">
        <f t="array" ref="Q178">marketImpact()/12 + 1</f>
        <v>0.99250000000000005</v>
      </c>
      <c r="R178" cm="1">
        <f t="array" ref="R178">marketImpact()/12 + 1</f>
        <v>0.99250000000000005</v>
      </c>
      <c r="S178" cm="1">
        <f t="array" ref="S178">marketImpact()/12 + 1</f>
        <v>1.0175000000000001</v>
      </c>
      <c r="T178" cm="1">
        <f t="array" ref="T178">marketImpact()/12 + 1</f>
        <v>1.0175000000000001</v>
      </c>
      <c r="U178" cm="1">
        <f t="array" ref="U178">marketImpact()/12 + 1</f>
        <v>1.01</v>
      </c>
      <c r="V178" cm="1">
        <f t="array" ref="V178">marketImpact()/12 + 1</f>
        <v>1.01</v>
      </c>
      <c r="W178" cm="1">
        <f t="array" ref="W178">marketImpact()/12 + 1</f>
        <v>1.0175000000000001</v>
      </c>
      <c r="X178" cm="1">
        <f t="array" ref="X178">marketImpact()/12 + 1</f>
        <v>1.01</v>
      </c>
      <c r="Y178" cm="1">
        <f t="array" ref="Y178">marketImpact()/12 + 1</f>
        <v>1.01</v>
      </c>
      <c r="Z178" cm="1">
        <f t="array" ref="Z178">marketImpact()/12 + 1</f>
        <v>1.01</v>
      </c>
      <c r="AA178" cm="1">
        <f t="array" ref="AA178">marketImpact()/12 + 1</f>
        <v>1.01</v>
      </c>
      <c r="AB178" cm="1">
        <f t="array" ref="AB178">marketImpact()/12 + 1</f>
        <v>1.01</v>
      </c>
      <c r="AC178" cm="1">
        <f t="array" ref="AC178">marketImpact()/12 + 1</f>
        <v>1.01</v>
      </c>
      <c r="AD178" cm="1">
        <f t="array" ref="AD178">marketImpact()/12 + 1</f>
        <v>1.0175000000000001</v>
      </c>
      <c r="AE178" cm="1">
        <f t="array" ref="AE178">marketImpact()/12 + 1</f>
        <v>1.01</v>
      </c>
      <c r="AF178" cm="1">
        <f t="array" ref="AF178">marketImpact()/12 + 1</f>
        <v>1.01</v>
      </c>
      <c r="AG178" cm="1">
        <f t="array" ref="AG178">marketImpact()/12 + 1</f>
        <v>1.01</v>
      </c>
      <c r="AH178" cm="1">
        <f t="array" ref="AH178">marketImpact()/12 + 1</f>
        <v>1.01</v>
      </c>
      <c r="AI178" cm="1">
        <f t="array" ref="AI178">marketImpact()/12 + 1</f>
        <v>1.01</v>
      </c>
      <c r="AJ178" cm="1">
        <f t="array" ref="AJ178">marketImpact()/12 + 1</f>
        <v>0.99250000000000005</v>
      </c>
      <c r="AK178" cm="1">
        <f t="array" ref="AK178">marketImpact()/12 + 1</f>
        <v>1.01</v>
      </c>
      <c r="AL178" cm="1">
        <f t="array" ref="AL178">marketImpact()/12 + 1</f>
        <v>1.0175000000000001</v>
      </c>
      <c r="AM178" cm="1">
        <f t="array" ref="AM178">marketImpact()/12 + 1</f>
        <v>1.01</v>
      </c>
      <c r="AN178" cm="1">
        <f t="array" ref="AN178">marketImpact()/12 + 1</f>
        <v>1.01</v>
      </c>
      <c r="AO178" cm="1">
        <f t="array" ref="AO178">marketImpact()/12 + 1</f>
        <v>1.01</v>
      </c>
      <c r="AP178" cm="1">
        <f t="array" ref="AP178">marketImpact()/12 + 1</f>
        <v>1.01</v>
      </c>
      <c r="AQ178" cm="1">
        <f t="array" ref="AQ178">marketImpact()/12 + 1</f>
        <v>0.99250000000000005</v>
      </c>
      <c r="AR178" cm="1">
        <f t="array" ref="AR178">marketImpact()/12 + 1</f>
        <v>1.01</v>
      </c>
      <c r="AS178" cm="1">
        <f t="array" ref="AS178">marketImpact()/12 + 1</f>
        <v>1.01</v>
      </c>
      <c r="AT178" cm="1">
        <f t="array" ref="AT178">marketImpact()/12 + 1</f>
        <v>1.0175000000000001</v>
      </c>
      <c r="AU178" cm="1">
        <f t="array" ref="AU178">marketImpact()/12 + 1</f>
        <v>1.01</v>
      </c>
      <c r="AV178" cm="1">
        <f t="array" ref="AV178">marketImpact()/12 + 1</f>
        <v>1.01</v>
      </c>
      <c r="AW178" cm="1">
        <f t="array" ref="AW178">marketImpact()/12 + 1</f>
        <v>1.01</v>
      </c>
      <c r="AX178" cm="1">
        <f t="array" ref="AX178">marketImpact()/12 + 1</f>
        <v>1.0175000000000001</v>
      </c>
      <c r="AY178" cm="1">
        <f t="array" ref="AY178">marketImpact()/12 + 1</f>
        <v>1.01</v>
      </c>
      <c r="AZ178" cm="1">
        <f t="array" ref="AZ178">marketImpact()/12 + 1</f>
        <v>1.01</v>
      </c>
      <c r="BA178" cm="1">
        <f t="array" ref="BA178">marketImpact()/12 + 1</f>
        <v>1.01</v>
      </c>
      <c r="BB178" cm="1">
        <f t="array" ref="BB178">marketImpact()/12 + 1</f>
        <v>1.0175000000000001</v>
      </c>
      <c r="BC178" cm="1">
        <f t="array" ref="BC178">marketImpact()/12 + 1</f>
        <v>1.01</v>
      </c>
      <c r="BD178" cm="1">
        <f t="array" ref="BD178">marketImpact()/12 + 1</f>
        <v>0.99250000000000005</v>
      </c>
      <c r="BE178" cm="1">
        <f t="array" ref="BE178">marketImpact()/12 + 1</f>
        <v>1.0175000000000001</v>
      </c>
      <c r="BF178" cm="1">
        <f t="array" ref="BF178">marketImpact()/12 + 1</f>
        <v>1.01</v>
      </c>
      <c r="BG178" cm="1">
        <f t="array" ref="BG178">marketImpact()/12 + 1</f>
        <v>1.01</v>
      </c>
      <c r="BH178" cm="1">
        <f t="array" ref="BH178">marketImpact()/12 + 1</f>
        <v>1.01</v>
      </c>
      <c r="BI178" cm="1">
        <f t="array" ref="BI178">marketImpact()/12 + 1</f>
        <v>1.01</v>
      </c>
      <c r="BJ178" cm="1">
        <f t="array" ref="BJ178">marketImpact()/12 + 1</f>
        <v>1.01</v>
      </c>
      <c r="BK178" cm="1">
        <f t="array" ref="BK178">marketImpact()/12 + 1</f>
        <v>0.99250000000000005</v>
      </c>
      <c r="BL178" cm="1">
        <f t="array" ref="BL178">marketImpact()/12 + 1</f>
        <v>1.0175000000000001</v>
      </c>
      <c r="BM178" cm="1">
        <f t="array" ref="BM178">marketImpact()/12 + 1</f>
        <v>1.01</v>
      </c>
      <c r="BN178" cm="1">
        <f t="array" ref="BN178">marketImpact()/12 + 1</f>
        <v>1.0175000000000001</v>
      </c>
      <c r="BO178" cm="1">
        <f t="array" ref="BO178">marketImpact()/12 + 1</f>
        <v>1.01</v>
      </c>
      <c r="BP178" cm="1">
        <f t="array" ref="BP178">marketImpact()/12 + 1</f>
        <v>0.99250000000000005</v>
      </c>
      <c r="BQ178" cm="1">
        <f t="array" ref="BQ178">marketImpact()/12 + 1</f>
        <v>1.01</v>
      </c>
      <c r="BR178" cm="1">
        <f t="array" ref="BR178">marketImpact()/12 + 1</f>
        <v>1.01</v>
      </c>
      <c r="BS178" cm="1">
        <f t="array" ref="BS178">marketImpact()/12 + 1</f>
        <v>1.01</v>
      </c>
      <c r="BT178" cm="1">
        <f t="array" ref="BT178">marketImpact()/12 + 1</f>
        <v>1.01</v>
      </c>
      <c r="BU178" cm="1">
        <f t="array" ref="BU178">marketImpact()/12 + 1</f>
        <v>0.99250000000000005</v>
      </c>
      <c r="BV178" cm="1">
        <f t="array" ref="BV178">marketImpact()/12 + 1</f>
        <v>1.01</v>
      </c>
      <c r="BW178" cm="1">
        <f t="array" ref="BW178">marketImpact()/12 + 1</f>
        <v>1.01</v>
      </c>
      <c r="BX178" cm="1">
        <f t="array" ref="BX178">marketImpact()/12 + 1</f>
        <v>1.01</v>
      </c>
      <c r="BY178" cm="1">
        <f t="array" ref="BY178">marketImpact()/12 + 1</f>
        <v>1.01</v>
      </c>
      <c r="BZ178" cm="1">
        <f t="array" ref="BZ178">marketImpact()/12 + 1</f>
        <v>1.01</v>
      </c>
      <c r="CA178" cm="1">
        <f t="array" ref="CA178">marketImpact()/12 + 1</f>
        <v>1.01</v>
      </c>
      <c r="CB178" cm="1">
        <f t="array" ref="CB178">marketImpact()/12 + 1</f>
        <v>1.01</v>
      </c>
      <c r="CC178" cm="1">
        <f t="array" ref="CC178">marketImpact()/12 + 1</f>
        <v>1.01</v>
      </c>
      <c r="CD178" cm="1">
        <f t="array" ref="CD178">marketImpact()/12 + 1</f>
        <v>1.01</v>
      </c>
      <c r="CE178" cm="1">
        <f t="array" ref="CE178">marketImpact()/12 + 1</f>
        <v>1.0175000000000001</v>
      </c>
      <c r="CF178" cm="1">
        <f t="array" ref="CF178">marketImpact()/12 + 1</f>
        <v>1.01</v>
      </c>
      <c r="CG178" cm="1">
        <f t="array" ref="CG178">marketImpact()/12 + 1</f>
        <v>1.01</v>
      </c>
      <c r="CH178" cm="1">
        <f t="array" ref="CH178">marketImpact()/12 + 1</f>
        <v>1.01</v>
      </c>
      <c r="CI178" cm="1">
        <f t="array" ref="CI178">marketImpact()/12 + 1</f>
        <v>1.0175000000000001</v>
      </c>
      <c r="CJ178" cm="1">
        <f t="array" ref="CJ178">marketImpact()/12 + 1</f>
        <v>1.01</v>
      </c>
      <c r="CK178" cm="1">
        <f t="array" ref="CK178">marketImpact()/12 + 1</f>
        <v>1.01</v>
      </c>
      <c r="CL178" cm="1">
        <f t="array" ref="CL178">marketImpact()/12 + 1</f>
        <v>1.01</v>
      </c>
      <c r="CM178" cm="1">
        <f t="array" ref="CM178">marketImpact()/12 + 1</f>
        <v>1.01</v>
      </c>
      <c r="CN178" cm="1">
        <f t="array" ref="CN178">marketImpact()/12 + 1</f>
        <v>1.01</v>
      </c>
      <c r="CO178" cm="1">
        <f t="array" ref="CO178">marketImpact()/12 + 1</f>
        <v>1.01</v>
      </c>
      <c r="CP178" cm="1">
        <f t="array" ref="CP178">marketImpact()/12 + 1</f>
        <v>1.01</v>
      </c>
      <c r="CQ178" cm="1">
        <f t="array" ref="CQ178">marketImpact()/12 + 1</f>
        <v>1.0175000000000001</v>
      </c>
      <c r="CR178" cm="1">
        <f t="array" ref="CR178">marketImpact()/12 + 1</f>
        <v>1.0175000000000001</v>
      </c>
      <c r="CS178" cm="1">
        <f t="array" ref="CS178">marketImpact()/12 + 1</f>
        <v>1.01</v>
      </c>
      <c r="CT178" cm="1">
        <f t="array" ref="CT178">marketImpact()/12 + 1</f>
        <v>1.01</v>
      </c>
      <c r="CU178" cm="1">
        <f t="array" ref="CU178">marketImpact()/12 + 1</f>
        <v>0.99250000000000005</v>
      </c>
      <c r="CV178" cm="1">
        <f t="array" ref="CV178">marketImpact()/12 + 1</f>
        <v>1.01</v>
      </c>
      <c r="CW178" cm="1">
        <f t="array" ref="CW178">marketImpact()/12 + 1</f>
        <v>1.01</v>
      </c>
      <c r="CX178" cm="1">
        <f t="array" ref="CX178">marketImpact()/12 + 1</f>
        <v>1.01</v>
      </c>
      <c r="CY178" cm="1">
        <f t="array" ref="CY178">marketImpact()/12 + 1</f>
        <v>1.01</v>
      </c>
      <c r="CZ178" cm="1">
        <f t="array" ref="CZ178">marketImpact()/12 + 1</f>
        <v>1.01</v>
      </c>
    </row>
    <row r="179" spans="4:104" x14ac:dyDescent="0.25">
      <c r="D179">
        <v>55</v>
      </c>
      <c r="E179">
        <f t="shared" ref="E179:BP179" si="290">E178</f>
        <v>1.01</v>
      </c>
      <c r="F179">
        <f t="shared" si="290"/>
        <v>0.99250000000000005</v>
      </c>
      <c r="G179">
        <f t="shared" si="290"/>
        <v>1.01</v>
      </c>
      <c r="H179">
        <f t="shared" si="290"/>
        <v>0.99250000000000005</v>
      </c>
      <c r="I179">
        <f t="shared" si="290"/>
        <v>1.01</v>
      </c>
      <c r="J179">
        <f t="shared" si="290"/>
        <v>1.01</v>
      </c>
      <c r="K179">
        <f t="shared" si="290"/>
        <v>1.01</v>
      </c>
      <c r="L179">
        <f t="shared" si="290"/>
        <v>1.0175000000000001</v>
      </c>
      <c r="M179">
        <f t="shared" si="290"/>
        <v>1.01</v>
      </c>
      <c r="N179">
        <f t="shared" si="290"/>
        <v>1.0175000000000001</v>
      </c>
      <c r="O179">
        <f t="shared" si="290"/>
        <v>1.0175000000000001</v>
      </c>
      <c r="P179">
        <f t="shared" si="290"/>
        <v>1.01</v>
      </c>
      <c r="Q179">
        <f t="shared" si="290"/>
        <v>0.99250000000000005</v>
      </c>
      <c r="R179">
        <f t="shared" si="290"/>
        <v>0.99250000000000005</v>
      </c>
      <c r="S179">
        <f t="shared" si="290"/>
        <v>1.0175000000000001</v>
      </c>
      <c r="T179">
        <f t="shared" si="290"/>
        <v>1.0175000000000001</v>
      </c>
      <c r="U179">
        <f t="shared" si="290"/>
        <v>1.01</v>
      </c>
      <c r="V179">
        <f t="shared" si="290"/>
        <v>1.01</v>
      </c>
      <c r="W179">
        <f t="shared" si="290"/>
        <v>1.0175000000000001</v>
      </c>
      <c r="X179">
        <f t="shared" si="290"/>
        <v>1.01</v>
      </c>
      <c r="Y179">
        <f t="shared" si="290"/>
        <v>1.01</v>
      </c>
      <c r="Z179">
        <f t="shared" si="290"/>
        <v>1.01</v>
      </c>
      <c r="AA179">
        <f t="shared" si="290"/>
        <v>1.01</v>
      </c>
      <c r="AB179">
        <f t="shared" si="290"/>
        <v>1.01</v>
      </c>
      <c r="AC179">
        <f t="shared" si="290"/>
        <v>1.01</v>
      </c>
      <c r="AD179">
        <f t="shared" si="290"/>
        <v>1.0175000000000001</v>
      </c>
      <c r="AE179">
        <f t="shared" si="290"/>
        <v>1.01</v>
      </c>
      <c r="AF179">
        <f t="shared" si="290"/>
        <v>1.01</v>
      </c>
      <c r="AG179">
        <f t="shared" si="290"/>
        <v>1.01</v>
      </c>
      <c r="AH179">
        <f t="shared" si="290"/>
        <v>1.01</v>
      </c>
      <c r="AI179">
        <f t="shared" si="290"/>
        <v>1.01</v>
      </c>
      <c r="AJ179">
        <f t="shared" si="290"/>
        <v>0.99250000000000005</v>
      </c>
      <c r="AK179">
        <f t="shared" si="290"/>
        <v>1.01</v>
      </c>
      <c r="AL179">
        <f t="shared" si="290"/>
        <v>1.0175000000000001</v>
      </c>
      <c r="AM179">
        <f t="shared" si="290"/>
        <v>1.01</v>
      </c>
      <c r="AN179">
        <f t="shared" si="290"/>
        <v>1.01</v>
      </c>
      <c r="AO179">
        <f t="shared" si="290"/>
        <v>1.01</v>
      </c>
      <c r="AP179">
        <f t="shared" si="290"/>
        <v>1.01</v>
      </c>
      <c r="AQ179">
        <f t="shared" si="290"/>
        <v>0.99250000000000005</v>
      </c>
      <c r="AR179">
        <f t="shared" si="290"/>
        <v>1.01</v>
      </c>
      <c r="AS179">
        <f t="shared" si="290"/>
        <v>1.01</v>
      </c>
      <c r="AT179">
        <f t="shared" si="290"/>
        <v>1.0175000000000001</v>
      </c>
      <c r="AU179">
        <f t="shared" si="290"/>
        <v>1.01</v>
      </c>
      <c r="AV179">
        <f t="shared" si="290"/>
        <v>1.01</v>
      </c>
      <c r="AW179">
        <f t="shared" si="290"/>
        <v>1.01</v>
      </c>
      <c r="AX179">
        <f t="shared" si="290"/>
        <v>1.0175000000000001</v>
      </c>
      <c r="AY179">
        <f t="shared" si="290"/>
        <v>1.01</v>
      </c>
      <c r="AZ179">
        <f t="shared" si="290"/>
        <v>1.01</v>
      </c>
      <c r="BA179">
        <f t="shared" si="290"/>
        <v>1.01</v>
      </c>
      <c r="BB179">
        <f t="shared" si="290"/>
        <v>1.0175000000000001</v>
      </c>
      <c r="BC179">
        <f t="shared" si="290"/>
        <v>1.01</v>
      </c>
      <c r="BD179">
        <f t="shared" si="290"/>
        <v>0.99250000000000005</v>
      </c>
      <c r="BE179">
        <f t="shared" si="290"/>
        <v>1.0175000000000001</v>
      </c>
      <c r="BF179">
        <f t="shared" si="290"/>
        <v>1.01</v>
      </c>
      <c r="BG179">
        <f t="shared" si="290"/>
        <v>1.01</v>
      </c>
      <c r="BH179">
        <f t="shared" si="290"/>
        <v>1.01</v>
      </c>
      <c r="BI179">
        <f t="shared" si="290"/>
        <v>1.01</v>
      </c>
      <c r="BJ179">
        <f t="shared" si="290"/>
        <v>1.01</v>
      </c>
      <c r="BK179">
        <f t="shared" si="290"/>
        <v>0.99250000000000005</v>
      </c>
      <c r="BL179">
        <f t="shared" si="290"/>
        <v>1.0175000000000001</v>
      </c>
      <c r="BM179">
        <f t="shared" si="290"/>
        <v>1.01</v>
      </c>
      <c r="BN179">
        <f t="shared" si="290"/>
        <v>1.0175000000000001</v>
      </c>
      <c r="BO179">
        <f t="shared" si="290"/>
        <v>1.01</v>
      </c>
      <c r="BP179">
        <f t="shared" si="290"/>
        <v>0.99250000000000005</v>
      </c>
      <c r="BQ179">
        <f t="shared" ref="BQ179:CZ179" si="291">BQ178</f>
        <v>1.01</v>
      </c>
      <c r="BR179">
        <f t="shared" si="291"/>
        <v>1.01</v>
      </c>
      <c r="BS179">
        <f t="shared" si="291"/>
        <v>1.01</v>
      </c>
      <c r="BT179">
        <f t="shared" si="291"/>
        <v>1.01</v>
      </c>
      <c r="BU179">
        <f t="shared" si="291"/>
        <v>0.99250000000000005</v>
      </c>
      <c r="BV179">
        <f t="shared" si="291"/>
        <v>1.01</v>
      </c>
      <c r="BW179">
        <f t="shared" si="291"/>
        <v>1.01</v>
      </c>
      <c r="BX179">
        <f t="shared" si="291"/>
        <v>1.01</v>
      </c>
      <c r="BY179">
        <f t="shared" si="291"/>
        <v>1.01</v>
      </c>
      <c r="BZ179">
        <f t="shared" si="291"/>
        <v>1.01</v>
      </c>
      <c r="CA179">
        <f t="shared" si="291"/>
        <v>1.01</v>
      </c>
      <c r="CB179">
        <f t="shared" si="291"/>
        <v>1.01</v>
      </c>
      <c r="CC179">
        <f t="shared" si="291"/>
        <v>1.01</v>
      </c>
      <c r="CD179">
        <f t="shared" si="291"/>
        <v>1.01</v>
      </c>
      <c r="CE179">
        <f t="shared" si="291"/>
        <v>1.0175000000000001</v>
      </c>
      <c r="CF179">
        <f t="shared" si="291"/>
        <v>1.01</v>
      </c>
      <c r="CG179">
        <f t="shared" si="291"/>
        <v>1.01</v>
      </c>
      <c r="CH179">
        <f t="shared" si="291"/>
        <v>1.01</v>
      </c>
      <c r="CI179">
        <f t="shared" si="291"/>
        <v>1.0175000000000001</v>
      </c>
      <c r="CJ179">
        <f t="shared" si="291"/>
        <v>1.01</v>
      </c>
      <c r="CK179">
        <f t="shared" si="291"/>
        <v>1.01</v>
      </c>
      <c r="CL179">
        <f t="shared" si="291"/>
        <v>1.01</v>
      </c>
      <c r="CM179">
        <f t="shared" si="291"/>
        <v>1.01</v>
      </c>
      <c r="CN179">
        <f t="shared" si="291"/>
        <v>1.01</v>
      </c>
      <c r="CO179">
        <f t="shared" si="291"/>
        <v>1.01</v>
      </c>
      <c r="CP179">
        <f t="shared" si="291"/>
        <v>1.01</v>
      </c>
      <c r="CQ179">
        <f t="shared" si="291"/>
        <v>1.0175000000000001</v>
      </c>
      <c r="CR179">
        <f t="shared" si="291"/>
        <v>1.0175000000000001</v>
      </c>
      <c r="CS179">
        <f t="shared" si="291"/>
        <v>1.01</v>
      </c>
      <c r="CT179">
        <f t="shared" si="291"/>
        <v>1.01</v>
      </c>
      <c r="CU179">
        <f t="shared" si="291"/>
        <v>0.99250000000000005</v>
      </c>
      <c r="CV179">
        <f t="shared" si="291"/>
        <v>1.01</v>
      </c>
      <c r="CW179">
        <f t="shared" si="291"/>
        <v>1.01</v>
      </c>
      <c r="CX179">
        <f t="shared" si="291"/>
        <v>1.01</v>
      </c>
      <c r="CY179">
        <f t="shared" si="291"/>
        <v>1.01</v>
      </c>
      <c r="CZ179">
        <f t="shared" si="291"/>
        <v>1.01</v>
      </c>
    </row>
    <row r="180" spans="4:104" x14ac:dyDescent="0.25">
      <c r="D180">
        <v>56</v>
      </c>
      <c r="E180">
        <f t="shared" ref="E180" si="292">E178</f>
        <v>1.01</v>
      </c>
      <c r="F180">
        <f t="shared" ref="F180:BQ180" si="293">F178</f>
        <v>0.99250000000000005</v>
      </c>
      <c r="G180">
        <f t="shared" si="293"/>
        <v>1.01</v>
      </c>
      <c r="H180">
        <f t="shared" si="293"/>
        <v>0.99250000000000005</v>
      </c>
      <c r="I180">
        <f t="shared" si="293"/>
        <v>1.01</v>
      </c>
      <c r="J180">
        <f t="shared" si="293"/>
        <v>1.01</v>
      </c>
      <c r="K180">
        <f t="shared" si="293"/>
        <v>1.01</v>
      </c>
      <c r="L180">
        <f t="shared" si="293"/>
        <v>1.0175000000000001</v>
      </c>
      <c r="M180">
        <f t="shared" si="293"/>
        <v>1.01</v>
      </c>
      <c r="N180">
        <f t="shared" si="293"/>
        <v>1.0175000000000001</v>
      </c>
      <c r="O180">
        <f t="shared" si="293"/>
        <v>1.0175000000000001</v>
      </c>
      <c r="P180">
        <f t="shared" si="293"/>
        <v>1.01</v>
      </c>
      <c r="Q180">
        <f t="shared" si="293"/>
        <v>0.99250000000000005</v>
      </c>
      <c r="R180">
        <f t="shared" si="293"/>
        <v>0.99250000000000005</v>
      </c>
      <c r="S180">
        <f t="shared" si="293"/>
        <v>1.0175000000000001</v>
      </c>
      <c r="T180">
        <f t="shared" si="293"/>
        <v>1.0175000000000001</v>
      </c>
      <c r="U180">
        <f t="shared" si="293"/>
        <v>1.01</v>
      </c>
      <c r="V180">
        <f t="shared" si="293"/>
        <v>1.01</v>
      </c>
      <c r="W180">
        <f t="shared" si="293"/>
        <v>1.0175000000000001</v>
      </c>
      <c r="X180">
        <f t="shared" si="293"/>
        <v>1.01</v>
      </c>
      <c r="Y180">
        <f t="shared" si="293"/>
        <v>1.01</v>
      </c>
      <c r="Z180">
        <f t="shared" si="293"/>
        <v>1.01</v>
      </c>
      <c r="AA180">
        <f t="shared" si="293"/>
        <v>1.01</v>
      </c>
      <c r="AB180">
        <f t="shared" si="293"/>
        <v>1.01</v>
      </c>
      <c r="AC180">
        <f t="shared" si="293"/>
        <v>1.01</v>
      </c>
      <c r="AD180">
        <f t="shared" si="293"/>
        <v>1.0175000000000001</v>
      </c>
      <c r="AE180">
        <f t="shared" si="293"/>
        <v>1.01</v>
      </c>
      <c r="AF180">
        <f t="shared" si="293"/>
        <v>1.01</v>
      </c>
      <c r="AG180">
        <f t="shared" si="293"/>
        <v>1.01</v>
      </c>
      <c r="AH180">
        <f t="shared" si="293"/>
        <v>1.01</v>
      </c>
      <c r="AI180">
        <f t="shared" si="293"/>
        <v>1.01</v>
      </c>
      <c r="AJ180">
        <f t="shared" si="293"/>
        <v>0.99250000000000005</v>
      </c>
      <c r="AK180">
        <f t="shared" si="293"/>
        <v>1.01</v>
      </c>
      <c r="AL180">
        <f t="shared" si="293"/>
        <v>1.0175000000000001</v>
      </c>
      <c r="AM180">
        <f t="shared" si="293"/>
        <v>1.01</v>
      </c>
      <c r="AN180">
        <f t="shared" si="293"/>
        <v>1.01</v>
      </c>
      <c r="AO180">
        <f t="shared" si="293"/>
        <v>1.01</v>
      </c>
      <c r="AP180">
        <f t="shared" si="293"/>
        <v>1.01</v>
      </c>
      <c r="AQ180">
        <f t="shared" si="293"/>
        <v>0.99250000000000005</v>
      </c>
      <c r="AR180">
        <f t="shared" si="293"/>
        <v>1.01</v>
      </c>
      <c r="AS180">
        <f t="shared" si="293"/>
        <v>1.01</v>
      </c>
      <c r="AT180">
        <f t="shared" si="293"/>
        <v>1.0175000000000001</v>
      </c>
      <c r="AU180">
        <f t="shared" si="293"/>
        <v>1.01</v>
      </c>
      <c r="AV180">
        <f t="shared" si="293"/>
        <v>1.01</v>
      </c>
      <c r="AW180">
        <f t="shared" si="293"/>
        <v>1.01</v>
      </c>
      <c r="AX180">
        <f t="shared" si="293"/>
        <v>1.0175000000000001</v>
      </c>
      <c r="AY180">
        <f t="shared" si="293"/>
        <v>1.01</v>
      </c>
      <c r="AZ180">
        <f t="shared" si="293"/>
        <v>1.01</v>
      </c>
      <c r="BA180">
        <f t="shared" si="293"/>
        <v>1.01</v>
      </c>
      <c r="BB180">
        <f t="shared" si="293"/>
        <v>1.0175000000000001</v>
      </c>
      <c r="BC180">
        <f t="shared" si="293"/>
        <v>1.01</v>
      </c>
      <c r="BD180">
        <f t="shared" si="293"/>
        <v>0.99250000000000005</v>
      </c>
      <c r="BE180">
        <f t="shared" si="293"/>
        <v>1.0175000000000001</v>
      </c>
      <c r="BF180">
        <f t="shared" si="293"/>
        <v>1.01</v>
      </c>
      <c r="BG180">
        <f t="shared" si="293"/>
        <v>1.01</v>
      </c>
      <c r="BH180">
        <f t="shared" si="293"/>
        <v>1.01</v>
      </c>
      <c r="BI180">
        <f t="shared" si="293"/>
        <v>1.01</v>
      </c>
      <c r="BJ180">
        <f t="shared" si="293"/>
        <v>1.01</v>
      </c>
      <c r="BK180">
        <f t="shared" si="293"/>
        <v>0.99250000000000005</v>
      </c>
      <c r="BL180">
        <f t="shared" si="293"/>
        <v>1.0175000000000001</v>
      </c>
      <c r="BM180">
        <f t="shared" si="293"/>
        <v>1.01</v>
      </c>
      <c r="BN180">
        <f t="shared" si="293"/>
        <v>1.0175000000000001</v>
      </c>
      <c r="BO180">
        <f t="shared" si="293"/>
        <v>1.01</v>
      </c>
      <c r="BP180">
        <f t="shared" si="293"/>
        <v>0.99250000000000005</v>
      </c>
      <c r="BQ180">
        <f t="shared" si="293"/>
        <v>1.01</v>
      </c>
      <c r="BR180">
        <f t="shared" ref="BR180:CZ180" si="294">BR178</f>
        <v>1.01</v>
      </c>
      <c r="BS180">
        <f t="shared" si="294"/>
        <v>1.01</v>
      </c>
      <c r="BT180">
        <f t="shared" si="294"/>
        <v>1.01</v>
      </c>
      <c r="BU180">
        <f t="shared" si="294"/>
        <v>0.99250000000000005</v>
      </c>
      <c r="BV180">
        <f t="shared" si="294"/>
        <v>1.01</v>
      </c>
      <c r="BW180">
        <f t="shared" si="294"/>
        <v>1.01</v>
      </c>
      <c r="BX180">
        <f t="shared" si="294"/>
        <v>1.01</v>
      </c>
      <c r="BY180">
        <f t="shared" si="294"/>
        <v>1.01</v>
      </c>
      <c r="BZ180">
        <f t="shared" si="294"/>
        <v>1.01</v>
      </c>
      <c r="CA180">
        <f t="shared" si="294"/>
        <v>1.01</v>
      </c>
      <c r="CB180">
        <f t="shared" si="294"/>
        <v>1.01</v>
      </c>
      <c r="CC180">
        <f t="shared" si="294"/>
        <v>1.01</v>
      </c>
      <c r="CD180">
        <f t="shared" si="294"/>
        <v>1.01</v>
      </c>
      <c r="CE180">
        <f t="shared" si="294"/>
        <v>1.0175000000000001</v>
      </c>
      <c r="CF180">
        <f t="shared" si="294"/>
        <v>1.01</v>
      </c>
      <c r="CG180">
        <f t="shared" si="294"/>
        <v>1.01</v>
      </c>
      <c r="CH180">
        <f t="shared" si="294"/>
        <v>1.01</v>
      </c>
      <c r="CI180">
        <f t="shared" si="294"/>
        <v>1.0175000000000001</v>
      </c>
      <c r="CJ180">
        <f t="shared" si="294"/>
        <v>1.01</v>
      </c>
      <c r="CK180">
        <f t="shared" si="294"/>
        <v>1.01</v>
      </c>
      <c r="CL180">
        <f t="shared" si="294"/>
        <v>1.01</v>
      </c>
      <c r="CM180">
        <f t="shared" si="294"/>
        <v>1.01</v>
      </c>
      <c r="CN180">
        <f t="shared" si="294"/>
        <v>1.01</v>
      </c>
      <c r="CO180">
        <f t="shared" si="294"/>
        <v>1.01</v>
      </c>
      <c r="CP180">
        <f t="shared" si="294"/>
        <v>1.01</v>
      </c>
      <c r="CQ180">
        <f t="shared" si="294"/>
        <v>1.0175000000000001</v>
      </c>
      <c r="CR180">
        <f t="shared" si="294"/>
        <v>1.0175000000000001</v>
      </c>
      <c r="CS180">
        <f t="shared" si="294"/>
        <v>1.01</v>
      </c>
      <c r="CT180">
        <f t="shared" si="294"/>
        <v>1.01</v>
      </c>
      <c r="CU180">
        <f t="shared" si="294"/>
        <v>0.99250000000000005</v>
      </c>
      <c r="CV180">
        <f t="shared" si="294"/>
        <v>1.01</v>
      </c>
      <c r="CW180">
        <f t="shared" si="294"/>
        <v>1.01</v>
      </c>
      <c r="CX180">
        <f t="shared" si="294"/>
        <v>1.01</v>
      </c>
      <c r="CY180">
        <f t="shared" si="294"/>
        <v>1.01</v>
      </c>
      <c r="CZ180">
        <f t="shared" si="294"/>
        <v>1.01</v>
      </c>
    </row>
    <row r="181" spans="4:104" x14ac:dyDescent="0.25">
      <c r="D181">
        <v>57</v>
      </c>
      <c r="E181" cm="1">
        <f t="array" ref="E181">marketImpact()/12 + 1</f>
        <v>1.0175000000000001</v>
      </c>
      <c r="F181" cm="1">
        <f t="array" ref="F181">marketImpact()/12 + 1</f>
        <v>1.01</v>
      </c>
      <c r="G181" cm="1">
        <f t="array" ref="G181">marketImpact()/12 + 1</f>
        <v>1.0175000000000001</v>
      </c>
      <c r="H181" cm="1">
        <f t="array" ref="H181">marketImpact()/12 + 1</f>
        <v>1.01</v>
      </c>
      <c r="I181" cm="1">
        <f t="array" ref="I181">marketImpact()/12 + 1</f>
        <v>1.01</v>
      </c>
      <c r="J181" cm="1">
        <f t="array" ref="J181">marketImpact()/12 + 1</f>
        <v>1.01</v>
      </c>
      <c r="K181" cm="1">
        <f t="array" ref="K181">marketImpact()/12 + 1</f>
        <v>1.01</v>
      </c>
      <c r="L181" cm="1">
        <f t="array" ref="L181">marketImpact()/12 + 1</f>
        <v>1.01</v>
      </c>
      <c r="M181" cm="1">
        <f t="array" ref="M181">marketImpact()/12 + 1</f>
        <v>1.01</v>
      </c>
      <c r="N181" cm="1">
        <f t="array" ref="N181">marketImpact()/12 + 1</f>
        <v>0.99250000000000005</v>
      </c>
      <c r="O181" cm="1">
        <f t="array" ref="O181">marketImpact()/12 + 1</f>
        <v>1.01</v>
      </c>
      <c r="P181" cm="1">
        <f t="array" ref="P181">marketImpact()/12 + 1</f>
        <v>1.01</v>
      </c>
      <c r="Q181" cm="1">
        <f t="array" ref="Q181">marketImpact()/12 + 1</f>
        <v>1.01</v>
      </c>
      <c r="R181" cm="1">
        <f t="array" ref="R181">marketImpact()/12 + 1</f>
        <v>1.01</v>
      </c>
      <c r="S181" cm="1">
        <f t="array" ref="S181">marketImpact()/12 + 1</f>
        <v>1.01</v>
      </c>
      <c r="T181" cm="1">
        <f t="array" ref="T181">marketImpact()/12 + 1</f>
        <v>1.01</v>
      </c>
      <c r="U181" cm="1">
        <f t="array" ref="U181">marketImpact()/12 + 1</f>
        <v>1.01</v>
      </c>
      <c r="V181" cm="1">
        <f t="array" ref="V181">marketImpact()/12 + 1</f>
        <v>0.99250000000000005</v>
      </c>
      <c r="W181" cm="1">
        <f t="array" ref="W181">marketImpact()/12 + 1</f>
        <v>1.0175000000000001</v>
      </c>
      <c r="X181" cm="1">
        <f t="array" ref="X181">marketImpact()/12 + 1</f>
        <v>1.0175000000000001</v>
      </c>
      <c r="Y181" cm="1">
        <f t="array" ref="Y181">marketImpact()/12 + 1</f>
        <v>1.01</v>
      </c>
      <c r="Z181" cm="1">
        <f t="array" ref="Z181">marketImpact()/12 + 1</f>
        <v>0.99250000000000005</v>
      </c>
      <c r="AA181" cm="1">
        <f t="array" ref="AA181">marketImpact()/12 + 1</f>
        <v>0.99250000000000005</v>
      </c>
      <c r="AB181" cm="1">
        <f t="array" ref="AB181">marketImpact()/12 + 1</f>
        <v>1.01</v>
      </c>
      <c r="AC181" cm="1">
        <f t="array" ref="AC181">marketImpact()/12 + 1</f>
        <v>1.0175000000000001</v>
      </c>
      <c r="AD181" cm="1">
        <f t="array" ref="AD181">marketImpact()/12 + 1</f>
        <v>1.01</v>
      </c>
      <c r="AE181" cm="1">
        <f t="array" ref="AE181">marketImpact()/12 + 1</f>
        <v>1.0175000000000001</v>
      </c>
      <c r="AF181" cm="1">
        <f t="array" ref="AF181">marketImpact()/12 + 1</f>
        <v>1.01</v>
      </c>
      <c r="AG181" cm="1">
        <f t="array" ref="AG181">marketImpact()/12 + 1</f>
        <v>1.01</v>
      </c>
      <c r="AH181" cm="1">
        <f t="array" ref="AH181">marketImpact()/12 + 1</f>
        <v>1.01</v>
      </c>
      <c r="AI181" cm="1">
        <f t="array" ref="AI181">marketImpact()/12 + 1</f>
        <v>1.0175000000000001</v>
      </c>
      <c r="AJ181" cm="1">
        <f t="array" ref="AJ181">marketImpact()/12 + 1</f>
        <v>1.01</v>
      </c>
      <c r="AK181" cm="1">
        <f t="array" ref="AK181">marketImpact()/12 + 1</f>
        <v>1.0175000000000001</v>
      </c>
      <c r="AL181" cm="1">
        <f t="array" ref="AL181">marketImpact()/12 + 1</f>
        <v>1.01</v>
      </c>
      <c r="AM181" cm="1">
        <f t="array" ref="AM181">marketImpact()/12 + 1</f>
        <v>1.0175000000000001</v>
      </c>
      <c r="AN181" cm="1">
        <f t="array" ref="AN181">marketImpact()/12 + 1</f>
        <v>1.01</v>
      </c>
      <c r="AO181" cm="1">
        <f t="array" ref="AO181">marketImpact()/12 + 1</f>
        <v>1.01</v>
      </c>
      <c r="AP181" cm="1">
        <f t="array" ref="AP181">marketImpact()/12 + 1</f>
        <v>1.0175000000000001</v>
      </c>
      <c r="AQ181" cm="1">
        <f t="array" ref="AQ181">marketImpact()/12 + 1</f>
        <v>1.0175000000000001</v>
      </c>
      <c r="AR181" cm="1">
        <f t="array" ref="AR181">marketImpact()/12 + 1</f>
        <v>1.01</v>
      </c>
      <c r="AS181" cm="1">
        <f t="array" ref="AS181">marketImpact()/12 + 1</f>
        <v>1.01</v>
      </c>
      <c r="AT181" cm="1">
        <f t="array" ref="AT181">marketImpact()/12 + 1</f>
        <v>1.01</v>
      </c>
      <c r="AU181" cm="1">
        <f t="array" ref="AU181">marketImpact()/12 + 1</f>
        <v>1.01</v>
      </c>
      <c r="AV181" cm="1">
        <f t="array" ref="AV181">marketImpact()/12 + 1</f>
        <v>1.01</v>
      </c>
      <c r="AW181" cm="1">
        <f t="array" ref="AW181">marketImpact()/12 + 1</f>
        <v>1.01</v>
      </c>
      <c r="AX181" cm="1">
        <f t="array" ref="AX181">marketImpact()/12 + 1</f>
        <v>1.01</v>
      </c>
      <c r="AY181" cm="1">
        <f t="array" ref="AY181">marketImpact()/12 + 1</f>
        <v>1.01</v>
      </c>
      <c r="AZ181" cm="1">
        <f t="array" ref="AZ181">marketImpact()/12 + 1</f>
        <v>1.0175000000000001</v>
      </c>
      <c r="BA181" cm="1">
        <f t="array" ref="BA181">marketImpact()/12 + 1</f>
        <v>1.0175000000000001</v>
      </c>
      <c r="BB181" cm="1">
        <f t="array" ref="BB181">marketImpact()/12 + 1</f>
        <v>1.01</v>
      </c>
      <c r="BC181" cm="1">
        <f t="array" ref="BC181">marketImpact()/12 + 1</f>
        <v>1.01</v>
      </c>
      <c r="BD181" cm="1">
        <f t="array" ref="BD181">marketImpact()/12 + 1</f>
        <v>0.99250000000000005</v>
      </c>
      <c r="BE181" cm="1">
        <f t="array" ref="BE181">marketImpact()/12 + 1</f>
        <v>0.99250000000000005</v>
      </c>
      <c r="BF181" cm="1">
        <f t="array" ref="BF181">marketImpact()/12 + 1</f>
        <v>1.01</v>
      </c>
      <c r="BG181" cm="1">
        <f t="array" ref="BG181">marketImpact()/12 + 1</f>
        <v>1.0175000000000001</v>
      </c>
      <c r="BH181" cm="1">
        <f t="array" ref="BH181">marketImpact()/12 + 1</f>
        <v>1.01</v>
      </c>
      <c r="BI181" cm="1">
        <f t="array" ref="BI181">marketImpact()/12 + 1</f>
        <v>1.01</v>
      </c>
      <c r="BJ181" cm="1">
        <f t="array" ref="BJ181">marketImpact()/12 + 1</f>
        <v>1.01</v>
      </c>
      <c r="BK181" cm="1">
        <f t="array" ref="BK181">marketImpact()/12 + 1</f>
        <v>1.01</v>
      </c>
      <c r="BL181" cm="1">
        <f t="array" ref="BL181">marketImpact()/12 + 1</f>
        <v>1.01</v>
      </c>
      <c r="BM181" cm="1">
        <f t="array" ref="BM181">marketImpact()/12 + 1</f>
        <v>1.0175000000000001</v>
      </c>
      <c r="BN181" cm="1">
        <f t="array" ref="BN181">marketImpact()/12 + 1</f>
        <v>1.0175000000000001</v>
      </c>
      <c r="BO181" cm="1">
        <f t="array" ref="BO181">marketImpact()/12 + 1</f>
        <v>1.01</v>
      </c>
      <c r="BP181" cm="1">
        <f t="array" ref="BP181">marketImpact()/12 + 1</f>
        <v>1.01</v>
      </c>
      <c r="BQ181" cm="1">
        <f t="array" ref="BQ181">marketImpact()/12 + 1</f>
        <v>1.0175000000000001</v>
      </c>
      <c r="BR181" cm="1">
        <f t="array" ref="BR181">marketImpact()/12 + 1</f>
        <v>1.01</v>
      </c>
      <c r="BS181" cm="1">
        <f t="array" ref="BS181">marketImpact()/12 + 1</f>
        <v>1.01</v>
      </c>
      <c r="BT181" cm="1">
        <f t="array" ref="BT181">marketImpact()/12 + 1</f>
        <v>1.01</v>
      </c>
      <c r="BU181" cm="1">
        <f t="array" ref="BU181">marketImpact()/12 + 1</f>
        <v>1.01</v>
      </c>
      <c r="BV181" cm="1">
        <f t="array" ref="BV181">marketImpact()/12 + 1</f>
        <v>1.0175000000000001</v>
      </c>
      <c r="BW181" cm="1">
        <f t="array" ref="BW181">marketImpact()/12 + 1</f>
        <v>1.01</v>
      </c>
      <c r="BX181" cm="1">
        <f t="array" ref="BX181">marketImpact()/12 + 1</f>
        <v>0.99250000000000005</v>
      </c>
      <c r="BY181" cm="1">
        <f t="array" ref="BY181">marketImpact()/12 + 1</f>
        <v>1.01</v>
      </c>
      <c r="BZ181" cm="1">
        <f t="array" ref="BZ181">marketImpact()/12 + 1</f>
        <v>1.0175000000000001</v>
      </c>
      <c r="CA181" cm="1">
        <f t="array" ref="CA181">marketImpact()/12 + 1</f>
        <v>1.0175000000000001</v>
      </c>
      <c r="CB181" cm="1">
        <f t="array" ref="CB181">marketImpact()/12 + 1</f>
        <v>0.99250000000000005</v>
      </c>
      <c r="CC181" cm="1">
        <f t="array" ref="CC181">marketImpact()/12 + 1</f>
        <v>1.01</v>
      </c>
      <c r="CD181" cm="1">
        <f t="array" ref="CD181">marketImpact()/12 + 1</f>
        <v>1.01</v>
      </c>
      <c r="CE181" cm="1">
        <f t="array" ref="CE181">marketImpact()/12 + 1</f>
        <v>1.01</v>
      </c>
      <c r="CF181" cm="1">
        <f t="array" ref="CF181">marketImpact()/12 + 1</f>
        <v>1.01</v>
      </c>
      <c r="CG181" cm="1">
        <f t="array" ref="CG181">marketImpact()/12 + 1</f>
        <v>1.01</v>
      </c>
      <c r="CH181" cm="1">
        <f t="array" ref="CH181">marketImpact()/12 + 1</f>
        <v>1.01</v>
      </c>
      <c r="CI181" cm="1">
        <f t="array" ref="CI181">marketImpact()/12 + 1</f>
        <v>1.0175000000000001</v>
      </c>
      <c r="CJ181" cm="1">
        <f t="array" ref="CJ181">marketImpact()/12 + 1</f>
        <v>1.01</v>
      </c>
      <c r="CK181" cm="1">
        <f t="array" ref="CK181">marketImpact()/12 + 1</f>
        <v>1.0175000000000001</v>
      </c>
      <c r="CL181" cm="1">
        <f t="array" ref="CL181">marketImpact()/12 + 1</f>
        <v>1.01</v>
      </c>
      <c r="CM181" cm="1">
        <f t="array" ref="CM181">marketImpact()/12 + 1</f>
        <v>1.01</v>
      </c>
      <c r="CN181" cm="1">
        <f t="array" ref="CN181">marketImpact()/12 + 1</f>
        <v>1.01</v>
      </c>
      <c r="CO181" cm="1">
        <f t="array" ref="CO181">marketImpact()/12 + 1</f>
        <v>1.01</v>
      </c>
      <c r="CP181" cm="1">
        <f t="array" ref="CP181">marketImpact()/12 + 1</f>
        <v>1.01</v>
      </c>
      <c r="CQ181" cm="1">
        <f t="array" ref="CQ181">marketImpact()/12 + 1</f>
        <v>1.01</v>
      </c>
      <c r="CR181" cm="1">
        <f t="array" ref="CR181">marketImpact()/12 + 1</f>
        <v>1.01</v>
      </c>
      <c r="CS181" cm="1">
        <f t="array" ref="CS181">marketImpact()/12 + 1</f>
        <v>1.01</v>
      </c>
      <c r="CT181" cm="1">
        <f t="array" ref="CT181">marketImpact()/12 + 1</f>
        <v>1.01</v>
      </c>
      <c r="CU181" cm="1">
        <f t="array" ref="CU181">marketImpact()/12 + 1</f>
        <v>1.0175000000000001</v>
      </c>
      <c r="CV181" cm="1">
        <f t="array" ref="CV181">marketImpact()/12 + 1</f>
        <v>1.01</v>
      </c>
      <c r="CW181" cm="1">
        <f t="array" ref="CW181">marketImpact()/12 + 1</f>
        <v>1.01</v>
      </c>
      <c r="CX181" cm="1">
        <f t="array" ref="CX181">marketImpact()/12 + 1</f>
        <v>0.99250000000000005</v>
      </c>
      <c r="CY181" cm="1">
        <f t="array" ref="CY181">marketImpact()/12 + 1</f>
        <v>1.0175000000000001</v>
      </c>
      <c r="CZ181" cm="1">
        <f t="array" ref="CZ181">marketImpact()/12 + 1</f>
        <v>1.01</v>
      </c>
    </row>
    <row r="182" spans="4:104" x14ac:dyDescent="0.25">
      <c r="D182">
        <v>58</v>
      </c>
      <c r="E182">
        <f t="shared" ref="E182:BP182" si="295">E181</f>
        <v>1.0175000000000001</v>
      </c>
      <c r="F182">
        <f t="shared" si="295"/>
        <v>1.01</v>
      </c>
      <c r="G182">
        <f t="shared" si="295"/>
        <v>1.0175000000000001</v>
      </c>
      <c r="H182">
        <f t="shared" si="295"/>
        <v>1.01</v>
      </c>
      <c r="I182">
        <f t="shared" si="295"/>
        <v>1.01</v>
      </c>
      <c r="J182">
        <f t="shared" si="295"/>
        <v>1.01</v>
      </c>
      <c r="K182">
        <f t="shared" si="295"/>
        <v>1.01</v>
      </c>
      <c r="L182">
        <f t="shared" si="295"/>
        <v>1.01</v>
      </c>
      <c r="M182">
        <f t="shared" si="295"/>
        <v>1.01</v>
      </c>
      <c r="N182">
        <f t="shared" si="295"/>
        <v>0.99250000000000005</v>
      </c>
      <c r="O182">
        <f t="shared" si="295"/>
        <v>1.01</v>
      </c>
      <c r="P182">
        <f t="shared" si="295"/>
        <v>1.01</v>
      </c>
      <c r="Q182">
        <f t="shared" si="295"/>
        <v>1.01</v>
      </c>
      <c r="R182">
        <f t="shared" si="295"/>
        <v>1.01</v>
      </c>
      <c r="S182">
        <f t="shared" si="295"/>
        <v>1.01</v>
      </c>
      <c r="T182">
        <f t="shared" si="295"/>
        <v>1.01</v>
      </c>
      <c r="U182">
        <f t="shared" si="295"/>
        <v>1.01</v>
      </c>
      <c r="V182">
        <f t="shared" si="295"/>
        <v>0.99250000000000005</v>
      </c>
      <c r="W182">
        <f t="shared" si="295"/>
        <v>1.0175000000000001</v>
      </c>
      <c r="X182">
        <f t="shared" si="295"/>
        <v>1.0175000000000001</v>
      </c>
      <c r="Y182">
        <f t="shared" si="295"/>
        <v>1.01</v>
      </c>
      <c r="Z182">
        <f t="shared" si="295"/>
        <v>0.99250000000000005</v>
      </c>
      <c r="AA182">
        <f t="shared" si="295"/>
        <v>0.99250000000000005</v>
      </c>
      <c r="AB182">
        <f t="shared" si="295"/>
        <v>1.01</v>
      </c>
      <c r="AC182">
        <f t="shared" si="295"/>
        <v>1.0175000000000001</v>
      </c>
      <c r="AD182">
        <f t="shared" si="295"/>
        <v>1.01</v>
      </c>
      <c r="AE182">
        <f t="shared" si="295"/>
        <v>1.0175000000000001</v>
      </c>
      <c r="AF182">
        <f t="shared" si="295"/>
        <v>1.01</v>
      </c>
      <c r="AG182">
        <f t="shared" si="295"/>
        <v>1.01</v>
      </c>
      <c r="AH182">
        <f t="shared" si="295"/>
        <v>1.01</v>
      </c>
      <c r="AI182">
        <f t="shared" si="295"/>
        <v>1.0175000000000001</v>
      </c>
      <c r="AJ182">
        <f t="shared" si="295"/>
        <v>1.01</v>
      </c>
      <c r="AK182">
        <f t="shared" si="295"/>
        <v>1.0175000000000001</v>
      </c>
      <c r="AL182">
        <f t="shared" si="295"/>
        <v>1.01</v>
      </c>
      <c r="AM182">
        <f t="shared" si="295"/>
        <v>1.0175000000000001</v>
      </c>
      <c r="AN182">
        <f t="shared" si="295"/>
        <v>1.01</v>
      </c>
      <c r="AO182">
        <f t="shared" si="295"/>
        <v>1.01</v>
      </c>
      <c r="AP182">
        <f t="shared" si="295"/>
        <v>1.0175000000000001</v>
      </c>
      <c r="AQ182">
        <f t="shared" si="295"/>
        <v>1.0175000000000001</v>
      </c>
      <c r="AR182">
        <f t="shared" si="295"/>
        <v>1.01</v>
      </c>
      <c r="AS182">
        <f t="shared" si="295"/>
        <v>1.01</v>
      </c>
      <c r="AT182">
        <f t="shared" si="295"/>
        <v>1.01</v>
      </c>
      <c r="AU182">
        <f t="shared" si="295"/>
        <v>1.01</v>
      </c>
      <c r="AV182">
        <f t="shared" si="295"/>
        <v>1.01</v>
      </c>
      <c r="AW182">
        <f t="shared" si="295"/>
        <v>1.01</v>
      </c>
      <c r="AX182">
        <f t="shared" si="295"/>
        <v>1.01</v>
      </c>
      <c r="AY182">
        <f t="shared" si="295"/>
        <v>1.01</v>
      </c>
      <c r="AZ182">
        <f t="shared" si="295"/>
        <v>1.0175000000000001</v>
      </c>
      <c r="BA182">
        <f t="shared" si="295"/>
        <v>1.0175000000000001</v>
      </c>
      <c r="BB182">
        <f t="shared" si="295"/>
        <v>1.01</v>
      </c>
      <c r="BC182">
        <f t="shared" si="295"/>
        <v>1.01</v>
      </c>
      <c r="BD182">
        <f t="shared" si="295"/>
        <v>0.99250000000000005</v>
      </c>
      <c r="BE182">
        <f t="shared" si="295"/>
        <v>0.99250000000000005</v>
      </c>
      <c r="BF182">
        <f t="shared" si="295"/>
        <v>1.01</v>
      </c>
      <c r="BG182">
        <f t="shared" si="295"/>
        <v>1.0175000000000001</v>
      </c>
      <c r="BH182">
        <f t="shared" si="295"/>
        <v>1.01</v>
      </c>
      <c r="BI182">
        <f t="shared" si="295"/>
        <v>1.01</v>
      </c>
      <c r="BJ182">
        <f t="shared" si="295"/>
        <v>1.01</v>
      </c>
      <c r="BK182">
        <f t="shared" si="295"/>
        <v>1.01</v>
      </c>
      <c r="BL182">
        <f t="shared" si="295"/>
        <v>1.01</v>
      </c>
      <c r="BM182">
        <f t="shared" si="295"/>
        <v>1.0175000000000001</v>
      </c>
      <c r="BN182">
        <f t="shared" si="295"/>
        <v>1.0175000000000001</v>
      </c>
      <c r="BO182">
        <f t="shared" si="295"/>
        <v>1.01</v>
      </c>
      <c r="BP182">
        <f t="shared" si="295"/>
        <v>1.01</v>
      </c>
      <c r="BQ182">
        <f t="shared" ref="BQ182:CZ182" si="296">BQ181</f>
        <v>1.0175000000000001</v>
      </c>
      <c r="BR182">
        <f t="shared" si="296"/>
        <v>1.01</v>
      </c>
      <c r="BS182">
        <f t="shared" si="296"/>
        <v>1.01</v>
      </c>
      <c r="BT182">
        <f t="shared" si="296"/>
        <v>1.01</v>
      </c>
      <c r="BU182">
        <f t="shared" si="296"/>
        <v>1.01</v>
      </c>
      <c r="BV182">
        <f t="shared" si="296"/>
        <v>1.0175000000000001</v>
      </c>
      <c r="BW182">
        <f t="shared" si="296"/>
        <v>1.01</v>
      </c>
      <c r="BX182">
        <f t="shared" si="296"/>
        <v>0.99250000000000005</v>
      </c>
      <c r="BY182">
        <f t="shared" si="296"/>
        <v>1.01</v>
      </c>
      <c r="BZ182">
        <f t="shared" si="296"/>
        <v>1.0175000000000001</v>
      </c>
      <c r="CA182">
        <f t="shared" si="296"/>
        <v>1.0175000000000001</v>
      </c>
      <c r="CB182">
        <f t="shared" si="296"/>
        <v>0.99250000000000005</v>
      </c>
      <c r="CC182">
        <f t="shared" si="296"/>
        <v>1.01</v>
      </c>
      <c r="CD182">
        <f t="shared" si="296"/>
        <v>1.01</v>
      </c>
      <c r="CE182">
        <f t="shared" si="296"/>
        <v>1.01</v>
      </c>
      <c r="CF182">
        <f t="shared" si="296"/>
        <v>1.01</v>
      </c>
      <c r="CG182">
        <f t="shared" si="296"/>
        <v>1.01</v>
      </c>
      <c r="CH182">
        <f t="shared" si="296"/>
        <v>1.01</v>
      </c>
      <c r="CI182">
        <f t="shared" si="296"/>
        <v>1.0175000000000001</v>
      </c>
      <c r="CJ182">
        <f t="shared" si="296"/>
        <v>1.01</v>
      </c>
      <c r="CK182">
        <f t="shared" si="296"/>
        <v>1.0175000000000001</v>
      </c>
      <c r="CL182">
        <f t="shared" si="296"/>
        <v>1.01</v>
      </c>
      <c r="CM182">
        <f t="shared" si="296"/>
        <v>1.01</v>
      </c>
      <c r="CN182">
        <f t="shared" si="296"/>
        <v>1.01</v>
      </c>
      <c r="CO182">
        <f t="shared" si="296"/>
        <v>1.01</v>
      </c>
      <c r="CP182">
        <f t="shared" si="296"/>
        <v>1.01</v>
      </c>
      <c r="CQ182">
        <f t="shared" si="296"/>
        <v>1.01</v>
      </c>
      <c r="CR182">
        <f t="shared" si="296"/>
        <v>1.01</v>
      </c>
      <c r="CS182">
        <f t="shared" si="296"/>
        <v>1.01</v>
      </c>
      <c r="CT182">
        <f t="shared" si="296"/>
        <v>1.01</v>
      </c>
      <c r="CU182">
        <f t="shared" si="296"/>
        <v>1.0175000000000001</v>
      </c>
      <c r="CV182">
        <f t="shared" si="296"/>
        <v>1.01</v>
      </c>
      <c r="CW182">
        <f t="shared" si="296"/>
        <v>1.01</v>
      </c>
      <c r="CX182">
        <f t="shared" si="296"/>
        <v>0.99250000000000005</v>
      </c>
      <c r="CY182">
        <f t="shared" si="296"/>
        <v>1.0175000000000001</v>
      </c>
      <c r="CZ182">
        <f t="shared" si="296"/>
        <v>1.01</v>
      </c>
    </row>
    <row r="183" spans="4:104" x14ac:dyDescent="0.25">
      <c r="D183">
        <v>59</v>
      </c>
      <c r="E183">
        <f t="shared" ref="E183" si="297">E181</f>
        <v>1.0175000000000001</v>
      </c>
      <c r="F183">
        <f t="shared" ref="F183:BQ183" si="298">F181</f>
        <v>1.01</v>
      </c>
      <c r="G183">
        <f t="shared" si="298"/>
        <v>1.0175000000000001</v>
      </c>
      <c r="H183">
        <f t="shared" si="298"/>
        <v>1.01</v>
      </c>
      <c r="I183">
        <f t="shared" si="298"/>
        <v>1.01</v>
      </c>
      <c r="J183">
        <f t="shared" si="298"/>
        <v>1.01</v>
      </c>
      <c r="K183">
        <f t="shared" si="298"/>
        <v>1.01</v>
      </c>
      <c r="L183">
        <f t="shared" si="298"/>
        <v>1.01</v>
      </c>
      <c r="M183">
        <f t="shared" si="298"/>
        <v>1.01</v>
      </c>
      <c r="N183">
        <f t="shared" si="298"/>
        <v>0.99250000000000005</v>
      </c>
      <c r="O183">
        <f t="shared" si="298"/>
        <v>1.01</v>
      </c>
      <c r="P183">
        <f t="shared" si="298"/>
        <v>1.01</v>
      </c>
      <c r="Q183">
        <f t="shared" si="298"/>
        <v>1.01</v>
      </c>
      <c r="R183">
        <f t="shared" si="298"/>
        <v>1.01</v>
      </c>
      <c r="S183">
        <f t="shared" si="298"/>
        <v>1.01</v>
      </c>
      <c r="T183">
        <f t="shared" si="298"/>
        <v>1.01</v>
      </c>
      <c r="U183">
        <f t="shared" si="298"/>
        <v>1.01</v>
      </c>
      <c r="V183">
        <f t="shared" si="298"/>
        <v>0.99250000000000005</v>
      </c>
      <c r="W183">
        <f t="shared" si="298"/>
        <v>1.0175000000000001</v>
      </c>
      <c r="X183">
        <f t="shared" si="298"/>
        <v>1.0175000000000001</v>
      </c>
      <c r="Y183">
        <f t="shared" si="298"/>
        <v>1.01</v>
      </c>
      <c r="Z183">
        <f t="shared" si="298"/>
        <v>0.99250000000000005</v>
      </c>
      <c r="AA183">
        <f t="shared" si="298"/>
        <v>0.99250000000000005</v>
      </c>
      <c r="AB183">
        <f t="shared" si="298"/>
        <v>1.01</v>
      </c>
      <c r="AC183">
        <f t="shared" si="298"/>
        <v>1.0175000000000001</v>
      </c>
      <c r="AD183">
        <f t="shared" si="298"/>
        <v>1.01</v>
      </c>
      <c r="AE183">
        <f t="shared" si="298"/>
        <v>1.0175000000000001</v>
      </c>
      <c r="AF183">
        <f t="shared" si="298"/>
        <v>1.01</v>
      </c>
      <c r="AG183">
        <f t="shared" si="298"/>
        <v>1.01</v>
      </c>
      <c r="AH183">
        <f t="shared" si="298"/>
        <v>1.01</v>
      </c>
      <c r="AI183">
        <f t="shared" si="298"/>
        <v>1.0175000000000001</v>
      </c>
      <c r="AJ183">
        <f t="shared" si="298"/>
        <v>1.01</v>
      </c>
      <c r="AK183">
        <f t="shared" si="298"/>
        <v>1.0175000000000001</v>
      </c>
      <c r="AL183">
        <f t="shared" si="298"/>
        <v>1.01</v>
      </c>
      <c r="AM183">
        <f t="shared" si="298"/>
        <v>1.0175000000000001</v>
      </c>
      <c r="AN183">
        <f t="shared" si="298"/>
        <v>1.01</v>
      </c>
      <c r="AO183">
        <f t="shared" si="298"/>
        <v>1.01</v>
      </c>
      <c r="AP183">
        <f t="shared" si="298"/>
        <v>1.0175000000000001</v>
      </c>
      <c r="AQ183">
        <f t="shared" si="298"/>
        <v>1.0175000000000001</v>
      </c>
      <c r="AR183">
        <f t="shared" si="298"/>
        <v>1.01</v>
      </c>
      <c r="AS183">
        <f t="shared" si="298"/>
        <v>1.01</v>
      </c>
      <c r="AT183">
        <f t="shared" si="298"/>
        <v>1.01</v>
      </c>
      <c r="AU183">
        <f t="shared" si="298"/>
        <v>1.01</v>
      </c>
      <c r="AV183">
        <f t="shared" si="298"/>
        <v>1.01</v>
      </c>
      <c r="AW183">
        <f t="shared" si="298"/>
        <v>1.01</v>
      </c>
      <c r="AX183">
        <f t="shared" si="298"/>
        <v>1.01</v>
      </c>
      <c r="AY183">
        <f t="shared" si="298"/>
        <v>1.01</v>
      </c>
      <c r="AZ183">
        <f t="shared" si="298"/>
        <v>1.0175000000000001</v>
      </c>
      <c r="BA183">
        <f t="shared" si="298"/>
        <v>1.0175000000000001</v>
      </c>
      <c r="BB183">
        <f t="shared" si="298"/>
        <v>1.01</v>
      </c>
      <c r="BC183">
        <f t="shared" si="298"/>
        <v>1.01</v>
      </c>
      <c r="BD183">
        <f t="shared" si="298"/>
        <v>0.99250000000000005</v>
      </c>
      <c r="BE183">
        <f t="shared" si="298"/>
        <v>0.99250000000000005</v>
      </c>
      <c r="BF183">
        <f t="shared" si="298"/>
        <v>1.01</v>
      </c>
      <c r="BG183">
        <f t="shared" si="298"/>
        <v>1.0175000000000001</v>
      </c>
      <c r="BH183">
        <f t="shared" si="298"/>
        <v>1.01</v>
      </c>
      <c r="BI183">
        <f t="shared" si="298"/>
        <v>1.01</v>
      </c>
      <c r="BJ183">
        <f t="shared" si="298"/>
        <v>1.01</v>
      </c>
      <c r="BK183">
        <f t="shared" si="298"/>
        <v>1.01</v>
      </c>
      <c r="BL183">
        <f t="shared" si="298"/>
        <v>1.01</v>
      </c>
      <c r="BM183">
        <f t="shared" si="298"/>
        <v>1.0175000000000001</v>
      </c>
      <c r="BN183">
        <f t="shared" si="298"/>
        <v>1.0175000000000001</v>
      </c>
      <c r="BO183">
        <f t="shared" si="298"/>
        <v>1.01</v>
      </c>
      <c r="BP183">
        <f t="shared" si="298"/>
        <v>1.01</v>
      </c>
      <c r="BQ183">
        <f t="shared" si="298"/>
        <v>1.0175000000000001</v>
      </c>
      <c r="BR183">
        <f t="shared" ref="BR183:CZ183" si="299">BR181</f>
        <v>1.01</v>
      </c>
      <c r="BS183">
        <f t="shared" si="299"/>
        <v>1.01</v>
      </c>
      <c r="BT183">
        <f t="shared" si="299"/>
        <v>1.01</v>
      </c>
      <c r="BU183">
        <f t="shared" si="299"/>
        <v>1.01</v>
      </c>
      <c r="BV183">
        <f t="shared" si="299"/>
        <v>1.0175000000000001</v>
      </c>
      <c r="BW183">
        <f t="shared" si="299"/>
        <v>1.01</v>
      </c>
      <c r="BX183">
        <f t="shared" si="299"/>
        <v>0.99250000000000005</v>
      </c>
      <c r="BY183">
        <f t="shared" si="299"/>
        <v>1.01</v>
      </c>
      <c r="BZ183">
        <f t="shared" si="299"/>
        <v>1.0175000000000001</v>
      </c>
      <c r="CA183">
        <f t="shared" si="299"/>
        <v>1.0175000000000001</v>
      </c>
      <c r="CB183">
        <f t="shared" si="299"/>
        <v>0.99250000000000005</v>
      </c>
      <c r="CC183">
        <f t="shared" si="299"/>
        <v>1.01</v>
      </c>
      <c r="CD183">
        <f t="shared" si="299"/>
        <v>1.01</v>
      </c>
      <c r="CE183">
        <f t="shared" si="299"/>
        <v>1.01</v>
      </c>
      <c r="CF183">
        <f t="shared" si="299"/>
        <v>1.01</v>
      </c>
      <c r="CG183">
        <f t="shared" si="299"/>
        <v>1.01</v>
      </c>
      <c r="CH183">
        <f t="shared" si="299"/>
        <v>1.01</v>
      </c>
      <c r="CI183">
        <f t="shared" si="299"/>
        <v>1.0175000000000001</v>
      </c>
      <c r="CJ183">
        <f t="shared" si="299"/>
        <v>1.01</v>
      </c>
      <c r="CK183">
        <f t="shared" si="299"/>
        <v>1.0175000000000001</v>
      </c>
      <c r="CL183">
        <f t="shared" si="299"/>
        <v>1.01</v>
      </c>
      <c r="CM183">
        <f t="shared" si="299"/>
        <v>1.01</v>
      </c>
      <c r="CN183">
        <f t="shared" si="299"/>
        <v>1.01</v>
      </c>
      <c r="CO183">
        <f t="shared" si="299"/>
        <v>1.01</v>
      </c>
      <c r="CP183">
        <f t="shared" si="299"/>
        <v>1.01</v>
      </c>
      <c r="CQ183">
        <f t="shared" si="299"/>
        <v>1.01</v>
      </c>
      <c r="CR183">
        <f t="shared" si="299"/>
        <v>1.01</v>
      </c>
      <c r="CS183">
        <f t="shared" si="299"/>
        <v>1.01</v>
      </c>
      <c r="CT183">
        <f t="shared" si="299"/>
        <v>1.01</v>
      </c>
      <c r="CU183">
        <f t="shared" si="299"/>
        <v>1.0175000000000001</v>
      </c>
      <c r="CV183">
        <f t="shared" si="299"/>
        <v>1.01</v>
      </c>
      <c r="CW183">
        <f t="shared" si="299"/>
        <v>1.01</v>
      </c>
      <c r="CX183">
        <f t="shared" si="299"/>
        <v>0.99250000000000005</v>
      </c>
      <c r="CY183">
        <f t="shared" si="299"/>
        <v>1.0175000000000001</v>
      </c>
      <c r="CZ183">
        <f t="shared" si="299"/>
        <v>1.01</v>
      </c>
    </row>
    <row r="184" spans="4:104" x14ac:dyDescent="0.25">
      <c r="D184">
        <v>60</v>
      </c>
      <c r="E184" cm="1">
        <f t="array" ref="E184">marketImpact()/12 + 1</f>
        <v>1.0175000000000001</v>
      </c>
      <c r="F184" cm="1">
        <f t="array" ref="F184">marketImpact()/12 + 1</f>
        <v>1.01</v>
      </c>
      <c r="G184" cm="1">
        <f t="array" ref="G184">marketImpact()/12 + 1</f>
        <v>1.01</v>
      </c>
      <c r="H184" cm="1">
        <f t="array" ref="H184">marketImpact()/12 + 1</f>
        <v>1.01</v>
      </c>
      <c r="I184" cm="1">
        <f t="array" ref="I184">marketImpact()/12 + 1</f>
        <v>1.01</v>
      </c>
      <c r="J184" cm="1">
        <f t="array" ref="J184">marketImpact()/12 + 1</f>
        <v>1.01</v>
      </c>
      <c r="K184" cm="1">
        <f t="array" ref="K184">marketImpact()/12 + 1</f>
        <v>1.01</v>
      </c>
      <c r="L184" cm="1">
        <f t="array" ref="L184">marketImpact()/12 + 1</f>
        <v>1.0175000000000001</v>
      </c>
      <c r="M184" cm="1">
        <f t="array" ref="M184">marketImpact()/12 + 1</f>
        <v>1.0175000000000001</v>
      </c>
      <c r="N184" cm="1">
        <f t="array" ref="N184">marketImpact()/12 + 1</f>
        <v>1.01</v>
      </c>
      <c r="O184" cm="1">
        <f t="array" ref="O184">marketImpact()/12 + 1</f>
        <v>0.99250000000000005</v>
      </c>
      <c r="P184" cm="1">
        <f t="array" ref="P184">marketImpact()/12 + 1</f>
        <v>1.0175000000000001</v>
      </c>
      <c r="Q184" cm="1">
        <f t="array" ref="Q184">marketImpact()/12 + 1</f>
        <v>0.99250000000000005</v>
      </c>
      <c r="R184" cm="1">
        <f t="array" ref="R184">marketImpact()/12 + 1</f>
        <v>0.99250000000000005</v>
      </c>
      <c r="S184" cm="1">
        <f t="array" ref="S184">marketImpact()/12 + 1</f>
        <v>1.01</v>
      </c>
      <c r="T184" cm="1">
        <f t="array" ref="T184">marketImpact()/12 + 1</f>
        <v>1.01</v>
      </c>
      <c r="U184" cm="1">
        <f t="array" ref="U184">marketImpact()/12 + 1</f>
        <v>1.01</v>
      </c>
      <c r="V184" cm="1">
        <f t="array" ref="V184">marketImpact()/12 + 1</f>
        <v>1.01</v>
      </c>
      <c r="W184" cm="1">
        <f t="array" ref="W184">marketImpact()/12 + 1</f>
        <v>1.01</v>
      </c>
      <c r="X184" cm="1">
        <f t="array" ref="X184">marketImpact()/12 + 1</f>
        <v>1.01</v>
      </c>
      <c r="Y184" cm="1">
        <f t="array" ref="Y184">marketImpact()/12 + 1</f>
        <v>0.99250000000000005</v>
      </c>
      <c r="Z184" cm="1">
        <f t="array" ref="Z184">marketImpact()/12 + 1</f>
        <v>0.99250000000000005</v>
      </c>
      <c r="AA184" cm="1">
        <f t="array" ref="AA184">marketImpact()/12 + 1</f>
        <v>1.0175000000000001</v>
      </c>
      <c r="AB184" cm="1">
        <f t="array" ref="AB184">marketImpact()/12 + 1</f>
        <v>1.0175000000000001</v>
      </c>
      <c r="AC184" cm="1">
        <f t="array" ref="AC184">marketImpact()/12 + 1</f>
        <v>1.0175000000000001</v>
      </c>
      <c r="AD184" cm="1">
        <f t="array" ref="AD184">marketImpact()/12 + 1</f>
        <v>1.0175000000000001</v>
      </c>
      <c r="AE184" cm="1">
        <f t="array" ref="AE184">marketImpact()/12 + 1</f>
        <v>1.01</v>
      </c>
      <c r="AF184" cm="1">
        <f t="array" ref="AF184">marketImpact()/12 + 1</f>
        <v>1.01</v>
      </c>
      <c r="AG184" cm="1">
        <f t="array" ref="AG184">marketImpact()/12 + 1</f>
        <v>1.0175000000000001</v>
      </c>
      <c r="AH184" cm="1">
        <f t="array" ref="AH184">marketImpact()/12 + 1</f>
        <v>1.0175000000000001</v>
      </c>
      <c r="AI184" cm="1">
        <f t="array" ref="AI184">marketImpact()/12 + 1</f>
        <v>1.01</v>
      </c>
      <c r="AJ184" cm="1">
        <f t="array" ref="AJ184">marketImpact()/12 + 1</f>
        <v>1.01</v>
      </c>
      <c r="AK184" cm="1">
        <f t="array" ref="AK184">marketImpact()/12 + 1</f>
        <v>0.99250000000000005</v>
      </c>
      <c r="AL184" cm="1">
        <f t="array" ref="AL184">marketImpact()/12 + 1</f>
        <v>1.0175000000000001</v>
      </c>
      <c r="AM184" cm="1">
        <f t="array" ref="AM184">marketImpact()/12 + 1</f>
        <v>1.01</v>
      </c>
      <c r="AN184" cm="1">
        <f t="array" ref="AN184">marketImpact()/12 + 1</f>
        <v>1.01</v>
      </c>
      <c r="AO184" cm="1">
        <f t="array" ref="AO184">marketImpact()/12 + 1</f>
        <v>1.01</v>
      </c>
      <c r="AP184" cm="1">
        <f t="array" ref="AP184">marketImpact()/12 + 1</f>
        <v>1.01</v>
      </c>
      <c r="AQ184" cm="1">
        <f t="array" ref="AQ184">marketImpact()/12 + 1</f>
        <v>1.01</v>
      </c>
      <c r="AR184" cm="1">
        <f t="array" ref="AR184">marketImpact()/12 + 1</f>
        <v>1.01</v>
      </c>
      <c r="AS184" cm="1">
        <f t="array" ref="AS184">marketImpact()/12 + 1</f>
        <v>1.01</v>
      </c>
      <c r="AT184" cm="1">
        <f t="array" ref="AT184">marketImpact()/12 + 1</f>
        <v>1.01</v>
      </c>
      <c r="AU184" cm="1">
        <f t="array" ref="AU184">marketImpact()/12 + 1</f>
        <v>1.0175000000000001</v>
      </c>
      <c r="AV184" cm="1">
        <f t="array" ref="AV184">marketImpact()/12 + 1</f>
        <v>1.01</v>
      </c>
      <c r="AW184" cm="1">
        <f t="array" ref="AW184">marketImpact()/12 + 1</f>
        <v>1.0175000000000001</v>
      </c>
      <c r="AX184" cm="1">
        <f t="array" ref="AX184">marketImpact()/12 + 1</f>
        <v>1.01</v>
      </c>
      <c r="AY184" cm="1">
        <f t="array" ref="AY184">marketImpact()/12 + 1</f>
        <v>1.0175000000000001</v>
      </c>
      <c r="AZ184" cm="1">
        <f t="array" ref="AZ184">marketImpact()/12 + 1</f>
        <v>1.01</v>
      </c>
      <c r="BA184" cm="1">
        <f t="array" ref="BA184">marketImpact()/12 + 1</f>
        <v>1.01</v>
      </c>
      <c r="BB184" cm="1">
        <f t="array" ref="BB184">marketImpact()/12 + 1</f>
        <v>0.99250000000000005</v>
      </c>
      <c r="BC184" cm="1">
        <f t="array" ref="BC184">marketImpact()/12 + 1</f>
        <v>1.01</v>
      </c>
      <c r="BD184" cm="1">
        <f t="array" ref="BD184">marketImpact()/12 + 1</f>
        <v>1.0175000000000001</v>
      </c>
      <c r="BE184" cm="1">
        <f t="array" ref="BE184">marketImpact()/12 + 1</f>
        <v>1.01</v>
      </c>
      <c r="BF184" cm="1">
        <f t="array" ref="BF184">marketImpact()/12 + 1</f>
        <v>1.0175000000000001</v>
      </c>
      <c r="BG184" cm="1">
        <f t="array" ref="BG184">marketImpact()/12 + 1</f>
        <v>1.01</v>
      </c>
      <c r="BH184" cm="1">
        <f t="array" ref="BH184">marketImpact()/12 + 1</f>
        <v>1.01</v>
      </c>
      <c r="BI184" cm="1">
        <f t="array" ref="BI184">marketImpact()/12 + 1</f>
        <v>1.01</v>
      </c>
      <c r="BJ184" cm="1">
        <f t="array" ref="BJ184">marketImpact()/12 + 1</f>
        <v>1.01</v>
      </c>
      <c r="BK184" cm="1">
        <f t="array" ref="BK184">marketImpact()/12 + 1</f>
        <v>1.01</v>
      </c>
      <c r="BL184" cm="1">
        <f t="array" ref="BL184">marketImpact()/12 + 1</f>
        <v>0.99250000000000005</v>
      </c>
      <c r="BM184" cm="1">
        <f t="array" ref="BM184">marketImpact()/12 + 1</f>
        <v>1.01</v>
      </c>
      <c r="BN184" cm="1">
        <f t="array" ref="BN184">marketImpact()/12 + 1</f>
        <v>1.01</v>
      </c>
      <c r="BO184" cm="1">
        <f t="array" ref="BO184">marketImpact()/12 + 1</f>
        <v>0.99250000000000005</v>
      </c>
      <c r="BP184" cm="1">
        <f t="array" ref="BP184">marketImpact()/12 + 1</f>
        <v>1.0175000000000001</v>
      </c>
      <c r="BQ184" cm="1">
        <f t="array" ref="BQ184">marketImpact()/12 + 1</f>
        <v>1.0175000000000001</v>
      </c>
      <c r="BR184" cm="1">
        <f t="array" ref="BR184">marketImpact()/12 + 1</f>
        <v>1.01</v>
      </c>
      <c r="BS184" cm="1">
        <f t="array" ref="BS184">marketImpact()/12 + 1</f>
        <v>0.99250000000000005</v>
      </c>
      <c r="BT184" cm="1">
        <f t="array" ref="BT184">marketImpact()/12 + 1</f>
        <v>1.01</v>
      </c>
      <c r="BU184" cm="1">
        <f t="array" ref="BU184">marketImpact()/12 + 1</f>
        <v>1.01</v>
      </c>
      <c r="BV184" cm="1">
        <f t="array" ref="BV184">marketImpact()/12 + 1</f>
        <v>1.01</v>
      </c>
      <c r="BW184" cm="1">
        <f t="array" ref="BW184">marketImpact()/12 + 1</f>
        <v>1.01</v>
      </c>
      <c r="BX184" cm="1">
        <f t="array" ref="BX184">marketImpact()/12 + 1</f>
        <v>1.01</v>
      </c>
      <c r="BY184" cm="1">
        <f t="array" ref="BY184">marketImpact()/12 + 1</f>
        <v>1.01</v>
      </c>
      <c r="BZ184" cm="1">
        <f t="array" ref="BZ184">marketImpact()/12 + 1</f>
        <v>1.0175000000000001</v>
      </c>
      <c r="CA184" cm="1">
        <f t="array" ref="CA184">marketImpact()/12 + 1</f>
        <v>1.01</v>
      </c>
      <c r="CB184" cm="1">
        <f t="array" ref="CB184">marketImpact()/12 + 1</f>
        <v>1.01</v>
      </c>
      <c r="CC184" cm="1">
        <f t="array" ref="CC184">marketImpact()/12 + 1</f>
        <v>1.0175000000000001</v>
      </c>
      <c r="CD184" cm="1">
        <f t="array" ref="CD184">marketImpact()/12 + 1</f>
        <v>1.01</v>
      </c>
      <c r="CE184" cm="1">
        <f t="array" ref="CE184">marketImpact()/12 + 1</f>
        <v>1.01</v>
      </c>
      <c r="CF184" cm="1">
        <f t="array" ref="CF184">marketImpact()/12 + 1</f>
        <v>1.01</v>
      </c>
      <c r="CG184" cm="1">
        <f t="array" ref="CG184">marketImpact()/12 + 1</f>
        <v>1.01</v>
      </c>
      <c r="CH184" cm="1">
        <f t="array" ref="CH184">marketImpact()/12 + 1</f>
        <v>1.01</v>
      </c>
      <c r="CI184" cm="1">
        <f t="array" ref="CI184">marketImpact()/12 + 1</f>
        <v>1.01</v>
      </c>
      <c r="CJ184" cm="1">
        <f t="array" ref="CJ184">marketImpact()/12 + 1</f>
        <v>1.01</v>
      </c>
      <c r="CK184" cm="1">
        <f t="array" ref="CK184">marketImpact()/12 + 1</f>
        <v>1.01</v>
      </c>
      <c r="CL184" cm="1">
        <f t="array" ref="CL184">marketImpact()/12 + 1</f>
        <v>1.01</v>
      </c>
      <c r="CM184" cm="1">
        <f t="array" ref="CM184">marketImpact()/12 + 1</f>
        <v>1.0175000000000001</v>
      </c>
      <c r="CN184" cm="1">
        <f t="array" ref="CN184">marketImpact()/12 + 1</f>
        <v>1.0175000000000001</v>
      </c>
      <c r="CO184" cm="1">
        <f t="array" ref="CO184">marketImpact()/12 + 1</f>
        <v>1.01</v>
      </c>
      <c r="CP184" cm="1">
        <f t="array" ref="CP184">marketImpact()/12 + 1</f>
        <v>1.01</v>
      </c>
      <c r="CQ184" cm="1">
        <f t="array" ref="CQ184">marketImpact()/12 + 1</f>
        <v>0.99250000000000005</v>
      </c>
      <c r="CR184" cm="1">
        <f t="array" ref="CR184">marketImpact()/12 + 1</f>
        <v>1.01</v>
      </c>
      <c r="CS184" cm="1">
        <f t="array" ref="CS184">marketImpact()/12 + 1</f>
        <v>1.0175000000000001</v>
      </c>
      <c r="CT184" cm="1">
        <f t="array" ref="CT184">marketImpact()/12 + 1</f>
        <v>1.01</v>
      </c>
      <c r="CU184" cm="1">
        <f t="array" ref="CU184">marketImpact()/12 + 1</f>
        <v>1.01</v>
      </c>
      <c r="CV184" cm="1">
        <f t="array" ref="CV184">marketImpact()/12 + 1</f>
        <v>1.01</v>
      </c>
      <c r="CW184" cm="1">
        <f t="array" ref="CW184">marketImpact()/12 + 1</f>
        <v>1.0175000000000001</v>
      </c>
      <c r="CX184" cm="1">
        <f t="array" ref="CX184">marketImpact()/12 + 1</f>
        <v>1.01</v>
      </c>
      <c r="CY184" cm="1">
        <f t="array" ref="CY184">marketImpact()/12 + 1</f>
        <v>1.01</v>
      </c>
      <c r="CZ184" cm="1">
        <f t="array" ref="CZ184">marketImpact()/12 + 1</f>
        <v>1.01</v>
      </c>
    </row>
    <row r="185" spans="4:104" x14ac:dyDescent="0.25">
      <c r="D185">
        <v>61</v>
      </c>
      <c r="E185">
        <f t="shared" ref="E185:BP185" si="300">E184</f>
        <v>1.0175000000000001</v>
      </c>
      <c r="F185">
        <f t="shared" si="300"/>
        <v>1.01</v>
      </c>
      <c r="G185">
        <f t="shared" si="300"/>
        <v>1.01</v>
      </c>
      <c r="H185">
        <f t="shared" si="300"/>
        <v>1.01</v>
      </c>
      <c r="I185">
        <f t="shared" si="300"/>
        <v>1.01</v>
      </c>
      <c r="J185">
        <f t="shared" si="300"/>
        <v>1.01</v>
      </c>
      <c r="K185">
        <f t="shared" si="300"/>
        <v>1.01</v>
      </c>
      <c r="L185">
        <f t="shared" si="300"/>
        <v>1.0175000000000001</v>
      </c>
      <c r="M185">
        <f t="shared" si="300"/>
        <v>1.0175000000000001</v>
      </c>
      <c r="N185">
        <f t="shared" si="300"/>
        <v>1.01</v>
      </c>
      <c r="O185">
        <f t="shared" si="300"/>
        <v>0.99250000000000005</v>
      </c>
      <c r="P185">
        <f t="shared" si="300"/>
        <v>1.0175000000000001</v>
      </c>
      <c r="Q185">
        <f t="shared" si="300"/>
        <v>0.99250000000000005</v>
      </c>
      <c r="R185">
        <f t="shared" si="300"/>
        <v>0.99250000000000005</v>
      </c>
      <c r="S185">
        <f t="shared" si="300"/>
        <v>1.01</v>
      </c>
      <c r="T185">
        <f t="shared" si="300"/>
        <v>1.01</v>
      </c>
      <c r="U185">
        <f t="shared" si="300"/>
        <v>1.01</v>
      </c>
      <c r="V185">
        <f t="shared" si="300"/>
        <v>1.01</v>
      </c>
      <c r="W185">
        <f t="shared" si="300"/>
        <v>1.01</v>
      </c>
      <c r="X185">
        <f t="shared" si="300"/>
        <v>1.01</v>
      </c>
      <c r="Y185">
        <f t="shared" si="300"/>
        <v>0.99250000000000005</v>
      </c>
      <c r="Z185">
        <f t="shared" si="300"/>
        <v>0.99250000000000005</v>
      </c>
      <c r="AA185">
        <f t="shared" si="300"/>
        <v>1.0175000000000001</v>
      </c>
      <c r="AB185">
        <f t="shared" si="300"/>
        <v>1.0175000000000001</v>
      </c>
      <c r="AC185">
        <f t="shared" si="300"/>
        <v>1.0175000000000001</v>
      </c>
      <c r="AD185">
        <f t="shared" si="300"/>
        <v>1.0175000000000001</v>
      </c>
      <c r="AE185">
        <f t="shared" si="300"/>
        <v>1.01</v>
      </c>
      <c r="AF185">
        <f t="shared" si="300"/>
        <v>1.01</v>
      </c>
      <c r="AG185">
        <f t="shared" si="300"/>
        <v>1.0175000000000001</v>
      </c>
      <c r="AH185">
        <f t="shared" si="300"/>
        <v>1.0175000000000001</v>
      </c>
      <c r="AI185">
        <f t="shared" si="300"/>
        <v>1.01</v>
      </c>
      <c r="AJ185">
        <f t="shared" si="300"/>
        <v>1.01</v>
      </c>
      <c r="AK185">
        <f t="shared" si="300"/>
        <v>0.99250000000000005</v>
      </c>
      <c r="AL185">
        <f t="shared" si="300"/>
        <v>1.0175000000000001</v>
      </c>
      <c r="AM185">
        <f t="shared" si="300"/>
        <v>1.01</v>
      </c>
      <c r="AN185">
        <f t="shared" si="300"/>
        <v>1.01</v>
      </c>
      <c r="AO185">
        <f t="shared" si="300"/>
        <v>1.01</v>
      </c>
      <c r="AP185">
        <f t="shared" si="300"/>
        <v>1.01</v>
      </c>
      <c r="AQ185">
        <f t="shared" si="300"/>
        <v>1.01</v>
      </c>
      <c r="AR185">
        <f t="shared" si="300"/>
        <v>1.01</v>
      </c>
      <c r="AS185">
        <f t="shared" si="300"/>
        <v>1.01</v>
      </c>
      <c r="AT185">
        <f t="shared" si="300"/>
        <v>1.01</v>
      </c>
      <c r="AU185">
        <f t="shared" si="300"/>
        <v>1.0175000000000001</v>
      </c>
      <c r="AV185">
        <f t="shared" si="300"/>
        <v>1.01</v>
      </c>
      <c r="AW185">
        <f t="shared" si="300"/>
        <v>1.0175000000000001</v>
      </c>
      <c r="AX185">
        <f t="shared" si="300"/>
        <v>1.01</v>
      </c>
      <c r="AY185">
        <f t="shared" si="300"/>
        <v>1.0175000000000001</v>
      </c>
      <c r="AZ185">
        <f t="shared" si="300"/>
        <v>1.01</v>
      </c>
      <c r="BA185">
        <f t="shared" si="300"/>
        <v>1.01</v>
      </c>
      <c r="BB185">
        <f t="shared" si="300"/>
        <v>0.99250000000000005</v>
      </c>
      <c r="BC185">
        <f t="shared" si="300"/>
        <v>1.01</v>
      </c>
      <c r="BD185">
        <f t="shared" si="300"/>
        <v>1.0175000000000001</v>
      </c>
      <c r="BE185">
        <f t="shared" si="300"/>
        <v>1.01</v>
      </c>
      <c r="BF185">
        <f t="shared" si="300"/>
        <v>1.0175000000000001</v>
      </c>
      <c r="BG185">
        <f t="shared" si="300"/>
        <v>1.01</v>
      </c>
      <c r="BH185">
        <f t="shared" si="300"/>
        <v>1.01</v>
      </c>
      <c r="BI185">
        <f t="shared" si="300"/>
        <v>1.01</v>
      </c>
      <c r="BJ185">
        <f t="shared" si="300"/>
        <v>1.01</v>
      </c>
      <c r="BK185">
        <f t="shared" si="300"/>
        <v>1.01</v>
      </c>
      <c r="BL185">
        <f t="shared" si="300"/>
        <v>0.99250000000000005</v>
      </c>
      <c r="BM185">
        <f t="shared" si="300"/>
        <v>1.01</v>
      </c>
      <c r="BN185">
        <f t="shared" si="300"/>
        <v>1.01</v>
      </c>
      <c r="BO185">
        <f t="shared" si="300"/>
        <v>0.99250000000000005</v>
      </c>
      <c r="BP185">
        <f t="shared" si="300"/>
        <v>1.0175000000000001</v>
      </c>
      <c r="BQ185">
        <f t="shared" ref="BQ185:CZ185" si="301">BQ184</f>
        <v>1.0175000000000001</v>
      </c>
      <c r="BR185">
        <f t="shared" si="301"/>
        <v>1.01</v>
      </c>
      <c r="BS185">
        <f t="shared" si="301"/>
        <v>0.99250000000000005</v>
      </c>
      <c r="BT185">
        <f t="shared" si="301"/>
        <v>1.01</v>
      </c>
      <c r="BU185">
        <f t="shared" si="301"/>
        <v>1.01</v>
      </c>
      <c r="BV185">
        <f t="shared" si="301"/>
        <v>1.01</v>
      </c>
      <c r="BW185">
        <f t="shared" si="301"/>
        <v>1.01</v>
      </c>
      <c r="BX185">
        <f t="shared" si="301"/>
        <v>1.01</v>
      </c>
      <c r="BY185">
        <f t="shared" si="301"/>
        <v>1.01</v>
      </c>
      <c r="BZ185">
        <f t="shared" si="301"/>
        <v>1.0175000000000001</v>
      </c>
      <c r="CA185">
        <f t="shared" si="301"/>
        <v>1.01</v>
      </c>
      <c r="CB185">
        <f t="shared" si="301"/>
        <v>1.01</v>
      </c>
      <c r="CC185">
        <f t="shared" si="301"/>
        <v>1.0175000000000001</v>
      </c>
      <c r="CD185">
        <f t="shared" si="301"/>
        <v>1.01</v>
      </c>
      <c r="CE185">
        <f t="shared" si="301"/>
        <v>1.01</v>
      </c>
      <c r="CF185">
        <f t="shared" si="301"/>
        <v>1.01</v>
      </c>
      <c r="CG185">
        <f t="shared" si="301"/>
        <v>1.01</v>
      </c>
      <c r="CH185">
        <f t="shared" si="301"/>
        <v>1.01</v>
      </c>
      <c r="CI185">
        <f t="shared" si="301"/>
        <v>1.01</v>
      </c>
      <c r="CJ185">
        <f t="shared" si="301"/>
        <v>1.01</v>
      </c>
      <c r="CK185">
        <f t="shared" si="301"/>
        <v>1.01</v>
      </c>
      <c r="CL185">
        <f t="shared" si="301"/>
        <v>1.01</v>
      </c>
      <c r="CM185">
        <f t="shared" si="301"/>
        <v>1.0175000000000001</v>
      </c>
      <c r="CN185">
        <f t="shared" si="301"/>
        <v>1.0175000000000001</v>
      </c>
      <c r="CO185">
        <f t="shared" si="301"/>
        <v>1.01</v>
      </c>
      <c r="CP185">
        <f t="shared" si="301"/>
        <v>1.01</v>
      </c>
      <c r="CQ185">
        <f t="shared" si="301"/>
        <v>0.99250000000000005</v>
      </c>
      <c r="CR185">
        <f t="shared" si="301"/>
        <v>1.01</v>
      </c>
      <c r="CS185">
        <f t="shared" si="301"/>
        <v>1.0175000000000001</v>
      </c>
      <c r="CT185">
        <f t="shared" si="301"/>
        <v>1.01</v>
      </c>
      <c r="CU185">
        <f t="shared" si="301"/>
        <v>1.01</v>
      </c>
      <c r="CV185">
        <f t="shared" si="301"/>
        <v>1.01</v>
      </c>
      <c r="CW185">
        <f t="shared" si="301"/>
        <v>1.0175000000000001</v>
      </c>
      <c r="CX185">
        <f t="shared" si="301"/>
        <v>1.01</v>
      </c>
      <c r="CY185">
        <f t="shared" si="301"/>
        <v>1.01</v>
      </c>
      <c r="CZ185">
        <f t="shared" si="301"/>
        <v>1.01</v>
      </c>
    </row>
    <row r="186" spans="4:104" x14ac:dyDescent="0.25">
      <c r="D186">
        <v>62</v>
      </c>
      <c r="E186">
        <f t="shared" ref="E186" si="302">E184</f>
        <v>1.0175000000000001</v>
      </c>
      <c r="F186">
        <f t="shared" ref="F186:BQ186" si="303">F184</f>
        <v>1.01</v>
      </c>
      <c r="G186">
        <f t="shared" si="303"/>
        <v>1.01</v>
      </c>
      <c r="H186">
        <f t="shared" si="303"/>
        <v>1.01</v>
      </c>
      <c r="I186">
        <f t="shared" si="303"/>
        <v>1.01</v>
      </c>
      <c r="J186">
        <f t="shared" si="303"/>
        <v>1.01</v>
      </c>
      <c r="K186">
        <f t="shared" si="303"/>
        <v>1.01</v>
      </c>
      <c r="L186">
        <f t="shared" si="303"/>
        <v>1.0175000000000001</v>
      </c>
      <c r="M186">
        <f t="shared" si="303"/>
        <v>1.0175000000000001</v>
      </c>
      <c r="N186">
        <f t="shared" si="303"/>
        <v>1.01</v>
      </c>
      <c r="O186">
        <f t="shared" si="303"/>
        <v>0.99250000000000005</v>
      </c>
      <c r="P186">
        <f t="shared" si="303"/>
        <v>1.0175000000000001</v>
      </c>
      <c r="Q186">
        <f t="shared" si="303"/>
        <v>0.99250000000000005</v>
      </c>
      <c r="R186">
        <f t="shared" si="303"/>
        <v>0.99250000000000005</v>
      </c>
      <c r="S186">
        <f t="shared" si="303"/>
        <v>1.01</v>
      </c>
      <c r="T186">
        <f t="shared" si="303"/>
        <v>1.01</v>
      </c>
      <c r="U186">
        <f t="shared" si="303"/>
        <v>1.01</v>
      </c>
      <c r="V186">
        <f t="shared" si="303"/>
        <v>1.01</v>
      </c>
      <c r="W186">
        <f t="shared" si="303"/>
        <v>1.01</v>
      </c>
      <c r="X186">
        <f t="shared" si="303"/>
        <v>1.01</v>
      </c>
      <c r="Y186">
        <f t="shared" si="303"/>
        <v>0.99250000000000005</v>
      </c>
      <c r="Z186">
        <f t="shared" si="303"/>
        <v>0.99250000000000005</v>
      </c>
      <c r="AA186">
        <f t="shared" si="303"/>
        <v>1.0175000000000001</v>
      </c>
      <c r="AB186">
        <f t="shared" si="303"/>
        <v>1.0175000000000001</v>
      </c>
      <c r="AC186">
        <f t="shared" si="303"/>
        <v>1.0175000000000001</v>
      </c>
      <c r="AD186">
        <f t="shared" si="303"/>
        <v>1.0175000000000001</v>
      </c>
      <c r="AE186">
        <f t="shared" si="303"/>
        <v>1.01</v>
      </c>
      <c r="AF186">
        <f t="shared" si="303"/>
        <v>1.01</v>
      </c>
      <c r="AG186">
        <f t="shared" si="303"/>
        <v>1.0175000000000001</v>
      </c>
      <c r="AH186">
        <f t="shared" si="303"/>
        <v>1.0175000000000001</v>
      </c>
      <c r="AI186">
        <f t="shared" si="303"/>
        <v>1.01</v>
      </c>
      <c r="AJ186">
        <f t="shared" si="303"/>
        <v>1.01</v>
      </c>
      <c r="AK186">
        <f t="shared" si="303"/>
        <v>0.99250000000000005</v>
      </c>
      <c r="AL186">
        <f t="shared" si="303"/>
        <v>1.0175000000000001</v>
      </c>
      <c r="AM186">
        <f t="shared" si="303"/>
        <v>1.01</v>
      </c>
      <c r="AN186">
        <f t="shared" si="303"/>
        <v>1.01</v>
      </c>
      <c r="AO186">
        <f t="shared" si="303"/>
        <v>1.01</v>
      </c>
      <c r="AP186">
        <f t="shared" si="303"/>
        <v>1.01</v>
      </c>
      <c r="AQ186">
        <f t="shared" si="303"/>
        <v>1.01</v>
      </c>
      <c r="AR186">
        <f t="shared" si="303"/>
        <v>1.01</v>
      </c>
      <c r="AS186">
        <f t="shared" si="303"/>
        <v>1.01</v>
      </c>
      <c r="AT186">
        <f t="shared" si="303"/>
        <v>1.01</v>
      </c>
      <c r="AU186">
        <f t="shared" si="303"/>
        <v>1.0175000000000001</v>
      </c>
      <c r="AV186">
        <f t="shared" si="303"/>
        <v>1.01</v>
      </c>
      <c r="AW186">
        <f t="shared" si="303"/>
        <v>1.0175000000000001</v>
      </c>
      <c r="AX186">
        <f t="shared" si="303"/>
        <v>1.01</v>
      </c>
      <c r="AY186">
        <f t="shared" si="303"/>
        <v>1.0175000000000001</v>
      </c>
      <c r="AZ186">
        <f t="shared" si="303"/>
        <v>1.01</v>
      </c>
      <c r="BA186">
        <f t="shared" si="303"/>
        <v>1.01</v>
      </c>
      <c r="BB186">
        <f t="shared" si="303"/>
        <v>0.99250000000000005</v>
      </c>
      <c r="BC186">
        <f t="shared" si="303"/>
        <v>1.01</v>
      </c>
      <c r="BD186">
        <f t="shared" si="303"/>
        <v>1.0175000000000001</v>
      </c>
      <c r="BE186">
        <f t="shared" si="303"/>
        <v>1.01</v>
      </c>
      <c r="BF186">
        <f t="shared" si="303"/>
        <v>1.0175000000000001</v>
      </c>
      <c r="BG186">
        <f t="shared" si="303"/>
        <v>1.01</v>
      </c>
      <c r="BH186">
        <f t="shared" si="303"/>
        <v>1.01</v>
      </c>
      <c r="BI186">
        <f t="shared" si="303"/>
        <v>1.01</v>
      </c>
      <c r="BJ186">
        <f t="shared" si="303"/>
        <v>1.01</v>
      </c>
      <c r="BK186">
        <f t="shared" si="303"/>
        <v>1.01</v>
      </c>
      <c r="BL186">
        <f t="shared" si="303"/>
        <v>0.99250000000000005</v>
      </c>
      <c r="BM186">
        <f t="shared" si="303"/>
        <v>1.01</v>
      </c>
      <c r="BN186">
        <f t="shared" si="303"/>
        <v>1.01</v>
      </c>
      <c r="BO186">
        <f t="shared" si="303"/>
        <v>0.99250000000000005</v>
      </c>
      <c r="BP186">
        <f t="shared" si="303"/>
        <v>1.0175000000000001</v>
      </c>
      <c r="BQ186">
        <f t="shared" si="303"/>
        <v>1.0175000000000001</v>
      </c>
      <c r="BR186">
        <f t="shared" ref="BR186:CZ186" si="304">BR184</f>
        <v>1.01</v>
      </c>
      <c r="BS186">
        <f t="shared" si="304"/>
        <v>0.99250000000000005</v>
      </c>
      <c r="BT186">
        <f t="shared" si="304"/>
        <v>1.01</v>
      </c>
      <c r="BU186">
        <f t="shared" si="304"/>
        <v>1.01</v>
      </c>
      <c r="BV186">
        <f t="shared" si="304"/>
        <v>1.01</v>
      </c>
      <c r="BW186">
        <f t="shared" si="304"/>
        <v>1.01</v>
      </c>
      <c r="BX186">
        <f t="shared" si="304"/>
        <v>1.01</v>
      </c>
      <c r="BY186">
        <f t="shared" si="304"/>
        <v>1.01</v>
      </c>
      <c r="BZ186">
        <f t="shared" si="304"/>
        <v>1.0175000000000001</v>
      </c>
      <c r="CA186">
        <f t="shared" si="304"/>
        <v>1.01</v>
      </c>
      <c r="CB186">
        <f t="shared" si="304"/>
        <v>1.01</v>
      </c>
      <c r="CC186">
        <f t="shared" si="304"/>
        <v>1.0175000000000001</v>
      </c>
      <c r="CD186">
        <f t="shared" si="304"/>
        <v>1.01</v>
      </c>
      <c r="CE186">
        <f t="shared" si="304"/>
        <v>1.01</v>
      </c>
      <c r="CF186">
        <f t="shared" si="304"/>
        <v>1.01</v>
      </c>
      <c r="CG186">
        <f t="shared" si="304"/>
        <v>1.01</v>
      </c>
      <c r="CH186">
        <f t="shared" si="304"/>
        <v>1.01</v>
      </c>
      <c r="CI186">
        <f t="shared" si="304"/>
        <v>1.01</v>
      </c>
      <c r="CJ186">
        <f t="shared" si="304"/>
        <v>1.01</v>
      </c>
      <c r="CK186">
        <f t="shared" si="304"/>
        <v>1.01</v>
      </c>
      <c r="CL186">
        <f t="shared" si="304"/>
        <v>1.01</v>
      </c>
      <c r="CM186">
        <f t="shared" si="304"/>
        <v>1.0175000000000001</v>
      </c>
      <c r="CN186">
        <f t="shared" si="304"/>
        <v>1.0175000000000001</v>
      </c>
      <c r="CO186">
        <f t="shared" si="304"/>
        <v>1.01</v>
      </c>
      <c r="CP186">
        <f t="shared" si="304"/>
        <v>1.01</v>
      </c>
      <c r="CQ186">
        <f t="shared" si="304"/>
        <v>0.99250000000000005</v>
      </c>
      <c r="CR186">
        <f t="shared" si="304"/>
        <v>1.01</v>
      </c>
      <c r="CS186">
        <f t="shared" si="304"/>
        <v>1.0175000000000001</v>
      </c>
      <c r="CT186">
        <f t="shared" si="304"/>
        <v>1.01</v>
      </c>
      <c r="CU186">
        <f t="shared" si="304"/>
        <v>1.01</v>
      </c>
      <c r="CV186">
        <f t="shared" si="304"/>
        <v>1.01</v>
      </c>
      <c r="CW186">
        <f t="shared" si="304"/>
        <v>1.0175000000000001</v>
      </c>
      <c r="CX186">
        <f t="shared" si="304"/>
        <v>1.01</v>
      </c>
      <c r="CY186">
        <f t="shared" si="304"/>
        <v>1.01</v>
      </c>
      <c r="CZ186">
        <f t="shared" si="304"/>
        <v>1.01</v>
      </c>
    </row>
    <row r="187" spans="4:104" x14ac:dyDescent="0.25">
      <c r="D187">
        <v>63</v>
      </c>
      <c r="E187" cm="1">
        <f t="array" ref="E187">marketImpact()/12 + 1</f>
        <v>1.0175000000000001</v>
      </c>
      <c r="F187" cm="1">
        <f t="array" ref="F187">marketImpact()/12 + 1</f>
        <v>1.01</v>
      </c>
      <c r="G187" cm="1">
        <f t="array" ref="G187">marketImpact()/12 + 1</f>
        <v>1.01</v>
      </c>
      <c r="H187" cm="1">
        <f t="array" ref="H187">marketImpact()/12 + 1</f>
        <v>0.99250000000000005</v>
      </c>
      <c r="I187" cm="1">
        <f t="array" ref="I187">marketImpact()/12 + 1</f>
        <v>1.01</v>
      </c>
      <c r="J187" cm="1">
        <f t="array" ref="J187">marketImpact()/12 + 1</f>
        <v>1.01</v>
      </c>
      <c r="K187" cm="1">
        <f t="array" ref="K187">marketImpact()/12 + 1</f>
        <v>1.01</v>
      </c>
      <c r="L187" cm="1">
        <f t="array" ref="L187">marketImpact()/12 + 1</f>
        <v>1.0175000000000001</v>
      </c>
      <c r="M187" cm="1">
        <f t="array" ref="M187">marketImpact()/12 + 1</f>
        <v>1.01</v>
      </c>
      <c r="N187" cm="1">
        <f t="array" ref="N187">marketImpact()/12 + 1</f>
        <v>1.0175000000000001</v>
      </c>
      <c r="O187" cm="1">
        <f t="array" ref="O187">marketImpact()/12 + 1</f>
        <v>1.01</v>
      </c>
      <c r="P187" cm="1">
        <f t="array" ref="P187">marketImpact()/12 + 1</f>
        <v>1.01</v>
      </c>
      <c r="Q187" cm="1">
        <f t="array" ref="Q187">marketImpact()/12 + 1</f>
        <v>1.01</v>
      </c>
      <c r="R187" cm="1">
        <f t="array" ref="R187">marketImpact()/12 + 1</f>
        <v>1.01</v>
      </c>
      <c r="S187" cm="1">
        <f t="array" ref="S187">marketImpact()/12 + 1</f>
        <v>1.01</v>
      </c>
      <c r="T187" cm="1">
        <f t="array" ref="T187">marketImpact()/12 + 1</f>
        <v>1.01</v>
      </c>
      <c r="U187" cm="1">
        <f t="array" ref="U187">marketImpact()/12 + 1</f>
        <v>1.01</v>
      </c>
      <c r="V187" cm="1">
        <f t="array" ref="V187">marketImpact()/12 + 1</f>
        <v>1.01</v>
      </c>
      <c r="W187" cm="1">
        <f t="array" ref="W187">marketImpact()/12 + 1</f>
        <v>1.01</v>
      </c>
      <c r="X187" cm="1">
        <f t="array" ref="X187">marketImpact()/12 + 1</f>
        <v>1.01</v>
      </c>
      <c r="Y187" cm="1">
        <f t="array" ref="Y187">marketImpact()/12 + 1</f>
        <v>1.01</v>
      </c>
      <c r="Z187" cm="1">
        <f t="array" ref="Z187">marketImpact()/12 + 1</f>
        <v>1.01</v>
      </c>
      <c r="AA187" cm="1">
        <f t="array" ref="AA187">marketImpact()/12 + 1</f>
        <v>1.01</v>
      </c>
      <c r="AB187" cm="1">
        <f t="array" ref="AB187">marketImpact()/12 + 1</f>
        <v>1.01</v>
      </c>
      <c r="AC187" cm="1">
        <f t="array" ref="AC187">marketImpact()/12 + 1</f>
        <v>1.0175000000000001</v>
      </c>
      <c r="AD187" cm="1">
        <f t="array" ref="AD187">marketImpact()/12 + 1</f>
        <v>1.0175000000000001</v>
      </c>
      <c r="AE187" cm="1">
        <f t="array" ref="AE187">marketImpact()/12 + 1</f>
        <v>0.99250000000000005</v>
      </c>
      <c r="AF187" cm="1">
        <f t="array" ref="AF187">marketImpact()/12 + 1</f>
        <v>1.01</v>
      </c>
      <c r="AG187" cm="1">
        <f t="array" ref="AG187">marketImpact()/12 + 1</f>
        <v>1.01</v>
      </c>
      <c r="AH187" cm="1">
        <f t="array" ref="AH187">marketImpact()/12 + 1</f>
        <v>1.01</v>
      </c>
      <c r="AI187" cm="1">
        <f t="array" ref="AI187">marketImpact()/12 + 1</f>
        <v>1.01</v>
      </c>
      <c r="AJ187" cm="1">
        <f t="array" ref="AJ187">marketImpact()/12 + 1</f>
        <v>1.01</v>
      </c>
      <c r="AK187" cm="1">
        <f t="array" ref="AK187">marketImpact()/12 + 1</f>
        <v>1.01</v>
      </c>
      <c r="AL187" cm="1">
        <f t="array" ref="AL187">marketImpact()/12 + 1</f>
        <v>1.01</v>
      </c>
      <c r="AM187" cm="1">
        <f t="array" ref="AM187">marketImpact()/12 + 1</f>
        <v>1.01</v>
      </c>
      <c r="AN187" cm="1">
        <f t="array" ref="AN187">marketImpact()/12 + 1</f>
        <v>1.01</v>
      </c>
      <c r="AO187" cm="1">
        <f t="array" ref="AO187">marketImpact()/12 + 1</f>
        <v>1.01</v>
      </c>
      <c r="AP187" cm="1">
        <f t="array" ref="AP187">marketImpact()/12 + 1</f>
        <v>0.99250000000000005</v>
      </c>
      <c r="AQ187" cm="1">
        <f t="array" ref="AQ187">marketImpact()/12 + 1</f>
        <v>0.99250000000000005</v>
      </c>
      <c r="AR187" cm="1">
        <f t="array" ref="AR187">marketImpact()/12 + 1</f>
        <v>0.99250000000000005</v>
      </c>
      <c r="AS187" cm="1">
        <f t="array" ref="AS187">marketImpact()/12 + 1</f>
        <v>1.01</v>
      </c>
      <c r="AT187" cm="1">
        <f t="array" ref="AT187">marketImpact()/12 + 1</f>
        <v>1.01</v>
      </c>
      <c r="AU187" cm="1">
        <f t="array" ref="AU187">marketImpact()/12 + 1</f>
        <v>1.0175000000000001</v>
      </c>
      <c r="AV187" cm="1">
        <f t="array" ref="AV187">marketImpact()/12 + 1</f>
        <v>1.01</v>
      </c>
      <c r="AW187" cm="1">
        <f t="array" ref="AW187">marketImpact()/12 + 1</f>
        <v>0.99250000000000005</v>
      </c>
      <c r="AX187" cm="1">
        <f t="array" ref="AX187">marketImpact()/12 + 1</f>
        <v>1.01</v>
      </c>
      <c r="AY187" cm="1">
        <f t="array" ref="AY187">marketImpact()/12 + 1</f>
        <v>1.01</v>
      </c>
      <c r="AZ187" cm="1">
        <f t="array" ref="AZ187">marketImpact()/12 + 1</f>
        <v>1.01</v>
      </c>
      <c r="BA187" cm="1">
        <f t="array" ref="BA187">marketImpact()/12 + 1</f>
        <v>1.01</v>
      </c>
      <c r="BB187" cm="1">
        <f t="array" ref="BB187">marketImpact()/12 + 1</f>
        <v>1.01</v>
      </c>
      <c r="BC187" cm="1">
        <f t="array" ref="BC187">marketImpact()/12 + 1</f>
        <v>1.01</v>
      </c>
      <c r="BD187" cm="1">
        <f t="array" ref="BD187">marketImpact()/12 + 1</f>
        <v>1.01</v>
      </c>
      <c r="BE187" cm="1">
        <f t="array" ref="BE187">marketImpact()/12 + 1</f>
        <v>1.01</v>
      </c>
      <c r="BF187" cm="1">
        <f t="array" ref="BF187">marketImpact()/12 + 1</f>
        <v>1.01</v>
      </c>
      <c r="BG187" cm="1">
        <f t="array" ref="BG187">marketImpact()/12 + 1</f>
        <v>1.01</v>
      </c>
      <c r="BH187" cm="1">
        <f t="array" ref="BH187">marketImpact()/12 + 1</f>
        <v>1.0175000000000001</v>
      </c>
      <c r="BI187" cm="1">
        <f t="array" ref="BI187">marketImpact()/12 + 1</f>
        <v>1.01</v>
      </c>
      <c r="BJ187" cm="1">
        <f t="array" ref="BJ187">marketImpact()/12 + 1</f>
        <v>1.01</v>
      </c>
      <c r="BK187" cm="1">
        <f t="array" ref="BK187">marketImpact()/12 + 1</f>
        <v>1.01</v>
      </c>
      <c r="BL187" cm="1">
        <f t="array" ref="BL187">marketImpact()/12 + 1</f>
        <v>1.01</v>
      </c>
      <c r="BM187" cm="1">
        <f t="array" ref="BM187">marketImpact()/12 + 1</f>
        <v>1.01</v>
      </c>
      <c r="BN187" cm="1">
        <f t="array" ref="BN187">marketImpact()/12 + 1</f>
        <v>1.01</v>
      </c>
      <c r="BO187" cm="1">
        <f t="array" ref="BO187">marketImpact()/12 + 1</f>
        <v>1.01</v>
      </c>
      <c r="BP187" cm="1">
        <f t="array" ref="BP187">marketImpact()/12 + 1</f>
        <v>1.0175000000000001</v>
      </c>
      <c r="BQ187" cm="1">
        <f t="array" ref="BQ187">marketImpact()/12 + 1</f>
        <v>1.0175000000000001</v>
      </c>
      <c r="BR187" cm="1">
        <f t="array" ref="BR187">marketImpact()/12 + 1</f>
        <v>1.01</v>
      </c>
      <c r="BS187" cm="1">
        <f t="array" ref="BS187">marketImpact()/12 + 1</f>
        <v>1.01</v>
      </c>
      <c r="BT187" cm="1">
        <f t="array" ref="BT187">marketImpact()/12 + 1</f>
        <v>1.01</v>
      </c>
      <c r="BU187" cm="1">
        <f t="array" ref="BU187">marketImpact()/12 + 1</f>
        <v>1.01</v>
      </c>
      <c r="BV187" cm="1">
        <f t="array" ref="BV187">marketImpact()/12 + 1</f>
        <v>0.99250000000000005</v>
      </c>
      <c r="BW187" cm="1">
        <f t="array" ref="BW187">marketImpact()/12 + 1</f>
        <v>1.01</v>
      </c>
      <c r="BX187" cm="1">
        <f t="array" ref="BX187">marketImpact()/12 + 1</f>
        <v>1.01</v>
      </c>
      <c r="BY187" cm="1">
        <f t="array" ref="BY187">marketImpact()/12 + 1</f>
        <v>1.01</v>
      </c>
      <c r="BZ187" cm="1">
        <f t="array" ref="BZ187">marketImpact()/12 + 1</f>
        <v>1.01</v>
      </c>
      <c r="CA187" cm="1">
        <f t="array" ref="CA187">marketImpact()/12 + 1</f>
        <v>1.0175000000000001</v>
      </c>
      <c r="CB187" cm="1">
        <f t="array" ref="CB187">marketImpact()/12 + 1</f>
        <v>1.01</v>
      </c>
      <c r="CC187" cm="1">
        <f t="array" ref="CC187">marketImpact()/12 + 1</f>
        <v>1.01</v>
      </c>
      <c r="CD187" cm="1">
        <f t="array" ref="CD187">marketImpact()/12 + 1</f>
        <v>1.01</v>
      </c>
      <c r="CE187" cm="1">
        <f t="array" ref="CE187">marketImpact()/12 + 1</f>
        <v>1.01</v>
      </c>
      <c r="CF187" cm="1">
        <f t="array" ref="CF187">marketImpact()/12 + 1</f>
        <v>1.0175000000000001</v>
      </c>
      <c r="CG187" cm="1">
        <f t="array" ref="CG187">marketImpact()/12 + 1</f>
        <v>1.01</v>
      </c>
      <c r="CH187" cm="1">
        <f t="array" ref="CH187">marketImpact()/12 + 1</f>
        <v>1.01</v>
      </c>
      <c r="CI187" cm="1">
        <f t="array" ref="CI187">marketImpact()/12 + 1</f>
        <v>1.0175000000000001</v>
      </c>
      <c r="CJ187" cm="1">
        <f t="array" ref="CJ187">marketImpact()/12 + 1</f>
        <v>1.0175000000000001</v>
      </c>
      <c r="CK187" cm="1">
        <f t="array" ref="CK187">marketImpact()/12 + 1</f>
        <v>1.01</v>
      </c>
      <c r="CL187" cm="1">
        <f t="array" ref="CL187">marketImpact()/12 + 1</f>
        <v>1.01</v>
      </c>
      <c r="CM187" cm="1">
        <f t="array" ref="CM187">marketImpact()/12 + 1</f>
        <v>1.01</v>
      </c>
      <c r="CN187" cm="1">
        <f t="array" ref="CN187">marketImpact()/12 + 1</f>
        <v>1.01</v>
      </c>
      <c r="CO187" cm="1">
        <f t="array" ref="CO187">marketImpact()/12 + 1</f>
        <v>1.0175000000000001</v>
      </c>
      <c r="CP187" cm="1">
        <f t="array" ref="CP187">marketImpact()/12 + 1</f>
        <v>1.01</v>
      </c>
      <c r="CQ187" cm="1">
        <f t="array" ref="CQ187">marketImpact()/12 + 1</f>
        <v>1.01</v>
      </c>
      <c r="CR187" cm="1">
        <f t="array" ref="CR187">marketImpact()/12 + 1</f>
        <v>1.01</v>
      </c>
      <c r="CS187" cm="1">
        <f t="array" ref="CS187">marketImpact()/12 + 1</f>
        <v>0.99250000000000005</v>
      </c>
      <c r="CT187" cm="1">
        <f t="array" ref="CT187">marketImpact()/12 + 1</f>
        <v>1.01</v>
      </c>
      <c r="CU187" cm="1">
        <f t="array" ref="CU187">marketImpact()/12 + 1</f>
        <v>1.01</v>
      </c>
      <c r="CV187" cm="1">
        <f t="array" ref="CV187">marketImpact()/12 + 1</f>
        <v>1.01</v>
      </c>
      <c r="CW187" cm="1">
        <f t="array" ref="CW187">marketImpact()/12 + 1</f>
        <v>1.01</v>
      </c>
      <c r="CX187" cm="1">
        <f t="array" ref="CX187">marketImpact()/12 + 1</f>
        <v>1.01</v>
      </c>
      <c r="CY187" cm="1">
        <f t="array" ref="CY187">marketImpact()/12 + 1</f>
        <v>1.01</v>
      </c>
      <c r="CZ187" cm="1">
        <f t="array" ref="CZ187">marketImpact()/12 + 1</f>
        <v>1.0175000000000001</v>
      </c>
    </row>
    <row r="188" spans="4:104" x14ac:dyDescent="0.25">
      <c r="D188">
        <v>64</v>
      </c>
      <c r="E188">
        <f t="shared" ref="E188:BP188" si="305">E187</f>
        <v>1.0175000000000001</v>
      </c>
      <c r="F188">
        <f t="shared" si="305"/>
        <v>1.01</v>
      </c>
      <c r="G188">
        <f t="shared" si="305"/>
        <v>1.01</v>
      </c>
      <c r="H188">
        <f t="shared" si="305"/>
        <v>0.99250000000000005</v>
      </c>
      <c r="I188">
        <f t="shared" si="305"/>
        <v>1.01</v>
      </c>
      <c r="J188">
        <f t="shared" si="305"/>
        <v>1.01</v>
      </c>
      <c r="K188">
        <f t="shared" si="305"/>
        <v>1.01</v>
      </c>
      <c r="L188">
        <f t="shared" si="305"/>
        <v>1.0175000000000001</v>
      </c>
      <c r="M188">
        <f t="shared" si="305"/>
        <v>1.01</v>
      </c>
      <c r="N188">
        <f t="shared" si="305"/>
        <v>1.0175000000000001</v>
      </c>
      <c r="O188">
        <f t="shared" si="305"/>
        <v>1.01</v>
      </c>
      <c r="P188">
        <f t="shared" si="305"/>
        <v>1.01</v>
      </c>
      <c r="Q188">
        <f t="shared" si="305"/>
        <v>1.01</v>
      </c>
      <c r="R188">
        <f t="shared" si="305"/>
        <v>1.01</v>
      </c>
      <c r="S188">
        <f t="shared" si="305"/>
        <v>1.01</v>
      </c>
      <c r="T188">
        <f t="shared" si="305"/>
        <v>1.01</v>
      </c>
      <c r="U188">
        <f t="shared" si="305"/>
        <v>1.01</v>
      </c>
      <c r="V188">
        <f t="shared" si="305"/>
        <v>1.01</v>
      </c>
      <c r="W188">
        <f t="shared" si="305"/>
        <v>1.01</v>
      </c>
      <c r="X188">
        <f t="shared" si="305"/>
        <v>1.01</v>
      </c>
      <c r="Y188">
        <f t="shared" si="305"/>
        <v>1.01</v>
      </c>
      <c r="Z188">
        <f t="shared" si="305"/>
        <v>1.01</v>
      </c>
      <c r="AA188">
        <f t="shared" si="305"/>
        <v>1.01</v>
      </c>
      <c r="AB188">
        <f t="shared" si="305"/>
        <v>1.01</v>
      </c>
      <c r="AC188">
        <f t="shared" si="305"/>
        <v>1.0175000000000001</v>
      </c>
      <c r="AD188">
        <f t="shared" si="305"/>
        <v>1.0175000000000001</v>
      </c>
      <c r="AE188">
        <f t="shared" si="305"/>
        <v>0.99250000000000005</v>
      </c>
      <c r="AF188">
        <f t="shared" si="305"/>
        <v>1.01</v>
      </c>
      <c r="AG188">
        <f t="shared" si="305"/>
        <v>1.01</v>
      </c>
      <c r="AH188">
        <f t="shared" si="305"/>
        <v>1.01</v>
      </c>
      <c r="AI188">
        <f t="shared" si="305"/>
        <v>1.01</v>
      </c>
      <c r="AJ188">
        <f t="shared" si="305"/>
        <v>1.01</v>
      </c>
      <c r="AK188">
        <f t="shared" si="305"/>
        <v>1.01</v>
      </c>
      <c r="AL188">
        <f t="shared" si="305"/>
        <v>1.01</v>
      </c>
      <c r="AM188">
        <f t="shared" si="305"/>
        <v>1.01</v>
      </c>
      <c r="AN188">
        <f t="shared" si="305"/>
        <v>1.01</v>
      </c>
      <c r="AO188">
        <f t="shared" si="305"/>
        <v>1.01</v>
      </c>
      <c r="AP188">
        <f t="shared" si="305"/>
        <v>0.99250000000000005</v>
      </c>
      <c r="AQ188">
        <f t="shared" si="305"/>
        <v>0.99250000000000005</v>
      </c>
      <c r="AR188">
        <f t="shared" si="305"/>
        <v>0.99250000000000005</v>
      </c>
      <c r="AS188">
        <f t="shared" si="305"/>
        <v>1.01</v>
      </c>
      <c r="AT188">
        <f t="shared" si="305"/>
        <v>1.01</v>
      </c>
      <c r="AU188">
        <f t="shared" si="305"/>
        <v>1.0175000000000001</v>
      </c>
      <c r="AV188">
        <f t="shared" si="305"/>
        <v>1.01</v>
      </c>
      <c r="AW188">
        <f t="shared" si="305"/>
        <v>0.99250000000000005</v>
      </c>
      <c r="AX188">
        <f t="shared" si="305"/>
        <v>1.01</v>
      </c>
      <c r="AY188">
        <f t="shared" si="305"/>
        <v>1.01</v>
      </c>
      <c r="AZ188">
        <f t="shared" si="305"/>
        <v>1.01</v>
      </c>
      <c r="BA188">
        <f t="shared" si="305"/>
        <v>1.01</v>
      </c>
      <c r="BB188">
        <f t="shared" si="305"/>
        <v>1.01</v>
      </c>
      <c r="BC188">
        <f t="shared" si="305"/>
        <v>1.01</v>
      </c>
      <c r="BD188">
        <f t="shared" si="305"/>
        <v>1.01</v>
      </c>
      <c r="BE188">
        <f t="shared" si="305"/>
        <v>1.01</v>
      </c>
      <c r="BF188">
        <f t="shared" si="305"/>
        <v>1.01</v>
      </c>
      <c r="BG188">
        <f t="shared" si="305"/>
        <v>1.01</v>
      </c>
      <c r="BH188">
        <f t="shared" si="305"/>
        <v>1.0175000000000001</v>
      </c>
      <c r="BI188">
        <f t="shared" si="305"/>
        <v>1.01</v>
      </c>
      <c r="BJ188">
        <f t="shared" si="305"/>
        <v>1.01</v>
      </c>
      <c r="BK188">
        <f t="shared" si="305"/>
        <v>1.01</v>
      </c>
      <c r="BL188">
        <f t="shared" si="305"/>
        <v>1.01</v>
      </c>
      <c r="BM188">
        <f t="shared" si="305"/>
        <v>1.01</v>
      </c>
      <c r="BN188">
        <f t="shared" si="305"/>
        <v>1.01</v>
      </c>
      <c r="BO188">
        <f t="shared" si="305"/>
        <v>1.01</v>
      </c>
      <c r="BP188">
        <f t="shared" si="305"/>
        <v>1.0175000000000001</v>
      </c>
      <c r="BQ188">
        <f t="shared" ref="BQ188:CZ188" si="306">BQ187</f>
        <v>1.0175000000000001</v>
      </c>
      <c r="BR188">
        <f t="shared" si="306"/>
        <v>1.01</v>
      </c>
      <c r="BS188">
        <f t="shared" si="306"/>
        <v>1.01</v>
      </c>
      <c r="BT188">
        <f t="shared" si="306"/>
        <v>1.01</v>
      </c>
      <c r="BU188">
        <f t="shared" si="306"/>
        <v>1.01</v>
      </c>
      <c r="BV188">
        <f t="shared" si="306"/>
        <v>0.99250000000000005</v>
      </c>
      <c r="BW188">
        <f t="shared" si="306"/>
        <v>1.01</v>
      </c>
      <c r="BX188">
        <f t="shared" si="306"/>
        <v>1.01</v>
      </c>
      <c r="BY188">
        <f t="shared" si="306"/>
        <v>1.01</v>
      </c>
      <c r="BZ188">
        <f t="shared" si="306"/>
        <v>1.01</v>
      </c>
      <c r="CA188">
        <f t="shared" si="306"/>
        <v>1.0175000000000001</v>
      </c>
      <c r="CB188">
        <f t="shared" si="306"/>
        <v>1.01</v>
      </c>
      <c r="CC188">
        <f t="shared" si="306"/>
        <v>1.01</v>
      </c>
      <c r="CD188">
        <f t="shared" si="306"/>
        <v>1.01</v>
      </c>
      <c r="CE188">
        <f t="shared" si="306"/>
        <v>1.01</v>
      </c>
      <c r="CF188">
        <f t="shared" si="306"/>
        <v>1.0175000000000001</v>
      </c>
      <c r="CG188">
        <f t="shared" si="306"/>
        <v>1.01</v>
      </c>
      <c r="CH188">
        <f t="shared" si="306"/>
        <v>1.01</v>
      </c>
      <c r="CI188">
        <f t="shared" si="306"/>
        <v>1.0175000000000001</v>
      </c>
      <c r="CJ188">
        <f t="shared" si="306"/>
        <v>1.0175000000000001</v>
      </c>
      <c r="CK188">
        <f t="shared" si="306"/>
        <v>1.01</v>
      </c>
      <c r="CL188">
        <f t="shared" si="306"/>
        <v>1.01</v>
      </c>
      <c r="CM188">
        <f t="shared" si="306"/>
        <v>1.01</v>
      </c>
      <c r="CN188">
        <f t="shared" si="306"/>
        <v>1.01</v>
      </c>
      <c r="CO188">
        <f t="shared" si="306"/>
        <v>1.0175000000000001</v>
      </c>
      <c r="CP188">
        <f t="shared" si="306"/>
        <v>1.01</v>
      </c>
      <c r="CQ188">
        <f t="shared" si="306"/>
        <v>1.01</v>
      </c>
      <c r="CR188">
        <f t="shared" si="306"/>
        <v>1.01</v>
      </c>
      <c r="CS188">
        <f t="shared" si="306"/>
        <v>0.99250000000000005</v>
      </c>
      <c r="CT188">
        <f t="shared" si="306"/>
        <v>1.01</v>
      </c>
      <c r="CU188">
        <f t="shared" si="306"/>
        <v>1.01</v>
      </c>
      <c r="CV188">
        <f t="shared" si="306"/>
        <v>1.01</v>
      </c>
      <c r="CW188">
        <f t="shared" si="306"/>
        <v>1.01</v>
      </c>
      <c r="CX188">
        <f t="shared" si="306"/>
        <v>1.01</v>
      </c>
      <c r="CY188">
        <f t="shared" si="306"/>
        <v>1.01</v>
      </c>
      <c r="CZ188">
        <f t="shared" si="306"/>
        <v>1.0175000000000001</v>
      </c>
    </row>
    <row r="189" spans="4:104" x14ac:dyDescent="0.25">
      <c r="D189">
        <v>65</v>
      </c>
      <c r="E189">
        <f t="shared" ref="E189" si="307">E187</f>
        <v>1.0175000000000001</v>
      </c>
      <c r="F189">
        <f t="shared" ref="F189:BQ189" si="308">F187</f>
        <v>1.01</v>
      </c>
      <c r="G189">
        <f t="shared" si="308"/>
        <v>1.01</v>
      </c>
      <c r="H189">
        <f t="shared" si="308"/>
        <v>0.99250000000000005</v>
      </c>
      <c r="I189">
        <f t="shared" si="308"/>
        <v>1.01</v>
      </c>
      <c r="J189">
        <f t="shared" si="308"/>
        <v>1.01</v>
      </c>
      <c r="K189">
        <f t="shared" si="308"/>
        <v>1.01</v>
      </c>
      <c r="L189">
        <f t="shared" si="308"/>
        <v>1.0175000000000001</v>
      </c>
      <c r="M189">
        <f t="shared" si="308"/>
        <v>1.01</v>
      </c>
      <c r="N189">
        <f t="shared" si="308"/>
        <v>1.0175000000000001</v>
      </c>
      <c r="O189">
        <f t="shared" si="308"/>
        <v>1.01</v>
      </c>
      <c r="P189">
        <f t="shared" si="308"/>
        <v>1.01</v>
      </c>
      <c r="Q189">
        <f t="shared" si="308"/>
        <v>1.01</v>
      </c>
      <c r="R189">
        <f t="shared" si="308"/>
        <v>1.01</v>
      </c>
      <c r="S189">
        <f t="shared" si="308"/>
        <v>1.01</v>
      </c>
      <c r="T189">
        <f t="shared" si="308"/>
        <v>1.01</v>
      </c>
      <c r="U189">
        <f t="shared" si="308"/>
        <v>1.01</v>
      </c>
      <c r="V189">
        <f t="shared" si="308"/>
        <v>1.01</v>
      </c>
      <c r="W189">
        <f t="shared" si="308"/>
        <v>1.01</v>
      </c>
      <c r="X189">
        <f t="shared" si="308"/>
        <v>1.01</v>
      </c>
      <c r="Y189">
        <f t="shared" si="308"/>
        <v>1.01</v>
      </c>
      <c r="Z189">
        <f t="shared" si="308"/>
        <v>1.01</v>
      </c>
      <c r="AA189">
        <f t="shared" si="308"/>
        <v>1.01</v>
      </c>
      <c r="AB189">
        <f t="shared" si="308"/>
        <v>1.01</v>
      </c>
      <c r="AC189">
        <f t="shared" si="308"/>
        <v>1.0175000000000001</v>
      </c>
      <c r="AD189">
        <f t="shared" si="308"/>
        <v>1.0175000000000001</v>
      </c>
      <c r="AE189">
        <f t="shared" si="308"/>
        <v>0.99250000000000005</v>
      </c>
      <c r="AF189">
        <f t="shared" si="308"/>
        <v>1.01</v>
      </c>
      <c r="AG189">
        <f t="shared" si="308"/>
        <v>1.01</v>
      </c>
      <c r="AH189">
        <f t="shared" si="308"/>
        <v>1.01</v>
      </c>
      <c r="AI189">
        <f t="shared" si="308"/>
        <v>1.01</v>
      </c>
      <c r="AJ189">
        <f t="shared" si="308"/>
        <v>1.01</v>
      </c>
      <c r="AK189">
        <f t="shared" si="308"/>
        <v>1.01</v>
      </c>
      <c r="AL189">
        <f t="shared" si="308"/>
        <v>1.01</v>
      </c>
      <c r="AM189">
        <f t="shared" si="308"/>
        <v>1.01</v>
      </c>
      <c r="AN189">
        <f t="shared" si="308"/>
        <v>1.01</v>
      </c>
      <c r="AO189">
        <f t="shared" si="308"/>
        <v>1.01</v>
      </c>
      <c r="AP189">
        <f t="shared" si="308"/>
        <v>0.99250000000000005</v>
      </c>
      <c r="AQ189">
        <f t="shared" si="308"/>
        <v>0.99250000000000005</v>
      </c>
      <c r="AR189">
        <f t="shared" si="308"/>
        <v>0.99250000000000005</v>
      </c>
      <c r="AS189">
        <f t="shared" si="308"/>
        <v>1.01</v>
      </c>
      <c r="AT189">
        <f t="shared" si="308"/>
        <v>1.01</v>
      </c>
      <c r="AU189">
        <f t="shared" si="308"/>
        <v>1.0175000000000001</v>
      </c>
      <c r="AV189">
        <f t="shared" si="308"/>
        <v>1.01</v>
      </c>
      <c r="AW189">
        <f t="shared" si="308"/>
        <v>0.99250000000000005</v>
      </c>
      <c r="AX189">
        <f t="shared" si="308"/>
        <v>1.01</v>
      </c>
      <c r="AY189">
        <f t="shared" si="308"/>
        <v>1.01</v>
      </c>
      <c r="AZ189">
        <f t="shared" si="308"/>
        <v>1.01</v>
      </c>
      <c r="BA189">
        <f t="shared" si="308"/>
        <v>1.01</v>
      </c>
      <c r="BB189">
        <f t="shared" si="308"/>
        <v>1.01</v>
      </c>
      <c r="BC189">
        <f t="shared" si="308"/>
        <v>1.01</v>
      </c>
      <c r="BD189">
        <f t="shared" si="308"/>
        <v>1.01</v>
      </c>
      <c r="BE189">
        <f t="shared" si="308"/>
        <v>1.01</v>
      </c>
      <c r="BF189">
        <f t="shared" si="308"/>
        <v>1.01</v>
      </c>
      <c r="BG189">
        <f t="shared" si="308"/>
        <v>1.01</v>
      </c>
      <c r="BH189">
        <f t="shared" si="308"/>
        <v>1.0175000000000001</v>
      </c>
      <c r="BI189">
        <f t="shared" si="308"/>
        <v>1.01</v>
      </c>
      <c r="BJ189">
        <f t="shared" si="308"/>
        <v>1.01</v>
      </c>
      <c r="BK189">
        <f t="shared" si="308"/>
        <v>1.01</v>
      </c>
      <c r="BL189">
        <f t="shared" si="308"/>
        <v>1.01</v>
      </c>
      <c r="BM189">
        <f t="shared" si="308"/>
        <v>1.01</v>
      </c>
      <c r="BN189">
        <f t="shared" si="308"/>
        <v>1.01</v>
      </c>
      <c r="BO189">
        <f t="shared" si="308"/>
        <v>1.01</v>
      </c>
      <c r="BP189">
        <f t="shared" si="308"/>
        <v>1.0175000000000001</v>
      </c>
      <c r="BQ189">
        <f t="shared" si="308"/>
        <v>1.0175000000000001</v>
      </c>
      <c r="BR189">
        <f t="shared" ref="BR189:CZ189" si="309">BR187</f>
        <v>1.01</v>
      </c>
      <c r="BS189">
        <f t="shared" si="309"/>
        <v>1.01</v>
      </c>
      <c r="BT189">
        <f t="shared" si="309"/>
        <v>1.01</v>
      </c>
      <c r="BU189">
        <f t="shared" si="309"/>
        <v>1.01</v>
      </c>
      <c r="BV189">
        <f t="shared" si="309"/>
        <v>0.99250000000000005</v>
      </c>
      <c r="BW189">
        <f t="shared" si="309"/>
        <v>1.01</v>
      </c>
      <c r="BX189">
        <f t="shared" si="309"/>
        <v>1.01</v>
      </c>
      <c r="BY189">
        <f t="shared" si="309"/>
        <v>1.01</v>
      </c>
      <c r="BZ189">
        <f t="shared" si="309"/>
        <v>1.01</v>
      </c>
      <c r="CA189">
        <f t="shared" si="309"/>
        <v>1.0175000000000001</v>
      </c>
      <c r="CB189">
        <f t="shared" si="309"/>
        <v>1.01</v>
      </c>
      <c r="CC189">
        <f t="shared" si="309"/>
        <v>1.01</v>
      </c>
      <c r="CD189">
        <f t="shared" si="309"/>
        <v>1.01</v>
      </c>
      <c r="CE189">
        <f t="shared" si="309"/>
        <v>1.01</v>
      </c>
      <c r="CF189">
        <f t="shared" si="309"/>
        <v>1.0175000000000001</v>
      </c>
      <c r="CG189">
        <f t="shared" si="309"/>
        <v>1.01</v>
      </c>
      <c r="CH189">
        <f t="shared" si="309"/>
        <v>1.01</v>
      </c>
      <c r="CI189">
        <f t="shared" si="309"/>
        <v>1.0175000000000001</v>
      </c>
      <c r="CJ189">
        <f t="shared" si="309"/>
        <v>1.0175000000000001</v>
      </c>
      <c r="CK189">
        <f t="shared" si="309"/>
        <v>1.01</v>
      </c>
      <c r="CL189">
        <f t="shared" si="309"/>
        <v>1.01</v>
      </c>
      <c r="CM189">
        <f t="shared" si="309"/>
        <v>1.01</v>
      </c>
      <c r="CN189">
        <f t="shared" si="309"/>
        <v>1.01</v>
      </c>
      <c r="CO189">
        <f t="shared" si="309"/>
        <v>1.0175000000000001</v>
      </c>
      <c r="CP189">
        <f t="shared" si="309"/>
        <v>1.01</v>
      </c>
      <c r="CQ189">
        <f t="shared" si="309"/>
        <v>1.01</v>
      </c>
      <c r="CR189">
        <f t="shared" si="309"/>
        <v>1.01</v>
      </c>
      <c r="CS189">
        <f t="shared" si="309"/>
        <v>0.99250000000000005</v>
      </c>
      <c r="CT189">
        <f t="shared" si="309"/>
        <v>1.01</v>
      </c>
      <c r="CU189">
        <f t="shared" si="309"/>
        <v>1.01</v>
      </c>
      <c r="CV189">
        <f t="shared" si="309"/>
        <v>1.01</v>
      </c>
      <c r="CW189">
        <f t="shared" si="309"/>
        <v>1.01</v>
      </c>
      <c r="CX189">
        <f t="shared" si="309"/>
        <v>1.01</v>
      </c>
      <c r="CY189">
        <f t="shared" si="309"/>
        <v>1.01</v>
      </c>
      <c r="CZ189">
        <f t="shared" si="309"/>
        <v>1.0175000000000001</v>
      </c>
    </row>
    <row r="190" spans="4:104" x14ac:dyDescent="0.25">
      <c r="D190">
        <v>66</v>
      </c>
      <c r="E190" cm="1">
        <f t="array" ref="E190">marketImpact()/12 + 1</f>
        <v>1.01</v>
      </c>
      <c r="F190" cm="1">
        <f t="array" ref="F190">marketImpact()/12 + 1</f>
        <v>1.0175000000000001</v>
      </c>
      <c r="G190" cm="1">
        <f t="array" ref="G190">marketImpact()/12 + 1</f>
        <v>1.01</v>
      </c>
      <c r="H190" cm="1">
        <f t="array" ref="H190">marketImpact()/12 + 1</f>
        <v>1.01</v>
      </c>
      <c r="I190" cm="1">
        <f t="array" ref="I190">marketImpact()/12 + 1</f>
        <v>1.01</v>
      </c>
      <c r="J190" cm="1">
        <f t="array" ref="J190">marketImpact()/12 + 1</f>
        <v>0.99250000000000005</v>
      </c>
      <c r="K190" cm="1">
        <f t="array" ref="K190">marketImpact()/12 + 1</f>
        <v>1.01</v>
      </c>
      <c r="L190" cm="1">
        <f t="array" ref="L190">marketImpact()/12 + 1</f>
        <v>1.01</v>
      </c>
      <c r="M190" cm="1">
        <f t="array" ref="M190">marketImpact()/12 + 1</f>
        <v>1.01</v>
      </c>
      <c r="N190" cm="1">
        <f t="array" ref="N190">marketImpact()/12 + 1</f>
        <v>1.01</v>
      </c>
      <c r="O190" cm="1">
        <f t="array" ref="O190">marketImpact()/12 + 1</f>
        <v>1.01</v>
      </c>
      <c r="P190" cm="1">
        <f t="array" ref="P190">marketImpact()/12 + 1</f>
        <v>1.01</v>
      </c>
      <c r="Q190" cm="1">
        <f t="array" ref="Q190">marketImpact()/12 + 1</f>
        <v>1.01</v>
      </c>
      <c r="R190" cm="1">
        <f t="array" ref="R190">marketImpact()/12 + 1</f>
        <v>1.01</v>
      </c>
      <c r="S190" cm="1">
        <f t="array" ref="S190">marketImpact()/12 + 1</f>
        <v>1.01</v>
      </c>
      <c r="T190" cm="1">
        <f t="array" ref="T190">marketImpact()/12 + 1</f>
        <v>1.01</v>
      </c>
      <c r="U190" cm="1">
        <f t="array" ref="U190">marketImpact()/12 + 1</f>
        <v>1.01</v>
      </c>
      <c r="V190" cm="1">
        <f t="array" ref="V190">marketImpact()/12 + 1</f>
        <v>1.0175000000000001</v>
      </c>
      <c r="W190" cm="1">
        <f t="array" ref="W190">marketImpact()/12 + 1</f>
        <v>1.01</v>
      </c>
      <c r="X190" cm="1">
        <f t="array" ref="X190">marketImpact()/12 + 1</f>
        <v>1.01</v>
      </c>
      <c r="Y190" cm="1">
        <f t="array" ref="Y190">marketImpact()/12 + 1</f>
        <v>1.01</v>
      </c>
      <c r="Z190" cm="1">
        <f t="array" ref="Z190">marketImpact()/12 + 1</f>
        <v>1.01</v>
      </c>
      <c r="AA190" cm="1">
        <f t="array" ref="AA190">marketImpact()/12 + 1</f>
        <v>1.0175000000000001</v>
      </c>
      <c r="AB190" cm="1">
        <f t="array" ref="AB190">marketImpact()/12 + 1</f>
        <v>1.0175000000000001</v>
      </c>
      <c r="AC190" cm="1">
        <f t="array" ref="AC190">marketImpact()/12 + 1</f>
        <v>1.01</v>
      </c>
      <c r="AD190" cm="1">
        <f t="array" ref="AD190">marketImpact()/12 + 1</f>
        <v>1.01</v>
      </c>
      <c r="AE190" cm="1">
        <f t="array" ref="AE190">marketImpact()/12 + 1</f>
        <v>1.01</v>
      </c>
      <c r="AF190" cm="1">
        <f t="array" ref="AF190">marketImpact()/12 + 1</f>
        <v>1.01</v>
      </c>
      <c r="AG190" cm="1">
        <f t="array" ref="AG190">marketImpact()/12 + 1</f>
        <v>1.01</v>
      </c>
      <c r="AH190" cm="1">
        <f t="array" ref="AH190">marketImpact()/12 + 1</f>
        <v>1.01</v>
      </c>
      <c r="AI190" cm="1">
        <f t="array" ref="AI190">marketImpact()/12 + 1</f>
        <v>1.01</v>
      </c>
      <c r="AJ190" cm="1">
        <f t="array" ref="AJ190">marketImpact()/12 + 1</f>
        <v>1.0175000000000001</v>
      </c>
      <c r="AK190" cm="1">
        <f t="array" ref="AK190">marketImpact()/12 + 1</f>
        <v>1.01</v>
      </c>
      <c r="AL190" cm="1">
        <f t="array" ref="AL190">marketImpact()/12 + 1</f>
        <v>1.01</v>
      </c>
      <c r="AM190" cm="1">
        <f t="array" ref="AM190">marketImpact()/12 + 1</f>
        <v>1.01</v>
      </c>
      <c r="AN190" cm="1">
        <f t="array" ref="AN190">marketImpact()/12 + 1</f>
        <v>1.01</v>
      </c>
      <c r="AO190" cm="1">
        <f t="array" ref="AO190">marketImpact()/12 + 1</f>
        <v>1.01</v>
      </c>
      <c r="AP190" cm="1">
        <f t="array" ref="AP190">marketImpact()/12 + 1</f>
        <v>1.01</v>
      </c>
      <c r="AQ190" cm="1">
        <f t="array" ref="AQ190">marketImpact()/12 + 1</f>
        <v>1.01</v>
      </c>
      <c r="AR190" cm="1">
        <f t="array" ref="AR190">marketImpact()/12 + 1</f>
        <v>1.01</v>
      </c>
      <c r="AS190" cm="1">
        <f t="array" ref="AS190">marketImpact()/12 + 1</f>
        <v>1.01</v>
      </c>
      <c r="AT190" cm="1">
        <f t="array" ref="AT190">marketImpact()/12 + 1</f>
        <v>1.01</v>
      </c>
      <c r="AU190" cm="1">
        <f t="array" ref="AU190">marketImpact()/12 + 1</f>
        <v>1.0175000000000001</v>
      </c>
      <c r="AV190" cm="1">
        <f t="array" ref="AV190">marketImpact()/12 + 1</f>
        <v>1.01</v>
      </c>
      <c r="AW190" cm="1">
        <f t="array" ref="AW190">marketImpact()/12 + 1</f>
        <v>1.01</v>
      </c>
      <c r="AX190" cm="1">
        <f t="array" ref="AX190">marketImpact()/12 + 1</f>
        <v>1.01</v>
      </c>
      <c r="AY190" cm="1">
        <f t="array" ref="AY190">marketImpact()/12 + 1</f>
        <v>1.01</v>
      </c>
      <c r="AZ190" cm="1">
        <f t="array" ref="AZ190">marketImpact()/12 + 1</f>
        <v>1.01</v>
      </c>
      <c r="BA190" cm="1">
        <f t="array" ref="BA190">marketImpact()/12 + 1</f>
        <v>1.01</v>
      </c>
      <c r="BB190" cm="1">
        <f t="array" ref="BB190">marketImpact()/12 + 1</f>
        <v>1.01</v>
      </c>
      <c r="BC190" cm="1">
        <f t="array" ref="BC190">marketImpact()/12 + 1</f>
        <v>0.99250000000000005</v>
      </c>
      <c r="BD190" cm="1">
        <f t="array" ref="BD190">marketImpact()/12 + 1</f>
        <v>1.01</v>
      </c>
      <c r="BE190" cm="1">
        <f t="array" ref="BE190">marketImpact()/12 + 1</f>
        <v>1.01</v>
      </c>
      <c r="BF190" cm="1">
        <f t="array" ref="BF190">marketImpact()/12 + 1</f>
        <v>1.01</v>
      </c>
      <c r="BG190" cm="1">
        <f t="array" ref="BG190">marketImpact()/12 + 1</f>
        <v>1.01</v>
      </c>
      <c r="BH190" cm="1">
        <f t="array" ref="BH190">marketImpact()/12 + 1</f>
        <v>1.0175000000000001</v>
      </c>
      <c r="BI190" cm="1">
        <f t="array" ref="BI190">marketImpact()/12 + 1</f>
        <v>1.01</v>
      </c>
      <c r="BJ190" cm="1">
        <f t="array" ref="BJ190">marketImpact()/12 + 1</f>
        <v>1.01</v>
      </c>
      <c r="BK190" cm="1">
        <f t="array" ref="BK190">marketImpact()/12 + 1</f>
        <v>1.01</v>
      </c>
      <c r="BL190" cm="1">
        <f t="array" ref="BL190">marketImpact()/12 + 1</f>
        <v>1.0175000000000001</v>
      </c>
      <c r="BM190" cm="1">
        <f t="array" ref="BM190">marketImpact()/12 + 1</f>
        <v>0.99250000000000005</v>
      </c>
      <c r="BN190" cm="1">
        <f t="array" ref="BN190">marketImpact()/12 + 1</f>
        <v>1.01</v>
      </c>
      <c r="BO190" cm="1">
        <f t="array" ref="BO190">marketImpact()/12 + 1</f>
        <v>1.01</v>
      </c>
      <c r="BP190" cm="1">
        <f t="array" ref="BP190">marketImpact()/12 + 1</f>
        <v>1.0175000000000001</v>
      </c>
      <c r="BQ190" cm="1">
        <f t="array" ref="BQ190">marketImpact()/12 + 1</f>
        <v>1.01</v>
      </c>
      <c r="BR190" cm="1">
        <f t="array" ref="BR190">marketImpact()/12 + 1</f>
        <v>1.01</v>
      </c>
      <c r="BS190" cm="1">
        <f t="array" ref="BS190">marketImpact()/12 + 1</f>
        <v>1.01</v>
      </c>
      <c r="BT190" cm="1">
        <f t="array" ref="BT190">marketImpact()/12 + 1</f>
        <v>1.01</v>
      </c>
      <c r="BU190" cm="1">
        <f t="array" ref="BU190">marketImpact()/12 + 1</f>
        <v>0.99250000000000005</v>
      </c>
      <c r="BV190" cm="1">
        <f t="array" ref="BV190">marketImpact()/12 + 1</f>
        <v>1.0175000000000001</v>
      </c>
      <c r="BW190" cm="1">
        <f t="array" ref="BW190">marketImpact()/12 + 1</f>
        <v>1.0175000000000001</v>
      </c>
      <c r="BX190" cm="1">
        <f t="array" ref="BX190">marketImpact()/12 + 1</f>
        <v>1.0175000000000001</v>
      </c>
      <c r="BY190" cm="1">
        <f t="array" ref="BY190">marketImpact()/12 + 1</f>
        <v>1.01</v>
      </c>
      <c r="BZ190" cm="1">
        <f t="array" ref="BZ190">marketImpact()/12 + 1</f>
        <v>1.01</v>
      </c>
      <c r="CA190" cm="1">
        <f t="array" ref="CA190">marketImpact()/12 + 1</f>
        <v>1.01</v>
      </c>
      <c r="CB190" cm="1">
        <f t="array" ref="CB190">marketImpact()/12 + 1</f>
        <v>1.01</v>
      </c>
      <c r="CC190" cm="1">
        <f t="array" ref="CC190">marketImpact()/12 + 1</f>
        <v>0.99250000000000005</v>
      </c>
      <c r="CD190" cm="1">
        <f t="array" ref="CD190">marketImpact()/12 + 1</f>
        <v>1.01</v>
      </c>
      <c r="CE190" cm="1">
        <f t="array" ref="CE190">marketImpact()/12 + 1</f>
        <v>1.01</v>
      </c>
      <c r="CF190" cm="1">
        <f t="array" ref="CF190">marketImpact()/12 + 1</f>
        <v>1.01</v>
      </c>
      <c r="CG190" cm="1">
        <f t="array" ref="CG190">marketImpact()/12 + 1</f>
        <v>1.01</v>
      </c>
      <c r="CH190" cm="1">
        <f t="array" ref="CH190">marketImpact()/12 + 1</f>
        <v>1.0175000000000001</v>
      </c>
      <c r="CI190" cm="1">
        <f t="array" ref="CI190">marketImpact()/12 + 1</f>
        <v>1.01</v>
      </c>
      <c r="CJ190" cm="1">
        <f t="array" ref="CJ190">marketImpact()/12 + 1</f>
        <v>1.01</v>
      </c>
      <c r="CK190" cm="1">
        <f t="array" ref="CK190">marketImpact()/12 + 1</f>
        <v>1.01</v>
      </c>
      <c r="CL190" cm="1">
        <f t="array" ref="CL190">marketImpact()/12 + 1</f>
        <v>1.0175000000000001</v>
      </c>
      <c r="CM190" cm="1">
        <f t="array" ref="CM190">marketImpact()/12 + 1</f>
        <v>1.0175000000000001</v>
      </c>
      <c r="CN190" cm="1">
        <f t="array" ref="CN190">marketImpact()/12 + 1</f>
        <v>1.01</v>
      </c>
      <c r="CO190" cm="1">
        <f t="array" ref="CO190">marketImpact()/12 + 1</f>
        <v>1.01</v>
      </c>
      <c r="CP190" cm="1">
        <f t="array" ref="CP190">marketImpact()/12 + 1</f>
        <v>1.0175000000000001</v>
      </c>
      <c r="CQ190" cm="1">
        <f t="array" ref="CQ190">marketImpact()/12 + 1</f>
        <v>1.01</v>
      </c>
      <c r="CR190" cm="1">
        <f t="array" ref="CR190">marketImpact()/12 + 1</f>
        <v>0.99250000000000005</v>
      </c>
      <c r="CS190" cm="1">
        <f t="array" ref="CS190">marketImpact()/12 + 1</f>
        <v>1.0175000000000001</v>
      </c>
      <c r="CT190" cm="1">
        <f t="array" ref="CT190">marketImpact()/12 + 1</f>
        <v>1.01</v>
      </c>
      <c r="CU190" cm="1">
        <f t="array" ref="CU190">marketImpact()/12 + 1</f>
        <v>1.0175000000000001</v>
      </c>
      <c r="CV190" cm="1">
        <f t="array" ref="CV190">marketImpact()/12 + 1</f>
        <v>1.0175000000000001</v>
      </c>
      <c r="CW190" cm="1">
        <f t="array" ref="CW190">marketImpact()/12 + 1</f>
        <v>1.01</v>
      </c>
      <c r="CX190" cm="1">
        <f t="array" ref="CX190">marketImpact()/12 + 1</f>
        <v>1.01</v>
      </c>
      <c r="CY190" cm="1">
        <f t="array" ref="CY190">marketImpact()/12 + 1</f>
        <v>1.01</v>
      </c>
      <c r="CZ190" cm="1">
        <f t="array" ref="CZ190">marketImpact()/12 + 1</f>
        <v>1.01</v>
      </c>
    </row>
    <row r="191" spans="4:104" x14ac:dyDescent="0.25">
      <c r="D191">
        <v>67</v>
      </c>
      <c r="E191">
        <f t="shared" ref="E191:BP191" si="310">E190</f>
        <v>1.01</v>
      </c>
      <c r="F191">
        <f t="shared" si="310"/>
        <v>1.0175000000000001</v>
      </c>
      <c r="G191">
        <f t="shared" si="310"/>
        <v>1.01</v>
      </c>
      <c r="H191">
        <f t="shared" si="310"/>
        <v>1.01</v>
      </c>
      <c r="I191">
        <f t="shared" si="310"/>
        <v>1.01</v>
      </c>
      <c r="J191">
        <f t="shared" si="310"/>
        <v>0.99250000000000005</v>
      </c>
      <c r="K191">
        <f t="shared" si="310"/>
        <v>1.01</v>
      </c>
      <c r="L191">
        <f t="shared" si="310"/>
        <v>1.01</v>
      </c>
      <c r="M191">
        <f t="shared" si="310"/>
        <v>1.01</v>
      </c>
      <c r="N191">
        <f t="shared" si="310"/>
        <v>1.01</v>
      </c>
      <c r="O191">
        <f t="shared" si="310"/>
        <v>1.01</v>
      </c>
      <c r="P191">
        <f t="shared" si="310"/>
        <v>1.01</v>
      </c>
      <c r="Q191">
        <f t="shared" si="310"/>
        <v>1.01</v>
      </c>
      <c r="R191">
        <f t="shared" si="310"/>
        <v>1.01</v>
      </c>
      <c r="S191">
        <f t="shared" si="310"/>
        <v>1.01</v>
      </c>
      <c r="T191">
        <f t="shared" si="310"/>
        <v>1.01</v>
      </c>
      <c r="U191">
        <f t="shared" si="310"/>
        <v>1.01</v>
      </c>
      <c r="V191">
        <f t="shared" si="310"/>
        <v>1.0175000000000001</v>
      </c>
      <c r="W191">
        <f t="shared" si="310"/>
        <v>1.01</v>
      </c>
      <c r="X191">
        <f t="shared" si="310"/>
        <v>1.01</v>
      </c>
      <c r="Y191">
        <f t="shared" si="310"/>
        <v>1.01</v>
      </c>
      <c r="Z191">
        <f t="shared" si="310"/>
        <v>1.01</v>
      </c>
      <c r="AA191">
        <f t="shared" si="310"/>
        <v>1.0175000000000001</v>
      </c>
      <c r="AB191">
        <f t="shared" si="310"/>
        <v>1.0175000000000001</v>
      </c>
      <c r="AC191">
        <f t="shared" si="310"/>
        <v>1.01</v>
      </c>
      <c r="AD191">
        <f t="shared" si="310"/>
        <v>1.01</v>
      </c>
      <c r="AE191">
        <f t="shared" si="310"/>
        <v>1.01</v>
      </c>
      <c r="AF191">
        <f t="shared" si="310"/>
        <v>1.01</v>
      </c>
      <c r="AG191">
        <f t="shared" si="310"/>
        <v>1.01</v>
      </c>
      <c r="AH191">
        <f t="shared" si="310"/>
        <v>1.01</v>
      </c>
      <c r="AI191">
        <f t="shared" si="310"/>
        <v>1.01</v>
      </c>
      <c r="AJ191">
        <f t="shared" si="310"/>
        <v>1.0175000000000001</v>
      </c>
      <c r="AK191">
        <f t="shared" si="310"/>
        <v>1.01</v>
      </c>
      <c r="AL191">
        <f t="shared" si="310"/>
        <v>1.01</v>
      </c>
      <c r="AM191">
        <f t="shared" si="310"/>
        <v>1.01</v>
      </c>
      <c r="AN191">
        <f t="shared" si="310"/>
        <v>1.01</v>
      </c>
      <c r="AO191">
        <f t="shared" si="310"/>
        <v>1.01</v>
      </c>
      <c r="AP191">
        <f t="shared" si="310"/>
        <v>1.01</v>
      </c>
      <c r="AQ191">
        <f t="shared" si="310"/>
        <v>1.01</v>
      </c>
      <c r="AR191">
        <f t="shared" si="310"/>
        <v>1.01</v>
      </c>
      <c r="AS191">
        <f t="shared" si="310"/>
        <v>1.01</v>
      </c>
      <c r="AT191">
        <f t="shared" si="310"/>
        <v>1.01</v>
      </c>
      <c r="AU191">
        <f t="shared" si="310"/>
        <v>1.0175000000000001</v>
      </c>
      <c r="AV191">
        <f t="shared" si="310"/>
        <v>1.01</v>
      </c>
      <c r="AW191">
        <f t="shared" si="310"/>
        <v>1.01</v>
      </c>
      <c r="AX191">
        <f t="shared" si="310"/>
        <v>1.01</v>
      </c>
      <c r="AY191">
        <f t="shared" si="310"/>
        <v>1.01</v>
      </c>
      <c r="AZ191">
        <f t="shared" si="310"/>
        <v>1.01</v>
      </c>
      <c r="BA191">
        <f t="shared" si="310"/>
        <v>1.01</v>
      </c>
      <c r="BB191">
        <f t="shared" si="310"/>
        <v>1.01</v>
      </c>
      <c r="BC191">
        <f t="shared" si="310"/>
        <v>0.99250000000000005</v>
      </c>
      <c r="BD191">
        <f t="shared" si="310"/>
        <v>1.01</v>
      </c>
      <c r="BE191">
        <f t="shared" si="310"/>
        <v>1.01</v>
      </c>
      <c r="BF191">
        <f t="shared" si="310"/>
        <v>1.01</v>
      </c>
      <c r="BG191">
        <f t="shared" si="310"/>
        <v>1.01</v>
      </c>
      <c r="BH191">
        <f t="shared" si="310"/>
        <v>1.0175000000000001</v>
      </c>
      <c r="BI191">
        <f t="shared" si="310"/>
        <v>1.01</v>
      </c>
      <c r="BJ191">
        <f t="shared" si="310"/>
        <v>1.01</v>
      </c>
      <c r="BK191">
        <f t="shared" si="310"/>
        <v>1.01</v>
      </c>
      <c r="BL191">
        <f t="shared" si="310"/>
        <v>1.0175000000000001</v>
      </c>
      <c r="BM191">
        <f t="shared" si="310"/>
        <v>0.99250000000000005</v>
      </c>
      <c r="BN191">
        <f t="shared" si="310"/>
        <v>1.01</v>
      </c>
      <c r="BO191">
        <f t="shared" si="310"/>
        <v>1.01</v>
      </c>
      <c r="BP191">
        <f t="shared" si="310"/>
        <v>1.0175000000000001</v>
      </c>
      <c r="BQ191">
        <f t="shared" ref="BQ191:CZ191" si="311">BQ190</f>
        <v>1.01</v>
      </c>
      <c r="BR191">
        <f t="shared" si="311"/>
        <v>1.01</v>
      </c>
      <c r="BS191">
        <f t="shared" si="311"/>
        <v>1.01</v>
      </c>
      <c r="BT191">
        <f t="shared" si="311"/>
        <v>1.01</v>
      </c>
      <c r="BU191">
        <f t="shared" si="311"/>
        <v>0.99250000000000005</v>
      </c>
      <c r="BV191">
        <f t="shared" si="311"/>
        <v>1.0175000000000001</v>
      </c>
      <c r="BW191">
        <f t="shared" si="311"/>
        <v>1.0175000000000001</v>
      </c>
      <c r="BX191">
        <f t="shared" si="311"/>
        <v>1.0175000000000001</v>
      </c>
      <c r="BY191">
        <f t="shared" si="311"/>
        <v>1.01</v>
      </c>
      <c r="BZ191">
        <f t="shared" si="311"/>
        <v>1.01</v>
      </c>
      <c r="CA191">
        <f t="shared" si="311"/>
        <v>1.01</v>
      </c>
      <c r="CB191">
        <f t="shared" si="311"/>
        <v>1.01</v>
      </c>
      <c r="CC191">
        <f t="shared" si="311"/>
        <v>0.99250000000000005</v>
      </c>
      <c r="CD191">
        <f t="shared" si="311"/>
        <v>1.01</v>
      </c>
      <c r="CE191">
        <f t="shared" si="311"/>
        <v>1.01</v>
      </c>
      <c r="CF191">
        <f t="shared" si="311"/>
        <v>1.01</v>
      </c>
      <c r="CG191">
        <f t="shared" si="311"/>
        <v>1.01</v>
      </c>
      <c r="CH191">
        <f t="shared" si="311"/>
        <v>1.0175000000000001</v>
      </c>
      <c r="CI191">
        <f t="shared" si="311"/>
        <v>1.01</v>
      </c>
      <c r="CJ191">
        <f t="shared" si="311"/>
        <v>1.01</v>
      </c>
      <c r="CK191">
        <f t="shared" si="311"/>
        <v>1.01</v>
      </c>
      <c r="CL191">
        <f t="shared" si="311"/>
        <v>1.0175000000000001</v>
      </c>
      <c r="CM191">
        <f t="shared" si="311"/>
        <v>1.0175000000000001</v>
      </c>
      <c r="CN191">
        <f t="shared" si="311"/>
        <v>1.01</v>
      </c>
      <c r="CO191">
        <f t="shared" si="311"/>
        <v>1.01</v>
      </c>
      <c r="CP191">
        <f t="shared" si="311"/>
        <v>1.0175000000000001</v>
      </c>
      <c r="CQ191">
        <f t="shared" si="311"/>
        <v>1.01</v>
      </c>
      <c r="CR191">
        <f t="shared" si="311"/>
        <v>0.99250000000000005</v>
      </c>
      <c r="CS191">
        <f t="shared" si="311"/>
        <v>1.0175000000000001</v>
      </c>
      <c r="CT191">
        <f t="shared" si="311"/>
        <v>1.01</v>
      </c>
      <c r="CU191">
        <f t="shared" si="311"/>
        <v>1.0175000000000001</v>
      </c>
      <c r="CV191">
        <f t="shared" si="311"/>
        <v>1.0175000000000001</v>
      </c>
      <c r="CW191">
        <f t="shared" si="311"/>
        <v>1.01</v>
      </c>
      <c r="CX191">
        <f t="shared" si="311"/>
        <v>1.01</v>
      </c>
      <c r="CY191">
        <f t="shared" si="311"/>
        <v>1.01</v>
      </c>
      <c r="CZ191">
        <f t="shared" si="311"/>
        <v>1.01</v>
      </c>
    </row>
    <row r="192" spans="4:104" x14ac:dyDescent="0.25">
      <c r="D192">
        <v>68</v>
      </c>
      <c r="E192">
        <f t="shared" ref="E192" si="312">E190</f>
        <v>1.01</v>
      </c>
      <c r="F192">
        <f t="shared" ref="F192:BQ192" si="313">F190</f>
        <v>1.0175000000000001</v>
      </c>
      <c r="G192">
        <f t="shared" si="313"/>
        <v>1.01</v>
      </c>
      <c r="H192">
        <f t="shared" si="313"/>
        <v>1.01</v>
      </c>
      <c r="I192">
        <f t="shared" si="313"/>
        <v>1.01</v>
      </c>
      <c r="J192">
        <f t="shared" si="313"/>
        <v>0.99250000000000005</v>
      </c>
      <c r="K192">
        <f t="shared" si="313"/>
        <v>1.01</v>
      </c>
      <c r="L192">
        <f t="shared" si="313"/>
        <v>1.01</v>
      </c>
      <c r="M192">
        <f t="shared" si="313"/>
        <v>1.01</v>
      </c>
      <c r="N192">
        <f t="shared" si="313"/>
        <v>1.01</v>
      </c>
      <c r="O192">
        <f t="shared" si="313"/>
        <v>1.01</v>
      </c>
      <c r="P192">
        <f t="shared" si="313"/>
        <v>1.01</v>
      </c>
      <c r="Q192">
        <f t="shared" si="313"/>
        <v>1.01</v>
      </c>
      <c r="R192">
        <f t="shared" si="313"/>
        <v>1.01</v>
      </c>
      <c r="S192">
        <f t="shared" si="313"/>
        <v>1.01</v>
      </c>
      <c r="T192">
        <f t="shared" si="313"/>
        <v>1.01</v>
      </c>
      <c r="U192">
        <f t="shared" si="313"/>
        <v>1.01</v>
      </c>
      <c r="V192">
        <f t="shared" si="313"/>
        <v>1.0175000000000001</v>
      </c>
      <c r="W192">
        <f t="shared" si="313"/>
        <v>1.01</v>
      </c>
      <c r="X192">
        <f t="shared" si="313"/>
        <v>1.01</v>
      </c>
      <c r="Y192">
        <f t="shared" si="313"/>
        <v>1.01</v>
      </c>
      <c r="Z192">
        <f t="shared" si="313"/>
        <v>1.01</v>
      </c>
      <c r="AA192">
        <f t="shared" si="313"/>
        <v>1.0175000000000001</v>
      </c>
      <c r="AB192">
        <f t="shared" si="313"/>
        <v>1.0175000000000001</v>
      </c>
      <c r="AC192">
        <f t="shared" si="313"/>
        <v>1.01</v>
      </c>
      <c r="AD192">
        <f t="shared" si="313"/>
        <v>1.01</v>
      </c>
      <c r="AE192">
        <f t="shared" si="313"/>
        <v>1.01</v>
      </c>
      <c r="AF192">
        <f t="shared" si="313"/>
        <v>1.01</v>
      </c>
      <c r="AG192">
        <f t="shared" si="313"/>
        <v>1.01</v>
      </c>
      <c r="AH192">
        <f t="shared" si="313"/>
        <v>1.01</v>
      </c>
      <c r="AI192">
        <f t="shared" si="313"/>
        <v>1.01</v>
      </c>
      <c r="AJ192">
        <f t="shared" si="313"/>
        <v>1.0175000000000001</v>
      </c>
      <c r="AK192">
        <f t="shared" si="313"/>
        <v>1.01</v>
      </c>
      <c r="AL192">
        <f t="shared" si="313"/>
        <v>1.01</v>
      </c>
      <c r="AM192">
        <f t="shared" si="313"/>
        <v>1.01</v>
      </c>
      <c r="AN192">
        <f t="shared" si="313"/>
        <v>1.01</v>
      </c>
      <c r="AO192">
        <f t="shared" si="313"/>
        <v>1.01</v>
      </c>
      <c r="AP192">
        <f t="shared" si="313"/>
        <v>1.01</v>
      </c>
      <c r="AQ192">
        <f t="shared" si="313"/>
        <v>1.01</v>
      </c>
      <c r="AR192">
        <f t="shared" si="313"/>
        <v>1.01</v>
      </c>
      <c r="AS192">
        <f t="shared" si="313"/>
        <v>1.01</v>
      </c>
      <c r="AT192">
        <f t="shared" si="313"/>
        <v>1.01</v>
      </c>
      <c r="AU192">
        <f t="shared" si="313"/>
        <v>1.0175000000000001</v>
      </c>
      <c r="AV192">
        <f t="shared" si="313"/>
        <v>1.01</v>
      </c>
      <c r="AW192">
        <f t="shared" si="313"/>
        <v>1.01</v>
      </c>
      <c r="AX192">
        <f t="shared" si="313"/>
        <v>1.01</v>
      </c>
      <c r="AY192">
        <f t="shared" si="313"/>
        <v>1.01</v>
      </c>
      <c r="AZ192">
        <f t="shared" si="313"/>
        <v>1.01</v>
      </c>
      <c r="BA192">
        <f t="shared" si="313"/>
        <v>1.01</v>
      </c>
      <c r="BB192">
        <f t="shared" si="313"/>
        <v>1.01</v>
      </c>
      <c r="BC192">
        <f t="shared" si="313"/>
        <v>0.99250000000000005</v>
      </c>
      <c r="BD192">
        <f t="shared" si="313"/>
        <v>1.01</v>
      </c>
      <c r="BE192">
        <f t="shared" si="313"/>
        <v>1.01</v>
      </c>
      <c r="BF192">
        <f t="shared" si="313"/>
        <v>1.01</v>
      </c>
      <c r="BG192">
        <f t="shared" si="313"/>
        <v>1.01</v>
      </c>
      <c r="BH192">
        <f t="shared" si="313"/>
        <v>1.0175000000000001</v>
      </c>
      <c r="BI192">
        <f t="shared" si="313"/>
        <v>1.01</v>
      </c>
      <c r="BJ192">
        <f t="shared" si="313"/>
        <v>1.01</v>
      </c>
      <c r="BK192">
        <f t="shared" si="313"/>
        <v>1.01</v>
      </c>
      <c r="BL192">
        <f t="shared" si="313"/>
        <v>1.0175000000000001</v>
      </c>
      <c r="BM192">
        <f t="shared" si="313"/>
        <v>0.99250000000000005</v>
      </c>
      <c r="BN192">
        <f t="shared" si="313"/>
        <v>1.01</v>
      </c>
      <c r="BO192">
        <f t="shared" si="313"/>
        <v>1.01</v>
      </c>
      <c r="BP192">
        <f t="shared" si="313"/>
        <v>1.0175000000000001</v>
      </c>
      <c r="BQ192">
        <f t="shared" si="313"/>
        <v>1.01</v>
      </c>
      <c r="BR192">
        <f t="shared" ref="BR192:CZ192" si="314">BR190</f>
        <v>1.01</v>
      </c>
      <c r="BS192">
        <f t="shared" si="314"/>
        <v>1.01</v>
      </c>
      <c r="BT192">
        <f t="shared" si="314"/>
        <v>1.01</v>
      </c>
      <c r="BU192">
        <f t="shared" si="314"/>
        <v>0.99250000000000005</v>
      </c>
      <c r="BV192">
        <f t="shared" si="314"/>
        <v>1.0175000000000001</v>
      </c>
      <c r="BW192">
        <f t="shared" si="314"/>
        <v>1.0175000000000001</v>
      </c>
      <c r="BX192">
        <f t="shared" si="314"/>
        <v>1.0175000000000001</v>
      </c>
      <c r="BY192">
        <f t="shared" si="314"/>
        <v>1.01</v>
      </c>
      <c r="BZ192">
        <f t="shared" si="314"/>
        <v>1.01</v>
      </c>
      <c r="CA192">
        <f t="shared" si="314"/>
        <v>1.01</v>
      </c>
      <c r="CB192">
        <f t="shared" si="314"/>
        <v>1.01</v>
      </c>
      <c r="CC192">
        <f t="shared" si="314"/>
        <v>0.99250000000000005</v>
      </c>
      <c r="CD192">
        <f t="shared" si="314"/>
        <v>1.01</v>
      </c>
      <c r="CE192">
        <f t="shared" si="314"/>
        <v>1.01</v>
      </c>
      <c r="CF192">
        <f t="shared" si="314"/>
        <v>1.01</v>
      </c>
      <c r="CG192">
        <f t="shared" si="314"/>
        <v>1.01</v>
      </c>
      <c r="CH192">
        <f t="shared" si="314"/>
        <v>1.0175000000000001</v>
      </c>
      <c r="CI192">
        <f t="shared" si="314"/>
        <v>1.01</v>
      </c>
      <c r="CJ192">
        <f t="shared" si="314"/>
        <v>1.01</v>
      </c>
      <c r="CK192">
        <f t="shared" si="314"/>
        <v>1.01</v>
      </c>
      <c r="CL192">
        <f t="shared" si="314"/>
        <v>1.0175000000000001</v>
      </c>
      <c r="CM192">
        <f t="shared" si="314"/>
        <v>1.0175000000000001</v>
      </c>
      <c r="CN192">
        <f t="shared" si="314"/>
        <v>1.01</v>
      </c>
      <c r="CO192">
        <f t="shared" si="314"/>
        <v>1.01</v>
      </c>
      <c r="CP192">
        <f t="shared" si="314"/>
        <v>1.0175000000000001</v>
      </c>
      <c r="CQ192">
        <f t="shared" si="314"/>
        <v>1.01</v>
      </c>
      <c r="CR192">
        <f t="shared" si="314"/>
        <v>0.99250000000000005</v>
      </c>
      <c r="CS192">
        <f t="shared" si="314"/>
        <v>1.0175000000000001</v>
      </c>
      <c r="CT192">
        <f t="shared" si="314"/>
        <v>1.01</v>
      </c>
      <c r="CU192">
        <f t="shared" si="314"/>
        <v>1.0175000000000001</v>
      </c>
      <c r="CV192">
        <f t="shared" si="314"/>
        <v>1.0175000000000001</v>
      </c>
      <c r="CW192">
        <f t="shared" si="314"/>
        <v>1.01</v>
      </c>
      <c r="CX192">
        <f t="shared" si="314"/>
        <v>1.01</v>
      </c>
      <c r="CY192">
        <f t="shared" si="314"/>
        <v>1.01</v>
      </c>
      <c r="CZ192">
        <f t="shared" si="314"/>
        <v>1.01</v>
      </c>
    </row>
    <row r="193" spans="4:104" x14ac:dyDescent="0.25">
      <c r="D193">
        <v>69</v>
      </c>
      <c r="E193" cm="1">
        <f t="array" ref="E193">marketImpact()/12 + 1</f>
        <v>1.01</v>
      </c>
      <c r="F193" cm="1">
        <f t="array" ref="F193">marketImpact()/12 + 1</f>
        <v>1.01</v>
      </c>
      <c r="G193" cm="1">
        <f t="array" ref="G193">marketImpact()/12 + 1</f>
        <v>1.01</v>
      </c>
      <c r="H193" cm="1">
        <f t="array" ref="H193">marketImpact()/12 + 1</f>
        <v>1.01</v>
      </c>
      <c r="I193" cm="1">
        <f t="array" ref="I193">marketImpact()/12 + 1</f>
        <v>1.0175000000000001</v>
      </c>
      <c r="J193" cm="1">
        <f t="array" ref="J193">marketImpact()/12 + 1</f>
        <v>1.01</v>
      </c>
      <c r="K193" cm="1">
        <f t="array" ref="K193">marketImpact()/12 + 1</f>
        <v>1.01</v>
      </c>
      <c r="L193" cm="1">
        <f t="array" ref="L193">marketImpact()/12 + 1</f>
        <v>1.01</v>
      </c>
      <c r="M193" cm="1">
        <f t="array" ref="M193">marketImpact()/12 + 1</f>
        <v>1.01</v>
      </c>
      <c r="N193" cm="1">
        <f t="array" ref="N193">marketImpact()/12 + 1</f>
        <v>1.0175000000000001</v>
      </c>
      <c r="O193" cm="1">
        <f t="array" ref="O193">marketImpact()/12 + 1</f>
        <v>1.0175000000000001</v>
      </c>
      <c r="P193" cm="1">
        <f t="array" ref="P193">marketImpact()/12 + 1</f>
        <v>0.99250000000000005</v>
      </c>
      <c r="Q193" cm="1">
        <f t="array" ref="Q193">marketImpact()/12 + 1</f>
        <v>1.0175000000000001</v>
      </c>
      <c r="R193" cm="1">
        <f t="array" ref="R193">marketImpact()/12 + 1</f>
        <v>1.01</v>
      </c>
      <c r="S193" cm="1">
        <f t="array" ref="S193">marketImpact()/12 + 1</f>
        <v>1.01</v>
      </c>
      <c r="T193" cm="1">
        <f t="array" ref="T193">marketImpact()/12 + 1</f>
        <v>1.01</v>
      </c>
      <c r="U193" cm="1">
        <f t="array" ref="U193">marketImpact()/12 + 1</f>
        <v>1.01</v>
      </c>
      <c r="V193" cm="1">
        <f t="array" ref="V193">marketImpact()/12 + 1</f>
        <v>1.01</v>
      </c>
      <c r="W193" cm="1">
        <f t="array" ref="W193">marketImpact()/12 + 1</f>
        <v>1.0175000000000001</v>
      </c>
      <c r="X193" cm="1">
        <f t="array" ref="X193">marketImpact()/12 + 1</f>
        <v>1.01</v>
      </c>
      <c r="Y193" cm="1">
        <f t="array" ref="Y193">marketImpact()/12 + 1</f>
        <v>1.0175000000000001</v>
      </c>
      <c r="Z193" cm="1">
        <f t="array" ref="Z193">marketImpact()/12 + 1</f>
        <v>1.01</v>
      </c>
      <c r="AA193" cm="1">
        <f t="array" ref="AA193">marketImpact()/12 + 1</f>
        <v>1.0175000000000001</v>
      </c>
      <c r="AB193" cm="1">
        <f t="array" ref="AB193">marketImpact()/12 + 1</f>
        <v>1.01</v>
      </c>
      <c r="AC193" cm="1">
        <f t="array" ref="AC193">marketImpact()/12 + 1</f>
        <v>1.01</v>
      </c>
      <c r="AD193" cm="1">
        <f t="array" ref="AD193">marketImpact()/12 + 1</f>
        <v>0.99250000000000005</v>
      </c>
      <c r="AE193" cm="1">
        <f t="array" ref="AE193">marketImpact()/12 + 1</f>
        <v>1.01</v>
      </c>
      <c r="AF193" cm="1">
        <f t="array" ref="AF193">marketImpact()/12 + 1</f>
        <v>1.01</v>
      </c>
      <c r="AG193" cm="1">
        <f t="array" ref="AG193">marketImpact()/12 + 1</f>
        <v>1.01</v>
      </c>
      <c r="AH193" cm="1">
        <f t="array" ref="AH193">marketImpact()/12 + 1</f>
        <v>1.01</v>
      </c>
      <c r="AI193" cm="1">
        <f t="array" ref="AI193">marketImpact()/12 + 1</f>
        <v>1.0175000000000001</v>
      </c>
      <c r="AJ193" cm="1">
        <f t="array" ref="AJ193">marketImpact()/12 + 1</f>
        <v>1.01</v>
      </c>
      <c r="AK193" cm="1">
        <f t="array" ref="AK193">marketImpact()/12 + 1</f>
        <v>1.0175000000000001</v>
      </c>
      <c r="AL193" cm="1">
        <f t="array" ref="AL193">marketImpact()/12 + 1</f>
        <v>1.01</v>
      </c>
      <c r="AM193" cm="1">
        <f t="array" ref="AM193">marketImpact()/12 + 1</f>
        <v>1.0175000000000001</v>
      </c>
      <c r="AN193" cm="1">
        <f t="array" ref="AN193">marketImpact()/12 + 1</f>
        <v>1.01</v>
      </c>
      <c r="AO193" cm="1">
        <f t="array" ref="AO193">marketImpact()/12 + 1</f>
        <v>0.99250000000000005</v>
      </c>
      <c r="AP193" cm="1">
        <f t="array" ref="AP193">marketImpact()/12 + 1</f>
        <v>1.01</v>
      </c>
      <c r="AQ193" cm="1">
        <f t="array" ref="AQ193">marketImpact()/12 + 1</f>
        <v>1.01</v>
      </c>
      <c r="AR193" cm="1">
        <f t="array" ref="AR193">marketImpact()/12 + 1</f>
        <v>1.01</v>
      </c>
      <c r="AS193" cm="1">
        <f t="array" ref="AS193">marketImpact()/12 + 1</f>
        <v>1.01</v>
      </c>
      <c r="AT193" cm="1">
        <f t="array" ref="AT193">marketImpact()/12 + 1</f>
        <v>1.01</v>
      </c>
      <c r="AU193" cm="1">
        <f t="array" ref="AU193">marketImpact()/12 + 1</f>
        <v>1.01</v>
      </c>
      <c r="AV193" cm="1">
        <f t="array" ref="AV193">marketImpact()/12 + 1</f>
        <v>1.0175000000000001</v>
      </c>
      <c r="AW193" cm="1">
        <f t="array" ref="AW193">marketImpact()/12 + 1</f>
        <v>1.01</v>
      </c>
      <c r="AX193" cm="1">
        <f t="array" ref="AX193">marketImpact()/12 + 1</f>
        <v>1.0175000000000001</v>
      </c>
      <c r="AY193" cm="1">
        <f t="array" ref="AY193">marketImpact()/12 + 1</f>
        <v>1.0175000000000001</v>
      </c>
      <c r="AZ193" cm="1">
        <f t="array" ref="AZ193">marketImpact()/12 + 1</f>
        <v>1.01</v>
      </c>
      <c r="BA193" cm="1">
        <f t="array" ref="BA193">marketImpact()/12 + 1</f>
        <v>1.0175000000000001</v>
      </c>
      <c r="BB193" cm="1">
        <f t="array" ref="BB193">marketImpact()/12 + 1</f>
        <v>1.0175000000000001</v>
      </c>
      <c r="BC193" cm="1">
        <f t="array" ref="BC193">marketImpact()/12 + 1</f>
        <v>1.01</v>
      </c>
      <c r="BD193" cm="1">
        <f t="array" ref="BD193">marketImpact()/12 + 1</f>
        <v>1.01</v>
      </c>
      <c r="BE193" cm="1">
        <f t="array" ref="BE193">marketImpact()/12 + 1</f>
        <v>1.01</v>
      </c>
      <c r="BF193" cm="1">
        <f t="array" ref="BF193">marketImpact()/12 + 1</f>
        <v>1.01</v>
      </c>
      <c r="BG193" cm="1">
        <f t="array" ref="BG193">marketImpact()/12 + 1</f>
        <v>1.01</v>
      </c>
      <c r="BH193" cm="1">
        <f t="array" ref="BH193">marketImpact()/12 + 1</f>
        <v>1.01</v>
      </c>
      <c r="BI193" cm="1">
        <f t="array" ref="BI193">marketImpact()/12 + 1</f>
        <v>1.01</v>
      </c>
      <c r="BJ193" cm="1">
        <f t="array" ref="BJ193">marketImpact()/12 + 1</f>
        <v>1.01</v>
      </c>
      <c r="BK193" cm="1">
        <f t="array" ref="BK193">marketImpact()/12 + 1</f>
        <v>1.01</v>
      </c>
      <c r="BL193" cm="1">
        <f t="array" ref="BL193">marketImpact()/12 + 1</f>
        <v>0.99250000000000005</v>
      </c>
      <c r="BM193" cm="1">
        <f t="array" ref="BM193">marketImpact()/12 + 1</f>
        <v>1.01</v>
      </c>
      <c r="BN193" cm="1">
        <f t="array" ref="BN193">marketImpact()/12 + 1</f>
        <v>1.01</v>
      </c>
      <c r="BO193" cm="1">
        <f t="array" ref="BO193">marketImpact()/12 + 1</f>
        <v>1.01</v>
      </c>
      <c r="BP193" cm="1">
        <f t="array" ref="BP193">marketImpact()/12 + 1</f>
        <v>1.01</v>
      </c>
      <c r="BQ193" cm="1">
        <f t="array" ref="BQ193">marketImpact()/12 + 1</f>
        <v>1.01</v>
      </c>
      <c r="BR193" cm="1">
        <f t="array" ref="BR193">marketImpact()/12 + 1</f>
        <v>0.99250000000000005</v>
      </c>
      <c r="BS193" cm="1">
        <f t="array" ref="BS193">marketImpact()/12 + 1</f>
        <v>1.01</v>
      </c>
      <c r="BT193" cm="1">
        <f t="array" ref="BT193">marketImpact()/12 + 1</f>
        <v>1.0175000000000001</v>
      </c>
      <c r="BU193" cm="1">
        <f t="array" ref="BU193">marketImpact()/12 + 1</f>
        <v>1.01</v>
      </c>
      <c r="BV193" cm="1">
        <f t="array" ref="BV193">marketImpact()/12 + 1</f>
        <v>1.01</v>
      </c>
      <c r="BW193" cm="1">
        <f t="array" ref="BW193">marketImpact()/12 + 1</f>
        <v>1.01</v>
      </c>
      <c r="BX193" cm="1">
        <f t="array" ref="BX193">marketImpact()/12 + 1</f>
        <v>1.01</v>
      </c>
      <c r="BY193" cm="1">
        <f t="array" ref="BY193">marketImpact()/12 + 1</f>
        <v>1.01</v>
      </c>
      <c r="BZ193" cm="1">
        <f t="array" ref="BZ193">marketImpact()/12 + 1</f>
        <v>1.01</v>
      </c>
      <c r="CA193" cm="1">
        <f t="array" ref="CA193">marketImpact()/12 + 1</f>
        <v>1.01</v>
      </c>
      <c r="CB193" cm="1">
        <f t="array" ref="CB193">marketImpact()/12 + 1</f>
        <v>0.99250000000000005</v>
      </c>
      <c r="CC193" cm="1">
        <f t="array" ref="CC193">marketImpact()/12 + 1</f>
        <v>1.01</v>
      </c>
      <c r="CD193" cm="1">
        <f t="array" ref="CD193">marketImpact()/12 + 1</f>
        <v>1.01</v>
      </c>
      <c r="CE193" cm="1">
        <f t="array" ref="CE193">marketImpact()/12 + 1</f>
        <v>0.99250000000000005</v>
      </c>
      <c r="CF193" cm="1">
        <f t="array" ref="CF193">marketImpact()/12 + 1</f>
        <v>1.0175000000000001</v>
      </c>
      <c r="CG193" cm="1">
        <f t="array" ref="CG193">marketImpact()/12 + 1</f>
        <v>1.01</v>
      </c>
      <c r="CH193" cm="1">
        <f t="array" ref="CH193">marketImpact()/12 + 1</f>
        <v>1.01</v>
      </c>
      <c r="CI193" cm="1">
        <f t="array" ref="CI193">marketImpact()/12 + 1</f>
        <v>1.01</v>
      </c>
      <c r="CJ193" cm="1">
        <f t="array" ref="CJ193">marketImpact()/12 + 1</f>
        <v>1.01</v>
      </c>
      <c r="CK193" cm="1">
        <f t="array" ref="CK193">marketImpact()/12 + 1</f>
        <v>0.99250000000000005</v>
      </c>
      <c r="CL193" cm="1">
        <f t="array" ref="CL193">marketImpact()/12 + 1</f>
        <v>1.0175000000000001</v>
      </c>
      <c r="CM193" cm="1">
        <f t="array" ref="CM193">marketImpact()/12 + 1</f>
        <v>1.01</v>
      </c>
      <c r="CN193" cm="1">
        <f t="array" ref="CN193">marketImpact()/12 + 1</f>
        <v>1.0175000000000001</v>
      </c>
      <c r="CO193" cm="1">
        <f t="array" ref="CO193">marketImpact()/12 + 1</f>
        <v>1.01</v>
      </c>
      <c r="CP193" cm="1">
        <f t="array" ref="CP193">marketImpact()/12 + 1</f>
        <v>1.01</v>
      </c>
      <c r="CQ193" cm="1">
        <f t="array" ref="CQ193">marketImpact()/12 + 1</f>
        <v>1.01</v>
      </c>
      <c r="CR193" cm="1">
        <f t="array" ref="CR193">marketImpact()/12 + 1</f>
        <v>1.01</v>
      </c>
      <c r="CS193" cm="1">
        <f t="array" ref="CS193">marketImpact()/12 + 1</f>
        <v>1.01</v>
      </c>
      <c r="CT193" cm="1">
        <f t="array" ref="CT193">marketImpact()/12 + 1</f>
        <v>1.01</v>
      </c>
      <c r="CU193" cm="1">
        <f t="array" ref="CU193">marketImpact()/12 + 1</f>
        <v>1.0175000000000001</v>
      </c>
      <c r="CV193" cm="1">
        <f t="array" ref="CV193">marketImpact()/12 + 1</f>
        <v>1.01</v>
      </c>
      <c r="CW193" cm="1">
        <f t="array" ref="CW193">marketImpact()/12 + 1</f>
        <v>1.01</v>
      </c>
      <c r="CX193" cm="1">
        <f t="array" ref="CX193">marketImpact()/12 + 1</f>
        <v>1.01</v>
      </c>
      <c r="CY193" cm="1">
        <f t="array" ref="CY193">marketImpact()/12 + 1</f>
        <v>1.01</v>
      </c>
      <c r="CZ193" cm="1">
        <f t="array" ref="CZ193">marketImpact()/12 + 1</f>
        <v>1.01</v>
      </c>
    </row>
    <row r="194" spans="4:104" x14ac:dyDescent="0.25">
      <c r="D194">
        <v>70</v>
      </c>
      <c r="E194">
        <f t="shared" ref="E194:BP194" si="315">E193</f>
        <v>1.01</v>
      </c>
      <c r="F194">
        <f t="shared" si="315"/>
        <v>1.01</v>
      </c>
      <c r="G194">
        <f t="shared" si="315"/>
        <v>1.01</v>
      </c>
      <c r="H194">
        <f t="shared" si="315"/>
        <v>1.01</v>
      </c>
      <c r="I194">
        <f t="shared" si="315"/>
        <v>1.0175000000000001</v>
      </c>
      <c r="J194">
        <f t="shared" si="315"/>
        <v>1.01</v>
      </c>
      <c r="K194">
        <f t="shared" si="315"/>
        <v>1.01</v>
      </c>
      <c r="L194">
        <f t="shared" si="315"/>
        <v>1.01</v>
      </c>
      <c r="M194">
        <f t="shared" si="315"/>
        <v>1.01</v>
      </c>
      <c r="N194">
        <f t="shared" si="315"/>
        <v>1.0175000000000001</v>
      </c>
      <c r="O194">
        <f t="shared" si="315"/>
        <v>1.0175000000000001</v>
      </c>
      <c r="P194">
        <f t="shared" si="315"/>
        <v>0.99250000000000005</v>
      </c>
      <c r="Q194">
        <f t="shared" si="315"/>
        <v>1.0175000000000001</v>
      </c>
      <c r="R194">
        <f t="shared" si="315"/>
        <v>1.01</v>
      </c>
      <c r="S194">
        <f t="shared" si="315"/>
        <v>1.01</v>
      </c>
      <c r="T194">
        <f t="shared" si="315"/>
        <v>1.01</v>
      </c>
      <c r="U194">
        <f t="shared" si="315"/>
        <v>1.01</v>
      </c>
      <c r="V194">
        <f t="shared" si="315"/>
        <v>1.01</v>
      </c>
      <c r="W194">
        <f t="shared" si="315"/>
        <v>1.0175000000000001</v>
      </c>
      <c r="X194">
        <f t="shared" si="315"/>
        <v>1.01</v>
      </c>
      <c r="Y194">
        <f t="shared" si="315"/>
        <v>1.0175000000000001</v>
      </c>
      <c r="Z194">
        <f t="shared" si="315"/>
        <v>1.01</v>
      </c>
      <c r="AA194">
        <f t="shared" si="315"/>
        <v>1.0175000000000001</v>
      </c>
      <c r="AB194">
        <f t="shared" si="315"/>
        <v>1.01</v>
      </c>
      <c r="AC194">
        <f t="shared" si="315"/>
        <v>1.01</v>
      </c>
      <c r="AD194">
        <f t="shared" si="315"/>
        <v>0.99250000000000005</v>
      </c>
      <c r="AE194">
        <f t="shared" si="315"/>
        <v>1.01</v>
      </c>
      <c r="AF194">
        <f t="shared" si="315"/>
        <v>1.01</v>
      </c>
      <c r="AG194">
        <f t="shared" si="315"/>
        <v>1.01</v>
      </c>
      <c r="AH194">
        <f t="shared" si="315"/>
        <v>1.01</v>
      </c>
      <c r="AI194">
        <f t="shared" si="315"/>
        <v>1.0175000000000001</v>
      </c>
      <c r="AJ194">
        <f t="shared" si="315"/>
        <v>1.01</v>
      </c>
      <c r="AK194">
        <f t="shared" si="315"/>
        <v>1.0175000000000001</v>
      </c>
      <c r="AL194">
        <f t="shared" si="315"/>
        <v>1.01</v>
      </c>
      <c r="AM194">
        <f t="shared" si="315"/>
        <v>1.0175000000000001</v>
      </c>
      <c r="AN194">
        <f t="shared" si="315"/>
        <v>1.01</v>
      </c>
      <c r="AO194">
        <f t="shared" si="315"/>
        <v>0.99250000000000005</v>
      </c>
      <c r="AP194">
        <f t="shared" si="315"/>
        <v>1.01</v>
      </c>
      <c r="AQ194">
        <f t="shared" si="315"/>
        <v>1.01</v>
      </c>
      <c r="AR194">
        <f t="shared" si="315"/>
        <v>1.01</v>
      </c>
      <c r="AS194">
        <f t="shared" si="315"/>
        <v>1.01</v>
      </c>
      <c r="AT194">
        <f t="shared" si="315"/>
        <v>1.01</v>
      </c>
      <c r="AU194">
        <f t="shared" si="315"/>
        <v>1.01</v>
      </c>
      <c r="AV194">
        <f t="shared" si="315"/>
        <v>1.0175000000000001</v>
      </c>
      <c r="AW194">
        <f t="shared" si="315"/>
        <v>1.01</v>
      </c>
      <c r="AX194">
        <f t="shared" si="315"/>
        <v>1.0175000000000001</v>
      </c>
      <c r="AY194">
        <f t="shared" si="315"/>
        <v>1.0175000000000001</v>
      </c>
      <c r="AZ194">
        <f t="shared" si="315"/>
        <v>1.01</v>
      </c>
      <c r="BA194">
        <f t="shared" si="315"/>
        <v>1.0175000000000001</v>
      </c>
      <c r="BB194">
        <f t="shared" si="315"/>
        <v>1.0175000000000001</v>
      </c>
      <c r="BC194">
        <f t="shared" si="315"/>
        <v>1.01</v>
      </c>
      <c r="BD194">
        <f t="shared" si="315"/>
        <v>1.01</v>
      </c>
      <c r="BE194">
        <f t="shared" si="315"/>
        <v>1.01</v>
      </c>
      <c r="BF194">
        <f t="shared" si="315"/>
        <v>1.01</v>
      </c>
      <c r="BG194">
        <f t="shared" si="315"/>
        <v>1.01</v>
      </c>
      <c r="BH194">
        <f t="shared" si="315"/>
        <v>1.01</v>
      </c>
      <c r="BI194">
        <f t="shared" si="315"/>
        <v>1.01</v>
      </c>
      <c r="BJ194">
        <f t="shared" si="315"/>
        <v>1.01</v>
      </c>
      <c r="BK194">
        <f t="shared" si="315"/>
        <v>1.01</v>
      </c>
      <c r="BL194">
        <f t="shared" si="315"/>
        <v>0.99250000000000005</v>
      </c>
      <c r="BM194">
        <f t="shared" si="315"/>
        <v>1.01</v>
      </c>
      <c r="BN194">
        <f t="shared" si="315"/>
        <v>1.01</v>
      </c>
      <c r="BO194">
        <f t="shared" si="315"/>
        <v>1.01</v>
      </c>
      <c r="BP194">
        <f t="shared" si="315"/>
        <v>1.01</v>
      </c>
      <c r="BQ194">
        <f t="shared" ref="BQ194:CZ194" si="316">BQ193</f>
        <v>1.01</v>
      </c>
      <c r="BR194">
        <f t="shared" si="316"/>
        <v>0.99250000000000005</v>
      </c>
      <c r="BS194">
        <f t="shared" si="316"/>
        <v>1.01</v>
      </c>
      <c r="BT194">
        <f t="shared" si="316"/>
        <v>1.0175000000000001</v>
      </c>
      <c r="BU194">
        <f t="shared" si="316"/>
        <v>1.01</v>
      </c>
      <c r="BV194">
        <f t="shared" si="316"/>
        <v>1.01</v>
      </c>
      <c r="BW194">
        <f t="shared" si="316"/>
        <v>1.01</v>
      </c>
      <c r="BX194">
        <f t="shared" si="316"/>
        <v>1.01</v>
      </c>
      <c r="BY194">
        <f t="shared" si="316"/>
        <v>1.01</v>
      </c>
      <c r="BZ194">
        <f t="shared" si="316"/>
        <v>1.01</v>
      </c>
      <c r="CA194">
        <f t="shared" si="316"/>
        <v>1.01</v>
      </c>
      <c r="CB194">
        <f t="shared" si="316"/>
        <v>0.99250000000000005</v>
      </c>
      <c r="CC194">
        <f t="shared" si="316"/>
        <v>1.01</v>
      </c>
      <c r="CD194">
        <f t="shared" si="316"/>
        <v>1.01</v>
      </c>
      <c r="CE194">
        <f t="shared" si="316"/>
        <v>0.99250000000000005</v>
      </c>
      <c r="CF194">
        <f t="shared" si="316"/>
        <v>1.0175000000000001</v>
      </c>
      <c r="CG194">
        <f t="shared" si="316"/>
        <v>1.01</v>
      </c>
      <c r="CH194">
        <f t="shared" si="316"/>
        <v>1.01</v>
      </c>
      <c r="CI194">
        <f t="shared" si="316"/>
        <v>1.01</v>
      </c>
      <c r="CJ194">
        <f t="shared" si="316"/>
        <v>1.01</v>
      </c>
      <c r="CK194">
        <f t="shared" si="316"/>
        <v>0.99250000000000005</v>
      </c>
      <c r="CL194">
        <f t="shared" si="316"/>
        <v>1.0175000000000001</v>
      </c>
      <c r="CM194">
        <f t="shared" si="316"/>
        <v>1.01</v>
      </c>
      <c r="CN194">
        <f t="shared" si="316"/>
        <v>1.0175000000000001</v>
      </c>
      <c r="CO194">
        <f t="shared" si="316"/>
        <v>1.01</v>
      </c>
      <c r="CP194">
        <f t="shared" si="316"/>
        <v>1.01</v>
      </c>
      <c r="CQ194">
        <f t="shared" si="316"/>
        <v>1.01</v>
      </c>
      <c r="CR194">
        <f t="shared" si="316"/>
        <v>1.01</v>
      </c>
      <c r="CS194">
        <f t="shared" si="316"/>
        <v>1.01</v>
      </c>
      <c r="CT194">
        <f t="shared" si="316"/>
        <v>1.01</v>
      </c>
      <c r="CU194">
        <f t="shared" si="316"/>
        <v>1.0175000000000001</v>
      </c>
      <c r="CV194">
        <f t="shared" si="316"/>
        <v>1.01</v>
      </c>
      <c r="CW194">
        <f t="shared" si="316"/>
        <v>1.01</v>
      </c>
      <c r="CX194">
        <f t="shared" si="316"/>
        <v>1.01</v>
      </c>
      <c r="CY194">
        <f t="shared" si="316"/>
        <v>1.01</v>
      </c>
      <c r="CZ194">
        <f t="shared" si="316"/>
        <v>1.01</v>
      </c>
    </row>
    <row r="195" spans="4:104" x14ac:dyDescent="0.25">
      <c r="D195">
        <v>71</v>
      </c>
      <c r="E195">
        <f t="shared" ref="E195" si="317">E193</f>
        <v>1.01</v>
      </c>
      <c r="F195">
        <f t="shared" ref="F195:BQ195" si="318">F193</f>
        <v>1.01</v>
      </c>
      <c r="G195">
        <f t="shared" si="318"/>
        <v>1.01</v>
      </c>
      <c r="H195">
        <f t="shared" si="318"/>
        <v>1.01</v>
      </c>
      <c r="I195">
        <f t="shared" si="318"/>
        <v>1.0175000000000001</v>
      </c>
      <c r="J195">
        <f t="shared" si="318"/>
        <v>1.01</v>
      </c>
      <c r="K195">
        <f t="shared" si="318"/>
        <v>1.01</v>
      </c>
      <c r="L195">
        <f t="shared" si="318"/>
        <v>1.01</v>
      </c>
      <c r="M195">
        <f t="shared" si="318"/>
        <v>1.01</v>
      </c>
      <c r="N195">
        <f t="shared" si="318"/>
        <v>1.0175000000000001</v>
      </c>
      <c r="O195">
        <f t="shared" si="318"/>
        <v>1.0175000000000001</v>
      </c>
      <c r="P195">
        <f t="shared" si="318"/>
        <v>0.99250000000000005</v>
      </c>
      <c r="Q195">
        <f t="shared" si="318"/>
        <v>1.0175000000000001</v>
      </c>
      <c r="R195">
        <f t="shared" si="318"/>
        <v>1.01</v>
      </c>
      <c r="S195">
        <f t="shared" si="318"/>
        <v>1.01</v>
      </c>
      <c r="T195">
        <f t="shared" si="318"/>
        <v>1.01</v>
      </c>
      <c r="U195">
        <f t="shared" si="318"/>
        <v>1.01</v>
      </c>
      <c r="V195">
        <f t="shared" si="318"/>
        <v>1.01</v>
      </c>
      <c r="W195">
        <f t="shared" si="318"/>
        <v>1.0175000000000001</v>
      </c>
      <c r="X195">
        <f t="shared" si="318"/>
        <v>1.01</v>
      </c>
      <c r="Y195">
        <f t="shared" si="318"/>
        <v>1.0175000000000001</v>
      </c>
      <c r="Z195">
        <f t="shared" si="318"/>
        <v>1.01</v>
      </c>
      <c r="AA195">
        <f t="shared" si="318"/>
        <v>1.0175000000000001</v>
      </c>
      <c r="AB195">
        <f t="shared" si="318"/>
        <v>1.01</v>
      </c>
      <c r="AC195">
        <f t="shared" si="318"/>
        <v>1.01</v>
      </c>
      <c r="AD195">
        <f t="shared" si="318"/>
        <v>0.99250000000000005</v>
      </c>
      <c r="AE195">
        <f t="shared" si="318"/>
        <v>1.01</v>
      </c>
      <c r="AF195">
        <f t="shared" si="318"/>
        <v>1.01</v>
      </c>
      <c r="AG195">
        <f t="shared" si="318"/>
        <v>1.01</v>
      </c>
      <c r="AH195">
        <f t="shared" si="318"/>
        <v>1.01</v>
      </c>
      <c r="AI195">
        <f t="shared" si="318"/>
        <v>1.0175000000000001</v>
      </c>
      <c r="AJ195">
        <f t="shared" si="318"/>
        <v>1.01</v>
      </c>
      <c r="AK195">
        <f t="shared" si="318"/>
        <v>1.0175000000000001</v>
      </c>
      <c r="AL195">
        <f t="shared" si="318"/>
        <v>1.01</v>
      </c>
      <c r="AM195">
        <f t="shared" si="318"/>
        <v>1.0175000000000001</v>
      </c>
      <c r="AN195">
        <f t="shared" si="318"/>
        <v>1.01</v>
      </c>
      <c r="AO195">
        <f t="shared" si="318"/>
        <v>0.99250000000000005</v>
      </c>
      <c r="AP195">
        <f t="shared" si="318"/>
        <v>1.01</v>
      </c>
      <c r="AQ195">
        <f t="shared" si="318"/>
        <v>1.01</v>
      </c>
      <c r="AR195">
        <f t="shared" si="318"/>
        <v>1.01</v>
      </c>
      <c r="AS195">
        <f t="shared" si="318"/>
        <v>1.01</v>
      </c>
      <c r="AT195">
        <f t="shared" si="318"/>
        <v>1.01</v>
      </c>
      <c r="AU195">
        <f t="shared" si="318"/>
        <v>1.01</v>
      </c>
      <c r="AV195">
        <f t="shared" si="318"/>
        <v>1.0175000000000001</v>
      </c>
      <c r="AW195">
        <f t="shared" si="318"/>
        <v>1.01</v>
      </c>
      <c r="AX195">
        <f t="shared" si="318"/>
        <v>1.0175000000000001</v>
      </c>
      <c r="AY195">
        <f t="shared" si="318"/>
        <v>1.0175000000000001</v>
      </c>
      <c r="AZ195">
        <f t="shared" si="318"/>
        <v>1.01</v>
      </c>
      <c r="BA195">
        <f t="shared" si="318"/>
        <v>1.0175000000000001</v>
      </c>
      <c r="BB195">
        <f t="shared" si="318"/>
        <v>1.0175000000000001</v>
      </c>
      <c r="BC195">
        <f t="shared" si="318"/>
        <v>1.01</v>
      </c>
      <c r="BD195">
        <f t="shared" si="318"/>
        <v>1.01</v>
      </c>
      <c r="BE195">
        <f t="shared" si="318"/>
        <v>1.01</v>
      </c>
      <c r="BF195">
        <f t="shared" si="318"/>
        <v>1.01</v>
      </c>
      <c r="BG195">
        <f t="shared" si="318"/>
        <v>1.01</v>
      </c>
      <c r="BH195">
        <f t="shared" si="318"/>
        <v>1.01</v>
      </c>
      <c r="BI195">
        <f t="shared" si="318"/>
        <v>1.01</v>
      </c>
      <c r="BJ195">
        <f t="shared" si="318"/>
        <v>1.01</v>
      </c>
      <c r="BK195">
        <f t="shared" si="318"/>
        <v>1.01</v>
      </c>
      <c r="BL195">
        <f t="shared" si="318"/>
        <v>0.99250000000000005</v>
      </c>
      <c r="BM195">
        <f t="shared" si="318"/>
        <v>1.01</v>
      </c>
      <c r="BN195">
        <f t="shared" si="318"/>
        <v>1.01</v>
      </c>
      <c r="BO195">
        <f t="shared" si="318"/>
        <v>1.01</v>
      </c>
      <c r="BP195">
        <f t="shared" si="318"/>
        <v>1.01</v>
      </c>
      <c r="BQ195">
        <f t="shared" si="318"/>
        <v>1.01</v>
      </c>
      <c r="BR195">
        <f t="shared" ref="BR195:CZ195" si="319">BR193</f>
        <v>0.99250000000000005</v>
      </c>
      <c r="BS195">
        <f t="shared" si="319"/>
        <v>1.01</v>
      </c>
      <c r="BT195">
        <f t="shared" si="319"/>
        <v>1.0175000000000001</v>
      </c>
      <c r="BU195">
        <f t="shared" si="319"/>
        <v>1.01</v>
      </c>
      <c r="BV195">
        <f t="shared" si="319"/>
        <v>1.01</v>
      </c>
      <c r="BW195">
        <f t="shared" si="319"/>
        <v>1.01</v>
      </c>
      <c r="BX195">
        <f t="shared" si="319"/>
        <v>1.01</v>
      </c>
      <c r="BY195">
        <f t="shared" si="319"/>
        <v>1.01</v>
      </c>
      <c r="BZ195">
        <f t="shared" si="319"/>
        <v>1.01</v>
      </c>
      <c r="CA195">
        <f t="shared" si="319"/>
        <v>1.01</v>
      </c>
      <c r="CB195">
        <f t="shared" si="319"/>
        <v>0.99250000000000005</v>
      </c>
      <c r="CC195">
        <f t="shared" si="319"/>
        <v>1.01</v>
      </c>
      <c r="CD195">
        <f t="shared" si="319"/>
        <v>1.01</v>
      </c>
      <c r="CE195">
        <f t="shared" si="319"/>
        <v>0.99250000000000005</v>
      </c>
      <c r="CF195">
        <f t="shared" si="319"/>
        <v>1.0175000000000001</v>
      </c>
      <c r="CG195">
        <f t="shared" si="319"/>
        <v>1.01</v>
      </c>
      <c r="CH195">
        <f t="shared" si="319"/>
        <v>1.01</v>
      </c>
      <c r="CI195">
        <f t="shared" si="319"/>
        <v>1.01</v>
      </c>
      <c r="CJ195">
        <f t="shared" si="319"/>
        <v>1.01</v>
      </c>
      <c r="CK195">
        <f t="shared" si="319"/>
        <v>0.99250000000000005</v>
      </c>
      <c r="CL195">
        <f t="shared" si="319"/>
        <v>1.0175000000000001</v>
      </c>
      <c r="CM195">
        <f t="shared" si="319"/>
        <v>1.01</v>
      </c>
      <c r="CN195">
        <f t="shared" si="319"/>
        <v>1.0175000000000001</v>
      </c>
      <c r="CO195">
        <f t="shared" si="319"/>
        <v>1.01</v>
      </c>
      <c r="CP195">
        <f t="shared" si="319"/>
        <v>1.01</v>
      </c>
      <c r="CQ195">
        <f t="shared" si="319"/>
        <v>1.01</v>
      </c>
      <c r="CR195">
        <f t="shared" si="319"/>
        <v>1.01</v>
      </c>
      <c r="CS195">
        <f t="shared" si="319"/>
        <v>1.01</v>
      </c>
      <c r="CT195">
        <f t="shared" si="319"/>
        <v>1.01</v>
      </c>
      <c r="CU195">
        <f t="shared" si="319"/>
        <v>1.0175000000000001</v>
      </c>
      <c r="CV195">
        <f t="shared" si="319"/>
        <v>1.01</v>
      </c>
      <c r="CW195">
        <f t="shared" si="319"/>
        <v>1.01</v>
      </c>
      <c r="CX195">
        <f t="shared" si="319"/>
        <v>1.01</v>
      </c>
      <c r="CY195">
        <f t="shared" si="319"/>
        <v>1.01</v>
      </c>
      <c r="CZ195">
        <f t="shared" si="319"/>
        <v>1.01</v>
      </c>
    </row>
    <row r="196" spans="4:104" x14ac:dyDescent="0.25">
      <c r="D196">
        <v>72</v>
      </c>
      <c r="E196" cm="1">
        <f t="array" ref="E196">marketImpact()/12 + 1</f>
        <v>1.01</v>
      </c>
      <c r="F196" cm="1">
        <f t="array" ref="F196">marketImpact()/12 + 1</f>
        <v>1.01</v>
      </c>
      <c r="G196" cm="1">
        <f t="array" ref="G196">marketImpact()/12 + 1</f>
        <v>1.01</v>
      </c>
      <c r="H196" cm="1">
        <f t="array" ref="H196">marketImpact()/12 + 1</f>
        <v>1.0175000000000001</v>
      </c>
      <c r="I196" cm="1">
        <f t="array" ref="I196">marketImpact()/12 + 1</f>
        <v>1.0175000000000001</v>
      </c>
      <c r="J196" cm="1">
        <f t="array" ref="J196">marketImpact()/12 + 1</f>
        <v>1.01</v>
      </c>
      <c r="K196" cm="1">
        <f t="array" ref="K196">marketImpact()/12 + 1</f>
        <v>1.01</v>
      </c>
      <c r="L196" cm="1">
        <f t="array" ref="L196">marketImpact()/12 + 1</f>
        <v>1.0175000000000001</v>
      </c>
      <c r="M196" cm="1">
        <f t="array" ref="M196">marketImpact()/12 + 1</f>
        <v>1.01</v>
      </c>
      <c r="N196" cm="1">
        <f t="array" ref="N196">marketImpact()/12 + 1</f>
        <v>1.0175000000000001</v>
      </c>
      <c r="O196" cm="1">
        <f t="array" ref="O196">marketImpact()/12 + 1</f>
        <v>1.01</v>
      </c>
      <c r="P196" cm="1">
        <f t="array" ref="P196">marketImpact()/12 + 1</f>
        <v>0.99250000000000005</v>
      </c>
      <c r="Q196" cm="1">
        <f t="array" ref="Q196">marketImpact()/12 + 1</f>
        <v>1.01</v>
      </c>
      <c r="R196" cm="1">
        <f t="array" ref="R196">marketImpact()/12 + 1</f>
        <v>0.99250000000000005</v>
      </c>
      <c r="S196" cm="1">
        <f t="array" ref="S196">marketImpact()/12 + 1</f>
        <v>1.0175000000000001</v>
      </c>
      <c r="T196" cm="1">
        <f t="array" ref="T196">marketImpact()/12 + 1</f>
        <v>1.01</v>
      </c>
      <c r="U196" cm="1">
        <f t="array" ref="U196">marketImpact()/12 + 1</f>
        <v>1.01</v>
      </c>
      <c r="V196" cm="1">
        <f t="array" ref="V196">marketImpact()/12 + 1</f>
        <v>1.01</v>
      </c>
      <c r="W196" cm="1">
        <f t="array" ref="W196">marketImpact()/12 + 1</f>
        <v>1.01</v>
      </c>
      <c r="X196" cm="1">
        <f t="array" ref="X196">marketImpact()/12 + 1</f>
        <v>1.01</v>
      </c>
      <c r="Y196" cm="1">
        <f t="array" ref="Y196">marketImpact()/12 + 1</f>
        <v>0.99250000000000005</v>
      </c>
      <c r="Z196" cm="1">
        <f t="array" ref="Z196">marketImpact()/12 + 1</f>
        <v>0.99250000000000005</v>
      </c>
      <c r="AA196" cm="1">
        <f t="array" ref="AA196">marketImpact()/12 + 1</f>
        <v>1.01</v>
      </c>
      <c r="AB196" cm="1">
        <f t="array" ref="AB196">marketImpact()/12 + 1</f>
        <v>1.01</v>
      </c>
      <c r="AC196" cm="1">
        <f t="array" ref="AC196">marketImpact()/12 + 1</f>
        <v>1.01</v>
      </c>
      <c r="AD196" cm="1">
        <f t="array" ref="AD196">marketImpact()/12 + 1</f>
        <v>1.01</v>
      </c>
      <c r="AE196" cm="1">
        <f t="array" ref="AE196">marketImpact()/12 + 1</f>
        <v>1.01</v>
      </c>
      <c r="AF196" cm="1">
        <f t="array" ref="AF196">marketImpact()/12 + 1</f>
        <v>1.01</v>
      </c>
      <c r="AG196" cm="1">
        <f t="array" ref="AG196">marketImpact()/12 + 1</f>
        <v>1.01</v>
      </c>
      <c r="AH196" cm="1">
        <f t="array" ref="AH196">marketImpact()/12 + 1</f>
        <v>1.01</v>
      </c>
      <c r="AI196" cm="1">
        <f t="array" ref="AI196">marketImpact()/12 + 1</f>
        <v>1.01</v>
      </c>
      <c r="AJ196" cm="1">
        <f t="array" ref="AJ196">marketImpact()/12 + 1</f>
        <v>1.01</v>
      </c>
      <c r="AK196" cm="1">
        <f t="array" ref="AK196">marketImpact()/12 + 1</f>
        <v>1.01</v>
      </c>
      <c r="AL196" cm="1">
        <f t="array" ref="AL196">marketImpact()/12 + 1</f>
        <v>1.01</v>
      </c>
      <c r="AM196" cm="1">
        <f t="array" ref="AM196">marketImpact()/12 + 1</f>
        <v>1.01</v>
      </c>
      <c r="AN196" cm="1">
        <f t="array" ref="AN196">marketImpact()/12 + 1</f>
        <v>1.01</v>
      </c>
      <c r="AO196" cm="1">
        <f t="array" ref="AO196">marketImpact()/12 + 1</f>
        <v>1.01</v>
      </c>
      <c r="AP196" cm="1">
        <f t="array" ref="AP196">marketImpact()/12 + 1</f>
        <v>1.01</v>
      </c>
      <c r="AQ196" cm="1">
        <f t="array" ref="AQ196">marketImpact()/12 + 1</f>
        <v>1.01</v>
      </c>
      <c r="AR196" cm="1">
        <f t="array" ref="AR196">marketImpact()/12 + 1</f>
        <v>1.01</v>
      </c>
      <c r="AS196" cm="1">
        <f t="array" ref="AS196">marketImpact()/12 + 1</f>
        <v>1.0175000000000001</v>
      </c>
      <c r="AT196" cm="1">
        <f t="array" ref="AT196">marketImpact()/12 + 1</f>
        <v>1.0175000000000001</v>
      </c>
      <c r="AU196" cm="1">
        <f t="array" ref="AU196">marketImpact()/12 + 1</f>
        <v>1.0175000000000001</v>
      </c>
      <c r="AV196" cm="1">
        <f t="array" ref="AV196">marketImpact()/12 + 1</f>
        <v>1.0175000000000001</v>
      </c>
      <c r="AW196" cm="1">
        <f t="array" ref="AW196">marketImpact()/12 + 1</f>
        <v>1.01</v>
      </c>
      <c r="AX196" cm="1">
        <f t="array" ref="AX196">marketImpact()/12 + 1</f>
        <v>1.01</v>
      </c>
      <c r="AY196" cm="1">
        <f t="array" ref="AY196">marketImpact()/12 + 1</f>
        <v>1.01</v>
      </c>
      <c r="AZ196" cm="1">
        <f t="array" ref="AZ196">marketImpact()/12 + 1</f>
        <v>1.01</v>
      </c>
      <c r="BA196" cm="1">
        <f t="array" ref="BA196">marketImpact()/12 + 1</f>
        <v>1.01</v>
      </c>
      <c r="BB196" cm="1">
        <f t="array" ref="BB196">marketImpact()/12 + 1</f>
        <v>1.01</v>
      </c>
      <c r="BC196" cm="1">
        <f t="array" ref="BC196">marketImpact()/12 + 1</f>
        <v>1.01</v>
      </c>
      <c r="BD196" cm="1">
        <f t="array" ref="BD196">marketImpact()/12 + 1</f>
        <v>1.01</v>
      </c>
      <c r="BE196" cm="1">
        <f t="array" ref="BE196">marketImpact()/12 + 1</f>
        <v>1.01</v>
      </c>
      <c r="BF196" cm="1">
        <f t="array" ref="BF196">marketImpact()/12 + 1</f>
        <v>0.99250000000000005</v>
      </c>
      <c r="BG196" cm="1">
        <f t="array" ref="BG196">marketImpact()/12 + 1</f>
        <v>1.01</v>
      </c>
      <c r="BH196" cm="1">
        <f t="array" ref="BH196">marketImpact()/12 + 1</f>
        <v>1.01</v>
      </c>
      <c r="BI196" cm="1">
        <f t="array" ref="BI196">marketImpact()/12 + 1</f>
        <v>1.0175000000000001</v>
      </c>
      <c r="BJ196" cm="1">
        <f t="array" ref="BJ196">marketImpact()/12 + 1</f>
        <v>1.01</v>
      </c>
      <c r="BK196" cm="1">
        <f t="array" ref="BK196">marketImpact()/12 + 1</f>
        <v>1.0175000000000001</v>
      </c>
      <c r="BL196" cm="1">
        <f t="array" ref="BL196">marketImpact()/12 + 1</f>
        <v>1.01</v>
      </c>
      <c r="BM196" cm="1">
        <f t="array" ref="BM196">marketImpact()/12 + 1</f>
        <v>1.0175000000000001</v>
      </c>
      <c r="BN196" cm="1">
        <f t="array" ref="BN196">marketImpact()/12 + 1</f>
        <v>1.01</v>
      </c>
      <c r="BO196" cm="1">
        <f t="array" ref="BO196">marketImpact()/12 + 1</f>
        <v>1.01</v>
      </c>
      <c r="BP196" cm="1">
        <f t="array" ref="BP196">marketImpact()/12 + 1</f>
        <v>0.99250000000000005</v>
      </c>
      <c r="BQ196" cm="1">
        <f t="array" ref="BQ196">marketImpact()/12 + 1</f>
        <v>1.01</v>
      </c>
      <c r="BR196" cm="1">
        <f t="array" ref="BR196">marketImpact()/12 + 1</f>
        <v>1.01</v>
      </c>
      <c r="BS196" cm="1">
        <f t="array" ref="BS196">marketImpact()/12 + 1</f>
        <v>1.01</v>
      </c>
      <c r="BT196" cm="1">
        <f t="array" ref="BT196">marketImpact()/12 + 1</f>
        <v>1.01</v>
      </c>
      <c r="BU196" cm="1">
        <f t="array" ref="BU196">marketImpact()/12 + 1</f>
        <v>1.0175000000000001</v>
      </c>
      <c r="BV196" cm="1">
        <f t="array" ref="BV196">marketImpact()/12 + 1</f>
        <v>1.01</v>
      </c>
      <c r="BW196" cm="1">
        <f t="array" ref="BW196">marketImpact()/12 + 1</f>
        <v>1.01</v>
      </c>
      <c r="BX196" cm="1">
        <f t="array" ref="BX196">marketImpact()/12 + 1</f>
        <v>1.01</v>
      </c>
      <c r="BY196" cm="1">
        <f t="array" ref="BY196">marketImpact()/12 + 1</f>
        <v>1.0175000000000001</v>
      </c>
      <c r="BZ196" cm="1">
        <f t="array" ref="BZ196">marketImpact()/12 + 1</f>
        <v>1.01</v>
      </c>
      <c r="CA196" cm="1">
        <f t="array" ref="CA196">marketImpact()/12 + 1</f>
        <v>0.99250000000000005</v>
      </c>
      <c r="CB196" cm="1">
        <f t="array" ref="CB196">marketImpact()/12 + 1</f>
        <v>1.01</v>
      </c>
      <c r="CC196" cm="1">
        <f t="array" ref="CC196">marketImpact()/12 + 1</f>
        <v>1.01</v>
      </c>
      <c r="CD196" cm="1">
        <f t="array" ref="CD196">marketImpact()/12 + 1</f>
        <v>1.0175000000000001</v>
      </c>
      <c r="CE196" cm="1">
        <f t="array" ref="CE196">marketImpact()/12 + 1</f>
        <v>1.01</v>
      </c>
      <c r="CF196" cm="1">
        <f t="array" ref="CF196">marketImpact()/12 + 1</f>
        <v>1.0175000000000001</v>
      </c>
      <c r="CG196" cm="1">
        <f t="array" ref="CG196">marketImpact()/12 + 1</f>
        <v>1.01</v>
      </c>
      <c r="CH196" cm="1">
        <f t="array" ref="CH196">marketImpact()/12 + 1</f>
        <v>1.01</v>
      </c>
      <c r="CI196" cm="1">
        <f t="array" ref="CI196">marketImpact()/12 + 1</f>
        <v>1.0175000000000001</v>
      </c>
      <c r="CJ196" cm="1">
        <f t="array" ref="CJ196">marketImpact()/12 + 1</f>
        <v>1.0175000000000001</v>
      </c>
      <c r="CK196" cm="1">
        <f t="array" ref="CK196">marketImpact()/12 + 1</f>
        <v>1.01</v>
      </c>
      <c r="CL196" cm="1">
        <f t="array" ref="CL196">marketImpact()/12 + 1</f>
        <v>1.0175000000000001</v>
      </c>
      <c r="CM196" cm="1">
        <f t="array" ref="CM196">marketImpact()/12 + 1</f>
        <v>1.01</v>
      </c>
      <c r="CN196" cm="1">
        <f t="array" ref="CN196">marketImpact()/12 + 1</f>
        <v>1.01</v>
      </c>
      <c r="CO196" cm="1">
        <f t="array" ref="CO196">marketImpact()/12 + 1</f>
        <v>1.01</v>
      </c>
      <c r="CP196" cm="1">
        <f t="array" ref="CP196">marketImpact()/12 + 1</f>
        <v>1.01</v>
      </c>
      <c r="CQ196" cm="1">
        <f t="array" ref="CQ196">marketImpact()/12 + 1</f>
        <v>1.01</v>
      </c>
      <c r="CR196" cm="1">
        <f t="array" ref="CR196">marketImpact()/12 + 1</f>
        <v>0.99250000000000005</v>
      </c>
      <c r="CS196" cm="1">
        <f t="array" ref="CS196">marketImpact()/12 + 1</f>
        <v>1.01</v>
      </c>
      <c r="CT196" cm="1">
        <f t="array" ref="CT196">marketImpact()/12 + 1</f>
        <v>0.99250000000000005</v>
      </c>
      <c r="CU196" cm="1">
        <f t="array" ref="CU196">marketImpact()/12 + 1</f>
        <v>1.0175000000000001</v>
      </c>
      <c r="CV196" cm="1">
        <f t="array" ref="CV196">marketImpact()/12 + 1</f>
        <v>1.0175000000000001</v>
      </c>
      <c r="CW196" cm="1">
        <f t="array" ref="CW196">marketImpact()/12 + 1</f>
        <v>1.0175000000000001</v>
      </c>
      <c r="CX196" cm="1">
        <f t="array" ref="CX196">marketImpact()/12 + 1</f>
        <v>1.01</v>
      </c>
      <c r="CY196" cm="1">
        <f t="array" ref="CY196">marketImpact()/12 + 1</f>
        <v>1.0175000000000001</v>
      </c>
      <c r="CZ196" cm="1">
        <f t="array" ref="CZ196">marketImpact()/12 + 1</f>
        <v>1.01</v>
      </c>
    </row>
    <row r="197" spans="4:104" x14ac:dyDescent="0.25">
      <c r="D197">
        <v>73</v>
      </c>
      <c r="E197">
        <f t="shared" ref="E197:BP197" si="320">E196</f>
        <v>1.01</v>
      </c>
      <c r="F197">
        <f t="shared" si="320"/>
        <v>1.01</v>
      </c>
      <c r="G197">
        <f t="shared" si="320"/>
        <v>1.01</v>
      </c>
      <c r="H197">
        <f t="shared" si="320"/>
        <v>1.0175000000000001</v>
      </c>
      <c r="I197">
        <f t="shared" si="320"/>
        <v>1.0175000000000001</v>
      </c>
      <c r="J197">
        <f t="shared" si="320"/>
        <v>1.01</v>
      </c>
      <c r="K197">
        <f t="shared" si="320"/>
        <v>1.01</v>
      </c>
      <c r="L197">
        <f t="shared" si="320"/>
        <v>1.0175000000000001</v>
      </c>
      <c r="M197">
        <f t="shared" si="320"/>
        <v>1.01</v>
      </c>
      <c r="N197">
        <f t="shared" si="320"/>
        <v>1.0175000000000001</v>
      </c>
      <c r="O197">
        <f t="shared" si="320"/>
        <v>1.01</v>
      </c>
      <c r="P197">
        <f t="shared" si="320"/>
        <v>0.99250000000000005</v>
      </c>
      <c r="Q197">
        <f t="shared" si="320"/>
        <v>1.01</v>
      </c>
      <c r="R197">
        <f t="shared" si="320"/>
        <v>0.99250000000000005</v>
      </c>
      <c r="S197">
        <f t="shared" si="320"/>
        <v>1.0175000000000001</v>
      </c>
      <c r="T197">
        <f t="shared" si="320"/>
        <v>1.01</v>
      </c>
      <c r="U197">
        <f t="shared" si="320"/>
        <v>1.01</v>
      </c>
      <c r="V197">
        <f t="shared" si="320"/>
        <v>1.01</v>
      </c>
      <c r="W197">
        <f t="shared" si="320"/>
        <v>1.01</v>
      </c>
      <c r="X197">
        <f t="shared" si="320"/>
        <v>1.01</v>
      </c>
      <c r="Y197">
        <f t="shared" si="320"/>
        <v>0.99250000000000005</v>
      </c>
      <c r="Z197">
        <f t="shared" si="320"/>
        <v>0.99250000000000005</v>
      </c>
      <c r="AA197">
        <f t="shared" si="320"/>
        <v>1.01</v>
      </c>
      <c r="AB197">
        <f t="shared" si="320"/>
        <v>1.01</v>
      </c>
      <c r="AC197">
        <f t="shared" si="320"/>
        <v>1.01</v>
      </c>
      <c r="AD197">
        <f t="shared" si="320"/>
        <v>1.01</v>
      </c>
      <c r="AE197">
        <f t="shared" si="320"/>
        <v>1.01</v>
      </c>
      <c r="AF197">
        <f t="shared" si="320"/>
        <v>1.01</v>
      </c>
      <c r="AG197">
        <f t="shared" si="320"/>
        <v>1.01</v>
      </c>
      <c r="AH197">
        <f t="shared" si="320"/>
        <v>1.01</v>
      </c>
      <c r="AI197">
        <f t="shared" si="320"/>
        <v>1.01</v>
      </c>
      <c r="AJ197">
        <f t="shared" si="320"/>
        <v>1.01</v>
      </c>
      <c r="AK197">
        <f t="shared" si="320"/>
        <v>1.01</v>
      </c>
      <c r="AL197">
        <f t="shared" si="320"/>
        <v>1.01</v>
      </c>
      <c r="AM197">
        <f t="shared" si="320"/>
        <v>1.01</v>
      </c>
      <c r="AN197">
        <f t="shared" si="320"/>
        <v>1.01</v>
      </c>
      <c r="AO197">
        <f t="shared" si="320"/>
        <v>1.01</v>
      </c>
      <c r="AP197">
        <f t="shared" si="320"/>
        <v>1.01</v>
      </c>
      <c r="AQ197">
        <f t="shared" si="320"/>
        <v>1.01</v>
      </c>
      <c r="AR197">
        <f t="shared" si="320"/>
        <v>1.01</v>
      </c>
      <c r="AS197">
        <f t="shared" si="320"/>
        <v>1.0175000000000001</v>
      </c>
      <c r="AT197">
        <f t="shared" si="320"/>
        <v>1.0175000000000001</v>
      </c>
      <c r="AU197">
        <f t="shared" si="320"/>
        <v>1.0175000000000001</v>
      </c>
      <c r="AV197">
        <f t="shared" si="320"/>
        <v>1.0175000000000001</v>
      </c>
      <c r="AW197">
        <f t="shared" si="320"/>
        <v>1.01</v>
      </c>
      <c r="AX197">
        <f t="shared" si="320"/>
        <v>1.01</v>
      </c>
      <c r="AY197">
        <f t="shared" si="320"/>
        <v>1.01</v>
      </c>
      <c r="AZ197">
        <f t="shared" si="320"/>
        <v>1.01</v>
      </c>
      <c r="BA197">
        <f t="shared" si="320"/>
        <v>1.01</v>
      </c>
      <c r="BB197">
        <f t="shared" si="320"/>
        <v>1.01</v>
      </c>
      <c r="BC197">
        <f t="shared" si="320"/>
        <v>1.01</v>
      </c>
      <c r="BD197">
        <f t="shared" si="320"/>
        <v>1.01</v>
      </c>
      <c r="BE197">
        <f t="shared" si="320"/>
        <v>1.01</v>
      </c>
      <c r="BF197">
        <f t="shared" si="320"/>
        <v>0.99250000000000005</v>
      </c>
      <c r="BG197">
        <f t="shared" si="320"/>
        <v>1.01</v>
      </c>
      <c r="BH197">
        <f t="shared" si="320"/>
        <v>1.01</v>
      </c>
      <c r="BI197">
        <f t="shared" si="320"/>
        <v>1.0175000000000001</v>
      </c>
      <c r="BJ197">
        <f t="shared" si="320"/>
        <v>1.01</v>
      </c>
      <c r="BK197">
        <f t="shared" si="320"/>
        <v>1.0175000000000001</v>
      </c>
      <c r="BL197">
        <f t="shared" si="320"/>
        <v>1.01</v>
      </c>
      <c r="BM197">
        <f t="shared" si="320"/>
        <v>1.0175000000000001</v>
      </c>
      <c r="BN197">
        <f t="shared" si="320"/>
        <v>1.01</v>
      </c>
      <c r="BO197">
        <f t="shared" si="320"/>
        <v>1.01</v>
      </c>
      <c r="BP197">
        <f t="shared" si="320"/>
        <v>0.99250000000000005</v>
      </c>
      <c r="BQ197">
        <f t="shared" ref="BQ197:CZ197" si="321">BQ196</f>
        <v>1.01</v>
      </c>
      <c r="BR197">
        <f t="shared" si="321"/>
        <v>1.01</v>
      </c>
      <c r="BS197">
        <f t="shared" si="321"/>
        <v>1.01</v>
      </c>
      <c r="BT197">
        <f t="shared" si="321"/>
        <v>1.01</v>
      </c>
      <c r="BU197">
        <f t="shared" si="321"/>
        <v>1.0175000000000001</v>
      </c>
      <c r="BV197">
        <f t="shared" si="321"/>
        <v>1.01</v>
      </c>
      <c r="BW197">
        <f t="shared" si="321"/>
        <v>1.01</v>
      </c>
      <c r="BX197">
        <f t="shared" si="321"/>
        <v>1.01</v>
      </c>
      <c r="BY197">
        <f t="shared" si="321"/>
        <v>1.0175000000000001</v>
      </c>
      <c r="BZ197">
        <f t="shared" si="321"/>
        <v>1.01</v>
      </c>
      <c r="CA197">
        <f t="shared" si="321"/>
        <v>0.99250000000000005</v>
      </c>
      <c r="CB197">
        <f t="shared" si="321"/>
        <v>1.01</v>
      </c>
      <c r="CC197">
        <f t="shared" si="321"/>
        <v>1.01</v>
      </c>
      <c r="CD197">
        <f t="shared" si="321"/>
        <v>1.0175000000000001</v>
      </c>
      <c r="CE197">
        <f t="shared" si="321"/>
        <v>1.01</v>
      </c>
      <c r="CF197">
        <f t="shared" si="321"/>
        <v>1.0175000000000001</v>
      </c>
      <c r="CG197">
        <f t="shared" si="321"/>
        <v>1.01</v>
      </c>
      <c r="CH197">
        <f t="shared" si="321"/>
        <v>1.01</v>
      </c>
      <c r="CI197">
        <f t="shared" si="321"/>
        <v>1.0175000000000001</v>
      </c>
      <c r="CJ197">
        <f t="shared" si="321"/>
        <v>1.0175000000000001</v>
      </c>
      <c r="CK197">
        <f t="shared" si="321"/>
        <v>1.01</v>
      </c>
      <c r="CL197">
        <f t="shared" si="321"/>
        <v>1.0175000000000001</v>
      </c>
      <c r="CM197">
        <f t="shared" si="321"/>
        <v>1.01</v>
      </c>
      <c r="CN197">
        <f t="shared" si="321"/>
        <v>1.01</v>
      </c>
      <c r="CO197">
        <f t="shared" si="321"/>
        <v>1.01</v>
      </c>
      <c r="CP197">
        <f t="shared" si="321"/>
        <v>1.01</v>
      </c>
      <c r="CQ197">
        <f t="shared" si="321"/>
        <v>1.01</v>
      </c>
      <c r="CR197">
        <f t="shared" si="321"/>
        <v>0.99250000000000005</v>
      </c>
      <c r="CS197">
        <f t="shared" si="321"/>
        <v>1.01</v>
      </c>
      <c r="CT197">
        <f t="shared" si="321"/>
        <v>0.99250000000000005</v>
      </c>
      <c r="CU197">
        <f t="shared" si="321"/>
        <v>1.0175000000000001</v>
      </c>
      <c r="CV197">
        <f t="shared" si="321"/>
        <v>1.0175000000000001</v>
      </c>
      <c r="CW197">
        <f t="shared" si="321"/>
        <v>1.0175000000000001</v>
      </c>
      <c r="CX197">
        <f t="shared" si="321"/>
        <v>1.01</v>
      </c>
      <c r="CY197">
        <f t="shared" si="321"/>
        <v>1.0175000000000001</v>
      </c>
      <c r="CZ197">
        <f t="shared" si="321"/>
        <v>1.01</v>
      </c>
    </row>
    <row r="198" spans="4:104" x14ac:dyDescent="0.25">
      <c r="D198">
        <v>74</v>
      </c>
      <c r="E198">
        <f t="shared" ref="E198" si="322">E196</f>
        <v>1.01</v>
      </c>
      <c r="F198">
        <f t="shared" ref="F198:BQ198" si="323">F196</f>
        <v>1.01</v>
      </c>
      <c r="G198">
        <f t="shared" si="323"/>
        <v>1.01</v>
      </c>
      <c r="H198">
        <f t="shared" si="323"/>
        <v>1.0175000000000001</v>
      </c>
      <c r="I198">
        <f t="shared" si="323"/>
        <v>1.0175000000000001</v>
      </c>
      <c r="J198">
        <f t="shared" si="323"/>
        <v>1.01</v>
      </c>
      <c r="K198">
        <f t="shared" si="323"/>
        <v>1.01</v>
      </c>
      <c r="L198">
        <f t="shared" si="323"/>
        <v>1.0175000000000001</v>
      </c>
      <c r="M198">
        <f t="shared" si="323"/>
        <v>1.01</v>
      </c>
      <c r="N198">
        <f t="shared" si="323"/>
        <v>1.0175000000000001</v>
      </c>
      <c r="O198">
        <f t="shared" si="323"/>
        <v>1.01</v>
      </c>
      <c r="P198">
        <f t="shared" si="323"/>
        <v>0.99250000000000005</v>
      </c>
      <c r="Q198">
        <f t="shared" si="323"/>
        <v>1.01</v>
      </c>
      <c r="R198">
        <f t="shared" si="323"/>
        <v>0.99250000000000005</v>
      </c>
      <c r="S198">
        <f t="shared" si="323"/>
        <v>1.0175000000000001</v>
      </c>
      <c r="T198">
        <f t="shared" si="323"/>
        <v>1.01</v>
      </c>
      <c r="U198">
        <f t="shared" si="323"/>
        <v>1.01</v>
      </c>
      <c r="V198">
        <f t="shared" si="323"/>
        <v>1.01</v>
      </c>
      <c r="W198">
        <f t="shared" si="323"/>
        <v>1.01</v>
      </c>
      <c r="X198">
        <f t="shared" si="323"/>
        <v>1.01</v>
      </c>
      <c r="Y198">
        <f t="shared" si="323"/>
        <v>0.99250000000000005</v>
      </c>
      <c r="Z198">
        <f t="shared" si="323"/>
        <v>0.99250000000000005</v>
      </c>
      <c r="AA198">
        <f t="shared" si="323"/>
        <v>1.01</v>
      </c>
      <c r="AB198">
        <f t="shared" si="323"/>
        <v>1.01</v>
      </c>
      <c r="AC198">
        <f t="shared" si="323"/>
        <v>1.01</v>
      </c>
      <c r="AD198">
        <f t="shared" si="323"/>
        <v>1.01</v>
      </c>
      <c r="AE198">
        <f t="shared" si="323"/>
        <v>1.01</v>
      </c>
      <c r="AF198">
        <f t="shared" si="323"/>
        <v>1.01</v>
      </c>
      <c r="AG198">
        <f t="shared" si="323"/>
        <v>1.01</v>
      </c>
      <c r="AH198">
        <f t="shared" si="323"/>
        <v>1.01</v>
      </c>
      <c r="AI198">
        <f t="shared" si="323"/>
        <v>1.01</v>
      </c>
      <c r="AJ198">
        <f t="shared" si="323"/>
        <v>1.01</v>
      </c>
      <c r="AK198">
        <f t="shared" si="323"/>
        <v>1.01</v>
      </c>
      <c r="AL198">
        <f t="shared" si="323"/>
        <v>1.01</v>
      </c>
      <c r="AM198">
        <f t="shared" si="323"/>
        <v>1.01</v>
      </c>
      <c r="AN198">
        <f t="shared" si="323"/>
        <v>1.01</v>
      </c>
      <c r="AO198">
        <f t="shared" si="323"/>
        <v>1.01</v>
      </c>
      <c r="AP198">
        <f t="shared" si="323"/>
        <v>1.01</v>
      </c>
      <c r="AQ198">
        <f t="shared" si="323"/>
        <v>1.01</v>
      </c>
      <c r="AR198">
        <f t="shared" si="323"/>
        <v>1.01</v>
      </c>
      <c r="AS198">
        <f t="shared" si="323"/>
        <v>1.0175000000000001</v>
      </c>
      <c r="AT198">
        <f t="shared" si="323"/>
        <v>1.0175000000000001</v>
      </c>
      <c r="AU198">
        <f t="shared" si="323"/>
        <v>1.0175000000000001</v>
      </c>
      <c r="AV198">
        <f t="shared" si="323"/>
        <v>1.0175000000000001</v>
      </c>
      <c r="AW198">
        <f t="shared" si="323"/>
        <v>1.01</v>
      </c>
      <c r="AX198">
        <f t="shared" si="323"/>
        <v>1.01</v>
      </c>
      <c r="AY198">
        <f t="shared" si="323"/>
        <v>1.01</v>
      </c>
      <c r="AZ198">
        <f t="shared" si="323"/>
        <v>1.01</v>
      </c>
      <c r="BA198">
        <f t="shared" si="323"/>
        <v>1.01</v>
      </c>
      <c r="BB198">
        <f t="shared" si="323"/>
        <v>1.01</v>
      </c>
      <c r="BC198">
        <f t="shared" si="323"/>
        <v>1.01</v>
      </c>
      <c r="BD198">
        <f t="shared" si="323"/>
        <v>1.01</v>
      </c>
      <c r="BE198">
        <f t="shared" si="323"/>
        <v>1.01</v>
      </c>
      <c r="BF198">
        <f t="shared" si="323"/>
        <v>0.99250000000000005</v>
      </c>
      <c r="BG198">
        <f t="shared" si="323"/>
        <v>1.01</v>
      </c>
      <c r="BH198">
        <f t="shared" si="323"/>
        <v>1.01</v>
      </c>
      <c r="BI198">
        <f t="shared" si="323"/>
        <v>1.0175000000000001</v>
      </c>
      <c r="BJ198">
        <f t="shared" si="323"/>
        <v>1.01</v>
      </c>
      <c r="BK198">
        <f t="shared" si="323"/>
        <v>1.0175000000000001</v>
      </c>
      <c r="BL198">
        <f t="shared" si="323"/>
        <v>1.01</v>
      </c>
      <c r="BM198">
        <f t="shared" si="323"/>
        <v>1.0175000000000001</v>
      </c>
      <c r="BN198">
        <f t="shared" si="323"/>
        <v>1.01</v>
      </c>
      <c r="BO198">
        <f t="shared" si="323"/>
        <v>1.01</v>
      </c>
      <c r="BP198">
        <f t="shared" si="323"/>
        <v>0.99250000000000005</v>
      </c>
      <c r="BQ198">
        <f t="shared" si="323"/>
        <v>1.01</v>
      </c>
      <c r="BR198">
        <f t="shared" ref="BR198:CZ198" si="324">BR196</f>
        <v>1.01</v>
      </c>
      <c r="BS198">
        <f t="shared" si="324"/>
        <v>1.01</v>
      </c>
      <c r="BT198">
        <f t="shared" si="324"/>
        <v>1.01</v>
      </c>
      <c r="BU198">
        <f t="shared" si="324"/>
        <v>1.0175000000000001</v>
      </c>
      <c r="BV198">
        <f t="shared" si="324"/>
        <v>1.01</v>
      </c>
      <c r="BW198">
        <f t="shared" si="324"/>
        <v>1.01</v>
      </c>
      <c r="BX198">
        <f t="shared" si="324"/>
        <v>1.01</v>
      </c>
      <c r="BY198">
        <f t="shared" si="324"/>
        <v>1.0175000000000001</v>
      </c>
      <c r="BZ198">
        <f t="shared" si="324"/>
        <v>1.01</v>
      </c>
      <c r="CA198">
        <f t="shared" si="324"/>
        <v>0.99250000000000005</v>
      </c>
      <c r="CB198">
        <f t="shared" si="324"/>
        <v>1.01</v>
      </c>
      <c r="CC198">
        <f t="shared" si="324"/>
        <v>1.01</v>
      </c>
      <c r="CD198">
        <f t="shared" si="324"/>
        <v>1.0175000000000001</v>
      </c>
      <c r="CE198">
        <f t="shared" si="324"/>
        <v>1.01</v>
      </c>
      <c r="CF198">
        <f t="shared" si="324"/>
        <v>1.0175000000000001</v>
      </c>
      <c r="CG198">
        <f t="shared" si="324"/>
        <v>1.01</v>
      </c>
      <c r="CH198">
        <f t="shared" si="324"/>
        <v>1.01</v>
      </c>
      <c r="CI198">
        <f t="shared" si="324"/>
        <v>1.0175000000000001</v>
      </c>
      <c r="CJ198">
        <f t="shared" si="324"/>
        <v>1.0175000000000001</v>
      </c>
      <c r="CK198">
        <f t="shared" si="324"/>
        <v>1.01</v>
      </c>
      <c r="CL198">
        <f t="shared" si="324"/>
        <v>1.0175000000000001</v>
      </c>
      <c r="CM198">
        <f t="shared" si="324"/>
        <v>1.01</v>
      </c>
      <c r="CN198">
        <f t="shared" si="324"/>
        <v>1.01</v>
      </c>
      <c r="CO198">
        <f t="shared" si="324"/>
        <v>1.01</v>
      </c>
      <c r="CP198">
        <f t="shared" si="324"/>
        <v>1.01</v>
      </c>
      <c r="CQ198">
        <f t="shared" si="324"/>
        <v>1.01</v>
      </c>
      <c r="CR198">
        <f t="shared" si="324"/>
        <v>0.99250000000000005</v>
      </c>
      <c r="CS198">
        <f t="shared" si="324"/>
        <v>1.01</v>
      </c>
      <c r="CT198">
        <f t="shared" si="324"/>
        <v>0.99250000000000005</v>
      </c>
      <c r="CU198">
        <f t="shared" si="324"/>
        <v>1.0175000000000001</v>
      </c>
      <c r="CV198">
        <f t="shared" si="324"/>
        <v>1.0175000000000001</v>
      </c>
      <c r="CW198">
        <f t="shared" si="324"/>
        <v>1.0175000000000001</v>
      </c>
      <c r="CX198">
        <f t="shared" si="324"/>
        <v>1.01</v>
      </c>
      <c r="CY198">
        <f t="shared" si="324"/>
        <v>1.0175000000000001</v>
      </c>
      <c r="CZ198">
        <f t="shared" si="324"/>
        <v>1.01</v>
      </c>
    </row>
    <row r="199" spans="4:104" x14ac:dyDescent="0.25">
      <c r="D199">
        <v>75</v>
      </c>
      <c r="E199" cm="1">
        <f t="array" ref="E199">marketImpact()/12 + 1</f>
        <v>1.01</v>
      </c>
      <c r="F199" cm="1">
        <f t="array" ref="F199">marketImpact()/12 + 1</f>
        <v>0.99250000000000005</v>
      </c>
      <c r="G199" cm="1">
        <f t="array" ref="G199">marketImpact()/12 + 1</f>
        <v>1.01</v>
      </c>
      <c r="H199" cm="1">
        <f t="array" ref="H199">marketImpact()/12 + 1</f>
        <v>1.01</v>
      </c>
      <c r="I199" cm="1">
        <f t="array" ref="I199">marketImpact()/12 + 1</f>
        <v>1.01</v>
      </c>
      <c r="J199" cm="1">
        <f t="array" ref="J199">marketImpact()/12 + 1</f>
        <v>1.01</v>
      </c>
      <c r="K199" cm="1">
        <f t="array" ref="K199">marketImpact()/12 + 1</f>
        <v>1.0175000000000001</v>
      </c>
      <c r="L199" cm="1">
        <f t="array" ref="L199">marketImpact()/12 + 1</f>
        <v>1.01</v>
      </c>
      <c r="M199" cm="1">
        <f t="array" ref="M199">marketImpact()/12 + 1</f>
        <v>1.01</v>
      </c>
      <c r="N199" cm="1">
        <f t="array" ref="N199">marketImpact()/12 + 1</f>
        <v>1.01</v>
      </c>
      <c r="O199" cm="1">
        <f t="array" ref="O199">marketImpact()/12 + 1</f>
        <v>1.01</v>
      </c>
      <c r="P199" cm="1">
        <f t="array" ref="P199">marketImpact()/12 + 1</f>
        <v>1.0175000000000001</v>
      </c>
      <c r="Q199" cm="1">
        <f t="array" ref="Q199">marketImpact()/12 + 1</f>
        <v>1.01</v>
      </c>
      <c r="R199" cm="1">
        <f t="array" ref="R199">marketImpact()/12 + 1</f>
        <v>1.01</v>
      </c>
      <c r="S199" cm="1">
        <f t="array" ref="S199">marketImpact()/12 + 1</f>
        <v>1.01</v>
      </c>
      <c r="T199" cm="1">
        <f t="array" ref="T199">marketImpact()/12 + 1</f>
        <v>1.01</v>
      </c>
      <c r="U199" cm="1">
        <f t="array" ref="U199">marketImpact()/12 + 1</f>
        <v>1.01</v>
      </c>
      <c r="V199" cm="1">
        <f t="array" ref="V199">marketImpact()/12 + 1</f>
        <v>1.01</v>
      </c>
      <c r="W199" cm="1">
        <f t="array" ref="W199">marketImpact()/12 + 1</f>
        <v>1.0175000000000001</v>
      </c>
      <c r="X199" cm="1">
        <f t="array" ref="X199">marketImpact()/12 + 1</f>
        <v>1.01</v>
      </c>
      <c r="Y199" cm="1">
        <f t="array" ref="Y199">marketImpact()/12 + 1</f>
        <v>1.0175000000000001</v>
      </c>
      <c r="Z199" cm="1">
        <f t="array" ref="Z199">marketImpact()/12 + 1</f>
        <v>0.99250000000000005</v>
      </c>
      <c r="AA199" cm="1">
        <f t="array" ref="AA199">marketImpact()/12 + 1</f>
        <v>1.01</v>
      </c>
      <c r="AB199" cm="1">
        <f t="array" ref="AB199">marketImpact()/12 + 1</f>
        <v>1.01</v>
      </c>
      <c r="AC199" cm="1">
        <f t="array" ref="AC199">marketImpact()/12 + 1</f>
        <v>1.01</v>
      </c>
      <c r="AD199" cm="1">
        <f t="array" ref="AD199">marketImpact()/12 + 1</f>
        <v>1.01</v>
      </c>
      <c r="AE199" cm="1">
        <f t="array" ref="AE199">marketImpact()/12 + 1</f>
        <v>1.0175000000000001</v>
      </c>
      <c r="AF199" cm="1">
        <f t="array" ref="AF199">marketImpact()/12 + 1</f>
        <v>1.01</v>
      </c>
      <c r="AG199" cm="1">
        <f t="array" ref="AG199">marketImpact()/12 + 1</f>
        <v>1.01</v>
      </c>
      <c r="AH199" cm="1">
        <f t="array" ref="AH199">marketImpact()/12 + 1</f>
        <v>1.01</v>
      </c>
      <c r="AI199" cm="1">
        <f t="array" ref="AI199">marketImpact()/12 + 1</f>
        <v>0.99250000000000005</v>
      </c>
      <c r="AJ199" cm="1">
        <f t="array" ref="AJ199">marketImpact()/12 + 1</f>
        <v>1.01</v>
      </c>
      <c r="AK199" cm="1">
        <f t="array" ref="AK199">marketImpact()/12 + 1</f>
        <v>1.01</v>
      </c>
      <c r="AL199" cm="1">
        <f t="array" ref="AL199">marketImpact()/12 + 1</f>
        <v>1.01</v>
      </c>
      <c r="AM199" cm="1">
        <f t="array" ref="AM199">marketImpact()/12 + 1</f>
        <v>0.99250000000000005</v>
      </c>
      <c r="AN199" cm="1">
        <f t="array" ref="AN199">marketImpact()/12 + 1</f>
        <v>1.0175000000000001</v>
      </c>
      <c r="AO199" cm="1">
        <f t="array" ref="AO199">marketImpact()/12 + 1</f>
        <v>1.01</v>
      </c>
      <c r="AP199" cm="1">
        <f t="array" ref="AP199">marketImpact()/12 + 1</f>
        <v>1.01</v>
      </c>
      <c r="AQ199" cm="1">
        <f t="array" ref="AQ199">marketImpact()/12 + 1</f>
        <v>1.0175000000000001</v>
      </c>
      <c r="AR199" cm="1">
        <f t="array" ref="AR199">marketImpact()/12 + 1</f>
        <v>0.99250000000000005</v>
      </c>
      <c r="AS199" cm="1">
        <f t="array" ref="AS199">marketImpact()/12 + 1</f>
        <v>1.0175000000000001</v>
      </c>
      <c r="AT199" cm="1">
        <f t="array" ref="AT199">marketImpact()/12 + 1</f>
        <v>1.01</v>
      </c>
      <c r="AU199" cm="1">
        <f t="array" ref="AU199">marketImpact()/12 + 1</f>
        <v>1.01</v>
      </c>
      <c r="AV199" cm="1">
        <f t="array" ref="AV199">marketImpact()/12 + 1</f>
        <v>0.99250000000000005</v>
      </c>
      <c r="AW199" cm="1">
        <f t="array" ref="AW199">marketImpact()/12 + 1</f>
        <v>1.0175000000000001</v>
      </c>
      <c r="AX199" cm="1">
        <f t="array" ref="AX199">marketImpact()/12 + 1</f>
        <v>1.01</v>
      </c>
      <c r="AY199" cm="1">
        <f t="array" ref="AY199">marketImpact()/12 + 1</f>
        <v>1.01</v>
      </c>
      <c r="AZ199" cm="1">
        <f t="array" ref="AZ199">marketImpact()/12 + 1</f>
        <v>1.01</v>
      </c>
      <c r="BA199" cm="1">
        <f t="array" ref="BA199">marketImpact()/12 + 1</f>
        <v>1.01</v>
      </c>
      <c r="BB199" cm="1">
        <f t="array" ref="BB199">marketImpact()/12 + 1</f>
        <v>1.01</v>
      </c>
      <c r="BC199" cm="1">
        <f t="array" ref="BC199">marketImpact()/12 + 1</f>
        <v>1.01</v>
      </c>
      <c r="BD199" cm="1">
        <f t="array" ref="BD199">marketImpact()/12 + 1</f>
        <v>1.01</v>
      </c>
      <c r="BE199" cm="1">
        <f t="array" ref="BE199">marketImpact()/12 + 1</f>
        <v>1.01</v>
      </c>
      <c r="BF199" cm="1">
        <f t="array" ref="BF199">marketImpact()/12 + 1</f>
        <v>1.01</v>
      </c>
      <c r="BG199" cm="1">
        <f t="array" ref="BG199">marketImpact()/12 + 1</f>
        <v>1.01</v>
      </c>
      <c r="BH199" cm="1">
        <f t="array" ref="BH199">marketImpact()/12 + 1</f>
        <v>1.0175000000000001</v>
      </c>
      <c r="BI199" cm="1">
        <f t="array" ref="BI199">marketImpact()/12 + 1</f>
        <v>1.01</v>
      </c>
      <c r="BJ199" cm="1">
        <f t="array" ref="BJ199">marketImpact()/12 + 1</f>
        <v>1.01</v>
      </c>
      <c r="BK199" cm="1">
        <f t="array" ref="BK199">marketImpact()/12 + 1</f>
        <v>1.01</v>
      </c>
      <c r="BL199" cm="1">
        <f t="array" ref="BL199">marketImpact()/12 + 1</f>
        <v>1.01</v>
      </c>
      <c r="BM199" cm="1">
        <f t="array" ref="BM199">marketImpact()/12 + 1</f>
        <v>1.01</v>
      </c>
      <c r="BN199" cm="1">
        <f t="array" ref="BN199">marketImpact()/12 + 1</f>
        <v>0.99250000000000005</v>
      </c>
      <c r="BO199" cm="1">
        <f t="array" ref="BO199">marketImpact()/12 + 1</f>
        <v>1.01</v>
      </c>
      <c r="BP199" cm="1">
        <f t="array" ref="BP199">marketImpact()/12 + 1</f>
        <v>0.99250000000000005</v>
      </c>
      <c r="BQ199" cm="1">
        <f t="array" ref="BQ199">marketImpact()/12 + 1</f>
        <v>1.0175000000000001</v>
      </c>
      <c r="BR199" cm="1">
        <f t="array" ref="BR199">marketImpact()/12 + 1</f>
        <v>1.0175000000000001</v>
      </c>
      <c r="BS199" cm="1">
        <f t="array" ref="BS199">marketImpact()/12 + 1</f>
        <v>1.01</v>
      </c>
      <c r="BT199" cm="1">
        <f t="array" ref="BT199">marketImpact()/12 + 1</f>
        <v>1.01</v>
      </c>
      <c r="BU199" cm="1">
        <f t="array" ref="BU199">marketImpact()/12 + 1</f>
        <v>1.01</v>
      </c>
      <c r="BV199" cm="1">
        <f t="array" ref="BV199">marketImpact()/12 + 1</f>
        <v>1.01</v>
      </c>
      <c r="BW199" cm="1">
        <f t="array" ref="BW199">marketImpact()/12 + 1</f>
        <v>1.01</v>
      </c>
      <c r="BX199" cm="1">
        <f t="array" ref="BX199">marketImpact()/12 + 1</f>
        <v>1.01</v>
      </c>
      <c r="BY199" cm="1">
        <f t="array" ref="BY199">marketImpact()/12 + 1</f>
        <v>1.01</v>
      </c>
      <c r="BZ199" cm="1">
        <f t="array" ref="BZ199">marketImpact()/12 + 1</f>
        <v>0.99250000000000005</v>
      </c>
      <c r="CA199" cm="1">
        <f t="array" ref="CA199">marketImpact()/12 + 1</f>
        <v>1.01</v>
      </c>
      <c r="CB199" cm="1">
        <f t="array" ref="CB199">marketImpact()/12 + 1</f>
        <v>1.01</v>
      </c>
      <c r="CC199" cm="1">
        <f t="array" ref="CC199">marketImpact()/12 + 1</f>
        <v>1.01</v>
      </c>
      <c r="CD199" cm="1">
        <f t="array" ref="CD199">marketImpact()/12 + 1</f>
        <v>0.99250000000000005</v>
      </c>
      <c r="CE199" cm="1">
        <f t="array" ref="CE199">marketImpact()/12 + 1</f>
        <v>1.01</v>
      </c>
      <c r="CF199" cm="1">
        <f t="array" ref="CF199">marketImpact()/12 + 1</f>
        <v>1.01</v>
      </c>
      <c r="CG199" cm="1">
        <f t="array" ref="CG199">marketImpact()/12 + 1</f>
        <v>0.99250000000000005</v>
      </c>
      <c r="CH199" cm="1">
        <f t="array" ref="CH199">marketImpact()/12 + 1</f>
        <v>1.0175000000000001</v>
      </c>
      <c r="CI199" cm="1">
        <f t="array" ref="CI199">marketImpact()/12 + 1</f>
        <v>1.01</v>
      </c>
      <c r="CJ199" cm="1">
        <f t="array" ref="CJ199">marketImpact()/12 + 1</f>
        <v>1.0175000000000001</v>
      </c>
      <c r="CK199" cm="1">
        <f t="array" ref="CK199">marketImpact()/12 + 1</f>
        <v>1.01</v>
      </c>
      <c r="CL199" cm="1">
        <f t="array" ref="CL199">marketImpact()/12 + 1</f>
        <v>1.0175000000000001</v>
      </c>
      <c r="CM199" cm="1">
        <f t="array" ref="CM199">marketImpact()/12 + 1</f>
        <v>1.01</v>
      </c>
      <c r="CN199" cm="1">
        <f t="array" ref="CN199">marketImpact()/12 + 1</f>
        <v>1.01</v>
      </c>
      <c r="CO199" cm="1">
        <f t="array" ref="CO199">marketImpact()/12 + 1</f>
        <v>1.0175000000000001</v>
      </c>
      <c r="CP199" cm="1">
        <f t="array" ref="CP199">marketImpact()/12 + 1</f>
        <v>1.0175000000000001</v>
      </c>
      <c r="CQ199" cm="1">
        <f t="array" ref="CQ199">marketImpact()/12 + 1</f>
        <v>1.01</v>
      </c>
      <c r="CR199" cm="1">
        <f t="array" ref="CR199">marketImpact()/12 + 1</f>
        <v>1.01</v>
      </c>
      <c r="CS199" cm="1">
        <f t="array" ref="CS199">marketImpact()/12 + 1</f>
        <v>0.99250000000000005</v>
      </c>
      <c r="CT199" cm="1">
        <f t="array" ref="CT199">marketImpact()/12 + 1</f>
        <v>1.01</v>
      </c>
      <c r="CU199" cm="1">
        <f t="array" ref="CU199">marketImpact()/12 + 1</f>
        <v>1.01</v>
      </c>
      <c r="CV199" cm="1">
        <f t="array" ref="CV199">marketImpact()/12 + 1</f>
        <v>1.01</v>
      </c>
      <c r="CW199" cm="1">
        <f t="array" ref="CW199">marketImpact()/12 + 1</f>
        <v>0.99250000000000005</v>
      </c>
      <c r="CX199" cm="1">
        <f t="array" ref="CX199">marketImpact()/12 + 1</f>
        <v>0.99250000000000005</v>
      </c>
      <c r="CY199" cm="1">
        <f t="array" ref="CY199">marketImpact()/12 + 1</f>
        <v>1.01</v>
      </c>
      <c r="CZ199" cm="1">
        <f t="array" ref="CZ199">marketImpact()/12 + 1</f>
        <v>0.99250000000000005</v>
      </c>
    </row>
    <row r="200" spans="4:104" x14ac:dyDescent="0.25">
      <c r="D200">
        <v>76</v>
      </c>
      <c r="E200">
        <f t="shared" ref="E200:BP200" si="325">E199</f>
        <v>1.01</v>
      </c>
      <c r="F200">
        <f t="shared" si="325"/>
        <v>0.99250000000000005</v>
      </c>
      <c r="G200">
        <f t="shared" si="325"/>
        <v>1.01</v>
      </c>
      <c r="H200">
        <f t="shared" si="325"/>
        <v>1.01</v>
      </c>
      <c r="I200">
        <f t="shared" si="325"/>
        <v>1.01</v>
      </c>
      <c r="J200">
        <f t="shared" si="325"/>
        <v>1.01</v>
      </c>
      <c r="K200">
        <f t="shared" si="325"/>
        <v>1.0175000000000001</v>
      </c>
      <c r="L200">
        <f t="shared" si="325"/>
        <v>1.01</v>
      </c>
      <c r="M200">
        <f t="shared" si="325"/>
        <v>1.01</v>
      </c>
      <c r="N200">
        <f t="shared" si="325"/>
        <v>1.01</v>
      </c>
      <c r="O200">
        <f t="shared" si="325"/>
        <v>1.01</v>
      </c>
      <c r="P200">
        <f t="shared" si="325"/>
        <v>1.0175000000000001</v>
      </c>
      <c r="Q200">
        <f t="shared" si="325"/>
        <v>1.01</v>
      </c>
      <c r="R200">
        <f t="shared" si="325"/>
        <v>1.01</v>
      </c>
      <c r="S200">
        <f t="shared" si="325"/>
        <v>1.01</v>
      </c>
      <c r="T200">
        <f t="shared" si="325"/>
        <v>1.01</v>
      </c>
      <c r="U200">
        <f t="shared" si="325"/>
        <v>1.01</v>
      </c>
      <c r="V200">
        <f t="shared" si="325"/>
        <v>1.01</v>
      </c>
      <c r="W200">
        <f t="shared" si="325"/>
        <v>1.0175000000000001</v>
      </c>
      <c r="X200">
        <f t="shared" si="325"/>
        <v>1.01</v>
      </c>
      <c r="Y200">
        <f t="shared" si="325"/>
        <v>1.0175000000000001</v>
      </c>
      <c r="Z200">
        <f t="shared" si="325"/>
        <v>0.99250000000000005</v>
      </c>
      <c r="AA200">
        <f t="shared" si="325"/>
        <v>1.01</v>
      </c>
      <c r="AB200">
        <f t="shared" si="325"/>
        <v>1.01</v>
      </c>
      <c r="AC200">
        <f t="shared" si="325"/>
        <v>1.01</v>
      </c>
      <c r="AD200">
        <f t="shared" si="325"/>
        <v>1.01</v>
      </c>
      <c r="AE200">
        <f t="shared" si="325"/>
        <v>1.0175000000000001</v>
      </c>
      <c r="AF200">
        <f t="shared" si="325"/>
        <v>1.01</v>
      </c>
      <c r="AG200">
        <f t="shared" si="325"/>
        <v>1.01</v>
      </c>
      <c r="AH200">
        <f t="shared" si="325"/>
        <v>1.01</v>
      </c>
      <c r="AI200">
        <f t="shared" si="325"/>
        <v>0.99250000000000005</v>
      </c>
      <c r="AJ200">
        <f t="shared" si="325"/>
        <v>1.01</v>
      </c>
      <c r="AK200">
        <f t="shared" si="325"/>
        <v>1.01</v>
      </c>
      <c r="AL200">
        <f t="shared" si="325"/>
        <v>1.01</v>
      </c>
      <c r="AM200">
        <f t="shared" si="325"/>
        <v>0.99250000000000005</v>
      </c>
      <c r="AN200">
        <f t="shared" si="325"/>
        <v>1.0175000000000001</v>
      </c>
      <c r="AO200">
        <f t="shared" si="325"/>
        <v>1.01</v>
      </c>
      <c r="AP200">
        <f t="shared" si="325"/>
        <v>1.01</v>
      </c>
      <c r="AQ200">
        <f t="shared" si="325"/>
        <v>1.0175000000000001</v>
      </c>
      <c r="AR200">
        <f t="shared" si="325"/>
        <v>0.99250000000000005</v>
      </c>
      <c r="AS200">
        <f t="shared" si="325"/>
        <v>1.0175000000000001</v>
      </c>
      <c r="AT200">
        <f t="shared" si="325"/>
        <v>1.01</v>
      </c>
      <c r="AU200">
        <f t="shared" si="325"/>
        <v>1.01</v>
      </c>
      <c r="AV200">
        <f t="shared" si="325"/>
        <v>0.99250000000000005</v>
      </c>
      <c r="AW200">
        <f t="shared" si="325"/>
        <v>1.0175000000000001</v>
      </c>
      <c r="AX200">
        <f t="shared" si="325"/>
        <v>1.01</v>
      </c>
      <c r="AY200">
        <f t="shared" si="325"/>
        <v>1.01</v>
      </c>
      <c r="AZ200">
        <f t="shared" si="325"/>
        <v>1.01</v>
      </c>
      <c r="BA200">
        <f t="shared" si="325"/>
        <v>1.01</v>
      </c>
      <c r="BB200">
        <f t="shared" si="325"/>
        <v>1.01</v>
      </c>
      <c r="BC200">
        <f t="shared" si="325"/>
        <v>1.01</v>
      </c>
      <c r="BD200">
        <f t="shared" si="325"/>
        <v>1.01</v>
      </c>
      <c r="BE200">
        <f t="shared" si="325"/>
        <v>1.01</v>
      </c>
      <c r="BF200">
        <f t="shared" si="325"/>
        <v>1.01</v>
      </c>
      <c r="BG200">
        <f t="shared" si="325"/>
        <v>1.01</v>
      </c>
      <c r="BH200">
        <f t="shared" si="325"/>
        <v>1.0175000000000001</v>
      </c>
      <c r="BI200">
        <f t="shared" si="325"/>
        <v>1.01</v>
      </c>
      <c r="BJ200">
        <f t="shared" si="325"/>
        <v>1.01</v>
      </c>
      <c r="BK200">
        <f t="shared" si="325"/>
        <v>1.01</v>
      </c>
      <c r="BL200">
        <f t="shared" si="325"/>
        <v>1.01</v>
      </c>
      <c r="BM200">
        <f t="shared" si="325"/>
        <v>1.01</v>
      </c>
      <c r="BN200">
        <f t="shared" si="325"/>
        <v>0.99250000000000005</v>
      </c>
      <c r="BO200">
        <f t="shared" si="325"/>
        <v>1.01</v>
      </c>
      <c r="BP200">
        <f t="shared" si="325"/>
        <v>0.99250000000000005</v>
      </c>
      <c r="BQ200">
        <f t="shared" ref="BQ200:CZ200" si="326">BQ199</f>
        <v>1.0175000000000001</v>
      </c>
      <c r="BR200">
        <f t="shared" si="326"/>
        <v>1.0175000000000001</v>
      </c>
      <c r="BS200">
        <f t="shared" si="326"/>
        <v>1.01</v>
      </c>
      <c r="BT200">
        <f t="shared" si="326"/>
        <v>1.01</v>
      </c>
      <c r="BU200">
        <f t="shared" si="326"/>
        <v>1.01</v>
      </c>
      <c r="BV200">
        <f t="shared" si="326"/>
        <v>1.01</v>
      </c>
      <c r="BW200">
        <f t="shared" si="326"/>
        <v>1.01</v>
      </c>
      <c r="BX200">
        <f t="shared" si="326"/>
        <v>1.01</v>
      </c>
      <c r="BY200">
        <f t="shared" si="326"/>
        <v>1.01</v>
      </c>
      <c r="BZ200">
        <f t="shared" si="326"/>
        <v>0.99250000000000005</v>
      </c>
      <c r="CA200">
        <f t="shared" si="326"/>
        <v>1.01</v>
      </c>
      <c r="CB200">
        <f t="shared" si="326"/>
        <v>1.01</v>
      </c>
      <c r="CC200">
        <f t="shared" si="326"/>
        <v>1.01</v>
      </c>
      <c r="CD200">
        <f t="shared" si="326"/>
        <v>0.99250000000000005</v>
      </c>
      <c r="CE200">
        <f t="shared" si="326"/>
        <v>1.01</v>
      </c>
      <c r="CF200">
        <f t="shared" si="326"/>
        <v>1.01</v>
      </c>
      <c r="CG200">
        <f t="shared" si="326"/>
        <v>0.99250000000000005</v>
      </c>
      <c r="CH200">
        <f t="shared" si="326"/>
        <v>1.0175000000000001</v>
      </c>
      <c r="CI200">
        <f t="shared" si="326"/>
        <v>1.01</v>
      </c>
      <c r="CJ200">
        <f t="shared" si="326"/>
        <v>1.0175000000000001</v>
      </c>
      <c r="CK200">
        <f t="shared" si="326"/>
        <v>1.01</v>
      </c>
      <c r="CL200">
        <f t="shared" si="326"/>
        <v>1.0175000000000001</v>
      </c>
      <c r="CM200">
        <f t="shared" si="326"/>
        <v>1.01</v>
      </c>
      <c r="CN200">
        <f t="shared" si="326"/>
        <v>1.01</v>
      </c>
      <c r="CO200">
        <f t="shared" si="326"/>
        <v>1.0175000000000001</v>
      </c>
      <c r="CP200">
        <f t="shared" si="326"/>
        <v>1.0175000000000001</v>
      </c>
      <c r="CQ200">
        <f t="shared" si="326"/>
        <v>1.01</v>
      </c>
      <c r="CR200">
        <f t="shared" si="326"/>
        <v>1.01</v>
      </c>
      <c r="CS200">
        <f t="shared" si="326"/>
        <v>0.99250000000000005</v>
      </c>
      <c r="CT200">
        <f t="shared" si="326"/>
        <v>1.01</v>
      </c>
      <c r="CU200">
        <f t="shared" si="326"/>
        <v>1.01</v>
      </c>
      <c r="CV200">
        <f t="shared" si="326"/>
        <v>1.01</v>
      </c>
      <c r="CW200">
        <f t="shared" si="326"/>
        <v>0.99250000000000005</v>
      </c>
      <c r="CX200">
        <f t="shared" si="326"/>
        <v>0.99250000000000005</v>
      </c>
      <c r="CY200">
        <f t="shared" si="326"/>
        <v>1.01</v>
      </c>
      <c r="CZ200">
        <f t="shared" si="326"/>
        <v>0.99250000000000005</v>
      </c>
    </row>
    <row r="201" spans="4:104" x14ac:dyDescent="0.25">
      <c r="D201">
        <v>77</v>
      </c>
      <c r="E201">
        <f t="shared" ref="E201" si="327">E199</f>
        <v>1.01</v>
      </c>
      <c r="F201">
        <f t="shared" ref="F201:BQ201" si="328">F199</f>
        <v>0.99250000000000005</v>
      </c>
      <c r="G201">
        <f t="shared" si="328"/>
        <v>1.01</v>
      </c>
      <c r="H201">
        <f t="shared" si="328"/>
        <v>1.01</v>
      </c>
      <c r="I201">
        <f t="shared" si="328"/>
        <v>1.01</v>
      </c>
      <c r="J201">
        <f t="shared" si="328"/>
        <v>1.01</v>
      </c>
      <c r="K201">
        <f t="shared" si="328"/>
        <v>1.0175000000000001</v>
      </c>
      <c r="L201">
        <f t="shared" si="328"/>
        <v>1.01</v>
      </c>
      <c r="M201">
        <f t="shared" si="328"/>
        <v>1.01</v>
      </c>
      <c r="N201">
        <f t="shared" si="328"/>
        <v>1.01</v>
      </c>
      <c r="O201">
        <f t="shared" si="328"/>
        <v>1.01</v>
      </c>
      <c r="P201">
        <f t="shared" si="328"/>
        <v>1.0175000000000001</v>
      </c>
      <c r="Q201">
        <f t="shared" si="328"/>
        <v>1.01</v>
      </c>
      <c r="R201">
        <f t="shared" si="328"/>
        <v>1.01</v>
      </c>
      <c r="S201">
        <f t="shared" si="328"/>
        <v>1.01</v>
      </c>
      <c r="T201">
        <f t="shared" si="328"/>
        <v>1.01</v>
      </c>
      <c r="U201">
        <f t="shared" si="328"/>
        <v>1.01</v>
      </c>
      <c r="V201">
        <f t="shared" si="328"/>
        <v>1.01</v>
      </c>
      <c r="W201">
        <f t="shared" si="328"/>
        <v>1.0175000000000001</v>
      </c>
      <c r="X201">
        <f t="shared" si="328"/>
        <v>1.01</v>
      </c>
      <c r="Y201">
        <f t="shared" si="328"/>
        <v>1.0175000000000001</v>
      </c>
      <c r="Z201">
        <f t="shared" si="328"/>
        <v>0.99250000000000005</v>
      </c>
      <c r="AA201">
        <f t="shared" si="328"/>
        <v>1.01</v>
      </c>
      <c r="AB201">
        <f t="shared" si="328"/>
        <v>1.01</v>
      </c>
      <c r="AC201">
        <f t="shared" si="328"/>
        <v>1.01</v>
      </c>
      <c r="AD201">
        <f t="shared" si="328"/>
        <v>1.01</v>
      </c>
      <c r="AE201">
        <f t="shared" si="328"/>
        <v>1.0175000000000001</v>
      </c>
      <c r="AF201">
        <f t="shared" si="328"/>
        <v>1.01</v>
      </c>
      <c r="AG201">
        <f t="shared" si="328"/>
        <v>1.01</v>
      </c>
      <c r="AH201">
        <f t="shared" si="328"/>
        <v>1.01</v>
      </c>
      <c r="AI201">
        <f t="shared" si="328"/>
        <v>0.99250000000000005</v>
      </c>
      <c r="AJ201">
        <f t="shared" si="328"/>
        <v>1.01</v>
      </c>
      <c r="AK201">
        <f t="shared" si="328"/>
        <v>1.01</v>
      </c>
      <c r="AL201">
        <f t="shared" si="328"/>
        <v>1.01</v>
      </c>
      <c r="AM201">
        <f t="shared" si="328"/>
        <v>0.99250000000000005</v>
      </c>
      <c r="AN201">
        <f t="shared" si="328"/>
        <v>1.0175000000000001</v>
      </c>
      <c r="AO201">
        <f t="shared" si="328"/>
        <v>1.01</v>
      </c>
      <c r="AP201">
        <f t="shared" si="328"/>
        <v>1.01</v>
      </c>
      <c r="AQ201">
        <f t="shared" si="328"/>
        <v>1.0175000000000001</v>
      </c>
      <c r="AR201">
        <f t="shared" si="328"/>
        <v>0.99250000000000005</v>
      </c>
      <c r="AS201">
        <f t="shared" si="328"/>
        <v>1.0175000000000001</v>
      </c>
      <c r="AT201">
        <f t="shared" si="328"/>
        <v>1.01</v>
      </c>
      <c r="AU201">
        <f t="shared" si="328"/>
        <v>1.01</v>
      </c>
      <c r="AV201">
        <f t="shared" si="328"/>
        <v>0.99250000000000005</v>
      </c>
      <c r="AW201">
        <f t="shared" si="328"/>
        <v>1.0175000000000001</v>
      </c>
      <c r="AX201">
        <f t="shared" si="328"/>
        <v>1.01</v>
      </c>
      <c r="AY201">
        <f t="shared" si="328"/>
        <v>1.01</v>
      </c>
      <c r="AZ201">
        <f t="shared" si="328"/>
        <v>1.01</v>
      </c>
      <c r="BA201">
        <f t="shared" si="328"/>
        <v>1.01</v>
      </c>
      <c r="BB201">
        <f t="shared" si="328"/>
        <v>1.01</v>
      </c>
      <c r="BC201">
        <f t="shared" si="328"/>
        <v>1.01</v>
      </c>
      <c r="BD201">
        <f t="shared" si="328"/>
        <v>1.01</v>
      </c>
      <c r="BE201">
        <f t="shared" si="328"/>
        <v>1.01</v>
      </c>
      <c r="BF201">
        <f t="shared" si="328"/>
        <v>1.01</v>
      </c>
      <c r="BG201">
        <f t="shared" si="328"/>
        <v>1.01</v>
      </c>
      <c r="BH201">
        <f t="shared" si="328"/>
        <v>1.0175000000000001</v>
      </c>
      <c r="BI201">
        <f t="shared" si="328"/>
        <v>1.01</v>
      </c>
      <c r="BJ201">
        <f t="shared" si="328"/>
        <v>1.01</v>
      </c>
      <c r="BK201">
        <f t="shared" si="328"/>
        <v>1.01</v>
      </c>
      <c r="BL201">
        <f t="shared" si="328"/>
        <v>1.01</v>
      </c>
      <c r="BM201">
        <f t="shared" si="328"/>
        <v>1.01</v>
      </c>
      <c r="BN201">
        <f t="shared" si="328"/>
        <v>0.99250000000000005</v>
      </c>
      <c r="BO201">
        <f t="shared" si="328"/>
        <v>1.01</v>
      </c>
      <c r="BP201">
        <f t="shared" si="328"/>
        <v>0.99250000000000005</v>
      </c>
      <c r="BQ201">
        <f t="shared" si="328"/>
        <v>1.0175000000000001</v>
      </c>
      <c r="BR201">
        <f t="shared" ref="BR201:CZ201" si="329">BR199</f>
        <v>1.0175000000000001</v>
      </c>
      <c r="BS201">
        <f t="shared" si="329"/>
        <v>1.01</v>
      </c>
      <c r="BT201">
        <f t="shared" si="329"/>
        <v>1.01</v>
      </c>
      <c r="BU201">
        <f t="shared" si="329"/>
        <v>1.01</v>
      </c>
      <c r="BV201">
        <f t="shared" si="329"/>
        <v>1.01</v>
      </c>
      <c r="BW201">
        <f t="shared" si="329"/>
        <v>1.01</v>
      </c>
      <c r="BX201">
        <f t="shared" si="329"/>
        <v>1.01</v>
      </c>
      <c r="BY201">
        <f t="shared" si="329"/>
        <v>1.01</v>
      </c>
      <c r="BZ201">
        <f t="shared" si="329"/>
        <v>0.99250000000000005</v>
      </c>
      <c r="CA201">
        <f t="shared" si="329"/>
        <v>1.01</v>
      </c>
      <c r="CB201">
        <f t="shared" si="329"/>
        <v>1.01</v>
      </c>
      <c r="CC201">
        <f t="shared" si="329"/>
        <v>1.01</v>
      </c>
      <c r="CD201">
        <f t="shared" si="329"/>
        <v>0.99250000000000005</v>
      </c>
      <c r="CE201">
        <f t="shared" si="329"/>
        <v>1.01</v>
      </c>
      <c r="CF201">
        <f t="shared" si="329"/>
        <v>1.01</v>
      </c>
      <c r="CG201">
        <f t="shared" si="329"/>
        <v>0.99250000000000005</v>
      </c>
      <c r="CH201">
        <f t="shared" si="329"/>
        <v>1.0175000000000001</v>
      </c>
      <c r="CI201">
        <f t="shared" si="329"/>
        <v>1.01</v>
      </c>
      <c r="CJ201">
        <f t="shared" si="329"/>
        <v>1.0175000000000001</v>
      </c>
      <c r="CK201">
        <f t="shared" si="329"/>
        <v>1.01</v>
      </c>
      <c r="CL201">
        <f t="shared" si="329"/>
        <v>1.0175000000000001</v>
      </c>
      <c r="CM201">
        <f t="shared" si="329"/>
        <v>1.01</v>
      </c>
      <c r="CN201">
        <f t="shared" si="329"/>
        <v>1.01</v>
      </c>
      <c r="CO201">
        <f t="shared" si="329"/>
        <v>1.0175000000000001</v>
      </c>
      <c r="CP201">
        <f t="shared" si="329"/>
        <v>1.0175000000000001</v>
      </c>
      <c r="CQ201">
        <f t="shared" si="329"/>
        <v>1.01</v>
      </c>
      <c r="CR201">
        <f t="shared" si="329"/>
        <v>1.01</v>
      </c>
      <c r="CS201">
        <f t="shared" si="329"/>
        <v>0.99250000000000005</v>
      </c>
      <c r="CT201">
        <f t="shared" si="329"/>
        <v>1.01</v>
      </c>
      <c r="CU201">
        <f t="shared" si="329"/>
        <v>1.01</v>
      </c>
      <c r="CV201">
        <f t="shared" si="329"/>
        <v>1.01</v>
      </c>
      <c r="CW201">
        <f t="shared" si="329"/>
        <v>0.99250000000000005</v>
      </c>
      <c r="CX201">
        <f t="shared" si="329"/>
        <v>0.99250000000000005</v>
      </c>
      <c r="CY201">
        <f t="shared" si="329"/>
        <v>1.01</v>
      </c>
      <c r="CZ201">
        <f t="shared" si="329"/>
        <v>0.99250000000000005</v>
      </c>
    </row>
    <row r="202" spans="4:104" x14ac:dyDescent="0.25">
      <c r="D202">
        <v>78</v>
      </c>
      <c r="E202" cm="1">
        <f t="array" ref="E202">marketImpact()/12 + 1</f>
        <v>1.01</v>
      </c>
      <c r="F202" cm="1">
        <f t="array" ref="F202">marketImpact()/12 + 1</f>
        <v>1.01</v>
      </c>
      <c r="G202" cm="1">
        <f t="array" ref="G202">marketImpact()/12 + 1</f>
        <v>0.99250000000000005</v>
      </c>
      <c r="H202" cm="1">
        <f t="array" ref="H202">marketImpact()/12 + 1</f>
        <v>1.01</v>
      </c>
      <c r="I202" cm="1">
        <f t="array" ref="I202">marketImpact()/12 + 1</f>
        <v>1.01</v>
      </c>
      <c r="J202" cm="1">
        <f t="array" ref="J202">marketImpact()/12 + 1</f>
        <v>0.99250000000000005</v>
      </c>
      <c r="K202" cm="1">
        <f t="array" ref="K202">marketImpact()/12 + 1</f>
        <v>0.99250000000000005</v>
      </c>
      <c r="L202" cm="1">
        <f t="array" ref="L202">marketImpact()/12 + 1</f>
        <v>1.01</v>
      </c>
      <c r="M202" cm="1">
        <f t="array" ref="M202">marketImpact()/12 + 1</f>
        <v>1.01</v>
      </c>
      <c r="N202" cm="1">
        <f t="array" ref="N202">marketImpact()/12 + 1</f>
        <v>1.01</v>
      </c>
      <c r="O202" cm="1">
        <f t="array" ref="O202">marketImpact()/12 + 1</f>
        <v>1.01</v>
      </c>
      <c r="P202" cm="1">
        <f t="array" ref="P202">marketImpact()/12 + 1</f>
        <v>1.01</v>
      </c>
      <c r="Q202" cm="1">
        <f t="array" ref="Q202">marketImpact()/12 + 1</f>
        <v>1.01</v>
      </c>
      <c r="R202" cm="1">
        <f t="array" ref="R202">marketImpact()/12 + 1</f>
        <v>0.99250000000000005</v>
      </c>
      <c r="S202" cm="1">
        <f t="array" ref="S202">marketImpact()/12 + 1</f>
        <v>0.99250000000000005</v>
      </c>
      <c r="T202" cm="1">
        <f t="array" ref="T202">marketImpact()/12 + 1</f>
        <v>1.01</v>
      </c>
      <c r="U202" cm="1">
        <f t="array" ref="U202">marketImpact()/12 + 1</f>
        <v>1.01</v>
      </c>
      <c r="V202" cm="1">
        <f t="array" ref="V202">marketImpact()/12 + 1</f>
        <v>1.01</v>
      </c>
      <c r="W202" cm="1">
        <f t="array" ref="W202">marketImpact()/12 + 1</f>
        <v>1.0175000000000001</v>
      </c>
      <c r="X202" cm="1">
        <f t="array" ref="X202">marketImpact()/12 + 1</f>
        <v>1.01</v>
      </c>
      <c r="Y202" cm="1">
        <f t="array" ref="Y202">marketImpact()/12 + 1</f>
        <v>1.01</v>
      </c>
      <c r="Z202" cm="1">
        <f t="array" ref="Z202">marketImpact()/12 + 1</f>
        <v>1.01</v>
      </c>
      <c r="AA202" cm="1">
        <f t="array" ref="AA202">marketImpact()/12 + 1</f>
        <v>0.99250000000000005</v>
      </c>
      <c r="AB202" cm="1">
        <f t="array" ref="AB202">marketImpact()/12 + 1</f>
        <v>1.01</v>
      </c>
      <c r="AC202" cm="1">
        <f t="array" ref="AC202">marketImpact()/12 + 1</f>
        <v>1.01</v>
      </c>
      <c r="AD202" cm="1">
        <f t="array" ref="AD202">marketImpact()/12 + 1</f>
        <v>1.01</v>
      </c>
      <c r="AE202" cm="1">
        <f t="array" ref="AE202">marketImpact()/12 + 1</f>
        <v>1.01</v>
      </c>
      <c r="AF202" cm="1">
        <f t="array" ref="AF202">marketImpact()/12 + 1</f>
        <v>1.01</v>
      </c>
      <c r="AG202" cm="1">
        <f t="array" ref="AG202">marketImpact()/12 + 1</f>
        <v>1.01</v>
      </c>
      <c r="AH202" cm="1">
        <f t="array" ref="AH202">marketImpact()/12 + 1</f>
        <v>1.01</v>
      </c>
      <c r="AI202" cm="1">
        <f t="array" ref="AI202">marketImpact()/12 + 1</f>
        <v>1.01</v>
      </c>
      <c r="AJ202" cm="1">
        <f t="array" ref="AJ202">marketImpact()/12 + 1</f>
        <v>1.01</v>
      </c>
      <c r="AK202" cm="1">
        <f t="array" ref="AK202">marketImpact()/12 + 1</f>
        <v>1.0175000000000001</v>
      </c>
      <c r="AL202" cm="1">
        <f t="array" ref="AL202">marketImpact()/12 + 1</f>
        <v>1.0175000000000001</v>
      </c>
      <c r="AM202" cm="1">
        <f t="array" ref="AM202">marketImpact()/12 + 1</f>
        <v>1.01</v>
      </c>
      <c r="AN202" cm="1">
        <f t="array" ref="AN202">marketImpact()/12 + 1</f>
        <v>0.99250000000000005</v>
      </c>
      <c r="AO202" cm="1">
        <f t="array" ref="AO202">marketImpact()/12 + 1</f>
        <v>1.01</v>
      </c>
      <c r="AP202" cm="1">
        <f t="array" ref="AP202">marketImpact()/12 + 1</f>
        <v>1.0175000000000001</v>
      </c>
      <c r="AQ202" cm="1">
        <f t="array" ref="AQ202">marketImpact()/12 + 1</f>
        <v>1.0175000000000001</v>
      </c>
      <c r="AR202" cm="1">
        <f t="array" ref="AR202">marketImpact()/12 + 1</f>
        <v>1.01</v>
      </c>
      <c r="AS202" cm="1">
        <f t="array" ref="AS202">marketImpact()/12 + 1</f>
        <v>1.01</v>
      </c>
      <c r="AT202" cm="1">
        <f t="array" ref="AT202">marketImpact()/12 + 1</f>
        <v>1.0175000000000001</v>
      </c>
      <c r="AU202" cm="1">
        <f t="array" ref="AU202">marketImpact()/12 + 1</f>
        <v>0.99250000000000005</v>
      </c>
      <c r="AV202" cm="1">
        <f t="array" ref="AV202">marketImpact()/12 + 1</f>
        <v>0.99250000000000005</v>
      </c>
      <c r="AW202" cm="1">
        <f t="array" ref="AW202">marketImpact()/12 + 1</f>
        <v>1.01</v>
      </c>
      <c r="AX202" cm="1">
        <f t="array" ref="AX202">marketImpact()/12 + 1</f>
        <v>1.01</v>
      </c>
      <c r="AY202" cm="1">
        <f t="array" ref="AY202">marketImpact()/12 + 1</f>
        <v>1.01</v>
      </c>
      <c r="AZ202" cm="1">
        <f t="array" ref="AZ202">marketImpact()/12 + 1</f>
        <v>1.01</v>
      </c>
      <c r="BA202" cm="1">
        <f t="array" ref="BA202">marketImpact()/12 + 1</f>
        <v>1.01</v>
      </c>
      <c r="BB202" cm="1">
        <f t="array" ref="BB202">marketImpact()/12 + 1</f>
        <v>1.0175000000000001</v>
      </c>
      <c r="BC202" cm="1">
        <f t="array" ref="BC202">marketImpact()/12 + 1</f>
        <v>1.01</v>
      </c>
      <c r="BD202" cm="1">
        <f t="array" ref="BD202">marketImpact()/12 + 1</f>
        <v>1.01</v>
      </c>
      <c r="BE202" cm="1">
        <f t="array" ref="BE202">marketImpact()/12 + 1</f>
        <v>1.01</v>
      </c>
      <c r="BF202" cm="1">
        <f t="array" ref="BF202">marketImpact()/12 + 1</f>
        <v>1.01</v>
      </c>
      <c r="BG202" cm="1">
        <f t="array" ref="BG202">marketImpact()/12 + 1</f>
        <v>1.01</v>
      </c>
      <c r="BH202" cm="1">
        <f t="array" ref="BH202">marketImpact()/12 + 1</f>
        <v>0.99250000000000005</v>
      </c>
      <c r="BI202" cm="1">
        <f t="array" ref="BI202">marketImpact()/12 + 1</f>
        <v>1.0175000000000001</v>
      </c>
      <c r="BJ202" cm="1">
        <f t="array" ref="BJ202">marketImpact()/12 + 1</f>
        <v>1.01</v>
      </c>
      <c r="BK202" cm="1">
        <f t="array" ref="BK202">marketImpact()/12 + 1</f>
        <v>1.01</v>
      </c>
      <c r="BL202" cm="1">
        <f t="array" ref="BL202">marketImpact()/12 + 1</f>
        <v>1.01</v>
      </c>
      <c r="BM202" cm="1">
        <f t="array" ref="BM202">marketImpact()/12 + 1</f>
        <v>1.0175000000000001</v>
      </c>
      <c r="BN202" cm="1">
        <f t="array" ref="BN202">marketImpact()/12 + 1</f>
        <v>1.01</v>
      </c>
      <c r="BO202" cm="1">
        <f t="array" ref="BO202">marketImpact()/12 + 1</f>
        <v>1.01</v>
      </c>
      <c r="BP202" cm="1">
        <f t="array" ref="BP202">marketImpact()/12 + 1</f>
        <v>1.01</v>
      </c>
      <c r="BQ202" cm="1">
        <f t="array" ref="BQ202">marketImpact()/12 + 1</f>
        <v>1.01</v>
      </c>
      <c r="BR202" cm="1">
        <f t="array" ref="BR202">marketImpact()/12 + 1</f>
        <v>1.01</v>
      </c>
      <c r="BS202" cm="1">
        <f t="array" ref="BS202">marketImpact()/12 + 1</f>
        <v>1.0175000000000001</v>
      </c>
      <c r="BT202" cm="1">
        <f t="array" ref="BT202">marketImpact()/12 + 1</f>
        <v>1.0175000000000001</v>
      </c>
      <c r="BU202" cm="1">
        <f t="array" ref="BU202">marketImpact()/12 + 1</f>
        <v>0.99250000000000005</v>
      </c>
      <c r="BV202" cm="1">
        <f t="array" ref="BV202">marketImpact()/12 + 1</f>
        <v>1.01</v>
      </c>
      <c r="BW202" cm="1">
        <f t="array" ref="BW202">marketImpact()/12 + 1</f>
        <v>1.01</v>
      </c>
      <c r="BX202" cm="1">
        <f t="array" ref="BX202">marketImpact()/12 + 1</f>
        <v>1.01</v>
      </c>
      <c r="BY202" cm="1">
        <f t="array" ref="BY202">marketImpact()/12 + 1</f>
        <v>1.01</v>
      </c>
      <c r="BZ202" cm="1">
        <f t="array" ref="BZ202">marketImpact()/12 + 1</f>
        <v>1.01</v>
      </c>
      <c r="CA202" cm="1">
        <f t="array" ref="CA202">marketImpact()/12 + 1</f>
        <v>1.01</v>
      </c>
      <c r="CB202" cm="1">
        <f t="array" ref="CB202">marketImpact()/12 + 1</f>
        <v>1.01</v>
      </c>
      <c r="CC202" cm="1">
        <f t="array" ref="CC202">marketImpact()/12 + 1</f>
        <v>1.01</v>
      </c>
      <c r="CD202" cm="1">
        <f t="array" ref="CD202">marketImpact()/12 + 1</f>
        <v>1.01</v>
      </c>
      <c r="CE202" cm="1">
        <f t="array" ref="CE202">marketImpact()/12 + 1</f>
        <v>1.0175000000000001</v>
      </c>
      <c r="CF202" cm="1">
        <f t="array" ref="CF202">marketImpact()/12 + 1</f>
        <v>1.01</v>
      </c>
      <c r="CG202" cm="1">
        <f t="array" ref="CG202">marketImpact()/12 + 1</f>
        <v>1.01</v>
      </c>
      <c r="CH202" cm="1">
        <f t="array" ref="CH202">marketImpact()/12 + 1</f>
        <v>1.01</v>
      </c>
      <c r="CI202" cm="1">
        <f t="array" ref="CI202">marketImpact()/12 + 1</f>
        <v>1.01</v>
      </c>
      <c r="CJ202" cm="1">
        <f t="array" ref="CJ202">marketImpact()/12 + 1</f>
        <v>1.0175000000000001</v>
      </c>
      <c r="CK202" cm="1">
        <f t="array" ref="CK202">marketImpact()/12 + 1</f>
        <v>1.01</v>
      </c>
      <c r="CL202" cm="1">
        <f t="array" ref="CL202">marketImpact()/12 + 1</f>
        <v>1.01</v>
      </c>
      <c r="CM202" cm="1">
        <f t="array" ref="CM202">marketImpact()/12 + 1</f>
        <v>1.01</v>
      </c>
      <c r="CN202" cm="1">
        <f t="array" ref="CN202">marketImpact()/12 + 1</f>
        <v>0.99250000000000005</v>
      </c>
      <c r="CO202" cm="1">
        <f t="array" ref="CO202">marketImpact()/12 + 1</f>
        <v>1.0175000000000001</v>
      </c>
      <c r="CP202" cm="1">
        <f t="array" ref="CP202">marketImpact()/12 + 1</f>
        <v>1.01</v>
      </c>
      <c r="CQ202" cm="1">
        <f t="array" ref="CQ202">marketImpact()/12 + 1</f>
        <v>1.01</v>
      </c>
      <c r="CR202" cm="1">
        <f t="array" ref="CR202">marketImpact()/12 + 1</f>
        <v>1.0175000000000001</v>
      </c>
      <c r="CS202" cm="1">
        <f t="array" ref="CS202">marketImpact()/12 + 1</f>
        <v>1.01</v>
      </c>
      <c r="CT202" cm="1">
        <f t="array" ref="CT202">marketImpact()/12 + 1</f>
        <v>1.01</v>
      </c>
      <c r="CU202" cm="1">
        <f t="array" ref="CU202">marketImpact()/12 + 1</f>
        <v>1.01</v>
      </c>
      <c r="CV202" cm="1">
        <f t="array" ref="CV202">marketImpact()/12 + 1</f>
        <v>1.01</v>
      </c>
      <c r="CW202" cm="1">
        <f t="array" ref="CW202">marketImpact()/12 + 1</f>
        <v>1.0175000000000001</v>
      </c>
      <c r="CX202" cm="1">
        <f t="array" ref="CX202">marketImpact()/12 + 1</f>
        <v>1.0175000000000001</v>
      </c>
      <c r="CY202" cm="1">
        <f t="array" ref="CY202">marketImpact()/12 + 1</f>
        <v>1.01</v>
      </c>
      <c r="CZ202" cm="1">
        <f t="array" ref="CZ202">marketImpact()/12 + 1</f>
        <v>1.01</v>
      </c>
    </row>
    <row r="203" spans="4:104" x14ac:dyDescent="0.25">
      <c r="D203">
        <v>79</v>
      </c>
      <c r="E203">
        <f t="shared" ref="E203:BP203" si="330">E202</f>
        <v>1.01</v>
      </c>
      <c r="F203">
        <f t="shared" si="330"/>
        <v>1.01</v>
      </c>
      <c r="G203">
        <f t="shared" si="330"/>
        <v>0.99250000000000005</v>
      </c>
      <c r="H203">
        <f t="shared" si="330"/>
        <v>1.01</v>
      </c>
      <c r="I203">
        <f t="shared" si="330"/>
        <v>1.01</v>
      </c>
      <c r="J203">
        <f t="shared" si="330"/>
        <v>0.99250000000000005</v>
      </c>
      <c r="K203">
        <f t="shared" si="330"/>
        <v>0.99250000000000005</v>
      </c>
      <c r="L203">
        <f t="shared" si="330"/>
        <v>1.01</v>
      </c>
      <c r="M203">
        <f t="shared" si="330"/>
        <v>1.01</v>
      </c>
      <c r="N203">
        <f t="shared" si="330"/>
        <v>1.01</v>
      </c>
      <c r="O203">
        <f t="shared" si="330"/>
        <v>1.01</v>
      </c>
      <c r="P203">
        <f t="shared" si="330"/>
        <v>1.01</v>
      </c>
      <c r="Q203">
        <f t="shared" si="330"/>
        <v>1.01</v>
      </c>
      <c r="R203">
        <f t="shared" si="330"/>
        <v>0.99250000000000005</v>
      </c>
      <c r="S203">
        <f t="shared" si="330"/>
        <v>0.99250000000000005</v>
      </c>
      <c r="T203">
        <f t="shared" si="330"/>
        <v>1.01</v>
      </c>
      <c r="U203">
        <f t="shared" si="330"/>
        <v>1.01</v>
      </c>
      <c r="V203">
        <f t="shared" si="330"/>
        <v>1.01</v>
      </c>
      <c r="W203">
        <f t="shared" si="330"/>
        <v>1.0175000000000001</v>
      </c>
      <c r="X203">
        <f t="shared" si="330"/>
        <v>1.01</v>
      </c>
      <c r="Y203">
        <f t="shared" si="330"/>
        <v>1.01</v>
      </c>
      <c r="Z203">
        <f t="shared" si="330"/>
        <v>1.01</v>
      </c>
      <c r="AA203">
        <f t="shared" si="330"/>
        <v>0.99250000000000005</v>
      </c>
      <c r="AB203">
        <f t="shared" si="330"/>
        <v>1.01</v>
      </c>
      <c r="AC203">
        <f t="shared" si="330"/>
        <v>1.01</v>
      </c>
      <c r="AD203">
        <f t="shared" si="330"/>
        <v>1.01</v>
      </c>
      <c r="AE203">
        <f t="shared" si="330"/>
        <v>1.01</v>
      </c>
      <c r="AF203">
        <f t="shared" si="330"/>
        <v>1.01</v>
      </c>
      <c r="AG203">
        <f t="shared" si="330"/>
        <v>1.01</v>
      </c>
      <c r="AH203">
        <f t="shared" si="330"/>
        <v>1.01</v>
      </c>
      <c r="AI203">
        <f t="shared" si="330"/>
        <v>1.01</v>
      </c>
      <c r="AJ203">
        <f t="shared" si="330"/>
        <v>1.01</v>
      </c>
      <c r="AK203">
        <f t="shared" si="330"/>
        <v>1.0175000000000001</v>
      </c>
      <c r="AL203">
        <f t="shared" si="330"/>
        <v>1.0175000000000001</v>
      </c>
      <c r="AM203">
        <f t="shared" si="330"/>
        <v>1.01</v>
      </c>
      <c r="AN203">
        <f t="shared" si="330"/>
        <v>0.99250000000000005</v>
      </c>
      <c r="AO203">
        <f t="shared" si="330"/>
        <v>1.01</v>
      </c>
      <c r="AP203">
        <f t="shared" si="330"/>
        <v>1.0175000000000001</v>
      </c>
      <c r="AQ203">
        <f t="shared" si="330"/>
        <v>1.0175000000000001</v>
      </c>
      <c r="AR203">
        <f t="shared" si="330"/>
        <v>1.01</v>
      </c>
      <c r="AS203">
        <f t="shared" si="330"/>
        <v>1.01</v>
      </c>
      <c r="AT203">
        <f t="shared" si="330"/>
        <v>1.0175000000000001</v>
      </c>
      <c r="AU203">
        <f t="shared" si="330"/>
        <v>0.99250000000000005</v>
      </c>
      <c r="AV203">
        <f t="shared" si="330"/>
        <v>0.99250000000000005</v>
      </c>
      <c r="AW203">
        <f t="shared" si="330"/>
        <v>1.01</v>
      </c>
      <c r="AX203">
        <f t="shared" si="330"/>
        <v>1.01</v>
      </c>
      <c r="AY203">
        <f t="shared" si="330"/>
        <v>1.01</v>
      </c>
      <c r="AZ203">
        <f t="shared" si="330"/>
        <v>1.01</v>
      </c>
      <c r="BA203">
        <f t="shared" si="330"/>
        <v>1.01</v>
      </c>
      <c r="BB203">
        <f t="shared" si="330"/>
        <v>1.0175000000000001</v>
      </c>
      <c r="BC203">
        <f t="shared" si="330"/>
        <v>1.01</v>
      </c>
      <c r="BD203">
        <f t="shared" si="330"/>
        <v>1.01</v>
      </c>
      <c r="BE203">
        <f t="shared" si="330"/>
        <v>1.01</v>
      </c>
      <c r="BF203">
        <f t="shared" si="330"/>
        <v>1.01</v>
      </c>
      <c r="BG203">
        <f t="shared" si="330"/>
        <v>1.01</v>
      </c>
      <c r="BH203">
        <f t="shared" si="330"/>
        <v>0.99250000000000005</v>
      </c>
      <c r="BI203">
        <f t="shared" si="330"/>
        <v>1.0175000000000001</v>
      </c>
      <c r="BJ203">
        <f t="shared" si="330"/>
        <v>1.01</v>
      </c>
      <c r="BK203">
        <f t="shared" si="330"/>
        <v>1.01</v>
      </c>
      <c r="BL203">
        <f t="shared" si="330"/>
        <v>1.01</v>
      </c>
      <c r="BM203">
        <f t="shared" si="330"/>
        <v>1.0175000000000001</v>
      </c>
      <c r="BN203">
        <f t="shared" si="330"/>
        <v>1.01</v>
      </c>
      <c r="BO203">
        <f t="shared" si="330"/>
        <v>1.01</v>
      </c>
      <c r="BP203">
        <f t="shared" si="330"/>
        <v>1.01</v>
      </c>
      <c r="BQ203">
        <f t="shared" ref="BQ203:CZ203" si="331">BQ202</f>
        <v>1.01</v>
      </c>
      <c r="BR203">
        <f t="shared" si="331"/>
        <v>1.01</v>
      </c>
      <c r="BS203">
        <f t="shared" si="331"/>
        <v>1.0175000000000001</v>
      </c>
      <c r="BT203">
        <f t="shared" si="331"/>
        <v>1.0175000000000001</v>
      </c>
      <c r="BU203">
        <f t="shared" si="331"/>
        <v>0.99250000000000005</v>
      </c>
      <c r="BV203">
        <f t="shared" si="331"/>
        <v>1.01</v>
      </c>
      <c r="BW203">
        <f t="shared" si="331"/>
        <v>1.01</v>
      </c>
      <c r="BX203">
        <f t="shared" si="331"/>
        <v>1.01</v>
      </c>
      <c r="BY203">
        <f t="shared" si="331"/>
        <v>1.01</v>
      </c>
      <c r="BZ203">
        <f t="shared" si="331"/>
        <v>1.01</v>
      </c>
      <c r="CA203">
        <f t="shared" si="331"/>
        <v>1.01</v>
      </c>
      <c r="CB203">
        <f t="shared" si="331"/>
        <v>1.01</v>
      </c>
      <c r="CC203">
        <f t="shared" si="331"/>
        <v>1.01</v>
      </c>
      <c r="CD203">
        <f t="shared" si="331"/>
        <v>1.01</v>
      </c>
      <c r="CE203">
        <f t="shared" si="331"/>
        <v>1.0175000000000001</v>
      </c>
      <c r="CF203">
        <f t="shared" si="331"/>
        <v>1.01</v>
      </c>
      <c r="CG203">
        <f t="shared" si="331"/>
        <v>1.01</v>
      </c>
      <c r="CH203">
        <f t="shared" si="331"/>
        <v>1.01</v>
      </c>
      <c r="CI203">
        <f t="shared" si="331"/>
        <v>1.01</v>
      </c>
      <c r="CJ203">
        <f t="shared" si="331"/>
        <v>1.0175000000000001</v>
      </c>
      <c r="CK203">
        <f t="shared" si="331"/>
        <v>1.01</v>
      </c>
      <c r="CL203">
        <f t="shared" si="331"/>
        <v>1.01</v>
      </c>
      <c r="CM203">
        <f t="shared" si="331"/>
        <v>1.01</v>
      </c>
      <c r="CN203">
        <f t="shared" si="331"/>
        <v>0.99250000000000005</v>
      </c>
      <c r="CO203">
        <f t="shared" si="331"/>
        <v>1.0175000000000001</v>
      </c>
      <c r="CP203">
        <f t="shared" si="331"/>
        <v>1.01</v>
      </c>
      <c r="CQ203">
        <f t="shared" si="331"/>
        <v>1.01</v>
      </c>
      <c r="CR203">
        <f t="shared" si="331"/>
        <v>1.0175000000000001</v>
      </c>
      <c r="CS203">
        <f t="shared" si="331"/>
        <v>1.01</v>
      </c>
      <c r="CT203">
        <f t="shared" si="331"/>
        <v>1.01</v>
      </c>
      <c r="CU203">
        <f t="shared" si="331"/>
        <v>1.01</v>
      </c>
      <c r="CV203">
        <f t="shared" si="331"/>
        <v>1.01</v>
      </c>
      <c r="CW203">
        <f t="shared" si="331"/>
        <v>1.0175000000000001</v>
      </c>
      <c r="CX203">
        <f t="shared" si="331"/>
        <v>1.0175000000000001</v>
      </c>
      <c r="CY203">
        <f t="shared" si="331"/>
        <v>1.01</v>
      </c>
      <c r="CZ203">
        <f t="shared" si="331"/>
        <v>1.01</v>
      </c>
    </row>
    <row r="204" spans="4:104" x14ac:dyDescent="0.25">
      <c r="D204">
        <v>80</v>
      </c>
      <c r="E204">
        <f t="shared" ref="E204" si="332">E202</f>
        <v>1.01</v>
      </c>
      <c r="F204">
        <f t="shared" ref="F204:BQ204" si="333">F202</f>
        <v>1.01</v>
      </c>
      <c r="G204">
        <f t="shared" si="333"/>
        <v>0.99250000000000005</v>
      </c>
      <c r="H204">
        <f t="shared" si="333"/>
        <v>1.01</v>
      </c>
      <c r="I204">
        <f t="shared" si="333"/>
        <v>1.01</v>
      </c>
      <c r="J204">
        <f t="shared" si="333"/>
        <v>0.99250000000000005</v>
      </c>
      <c r="K204">
        <f t="shared" si="333"/>
        <v>0.99250000000000005</v>
      </c>
      <c r="L204">
        <f t="shared" si="333"/>
        <v>1.01</v>
      </c>
      <c r="M204">
        <f t="shared" si="333"/>
        <v>1.01</v>
      </c>
      <c r="N204">
        <f t="shared" si="333"/>
        <v>1.01</v>
      </c>
      <c r="O204">
        <f t="shared" si="333"/>
        <v>1.01</v>
      </c>
      <c r="P204">
        <f t="shared" si="333"/>
        <v>1.01</v>
      </c>
      <c r="Q204">
        <f t="shared" si="333"/>
        <v>1.01</v>
      </c>
      <c r="R204">
        <f t="shared" si="333"/>
        <v>0.99250000000000005</v>
      </c>
      <c r="S204">
        <f t="shared" si="333"/>
        <v>0.99250000000000005</v>
      </c>
      <c r="T204">
        <f t="shared" si="333"/>
        <v>1.01</v>
      </c>
      <c r="U204">
        <f t="shared" si="333"/>
        <v>1.01</v>
      </c>
      <c r="V204">
        <f t="shared" si="333"/>
        <v>1.01</v>
      </c>
      <c r="W204">
        <f t="shared" si="333"/>
        <v>1.0175000000000001</v>
      </c>
      <c r="X204">
        <f t="shared" si="333"/>
        <v>1.01</v>
      </c>
      <c r="Y204">
        <f t="shared" si="333"/>
        <v>1.01</v>
      </c>
      <c r="Z204">
        <f t="shared" si="333"/>
        <v>1.01</v>
      </c>
      <c r="AA204">
        <f t="shared" si="333"/>
        <v>0.99250000000000005</v>
      </c>
      <c r="AB204">
        <f t="shared" si="333"/>
        <v>1.01</v>
      </c>
      <c r="AC204">
        <f t="shared" si="333"/>
        <v>1.01</v>
      </c>
      <c r="AD204">
        <f t="shared" si="333"/>
        <v>1.01</v>
      </c>
      <c r="AE204">
        <f t="shared" si="333"/>
        <v>1.01</v>
      </c>
      <c r="AF204">
        <f t="shared" si="333"/>
        <v>1.01</v>
      </c>
      <c r="AG204">
        <f t="shared" si="333"/>
        <v>1.01</v>
      </c>
      <c r="AH204">
        <f t="shared" si="333"/>
        <v>1.01</v>
      </c>
      <c r="AI204">
        <f t="shared" si="333"/>
        <v>1.01</v>
      </c>
      <c r="AJ204">
        <f t="shared" si="333"/>
        <v>1.01</v>
      </c>
      <c r="AK204">
        <f t="shared" si="333"/>
        <v>1.0175000000000001</v>
      </c>
      <c r="AL204">
        <f t="shared" si="333"/>
        <v>1.0175000000000001</v>
      </c>
      <c r="AM204">
        <f t="shared" si="333"/>
        <v>1.01</v>
      </c>
      <c r="AN204">
        <f t="shared" si="333"/>
        <v>0.99250000000000005</v>
      </c>
      <c r="AO204">
        <f t="shared" si="333"/>
        <v>1.01</v>
      </c>
      <c r="AP204">
        <f t="shared" si="333"/>
        <v>1.0175000000000001</v>
      </c>
      <c r="AQ204">
        <f t="shared" si="333"/>
        <v>1.0175000000000001</v>
      </c>
      <c r="AR204">
        <f t="shared" si="333"/>
        <v>1.01</v>
      </c>
      <c r="AS204">
        <f t="shared" si="333"/>
        <v>1.01</v>
      </c>
      <c r="AT204">
        <f t="shared" si="333"/>
        <v>1.0175000000000001</v>
      </c>
      <c r="AU204">
        <f t="shared" si="333"/>
        <v>0.99250000000000005</v>
      </c>
      <c r="AV204">
        <f t="shared" si="333"/>
        <v>0.99250000000000005</v>
      </c>
      <c r="AW204">
        <f t="shared" si="333"/>
        <v>1.01</v>
      </c>
      <c r="AX204">
        <f t="shared" si="333"/>
        <v>1.01</v>
      </c>
      <c r="AY204">
        <f t="shared" si="333"/>
        <v>1.01</v>
      </c>
      <c r="AZ204">
        <f t="shared" si="333"/>
        <v>1.01</v>
      </c>
      <c r="BA204">
        <f t="shared" si="333"/>
        <v>1.01</v>
      </c>
      <c r="BB204">
        <f t="shared" si="333"/>
        <v>1.0175000000000001</v>
      </c>
      <c r="BC204">
        <f t="shared" si="333"/>
        <v>1.01</v>
      </c>
      <c r="BD204">
        <f t="shared" si="333"/>
        <v>1.01</v>
      </c>
      <c r="BE204">
        <f t="shared" si="333"/>
        <v>1.01</v>
      </c>
      <c r="BF204">
        <f t="shared" si="333"/>
        <v>1.01</v>
      </c>
      <c r="BG204">
        <f t="shared" si="333"/>
        <v>1.01</v>
      </c>
      <c r="BH204">
        <f t="shared" si="333"/>
        <v>0.99250000000000005</v>
      </c>
      <c r="BI204">
        <f t="shared" si="333"/>
        <v>1.0175000000000001</v>
      </c>
      <c r="BJ204">
        <f t="shared" si="333"/>
        <v>1.01</v>
      </c>
      <c r="BK204">
        <f t="shared" si="333"/>
        <v>1.01</v>
      </c>
      <c r="BL204">
        <f t="shared" si="333"/>
        <v>1.01</v>
      </c>
      <c r="BM204">
        <f t="shared" si="333"/>
        <v>1.0175000000000001</v>
      </c>
      <c r="BN204">
        <f t="shared" si="333"/>
        <v>1.01</v>
      </c>
      <c r="BO204">
        <f t="shared" si="333"/>
        <v>1.01</v>
      </c>
      <c r="BP204">
        <f t="shared" si="333"/>
        <v>1.01</v>
      </c>
      <c r="BQ204">
        <f t="shared" si="333"/>
        <v>1.01</v>
      </c>
      <c r="BR204">
        <f t="shared" ref="BR204:CZ204" si="334">BR202</f>
        <v>1.01</v>
      </c>
      <c r="BS204">
        <f t="shared" si="334"/>
        <v>1.0175000000000001</v>
      </c>
      <c r="BT204">
        <f t="shared" si="334"/>
        <v>1.0175000000000001</v>
      </c>
      <c r="BU204">
        <f t="shared" si="334"/>
        <v>0.99250000000000005</v>
      </c>
      <c r="BV204">
        <f t="shared" si="334"/>
        <v>1.01</v>
      </c>
      <c r="BW204">
        <f t="shared" si="334"/>
        <v>1.01</v>
      </c>
      <c r="BX204">
        <f t="shared" si="334"/>
        <v>1.01</v>
      </c>
      <c r="BY204">
        <f t="shared" si="334"/>
        <v>1.01</v>
      </c>
      <c r="BZ204">
        <f t="shared" si="334"/>
        <v>1.01</v>
      </c>
      <c r="CA204">
        <f t="shared" si="334"/>
        <v>1.01</v>
      </c>
      <c r="CB204">
        <f t="shared" si="334"/>
        <v>1.01</v>
      </c>
      <c r="CC204">
        <f t="shared" si="334"/>
        <v>1.01</v>
      </c>
      <c r="CD204">
        <f t="shared" si="334"/>
        <v>1.01</v>
      </c>
      <c r="CE204">
        <f t="shared" si="334"/>
        <v>1.0175000000000001</v>
      </c>
      <c r="CF204">
        <f t="shared" si="334"/>
        <v>1.01</v>
      </c>
      <c r="CG204">
        <f t="shared" si="334"/>
        <v>1.01</v>
      </c>
      <c r="CH204">
        <f t="shared" si="334"/>
        <v>1.01</v>
      </c>
      <c r="CI204">
        <f t="shared" si="334"/>
        <v>1.01</v>
      </c>
      <c r="CJ204">
        <f t="shared" si="334"/>
        <v>1.0175000000000001</v>
      </c>
      <c r="CK204">
        <f t="shared" si="334"/>
        <v>1.01</v>
      </c>
      <c r="CL204">
        <f t="shared" si="334"/>
        <v>1.01</v>
      </c>
      <c r="CM204">
        <f t="shared" si="334"/>
        <v>1.01</v>
      </c>
      <c r="CN204">
        <f t="shared" si="334"/>
        <v>0.99250000000000005</v>
      </c>
      <c r="CO204">
        <f t="shared" si="334"/>
        <v>1.0175000000000001</v>
      </c>
      <c r="CP204">
        <f t="shared" si="334"/>
        <v>1.01</v>
      </c>
      <c r="CQ204">
        <f t="shared" si="334"/>
        <v>1.01</v>
      </c>
      <c r="CR204">
        <f t="shared" si="334"/>
        <v>1.0175000000000001</v>
      </c>
      <c r="CS204">
        <f t="shared" si="334"/>
        <v>1.01</v>
      </c>
      <c r="CT204">
        <f t="shared" si="334"/>
        <v>1.01</v>
      </c>
      <c r="CU204">
        <f t="shared" si="334"/>
        <v>1.01</v>
      </c>
      <c r="CV204">
        <f t="shared" si="334"/>
        <v>1.01</v>
      </c>
      <c r="CW204">
        <f t="shared" si="334"/>
        <v>1.0175000000000001</v>
      </c>
      <c r="CX204">
        <f t="shared" si="334"/>
        <v>1.0175000000000001</v>
      </c>
      <c r="CY204">
        <f t="shared" si="334"/>
        <v>1.01</v>
      </c>
      <c r="CZ204">
        <f t="shared" si="334"/>
        <v>1.01</v>
      </c>
    </row>
    <row r="205" spans="4:104" x14ac:dyDescent="0.25">
      <c r="D205">
        <v>81</v>
      </c>
      <c r="E205" cm="1">
        <f t="array" ref="E205">marketImpact()/12 + 1</f>
        <v>1.01</v>
      </c>
      <c r="F205" cm="1">
        <f t="array" ref="F205">marketImpact()/12 + 1</f>
        <v>1.01</v>
      </c>
      <c r="G205" cm="1">
        <f t="array" ref="G205">marketImpact()/12 + 1</f>
        <v>1.0175000000000001</v>
      </c>
      <c r="H205" cm="1">
        <f t="array" ref="H205">marketImpact()/12 + 1</f>
        <v>1.01</v>
      </c>
      <c r="I205" cm="1">
        <f t="array" ref="I205">marketImpact()/12 + 1</f>
        <v>1.01</v>
      </c>
      <c r="J205" cm="1">
        <f t="array" ref="J205">marketImpact()/12 + 1</f>
        <v>1.0175000000000001</v>
      </c>
      <c r="K205" cm="1">
        <f t="array" ref="K205">marketImpact()/12 + 1</f>
        <v>0.99250000000000005</v>
      </c>
      <c r="L205" cm="1">
        <f t="array" ref="L205">marketImpact()/12 + 1</f>
        <v>1.01</v>
      </c>
      <c r="M205" cm="1">
        <f t="array" ref="M205">marketImpact()/12 + 1</f>
        <v>1.0175000000000001</v>
      </c>
      <c r="N205" cm="1">
        <f t="array" ref="N205">marketImpact()/12 + 1</f>
        <v>1.01</v>
      </c>
      <c r="O205" cm="1">
        <f t="array" ref="O205">marketImpact()/12 + 1</f>
        <v>1.01</v>
      </c>
      <c r="P205" cm="1">
        <f t="array" ref="P205">marketImpact()/12 + 1</f>
        <v>1.01</v>
      </c>
      <c r="Q205" cm="1">
        <f t="array" ref="Q205">marketImpact()/12 + 1</f>
        <v>1.01</v>
      </c>
      <c r="R205" cm="1">
        <f t="array" ref="R205">marketImpact()/12 + 1</f>
        <v>1.01</v>
      </c>
      <c r="S205" cm="1">
        <f t="array" ref="S205">marketImpact()/12 + 1</f>
        <v>1.01</v>
      </c>
      <c r="T205" cm="1">
        <f t="array" ref="T205">marketImpact()/12 + 1</f>
        <v>1.01</v>
      </c>
      <c r="U205" cm="1">
        <f t="array" ref="U205">marketImpact()/12 + 1</f>
        <v>1.0175000000000001</v>
      </c>
      <c r="V205" cm="1">
        <f t="array" ref="V205">marketImpact()/12 + 1</f>
        <v>1.01</v>
      </c>
      <c r="W205" cm="1">
        <f t="array" ref="W205">marketImpact()/12 + 1</f>
        <v>1.01</v>
      </c>
      <c r="X205" cm="1">
        <f t="array" ref="X205">marketImpact()/12 + 1</f>
        <v>1.01</v>
      </c>
      <c r="Y205" cm="1">
        <f t="array" ref="Y205">marketImpact()/12 + 1</f>
        <v>0.99250000000000005</v>
      </c>
      <c r="Z205" cm="1">
        <f t="array" ref="Z205">marketImpact()/12 + 1</f>
        <v>0.99250000000000005</v>
      </c>
      <c r="AA205" cm="1">
        <f t="array" ref="AA205">marketImpact()/12 + 1</f>
        <v>1.0175000000000001</v>
      </c>
      <c r="AB205" cm="1">
        <f t="array" ref="AB205">marketImpact()/12 + 1</f>
        <v>1.0175000000000001</v>
      </c>
      <c r="AC205" cm="1">
        <f t="array" ref="AC205">marketImpact()/12 + 1</f>
        <v>1.01</v>
      </c>
      <c r="AD205" cm="1">
        <f t="array" ref="AD205">marketImpact()/12 + 1</f>
        <v>1.0175000000000001</v>
      </c>
      <c r="AE205" cm="1">
        <f t="array" ref="AE205">marketImpact()/12 + 1</f>
        <v>1.01</v>
      </c>
      <c r="AF205" cm="1">
        <f t="array" ref="AF205">marketImpact()/12 + 1</f>
        <v>1.0175000000000001</v>
      </c>
      <c r="AG205" cm="1">
        <f t="array" ref="AG205">marketImpact()/12 + 1</f>
        <v>1.01</v>
      </c>
      <c r="AH205" cm="1">
        <f t="array" ref="AH205">marketImpact()/12 + 1</f>
        <v>1.01</v>
      </c>
      <c r="AI205" cm="1">
        <f t="array" ref="AI205">marketImpact()/12 + 1</f>
        <v>1.01</v>
      </c>
      <c r="AJ205" cm="1">
        <f t="array" ref="AJ205">marketImpact()/12 + 1</f>
        <v>1.01</v>
      </c>
      <c r="AK205" cm="1">
        <f t="array" ref="AK205">marketImpact()/12 + 1</f>
        <v>1.01</v>
      </c>
      <c r="AL205" cm="1">
        <f t="array" ref="AL205">marketImpact()/12 + 1</f>
        <v>0.99250000000000005</v>
      </c>
      <c r="AM205" cm="1">
        <f t="array" ref="AM205">marketImpact()/12 + 1</f>
        <v>1.01</v>
      </c>
      <c r="AN205" cm="1">
        <f t="array" ref="AN205">marketImpact()/12 + 1</f>
        <v>1.01</v>
      </c>
      <c r="AO205" cm="1">
        <f t="array" ref="AO205">marketImpact()/12 + 1</f>
        <v>1.01</v>
      </c>
      <c r="AP205" cm="1">
        <f t="array" ref="AP205">marketImpact()/12 + 1</f>
        <v>1.0175000000000001</v>
      </c>
      <c r="AQ205" cm="1">
        <f t="array" ref="AQ205">marketImpact()/12 + 1</f>
        <v>0.99250000000000005</v>
      </c>
      <c r="AR205" cm="1">
        <f t="array" ref="AR205">marketImpact()/12 + 1</f>
        <v>1.01</v>
      </c>
      <c r="AS205" cm="1">
        <f t="array" ref="AS205">marketImpact()/12 + 1</f>
        <v>1.01</v>
      </c>
      <c r="AT205" cm="1">
        <f t="array" ref="AT205">marketImpact()/12 + 1</f>
        <v>1.01</v>
      </c>
      <c r="AU205" cm="1">
        <f t="array" ref="AU205">marketImpact()/12 + 1</f>
        <v>1.01</v>
      </c>
      <c r="AV205" cm="1">
        <f t="array" ref="AV205">marketImpact()/12 + 1</f>
        <v>1.01</v>
      </c>
      <c r="AW205" cm="1">
        <f t="array" ref="AW205">marketImpact()/12 + 1</f>
        <v>1.01</v>
      </c>
      <c r="AX205" cm="1">
        <f t="array" ref="AX205">marketImpact()/12 + 1</f>
        <v>1.01</v>
      </c>
      <c r="AY205" cm="1">
        <f t="array" ref="AY205">marketImpact()/12 + 1</f>
        <v>1.0175000000000001</v>
      </c>
      <c r="AZ205" cm="1">
        <f t="array" ref="AZ205">marketImpact()/12 + 1</f>
        <v>1.01</v>
      </c>
      <c r="BA205" cm="1">
        <f t="array" ref="BA205">marketImpact()/12 + 1</f>
        <v>1.01</v>
      </c>
      <c r="BB205" cm="1">
        <f t="array" ref="BB205">marketImpact()/12 + 1</f>
        <v>1.01</v>
      </c>
      <c r="BC205" cm="1">
        <f t="array" ref="BC205">marketImpact()/12 + 1</f>
        <v>0.99250000000000005</v>
      </c>
      <c r="BD205" cm="1">
        <f t="array" ref="BD205">marketImpact()/12 + 1</f>
        <v>1.01</v>
      </c>
      <c r="BE205" cm="1">
        <f t="array" ref="BE205">marketImpact()/12 + 1</f>
        <v>1.01</v>
      </c>
      <c r="BF205" cm="1">
        <f t="array" ref="BF205">marketImpact()/12 + 1</f>
        <v>1.01</v>
      </c>
      <c r="BG205" cm="1">
        <f t="array" ref="BG205">marketImpact()/12 + 1</f>
        <v>1.01</v>
      </c>
      <c r="BH205" cm="1">
        <f t="array" ref="BH205">marketImpact()/12 + 1</f>
        <v>1.0175000000000001</v>
      </c>
      <c r="BI205" cm="1">
        <f t="array" ref="BI205">marketImpact()/12 + 1</f>
        <v>1.01</v>
      </c>
      <c r="BJ205" cm="1">
        <f t="array" ref="BJ205">marketImpact()/12 + 1</f>
        <v>1.01</v>
      </c>
      <c r="BK205" cm="1">
        <f t="array" ref="BK205">marketImpact()/12 + 1</f>
        <v>1.01</v>
      </c>
      <c r="BL205" cm="1">
        <f t="array" ref="BL205">marketImpact()/12 + 1</f>
        <v>0.99250000000000005</v>
      </c>
      <c r="BM205" cm="1">
        <f t="array" ref="BM205">marketImpact()/12 + 1</f>
        <v>1.01</v>
      </c>
      <c r="BN205" cm="1">
        <f t="array" ref="BN205">marketImpact()/12 + 1</f>
        <v>1.01</v>
      </c>
      <c r="BO205" cm="1">
        <f t="array" ref="BO205">marketImpact()/12 + 1</f>
        <v>1.0175000000000001</v>
      </c>
      <c r="BP205" cm="1">
        <f t="array" ref="BP205">marketImpact()/12 + 1</f>
        <v>1.01</v>
      </c>
      <c r="BQ205" cm="1">
        <f t="array" ref="BQ205">marketImpact()/12 + 1</f>
        <v>1.01</v>
      </c>
      <c r="BR205" cm="1">
        <f t="array" ref="BR205">marketImpact()/12 + 1</f>
        <v>1.01</v>
      </c>
      <c r="BS205" cm="1">
        <f t="array" ref="BS205">marketImpact()/12 + 1</f>
        <v>1.01</v>
      </c>
      <c r="BT205" cm="1">
        <f t="array" ref="BT205">marketImpact()/12 + 1</f>
        <v>0.99250000000000005</v>
      </c>
      <c r="BU205" cm="1">
        <f t="array" ref="BU205">marketImpact()/12 + 1</f>
        <v>1.01</v>
      </c>
      <c r="BV205" cm="1">
        <f t="array" ref="BV205">marketImpact()/12 + 1</f>
        <v>1.01</v>
      </c>
      <c r="BW205" cm="1">
        <f t="array" ref="BW205">marketImpact()/12 + 1</f>
        <v>1.01</v>
      </c>
      <c r="BX205" cm="1">
        <f t="array" ref="BX205">marketImpact()/12 + 1</f>
        <v>1.01</v>
      </c>
      <c r="BY205" cm="1">
        <f t="array" ref="BY205">marketImpact()/12 + 1</f>
        <v>1.0175000000000001</v>
      </c>
      <c r="BZ205" cm="1">
        <f t="array" ref="BZ205">marketImpact()/12 + 1</f>
        <v>1.01</v>
      </c>
      <c r="CA205" cm="1">
        <f t="array" ref="CA205">marketImpact()/12 + 1</f>
        <v>1.01</v>
      </c>
      <c r="CB205" cm="1">
        <f t="array" ref="CB205">marketImpact()/12 + 1</f>
        <v>1.01</v>
      </c>
      <c r="CC205" cm="1">
        <f t="array" ref="CC205">marketImpact()/12 + 1</f>
        <v>1.01</v>
      </c>
      <c r="CD205" cm="1">
        <f t="array" ref="CD205">marketImpact()/12 + 1</f>
        <v>1.01</v>
      </c>
      <c r="CE205" cm="1">
        <f t="array" ref="CE205">marketImpact()/12 + 1</f>
        <v>1.01</v>
      </c>
      <c r="CF205" cm="1">
        <f t="array" ref="CF205">marketImpact()/12 + 1</f>
        <v>1.01</v>
      </c>
      <c r="CG205" cm="1">
        <f t="array" ref="CG205">marketImpact()/12 + 1</f>
        <v>1.01</v>
      </c>
      <c r="CH205" cm="1">
        <f t="array" ref="CH205">marketImpact()/12 + 1</f>
        <v>1.01</v>
      </c>
      <c r="CI205" cm="1">
        <f t="array" ref="CI205">marketImpact()/12 + 1</f>
        <v>1.0175000000000001</v>
      </c>
      <c r="CJ205" cm="1">
        <f t="array" ref="CJ205">marketImpact()/12 + 1</f>
        <v>1.01</v>
      </c>
      <c r="CK205" cm="1">
        <f t="array" ref="CK205">marketImpact()/12 + 1</f>
        <v>1.0175000000000001</v>
      </c>
      <c r="CL205" cm="1">
        <f t="array" ref="CL205">marketImpact()/12 + 1</f>
        <v>1.01</v>
      </c>
      <c r="CM205" cm="1">
        <f t="array" ref="CM205">marketImpact()/12 + 1</f>
        <v>1.0175000000000001</v>
      </c>
      <c r="CN205" cm="1">
        <f t="array" ref="CN205">marketImpact()/12 + 1</f>
        <v>1.0175000000000001</v>
      </c>
      <c r="CO205" cm="1">
        <f t="array" ref="CO205">marketImpact()/12 + 1</f>
        <v>1.01</v>
      </c>
      <c r="CP205" cm="1">
        <f t="array" ref="CP205">marketImpact()/12 + 1</f>
        <v>1.01</v>
      </c>
      <c r="CQ205" cm="1">
        <f t="array" ref="CQ205">marketImpact()/12 + 1</f>
        <v>1.0175000000000001</v>
      </c>
      <c r="CR205" cm="1">
        <f t="array" ref="CR205">marketImpact()/12 + 1</f>
        <v>1.01</v>
      </c>
      <c r="CS205" cm="1">
        <f t="array" ref="CS205">marketImpact()/12 + 1</f>
        <v>1.01</v>
      </c>
      <c r="CT205" cm="1">
        <f t="array" ref="CT205">marketImpact()/12 + 1</f>
        <v>0.99250000000000005</v>
      </c>
      <c r="CU205" cm="1">
        <f t="array" ref="CU205">marketImpact()/12 + 1</f>
        <v>1.0175000000000001</v>
      </c>
      <c r="CV205" cm="1">
        <f t="array" ref="CV205">marketImpact()/12 + 1</f>
        <v>1.01</v>
      </c>
      <c r="CW205" cm="1">
        <f t="array" ref="CW205">marketImpact()/12 + 1</f>
        <v>1.01</v>
      </c>
      <c r="CX205" cm="1">
        <f t="array" ref="CX205">marketImpact()/12 + 1</f>
        <v>1.01</v>
      </c>
      <c r="CY205" cm="1">
        <f t="array" ref="CY205">marketImpact()/12 + 1</f>
        <v>1.01</v>
      </c>
      <c r="CZ205" cm="1">
        <f t="array" ref="CZ205">marketImpact()/12 + 1</f>
        <v>1.01</v>
      </c>
    </row>
    <row r="206" spans="4:104" x14ac:dyDescent="0.25">
      <c r="D206">
        <v>82</v>
      </c>
      <c r="E206">
        <f t="shared" ref="E206:BP206" si="335">E205</f>
        <v>1.01</v>
      </c>
      <c r="F206">
        <f t="shared" si="335"/>
        <v>1.01</v>
      </c>
      <c r="G206">
        <f t="shared" si="335"/>
        <v>1.0175000000000001</v>
      </c>
      <c r="H206">
        <f t="shared" si="335"/>
        <v>1.01</v>
      </c>
      <c r="I206">
        <f t="shared" si="335"/>
        <v>1.01</v>
      </c>
      <c r="J206">
        <f t="shared" si="335"/>
        <v>1.0175000000000001</v>
      </c>
      <c r="K206">
        <f t="shared" si="335"/>
        <v>0.99250000000000005</v>
      </c>
      <c r="L206">
        <f t="shared" si="335"/>
        <v>1.01</v>
      </c>
      <c r="M206">
        <f t="shared" si="335"/>
        <v>1.0175000000000001</v>
      </c>
      <c r="N206">
        <f t="shared" si="335"/>
        <v>1.01</v>
      </c>
      <c r="O206">
        <f t="shared" si="335"/>
        <v>1.01</v>
      </c>
      <c r="P206">
        <f t="shared" si="335"/>
        <v>1.01</v>
      </c>
      <c r="Q206">
        <f t="shared" si="335"/>
        <v>1.01</v>
      </c>
      <c r="R206">
        <f t="shared" si="335"/>
        <v>1.01</v>
      </c>
      <c r="S206">
        <f t="shared" si="335"/>
        <v>1.01</v>
      </c>
      <c r="T206">
        <f t="shared" si="335"/>
        <v>1.01</v>
      </c>
      <c r="U206">
        <f t="shared" si="335"/>
        <v>1.0175000000000001</v>
      </c>
      <c r="V206">
        <f t="shared" si="335"/>
        <v>1.01</v>
      </c>
      <c r="W206">
        <f t="shared" si="335"/>
        <v>1.01</v>
      </c>
      <c r="X206">
        <f t="shared" si="335"/>
        <v>1.01</v>
      </c>
      <c r="Y206">
        <f t="shared" si="335"/>
        <v>0.99250000000000005</v>
      </c>
      <c r="Z206">
        <f t="shared" si="335"/>
        <v>0.99250000000000005</v>
      </c>
      <c r="AA206">
        <f t="shared" si="335"/>
        <v>1.0175000000000001</v>
      </c>
      <c r="AB206">
        <f t="shared" si="335"/>
        <v>1.0175000000000001</v>
      </c>
      <c r="AC206">
        <f t="shared" si="335"/>
        <v>1.01</v>
      </c>
      <c r="AD206">
        <f t="shared" si="335"/>
        <v>1.0175000000000001</v>
      </c>
      <c r="AE206">
        <f t="shared" si="335"/>
        <v>1.01</v>
      </c>
      <c r="AF206">
        <f t="shared" si="335"/>
        <v>1.0175000000000001</v>
      </c>
      <c r="AG206">
        <f t="shared" si="335"/>
        <v>1.01</v>
      </c>
      <c r="AH206">
        <f t="shared" si="335"/>
        <v>1.01</v>
      </c>
      <c r="AI206">
        <f t="shared" si="335"/>
        <v>1.01</v>
      </c>
      <c r="AJ206">
        <f t="shared" si="335"/>
        <v>1.01</v>
      </c>
      <c r="AK206">
        <f t="shared" si="335"/>
        <v>1.01</v>
      </c>
      <c r="AL206">
        <f t="shared" si="335"/>
        <v>0.99250000000000005</v>
      </c>
      <c r="AM206">
        <f t="shared" si="335"/>
        <v>1.01</v>
      </c>
      <c r="AN206">
        <f t="shared" si="335"/>
        <v>1.01</v>
      </c>
      <c r="AO206">
        <f t="shared" si="335"/>
        <v>1.01</v>
      </c>
      <c r="AP206">
        <f t="shared" si="335"/>
        <v>1.0175000000000001</v>
      </c>
      <c r="AQ206">
        <f t="shared" si="335"/>
        <v>0.99250000000000005</v>
      </c>
      <c r="AR206">
        <f t="shared" si="335"/>
        <v>1.01</v>
      </c>
      <c r="AS206">
        <f t="shared" si="335"/>
        <v>1.01</v>
      </c>
      <c r="AT206">
        <f t="shared" si="335"/>
        <v>1.01</v>
      </c>
      <c r="AU206">
        <f t="shared" si="335"/>
        <v>1.01</v>
      </c>
      <c r="AV206">
        <f t="shared" si="335"/>
        <v>1.01</v>
      </c>
      <c r="AW206">
        <f t="shared" si="335"/>
        <v>1.01</v>
      </c>
      <c r="AX206">
        <f t="shared" si="335"/>
        <v>1.01</v>
      </c>
      <c r="AY206">
        <f t="shared" si="335"/>
        <v>1.0175000000000001</v>
      </c>
      <c r="AZ206">
        <f t="shared" si="335"/>
        <v>1.01</v>
      </c>
      <c r="BA206">
        <f t="shared" si="335"/>
        <v>1.01</v>
      </c>
      <c r="BB206">
        <f t="shared" si="335"/>
        <v>1.01</v>
      </c>
      <c r="BC206">
        <f t="shared" si="335"/>
        <v>0.99250000000000005</v>
      </c>
      <c r="BD206">
        <f t="shared" si="335"/>
        <v>1.01</v>
      </c>
      <c r="BE206">
        <f t="shared" si="335"/>
        <v>1.01</v>
      </c>
      <c r="BF206">
        <f t="shared" si="335"/>
        <v>1.01</v>
      </c>
      <c r="BG206">
        <f t="shared" si="335"/>
        <v>1.01</v>
      </c>
      <c r="BH206">
        <f t="shared" si="335"/>
        <v>1.0175000000000001</v>
      </c>
      <c r="BI206">
        <f t="shared" si="335"/>
        <v>1.01</v>
      </c>
      <c r="BJ206">
        <f t="shared" si="335"/>
        <v>1.01</v>
      </c>
      <c r="BK206">
        <f t="shared" si="335"/>
        <v>1.01</v>
      </c>
      <c r="BL206">
        <f t="shared" si="335"/>
        <v>0.99250000000000005</v>
      </c>
      <c r="BM206">
        <f t="shared" si="335"/>
        <v>1.01</v>
      </c>
      <c r="BN206">
        <f t="shared" si="335"/>
        <v>1.01</v>
      </c>
      <c r="BO206">
        <f t="shared" si="335"/>
        <v>1.0175000000000001</v>
      </c>
      <c r="BP206">
        <f t="shared" si="335"/>
        <v>1.01</v>
      </c>
      <c r="BQ206">
        <f t="shared" ref="BQ206:CZ206" si="336">BQ205</f>
        <v>1.01</v>
      </c>
      <c r="BR206">
        <f t="shared" si="336"/>
        <v>1.01</v>
      </c>
      <c r="BS206">
        <f t="shared" si="336"/>
        <v>1.01</v>
      </c>
      <c r="BT206">
        <f t="shared" si="336"/>
        <v>0.99250000000000005</v>
      </c>
      <c r="BU206">
        <f t="shared" si="336"/>
        <v>1.01</v>
      </c>
      <c r="BV206">
        <f t="shared" si="336"/>
        <v>1.01</v>
      </c>
      <c r="BW206">
        <f t="shared" si="336"/>
        <v>1.01</v>
      </c>
      <c r="BX206">
        <f t="shared" si="336"/>
        <v>1.01</v>
      </c>
      <c r="BY206">
        <f t="shared" si="336"/>
        <v>1.0175000000000001</v>
      </c>
      <c r="BZ206">
        <f t="shared" si="336"/>
        <v>1.01</v>
      </c>
      <c r="CA206">
        <f t="shared" si="336"/>
        <v>1.01</v>
      </c>
      <c r="CB206">
        <f t="shared" si="336"/>
        <v>1.01</v>
      </c>
      <c r="CC206">
        <f t="shared" si="336"/>
        <v>1.01</v>
      </c>
      <c r="CD206">
        <f t="shared" si="336"/>
        <v>1.01</v>
      </c>
      <c r="CE206">
        <f t="shared" si="336"/>
        <v>1.01</v>
      </c>
      <c r="CF206">
        <f t="shared" si="336"/>
        <v>1.01</v>
      </c>
      <c r="CG206">
        <f t="shared" si="336"/>
        <v>1.01</v>
      </c>
      <c r="CH206">
        <f t="shared" si="336"/>
        <v>1.01</v>
      </c>
      <c r="CI206">
        <f t="shared" si="336"/>
        <v>1.0175000000000001</v>
      </c>
      <c r="CJ206">
        <f t="shared" si="336"/>
        <v>1.01</v>
      </c>
      <c r="CK206">
        <f t="shared" si="336"/>
        <v>1.0175000000000001</v>
      </c>
      <c r="CL206">
        <f t="shared" si="336"/>
        <v>1.01</v>
      </c>
      <c r="CM206">
        <f t="shared" si="336"/>
        <v>1.0175000000000001</v>
      </c>
      <c r="CN206">
        <f t="shared" si="336"/>
        <v>1.0175000000000001</v>
      </c>
      <c r="CO206">
        <f t="shared" si="336"/>
        <v>1.01</v>
      </c>
      <c r="CP206">
        <f t="shared" si="336"/>
        <v>1.01</v>
      </c>
      <c r="CQ206">
        <f t="shared" si="336"/>
        <v>1.0175000000000001</v>
      </c>
      <c r="CR206">
        <f t="shared" si="336"/>
        <v>1.01</v>
      </c>
      <c r="CS206">
        <f t="shared" si="336"/>
        <v>1.01</v>
      </c>
      <c r="CT206">
        <f t="shared" si="336"/>
        <v>0.99250000000000005</v>
      </c>
      <c r="CU206">
        <f t="shared" si="336"/>
        <v>1.0175000000000001</v>
      </c>
      <c r="CV206">
        <f t="shared" si="336"/>
        <v>1.01</v>
      </c>
      <c r="CW206">
        <f t="shared" si="336"/>
        <v>1.01</v>
      </c>
      <c r="CX206">
        <f t="shared" si="336"/>
        <v>1.01</v>
      </c>
      <c r="CY206">
        <f t="shared" si="336"/>
        <v>1.01</v>
      </c>
      <c r="CZ206">
        <f t="shared" si="336"/>
        <v>1.01</v>
      </c>
    </row>
    <row r="207" spans="4:104" x14ac:dyDescent="0.25">
      <c r="D207">
        <v>83</v>
      </c>
      <c r="E207">
        <f t="shared" ref="E207" si="337">E205</f>
        <v>1.01</v>
      </c>
      <c r="F207">
        <f t="shared" ref="F207:BQ207" si="338">F205</f>
        <v>1.01</v>
      </c>
      <c r="G207">
        <f t="shared" si="338"/>
        <v>1.0175000000000001</v>
      </c>
      <c r="H207">
        <f t="shared" si="338"/>
        <v>1.01</v>
      </c>
      <c r="I207">
        <f t="shared" si="338"/>
        <v>1.01</v>
      </c>
      <c r="J207">
        <f t="shared" si="338"/>
        <v>1.0175000000000001</v>
      </c>
      <c r="K207">
        <f t="shared" si="338"/>
        <v>0.99250000000000005</v>
      </c>
      <c r="L207">
        <f t="shared" si="338"/>
        <v>1.01</v>
      </c>
      <c r="M207">
        <f t="shared" si="338"/>
        <v>1.0175000000000001</v>
      </c>
      <c r="N207">
        <f t="shared" si="338"/>
        <v>1.01</v>
      </c>
      <c r="O207">
        <f t="shared" si="338"/>
        <v>1.01</v>
      </c>
      <c r="P207">
        <f t="shared" si="338"/>
        <v>1.01</v>
      </c>
      <c r="Q207">
        <f t="shared" si="338"/>
        <v>1.01</v>
      </c>
      <c r="R207">
        <f t="shared" si="338"/>
        <v>1.01</v>
      </c>
      <c r="S207">
        <f t="shared" si="338"/>
        <v>1.01</v>
      </c>
      <c r="T207">
        <f t="shared" si="338"/>
        <v>1.01</v>
      </c>
      <c r="U207">
        <f t="shared" si="338"/>
        <v>1.0175000000000001</v>
      </c>
      <c r="V207">
        <f t="shared" si="338"/>
        <v>1.01</v>
      </c>
      <c r="W207">
        <f t="shared" si="338"/>
        <v>1.01</v>
      </c>
      <c r="X207">
        <f t="shared" si="338"/>
        <v>1.01</v>
      </c>
      <c r="Y207">
        <f t="shared" si="338"/>
        <v>0.99250000000000005</v>
      </c>
      <c r="Z207">
        <f t="shared" si="338"/>
        <v>0.99250000000000005</v>
      </c>
      <c r="AA207">
        <f t="shared" si="338"/>
        <v>1.0175000000000001</v>
      </c>
      <c r="AB207">
        <f t="shared" si="338"/>
        <v>1.0175000000000001</v>
      </c>
      <c r="AC207">
        <f t="shared" si="338"/>
        <v>1.01</v>
      </c>
      <c r="AD207">
        <f t="shared" si="338"/>
        <v>1.0175000000000001</v>
      </c>
      <c r="AE207">
        <f t="shared" si="338"/>
        <v>1.01</v>
      </c>
      <c r="AF207">
        <f t="shared" si="338"/>
        <v>1.0175000000000001</v>
      </c>
      <c r="AG207">
        <f t="shared" si="338"/>
        <v>1.01</v>
      </c>
      <c r="AH207">
        <f t="shared" si="338"/>
        <v>1.01</v>
      </c>
      <c r="AI207">
        <f t="shared" si="338"/>
        <v>1.01</v>
      </c>
      <c r="AJ207">
        <f t="shared" si="338"/>
        <v>1.01</v>
      </c>
      <c r="AK207">
        <f t="shared" si="338"/>
        <v>1.01</v>
      </c>
      <c r="AL207">
        <f t="shared" si="338"/>
        <v>0.99250000000000005</v>
      </c>
      <c r="AM207">
        <f t="shared" si="338"/>
        <v>1.01</v>
      </c>
      <c r="AN207">
        <f t="shared" si="338"/>
        <v>1.01</v>
      </c>
      <c r="AO207">
        <f t="shared" si="338"/>
        <v>1.01</v>
      </c>
      <c r="AP207">
        <f t="shared" si="338"/>
        <v>1.0175000000000001</v>
      </c>
      <c r="AQ207">
        <f t="shared" si="338"/>
        <v>0.99250000000000005</v>
      </c>
      <c r="AR207">
        <f t="shared" si="338"/>
        <v>1.01</v>
      </c>
      <c r="AS207">
        <f t="shared" si="338"/>
        <v>1.01</v>
      </c>
      <c r="AT207">
        <f t="shared" si="338"/>
        <v>1.01</v>
      </c>
      <c r="AU207">
        <f t="shared" si="338"/>
        <v>1.01</v>
      </c>
      <c r="AV207">
        <f t="shared" si="338"/>
        <v>1.01</v>
      </c>
      <c r="AW207">
        <f t="shared" si="338"/>
        <v>1.01</v>
      </c>
      <c r="AX207">
        <f t="shared" si="338"/>
        <v>1.01</v>
      </c>
      <c r="AY207">
        <f t="shared" si="338"/>
        <v>1.0175000000000001</v>
      </c>
      <c r="AZ207">
        <f t="shared" si="338"/>
        <v>1.01</v>
      </c>
      <c r="BA207">
        <f t="shared" si="338"/>
        <v>1.01</v>
      </c>
      <c r="BB207">
        <f t="shared" si="338"/>
        <v>1.01</v>
      </c>
      <c r="BC207">
        <f t="shared" si="338"/>
        <v>0.99250000000000005</v>
      </c>
      <c r="BD207">
        <f t="shared" si="338"/>
        <v>1.01</v>
      </c>
      <c r="BE207">
        <f t="shared" si="338"/>
        <v>1.01</v>
      </c>
      <c r="BF207">
        <f t="shared" si="338"/>
        <v>1.01</v>
      </c>
      <c r="BG207">
        <f t="shared" si="338"/>
        <v>1.01</v>
      </c>
      <c r="BH207">
        <f t="shared" si="338"/>
        <v>1.0175000000000001</v>
      </c>
      <c r="BI207">
        <f t="shared" si="338"/>
        <v>1.01</v>
      </c>
      <c r="BJ207">
        <f t="shared" si="338"/>
        <v>1.01</v>
      </c>
      <c r="BK207">
        <f t="shared" si="338"/>
        <v>1.01</v>
      </c>
      <c r="BL207">
        <f t="shared" si="338"/>
        <v>0.99250000000000005</v>
      </c>
      <c r="BM207">
        <f t="shared" si="338"/>
        <v>1.01</v>
      </c>
      <c r="BN207">
        <f t="shared" si="338"/>
        <v>1.01</v>
      </c>
      <c r="BO207">
        <f t="shared" si="338"/>
        <v>1.0175000000000001</v>
      </c>
      <c r="BP207">
        <f t="shared" si="338"/>
        <v>1.01</v>
      </c>
      <c r="BQ207">
        <f t="shared" si="338"/>
        <v>1.01</v>
      </c>
      <c r="BR207">
        <f t="shared" ref="BR207:CZ207" si="339">BR205</f>
        <v>1.01</v>
      </c>
      <c r="BS207">
        <f t="shared" si="339"/>
        <v>1.01</v>
      </c>
      <c r="BT207">
        <f t="shared" si="339"/>
        <v>0.99250000000000005</v>
      </c>
      <c r="BU207">
        <f t="shared" si="339"/>
        <v>1.01</v>
      </c>
      <c r="BV207">
        <f t="shared" si="339"/>
        <v>1.01</v>
      </c>
      <c r="BW207">
        <f t="shared" si="339"/>
        <v>1.01</v>
      </c>
      <c r="BX207">
        <f t="shared" si="339"/>
        <v>1.01</v>
      </c>
      <c r="BY207">
        <f t="shared" si="339"/>
        <v>1.0175000000000001</v>
      </c>
      <c r="BZ207">
        <f t="shared" si="339"/>
        <v>1.01</v>
      </c>
      <c r="CA207">
        <f t="shared" si="339"/>
        <v>1.01</v>
      </c>
      <c r="CB207">
        <f t="shared" si="339"/>
        <v>1.01</v>
      </c>
      <c r="CC207">
        <f t="shared" si="339"/>
        <v>1.01</v>
      </c>
      <c r="CD207">
        <f t="shared" si="339"/>
        <v>1.01</v>
      </c>
      <c r="CE207">
        <f t="shared" si="339"/>
        <v>1.01</v>
      </c>
      <c r="CF207">
        <f t="shared" si="339"/>
        <v>1.01</v>
      </c>
      <c r="CG207">
        <f t="shared" si="339"/>
        <v>1.01</v>
      </c>
      <c r="CH207">
        <f t="shared" si="339"/>
        <v>1.01</v>
      </c>
      <c r="CI207">
        <f t="shared" si="339"/>
        <v>1.0175000000000001</v>
      </c>
      <c r="CJ207">
        <f t="shared" si="339"/>
        <v>1.01</v>
      </c>
      <c r="CK207">
        <f t="shared" si="339"/>
        <v>1.0175000000000001</v>
      </c>
      <c r="CL207">
        <f t="shared" si="339"/>
        <v>1.01</v>
      </c>
      <c r="CM207">
        <f t="shared" si="339"/>
        <v>1.0175000000000001</v>
      </c>
      <c r="CN207">
        <f t="shared" si="339"/>
        <v>1.0175000000000001</v>
      </c>
      <c r="CO207">
        <f t="shared" si="339"/>
        <v>1.01</v>
      </c>
      <c r="CP207">
        <f t="shared" si="339"/>
        <v>1.01</v>
      </c>
      <c r="CQ207">
        <f t="shared" si="339"/>
        <v>1.0175000000000001</v>
      </c>
      <c r="CR207">
        <f t="shared" si="339"/>
        <v>1.01</v>
      </c>
      <c r="CS207">
        <f t="shared" si="339"/>
        <v>1.01</v>
      </c>
      <c r="CT207">
        <f t="shared" si="339"/>
        <v>0.99250000000000005</v>
      </c>
      <c r="CU207">
        <f t="shared" si="339"/>
        <v>1.0175000000000001</v>
      </c>
      <c r="CV207">
        <f t="shared" si="339"/>
        <v>1.01</v>
      </c>
      <c r="CW207">
        <f t="shared" si="339"/>
        <v>1.01</v>
      </c>
      <c r="CX207">
        <f t="shared" si="339"/>
        <v>1.01</v>
      </c>
      <c r="CY207">
        <f t="shared" si="339"/>
        <v>1.01</v>
      </c>
      <c r="CZ207">
        <f t="shared" si="339"/>
        <v>1.01</v>
      </c>
    </row>
    <row r="208" spans="4:104" x14ac:dyDescent="0.25">
      <c r="D208">
        <v>84</v>
      </c>
      <c r="E208" cm="1">
        <f t="array" ref="E208">marketImpact()/12 + 1</f>
        <v>1.0175000000000001</v>
      </c>
      <c r="F208" cm="1">
        <f t="array" ref="F208">marketImpact()/12 + 1</f>
        <v>1.01</v>
      </c>
      <c r="G208" cm="1">
        <f t="array" ref="G208">marketImpact()/12 + 1</f>
        <v>1.01</v>
      </c>
      <c r="H208" cm="1">
        <f t="array" ref="H208">marketImpact()/12 + 1</f>
        <v>1.01</v>
      </c>
      <c r="I208" cm="1">
        <f t="array" ref="I208">marketImpact()/12 + 1</f>
        <v>1.0175000000000001</v>
      </c>
      <c r="J208" cm="1">
        <f t="array" ref="J208">marketImpact()/12 + 1</f>
        <v>1.01</v>
      </c>
      <c r="K208" cm="1">
        <f t="array" ref="K208">marketImpact()/12 + 1</f>
        <v>1.01</v>
      </c>
      <c r="L208" cm="1">
        <f t="array" ref="L208">marketImpact()/12 + 1</f>
        <v>1.01</v>
      </c>
      <c r="M208" cm="1">
        <f t="array" ref="M208">marketImpact()/12 + 1</f>
        <v>1.01</v>
      </c>
      <c r="N208" cm="1">
        <f t="array" ref="N208">marketImpact()/12 + 1</f>
        <v>1.01</v>
      </c>
      <c r="O208" cm="1">
        <f t="array" ref="O208">marketImpact()/12 + 1</f>
        <v>1.01</v>
      </c>
      <c r="P208" cm="1">
        <f t="array" ref="P208">marketImpact()/12 + 1</f>
        <v>1.01</v>
      </c>
      <c r="Q208" cm="1">
        <f t="array" ref="Q208">marketImpact()/12 + 1</f>
        <v>1.01</v>
      </c>
      <c r="R208" cm="1">
        <f t="array" ref="R208">marketImpact()/12 + 1</f>
        <v>1.0175000000000001</v>
      </c>
      <c r="S208" cm="1">
        <f t="array" ref="S208">marketImpact()/12 + 1</f>
        <v>0.99250000000000005</v>
      </c>
      <c r="T208" cm="1">
        <f t="array" ref="T208">marketImpact()/12 + 1</f>
        <v>0.99250000000000005</v>
      </c>
      <c r="U208" cm="1">
        <f t="array" ref="U208">marketImpact()/12 + 1</f>
        <v>1.01</v>
      </c>
      <c r="V208" cm="1">
        <f t="array" ref="V208">marketImpact()/12 + 1</f>
        <v>1.01</v>
      </c>
      <c r="W208" cm="1">
        <f t="array" ref="W208">marketImpact()/12 + 1</f>
        <v>0.99250000000000005</v>
      </c>
      <c r="X208" cm="1">
        <f t="array" ref="X208">marketImpact()/12 + 1</f>
        <v>1.0175000000000001</v>
      </c>
      <c r="Y208" cm="1">
        <f t="array" ref="Y208">marketImpact()/12 + 1</f>
        <v>1.01</v>
      </c>
      <c r="Z208" cm="1">
        <f t="array" ref="Z208">marketImpact()/12 + 1</f>
        <v>1.01</v>
      </c>
      <c r="AA208" cm="1">
        <f t="array" ref="AA208">marketImpact()/12 + 1</f>
        <v>1.01</v>
      </c>
      <c r="AB208" cm="1">
        <f t="array" ref="AB208">marketImpact()/12 + 1</f>
        <v>1.0175000000000001</v>
      </c>
      <c r="AC208" cm="1">
        <f t="array" ref="AC208">marketImpact()/12 + 1</f>
        <v>1.0175000000000001</v>
      </c>
      <c r="AD208" cm="1">
        <f t="array" ref="AD208">marketImpact()/12 + 1</f>
        <v>1.01</v>
      </c>
      <c r="AE208" cm="1">
        <f t="array" ref="AE208">marketImpact()/12 + 1</f>
        <v>1.01</v>
      </c>
      <c r="AF208" cm="1">
        <f t="array" ref="AF208">marketImpact()/12 + 1</f>
        <v>1.01</v>
      </c>
      <c r="AG208" cm="1">
        <f t="array" ref="AG208">marketImpact()/12 + 1</f>
        <v>1.01</v>
      </c>
      <c r="AH208" cm="1">
        <f t="array" ref="AH208">marketImpact()/12 + 1</f>
        <v>1.0175000000000001</v>
      </c>
      <c r="AI208" cm="1">
        <f t="array" ref="AI208">marketImpact()/12 + 1</f>
        <v>0.99250000000000005</v>
      </c>
      <c r="AJ208" cm="1">
        <f t="array" ref="AJ208">marketImpact()/12 + 1</f>
        <v>1.01</v>
      </c>
      <c r="AK208" cm="1">
        <f t="array" ref="AK208">marketImpact()/12 + 1</f>
        <v>1.01</v>
      </c>
      <c r="AL208" cm="1">
        <f t="array" ref="AL208">marketImpact()/12 + 1</f>
        <v>1.01</v>
      </c>
      <c r="AM208" cm="1">
        <f t="array" ref="AM208">marketImpact()/12 + 1</f>
        <v>1.01</v>
      </c>
      <c r="AN208" cm="1">
        <f t="array" ref="AN208">marketImpact()/12 + 1</f>
        <v>1.01</v>
      </c>
      <c r="AO208" cm="1">
        <f t="array" ref="AO208">marketImpact()/12 + 1</f>
        <v>1.01</v>
      </c>
      <c r="AP208" cm="1">
        <f t="array" ref="AP208">marketImpact()/12 + 1</f>
        <v>1.01</v>
      </c>
      <c r="AQ208" cm="1">
        <f t="array" ref="AQ208">marketImpact()/12 + 1</f>
        <v>1.01</v>
      </c>
      <c r="AR208" cm="1">
        <f t="array" ref="AR208">marketImpact()/12 + 1</f>
        <v>1.01</v>
      </c>
      <c r="AS208" cm="1">
        <f t="array" ref="AS208">marketImpact()/12 + 1</f>
        <v>1.01</v>
      </c>
      <c r="AT208" cm="1">
        <f t="array" ref="AT208">marketImpact()/12 + 1</f>
        <v>1.01</v>
      </c>
      <c r="AU208" cm="1">
        <f t="array" ref="AU208">marketImpact()/12 + 1</f>
        <v>1.01</v>
      </c>
      <c r="AV208" cm="1">
        <f t="array" ref="AV208">marketImpact()/12 + 1</f>
        <v>1.01</v>
      </c>
      <c r="AW208" cm="1">
        <f t="array" ref="AW208">marketImpact()/12 + 1</f>
        <v>1.01</v>
      </c>
      <c r="AX208" cm="1">
        <f t="array" ref="AX208">marketImpact()/12 + 1</f>
        <v>1.01</v>
      </c>
      <c r="AY208" cm="1">
        <f t="array" ref="AY208">marketImpact()/12 + 1</f>
        <v>1.01</v>
      </c>
      <c r="AZ208" cm="1">
        <f t="array" ref="AZ208">marketImpact()/12 + 1</f>
        <v>0.99250000000000005</v>
      </c>
      <c r="BA208" cm="1">
        <f t="array" ref="BA208">marketImpact()/12 + 1</f>
        <v>1.0175000000000001</v>
      </c>
      <c r="BB208" cm="1">
        <f t="array" ref="BB208">marketImpact()/12 + 1</f>
        <v>1.0175000000000001</v>
      </c>
      <c r="BC208" cm="1">
        <f t="array" ref="BC208">marketImpact()/12 + 1</f>
        <v>1.01</v>
      </c>
      <c r="BD208" cm="1">
        <f t="array" ref="BD208">marketImpact()/12 + 1</f>
        <v>1.01</v>
      </c>
      <c r="BE208" cm="1">
        <f t="array" ref="BE208">marketImpact()/12 + 1</f>
        <v>1.01</v>
      </c>
      <c r="BF208" cm="1">
        <f t="array" ref="BF208">marketImpact()/12 + 1</f>
        <v>1.0175000000000001</v>
      </c>
      <c r="BG208" cm="1">
        <f t="array" ref="BG208">marketImpact()/12 + 1</f>
        <v>1.01</v>
      </c>
      <c r="BH208" cm="1">
        <f t="array" ref="BH208">marketImpact()/12 + 1</f>
        <v>1.01</v>
      </c>
      <c r="BI208" cm="1">
        <f t="array" ref="BI208">marketImpact()/12 + 1</f>
        <v>1.01</v>
      </c>
      <c r="BJ208" cm="1">
        <f t="array" ref="BJ208">marketImpact()/12 + 1</f>
        <v>1.0175000000000001</v>
      </c>
      <c r="BK208" cm="1">
        <f t="array" ref="BK208">marketImpact()/12 + 1</f>
        <v>1.01</v>
      </c>
      <c r="BL208" cm="1">
        <f t="array" ref="BL208">marketImpact()/12 + 1</f>
        <v>1.01</v>
      </c>
      <c r="BM208" cm="1">
        <f t="array" ref="BM208">marketImpact()/12 + 1</f>
        <v>1.01</v>
      </c>
      <c r="BN208" cm="1">
        <f t="array" ref="BN208">marketImpact()/12 + 1</f>
        <v>1.01</v>
      </c>
      <c r="BO208" cm="1">
        <f t="array" ref="BO208">marketImpact()/12 + 1</f>
        <v>1.01</v>
      </c>
      <c r="BP208" cm="1">
        <f t="array" ref="BP208">marketImpact()/12 + 1</f>
        <v>1.01</v>
      </c>
      <c r="BQ208" cm="1">
        <f t="array" ref="BQ208">marketImpact()/12 + 1</f>
        <v>1.01</v>
      </c>
      <c r="BR208" cm="1">
        <f t="array" ref="BR208">marketImpact()/12 + 1</f>
        <v>1.01</v>
      </c>
      <c r="BS208" cm="1">
        <f t="array" ref="BS208">marketImpact()/12 + 1</f>
        <v>1.01</v>
      </c>
      <c r="BT208" cm="1">
        <f t="array" ref="BT208">marketImpact()/12 + 1</f>
        <v>1.01</v>
      </c>
      <c r="BU208" cm="1">
        <f t="array" ref="BU208">marketImpact()/12 + 1</f>
        <v>1.01</v>
      </c>
      <c r="BV208" cm="1">
        <f t="array" ref="BV208">marketImpact()/12 + 1</f>
        <v>0.99250000000000005</v>
      </c>
      <c r="BW208" cm="1">
        <f t="array" ref="BW208">marketImpact()/12 + 1</f>
        <v>1.01</v>
      </c>
      <c r="BX208" cm="1">
        <f t="array" ref="BX208">marketImpact()/12 + 1</f>
        <v>0.99250000000000005</v>
      </c>
      <c r="BY208" cm="1">
        <f t="array" ref="BY208">marketImpact()/12 + 1</f>
        <v>1.01</v>
      </c>
      <c r="BZ208" cm="1">
        <f t="array" ref="BZ208">marketImpact()/12 + 1</f>
        <v>1.0175000000000001</v>
      </c>
      <c r="CA208" cm="1">
        <f t="array" ref="CA208">marketImpact()/12 + 1</f>
        <v>1.0175000000000001</v>
      </c>
      <c r="CB208" cm="1">
        <f t="array" ref="CB208">marketImpact()/12 + 1</f>
        <v>1.0175000000000001</v>
      </c>
      <c r="CC208" cm="1">
        <f t="array" ref="CC208">marketImpact()/12 + 1</f>
        <v>1.0175000000000001</v>
      </c>
      <c r="CD208" cm="1">
        <f t="array" ref="CD208">marketImpact()/12 + 1</f>
        <v>1.01</v>
      </c>
      <c r="CE208" cm="1">
        <f t="array" ref="CE208">marketImpact()/12 + 1</f>
        <v>1.01</v>
      </c>
      <c r="CF208" cm="1">
        <f t="array" ref="CF208">marketImpact()/12 + 1</f>
        <v>1.01</v>
      </c>
      <c r="CG208" cm="1">
        <f t="array" ref="CG208">marketImpact()/12 + 1</f>
        <v>1.01</v>
      </c>
      <c r="CH208" cm="1">
        <f t="array" ref="CH208">marketImpact()/12 + 1</f>
        <v>1.01</v>
      </c>
      <c r="CI208" cm="1">
        <f t="array" ref="CI208">marketImpact()/12 + 1</f>
        <v>1.0175000000000001</v>
      </c>
      <c r="CJ208" cm="1">
        <f t="array" ref="CJ208">marketImpact()/12 + 1</f>
        <v>0.99250000000000005</v>
      </c>
      <c r="CK208" cm="1">
        <f t="array" ref="CK208">marketImpact()/12 + 1</f>
        <v>1.01</v>
      </c>
      <c r="CL208" cm="1">
        <f t="array" ref="CL208">marketImpact()/12 + 1</f>
        <v>1.0175000000000001</v>
      </c>
      <c r="CM208" cm="1">
        <f t="array" ref="CM208">marketImpact()/12 + 1</f>
        <v>1.01</v>
      </c>
      <c r="CN208" cm="1">
        <f t="array" ref="CN208">marketImpact()/12 + 1</f>
        <v>1.01</v>
      </c>
      <c r="CO208" cm="1">
        <f t="array" ref="CO208">marketImpact()/12 + 1</f>
        <v>0.99250000000000005</v>
      </c>
      <c r="CP208" cm="1">
        <f t="array" ref="CP208">marketImpact()/12 + 1</f>
        <v>1.01</v>
      </c>
      <c r="CQ208" cm="1">
        <f t="array" ref="CQ208">marketImpact()/12 + 1</f>
        <v>1.01</v>
      </c>
      <c r="CR208" cm="1">
        <f t="array" ref="CR208">marketImpact()/12 + 1</f>
        <v>1.01</v>
      </c>
      <c r="CS208" cm="1">
        <f t="array" ref="CS208">marketImpact()/12 + 1</f>
        <v>1.01</v>
      </c>
      <c r="CT208" cm="1">
        <f t="array" ref="CT208">marketImpact()/12 + 1</f>
        <v>1.0175000000000001</v>
      </c>
      <c r="CU208" cm="1">
        <f t="array" ref="CU208">marketImpact()/12 + 1</f>
        <v>1.01</v>
      </c>
      <c r="CV208" cm="1">
        <f t="array" ref="CV208">marketImpact()/12 + 1</f>
        <v>1.01</v>
      </c>
      <c r="CW208" cm="1">
        <f t="array" ref="CW208">marketImpact()/12 + 1</f>
        <v>0.99250000000000005</v>
      </c>
      <c r="CX208" cm="1">
        <f t="array" ref="CX208">marketImpact()/12 + 1</f>
        <v>0.99250000000000005</v>
      </c>
      <c r="CY208" cm="1">
        <f t="array" ref="CY208">marketImpact()/12 + 1</f>
        <v>1.01</v>
      </c>
      <c r="CZ208" cm="1">
        <f t="array" ref="CZ208">marketImpact()/12 + 1</f>
        <v>1.01</v>
      </c>
    </row>
    <row r="209" spans="4:104" x14ac:dyDescent="0.25">
      <c r="D209">
        <v>85</v>
      </c>
      <c r="E209">
        <f t="shared" ref="E209:BP209" si="340">E208</f>
        <v>1.0175000000000001</v>
      </c>
      <c r="F209">
        <f t="shared" si="340"/>
        <v>1.01</v>
      </c>
      <c r="G209">
        <f t="shared" si="340"/>
        <v>1.01</v>
      </c>
      <c r="H209">
        <f t="shared" si="340"/>
        <v>1.01</v>
      </c>
      <c r="I209">
        <f t="shared" si="340"/>
        <v>1.0175000000000001</v>
      </c>
      <c r="J209">
        <f t="shared" si="340"/>
        <v>1.01</v>
      </c>
      <c r="K209">
        <f t="shared" si="340"/>
        <v>1.01</v>
      </c>
      <c r="L209">
        <f t="shared" si="340"/>
        <v>1.01</v>
      </c>
      <c r="M209">
        <f t="shared" si="340"/>
        <v>1.01</v>
      </c>
      <c r="N209">
        <f t="shared" si="340"/>
        <v>1.01</v>
      </c>
      <c r="O209">
        <f t="shared" si="340"/>
        <v>1.01</v>
      </c>
      <c r="P209">
        <f t="shared" si="340"/>
        <v>1.01</v>
      </c>
      <c r="Q209">
        <f t="shared" si="340"/>
        <v>1.01</v>
      </c>
      <c r="R209">
        <f t="shared" si="340"/>
        <v>1.0175000000000001</v>
      </c>
      <c r="S209">
        <f t="shared" si="340"/>
        <v>0.99250000000000005</v>
      </c>
      <c r="T209">
        <f t="shared" si="340"/>
        <v>0.99250000000000005</v>
      </c>
      <c r="U209">
        <f t="shared" si="340"/>
        <v>1.01</v>
      </c>
      <c r="V209">
        <f t="shared" si="340"/>
        <v>1.01</v>
      </c>
      <c r="W209">
        <f t="shared" si="340"/>
        <v>0.99250000000000005</v>
      </c>
      <c r="X209">
        <f t="shared" si="340"/>
        <v>1.0175000000000001</v>
      </c>
      <c r="Y209">
        <f t="shared" si="340"/>
        <v>1.01</v>
      </c>
      <c r="Z209">
        <f t="shared" si="340"/>
        <v>1.01</v>
      </c>
      <c r="AA209">
        <f t="shared" si="340"/>
        <v>1.01</v>
      </c>
      <c r="AB209">
        <f t="shared" si="340"/>
        <v>1.0175000000000001</v>
      </c>
      <c r="AC209">
        <f t="shared" si="340"/>
        <v>1.0175000000000001</v>
      </c>
      <c r="AD209">
        <f t="shared" si="340"/>
        <v>1.01</v>
      </c>
      <c r="AE209">
        <f t="shared" si="340"/>
        <v>1.01</v>
      </c>
      <c r="AF209">
        <f t="shared" si="340"/>
        <v>1.01</v>
      </c>
      <c r="AG209">
        <f t="shared" si="340"/>
        <v>1.01</v>
      </c>
      <c r="AH209">
        <f t="shared" si="340"/>
        <v>1.0175000000000001</v>
      </c>
      <c r="AI209">
        <f t="shared" si="340"/>
        <v>0.99250000000000005</v>
      </c>
      <c r="AJ209">
        <f t="shared" si="340"/>
        <v>1.01</v>
      </c>
      <c r="AK209">
        <f t="shared" si="340"/>
        <v>1.01</v>
      </c>
      <c r="AL209">
        <f t="shared" si="340"/>
        <v>1.01</v>
      </c>
      <c r="AM209">
        <f t="shared" si="340"/>
        <v>1.01</v>
      </c>
      <c r="AN209">
        <f t="shared" si="340"/>
        <v>1.01</v>
      </c>
      <c r="AO209">
        <f t="shared" si="340"/>
        <v>1.01</v>
      </c>
      <c r="AP209">
        <f t="shared" si="340"/>
        <v>1.01</v>
      </c>
      <c r="AQ209">
        <f t="shared" si="340"/>
        <v>1.01</v>
      </c>
      <c r="AR209">
        <f t="shared" si="340"/>
        <v>1.01</v>
      </c>
      <c r="AS209">
        <f t="shared" si="340"/>
        <v>1.01</v>
      </c>
      <c r="AT209">
        <f t="shared" si="340"/>
        <v>1.01</v>
      </c>
      <c r="AU209">
        <f t="shared" si="340"/>
        <v>1.01</v>
      </c>
      <c r="AV209">
        <f t="shared" si="340"/>
        <v>1.01</v>
      </c>
      <c r="AW209">
        <f t="shared" si="340"/>
        <v>1.01</v>
      </c>
      <c r="AX209">
        <f t="shared" si="340"/>
        <v>1.01</v>
      </c>
      <c r="AY209">
        <f t="shared" si="340"/>
        <v>1.01</v>
      </c>
      <c r="AZ209">
        <f t="shared" si="340"/>
        <v>0.99250000000000005</v>
      </c>
      <c r="BA209">
        <f t="shared" si="340"/>
        <v>1.0175000000000001</v>
      </c>
      <c r="BB209">
        <f t="shared" si="340"/>
        <v>1.0175000000000001</v>
      </c>
      <c r="BC209">
        <f t="shared" si="340"/>
        <v>1.01</v>
      </c>
      <c r="BD209">
        <f t="shared" si="340"/>
        <v>1.01</v>
      </c>
      <c r="BE209">
        <f t="shared" si="340"/>
        <v>1.01</v>
      </c>
      <c r="BF209">
        <f t="shared" si="340"/>
        <v>1.0175000000000001</v>
      </c>
      <c r="BG209">
        <f t="shared" si="340"/>
        <v>1.01</v>
      </c>
      <c r="BH209">
        <f t="shared" si="340"/>
        <v>1.01</v>
      </c>
      <c r="BI209">
        <f t="shared" si="340"/>
        <v>1.01</v>
      </c>
      <c r="BJ209">
        <f t="shared" si="340"/>
        <v>1.0175000000000001</v>
      </c>
      <c r="BK209">
        <f t="shared" si="340"/>
        <v>1.01</v>
      </c>
      <c r="BL209">
        <f t="shared" si="340"/>
        <v>1.01</v>
      </c>
      <c r="BM209">
        <f t="shared" si="340"/>
        <v>1.01</v>
      </c>
      <c r="BN209">
        <f t="shared" si="340"/>
        <v>1.01</v>
      </c>
      <c r="BO209">
        <f t="shared" si="340"/>
        <v>1.01</v>
      </c>
      <c r="BP209">
        <f t="shared" si="340"/>
        <v>1.01</v>
      </c>
      <c r="BQ209">
        <f t="shared" ref="BQ209:CZ209" si="341">BQ208</f>
        <v>1.01</v>
      </c>
      <c r="BR209">
        <f t="shared" si="341"/>
        <v>1.01</v>
      </c>
      <c r="BS209">
        <f t="shared" si="341"/>
        <v>1.01</v>
      </c>
      <c r="BT209">
        <f t="shared" si="341"/>
        <v>1.01</v>
      </c>
      <c r="BU209">
        <f t="shared" si="341"/>
        <v>1.01</v>
      </c>
      <c r="BV209">
        <f t="shared" si="341"/>
        <v>0.99250000000000005</v>
      </c>
      <c r="BW209">
        <f t="shared" si="341"/>
        <v>1.01</v>
      </c>
      <c r="BX209">
        <f t="shared" si="341"/>
        <v>0.99250000000000005</v>
      </c>
      <c r="BY209">
        <f t="shared" si="341"/>
        <v>1.01</v>
      </c>
      <c r="BZ209">
        <f t="shared" si="341"/>
        <v>1.0175000000000001</v>
      </c>
      <c r="CA209">
        <f t="shared" si="341"/>
        <v>1.0175000000000001</v>
      </c>
      <c r="CB209">
        <f t="shared" si="341"/>
        <v>1.0175000000000001</v>
      </c>
      <c r="CC209">
        <f t="shared" si="341"/>
        <v>1.0175000000000001</v>
      </c>
      <c r="CD209">
        <f t="shared" si="341"/>
        <v>1.01</v>
      </c>
      <c r="CE209">
        <f t="shared" si="341"/>
        <v>1.01</v>
      </c>
      <c r="CF209">
        <f t="shared" si="341"/>
        <v>1.01</v>
      </c>
      <c r="CG209">
        <f t="shared" si="341"/>
        <v>1.01</v>
      </c>
      <c r="CH209">
        <f t="shared" si="341"/>
        <v>1.01</v>
      </c>
      <c r="CI209">
        <f t="shared" si="341"/>
        <v>1.0175000000000001</v>
      </c>
      <c r="CJ209">
        <f t="shared" si="341"/>
        <v>0.99250000000000005</v>
      </c>
      <c r="CK209">
        <f t="shared" si="341"/>
        <v>1.01</v>
      </c>
      <c r="CL209">
        <f t="shared" si="341"/>
        <v>1.0175000000000001</v>
      </c>
      <c r="CM209">
        <f t="shared" si="341"/>
        <v>1.01</v>
      </c>
      <c r="CN209">
        <f t="shared" si="341"/>
        <v>1.01</v>
      </c>
      <c r="CO209">
        <f t="shared" si="341"/>
        <v>0.99250000000000005</v>
      </c>
      <c r="CP209">
        <f t="shared" si="341"/>
        <v>1.01</v>
      </c>
      <c r="CQ209">
        <f t="shared" si="341"/>
        <v>1.01</v>
      </c>
      <c r="CR209">
        <f t="shared" si="341"/>
        <v>1.01</v>
      </c>
      <c r="CS209">
        <f t="shared" si="341"/>
        <v>1.01</v>
      </c>
      <c r="CT209">
        <f t="shared" si="341"/>
        <v>1.0175000000000001</v>
      </c>
      <c r="CU209">
        <f t="shared" si="341"/>
        <v>1.01</v>
      </c>
      <c r="CV209">
        <f t="shared" si="341"/>
        <v>1.01</v>
      </c>
      <c r="CW209">
        <f t="shared" si="341"/>
        <v>0.99250000000000005</v>
      </c>
      <c r="CX209">
        <f t="shared" si="341"/>
        <v>0.99250000000000005</v>
      </c>
      <c r="CY209">
        <f t="shared" si="341"/>
        <v>1.01</v>
      </c>
      <c r="CZ209">
        <f t="shared" si="341"/>
        <v>1.01</v>
      </c>
    </row>
    <row r="210" spans="4:104" x14ac:dyDescent="0.25">
      <c r="D210">
        <v>86</v>
      </c>
      <c r="E210">
        <f t="shared" ref="E210" si="342">E208</f>
        <v>1.0175000000000001</v>
      </c>
      <c r="F210">
        <f t="shared" ref="F210:BQ210" si="343">F208</f>
        <v>1.01</v>
      </c>
      <c r="G210">
        <f t="shared" si="343"/>
        <v>1.01</v>
      </c>
      <c r="H210">
        <f t="shared" si="343"/>
        <v>1.01</v>
      </c>
      <c r="I210">
        <f t="shared" si="343"/>
        <v>1.0175000000000001</v>
      </c>
      <c r="J210">
        <f t="shared" si="343"/>
        <v>1.01</v>
      </c>
      <c r="K210">
        <f t="shared" si="343"/>
        <v>1.01</v>
      </c>
      <c r="L210">
        <f t="shared" si="343"/>
        <v>1.01</v>
      </c>
      <c r="M210">
        <f t="shared" si="343"/>
        <v>1.01</v>
      </c>
      <c r="N210">
        <f t="shared" si="343"/>
        <v>1.01</v>
      </c>
      <c r="O210">
        <f t="shared" si="343"/>
        <v>1.01</v>
      </c>
      <c r="P210">
        <f t="shared" si="343"/>
        <v>1.01</v>
      </c>
      <c r="Q210">
        <f t="shared" si="343"/>
        <v>1.01</v>
      </c>
      <c r="R210">
        <f t="shared" si="343"/>
        <v>1.0175000000000001</v>
      </c>
      <c r="S210">
        <f t="shared" si="343"/>
        <v>0.99250000000000005</v>
      </c>
      <c r="T210">
        <f t="shared" si="343"/>
        <v>0.99250000000000005</v>
      </c>
      <c r="U210">
        <f t="shared" si="343"/>
        <v>1.01</v>
      </c>
      <c r="V210">
        <f t="shared" si="343"/>
        <v>1.01</v>
      </c>
      <c r="W210">
        <f t="shared" si="343"/>
        <v>0.99250000000000005</v>
      </c>
      <c r="X210">
        <f t="shared" si="343"/>
        <v>1.0175000000000001</v>
      </c>
      <c r="Y210">
        <f t="shared" si="343"/>
        <v>1.01</v>
      </c>
      <c r="Z210">
        <f t="shared" si="343"/>
        <v>1.01</v>
      </c>
      <c r="AA210">
        <f t="shared" si="343"/>
        <v>1.01</v>
      </c>
      <c r="AB210">
        <f t="shared" si="343"/>
        <v>1.0175000000000001</v>
      </c>
      <c r="AC210">
        <f t="shared" si="343"/>
        <v>1.0175000000000001</v>
      </c>
      <c r="AD210">
        <f t="shared" si="343"/>
        <v>1.01</v>
      </c>
      <c r="AE210">
        <f t="shared" si="343"/>
        <v>1.01</v>
      </c>
      <c r="AF210">
        <f t="shared" si="343"/>
        <v>1.01</v>
      </c>
      <c r="AG210">
        <f t="shared" si="343"/>
        <v>1.01</v>
      </c>
      <c r="AH210">
        <f t="shared" si="343"/>
        <v>1.0175000000000001</v>
      </c>
      <c r="AI210">
        <f t="shared" si="343"/>
        <v>0.99250000000000005</v>
      </c>
      <c r="AJ210">
        <f t="shared" si="343"/>
        <v>1.01</v>
      </c>
      <c r="AK210">
        <f t="shared" si="343"/>
        <v>1.01</v>
      </c>
      <c r="AL210">
        <f t="shared" si="343"/>
        <v>1.01</v>
      </c>
      <c r="AM210">
        <f t="shared" si="343"/>
        <v>1.01</v>
      </c>
      <c r="AN210">
        <f t="shared" si="343"/>
        <v>1.01</v>
      </c>
      <c r="AO210">
        <f t="shared" si="343"/>
        <v>1.01</v>
      </c>
      <c r="AP210">
        <f t="shared" si="343"/>
        <v>1.01</v>
      </c>
      <c r="AQ210">
        <f t="shared" si="343"/>
        <v>1.01</v>
      </c>
      <c r="AR210">
        <f t="shared" si="343"/>
        <v>1.01</v>
      </c>
      <c r="AS210">
        <f t="shared" si="343"/>
        <v>1.01</v>
      </c>
      <c r="AT210">
        <f t="shared" si="343"/>
        <v>1.01</v>
      </c>
      <c r="AU210">
        <f t="shared" si="343"/>
        <v>1.01</v>
      </c>
      <c r="AV210">
        <f t="shared" si="343"/>
        <v>1.01</v>
      </c>
      <c r="AW210">
        <f t="shared" si="343"/>
        <v>1.01</v>
      </c>
      <c r="AX210">
        <f t="shared" si="343"/>
        <v>1.01</v>
      </c>
      <c r="AY210">
        <f t="shared" si="343"/>
        <v>1.01</v>
      </c>
      <c r="AZ210">
        <f t="shared" si="343"/>
        <v>0.99250000000000005</v>
      </c>
      <c r="BA210">
        <f t="shared" si="343"/>
        <v>1.0175000000000001</v>
      </c>
      <c r="BB210">
        <f t="shared" si="343"/>
        <v>1.0175000000000001</v>
      </c>
      <c r="BC210">
        <f t="shared" si="343"/>
        <v>1.01</v>
      </c>
      <c r="BD210">
        <f t="shared" si="343"/>
        <v>1.01</v>
      </c>
      <c r="BE210">
        <f t="shared" si="343"/>
        <v>1.01</v>
      </c>
      <c r="BF210">
        <f t="shared" si="343"/>
        <v>1.0175000000000001</v>
      </c>
      <c r="BG210">
        <f t="shared" si="343"/>
        <v>1.01</v>
      </c>
      <c r="BH210">
        <f t="shared" si="343"/>
        <v>1.01</v>
      </c>
      <c r="BI210">
        <f t="shared" si="343"/>
        <v>1.01</v>
      </c>
      <c r="BJ210">
        <f t="shared" si="343"/>
        <v>1.0175000000000001</v>
      </c>
      <c r="BK210">
        <f t="shared" si="343"/>
        <v>1.01</v>
      </c>
      <c r="BL210">
        <f t="shared" si="343"/>
        <v>1.01</v>
      </c>
      <c r="BM210">
        <f t="shared" si="343"/>
        <v>1.01</v>
      </c>
      <c r="BN210">
        <f t="shared" si="343"/>
        <v>1.01</v>
      </c>
      <c r="BO210">
        <f t="shared" si="343"/>
        <v>1.01</v>
      </c>
      <c r="BP210">
        <f t="shared" si="343"/>
        <v>1.01</v>
      </c>
      <c r="BQ210">
        <f t="shared" si="343"/>
        <v>1.01</v>
      </c>
      <c r="BR210">
        <f t="shared" ref="BR210:CZ210" si="344">BR208</f>
        <v>1.01</v>
      </c>
      <c r="BS210">
        <f t="shared" si="344"/>
        <v>1.01</v>
      </c>
      <c r="BT210">
        <f t="shared" si="344"/>
        <v>1.01</v>
      </c>
      <c r="BU210">
        <f t="shared" si="344"/>
        <v>1.01</v>
      </c>
      <c r="BV210">
        <f t="shared" si="344"/>
        <v>0.99250000000000005</v>
      </c>
      <c r="BW210">
        <f t="shared" si="344"/>
        <v>1.01</v>
      </c>
      <c r="BX210">
        <f t="shared" si="344"/>
        <v>0.99250000000000005</v>
      </c>
      <c r="BY210">
        <f t="shared" si="344"/>
        <v>1.01</v>
      </c>
      <c r="BZ210">
        <f t="shared" si="344"/>
        <v>1.0175000000000001</v>
      </c>
      <c r="CA210">
        <f t="shared" si="344"/>
        <v>1.0175000000000001</v>
      </c>
      <c r="CB210">
        <f t="shared" si="344"/>
        <v>1.0175000000000001</v>
      </c>
      <c r="CC210">
        <f t="shared" si="344"/>
        <v>1.0175000000000001</v>
      </c>
      <c r="CD210">
        <f t="shared" si="344"/>
        <v>1.01</v>
      </c>
      <c r="CE210">
        <f t="shared" si="344"/>
        <v>1.01</v>
      </c>
      <c r="CF210">
        <f t="shared" si="344"/>
        <v>1.01</v>
      </c>
      <c r="CG210">
        <f t="shared" si="344"/>
        <v>1.01</v>
      </c>
      <c r="CH210">
        <f t="shared" si="344"/>
        <v>1.01</v>
      </c>
      <c r="CI210">
        <f t="shared" si="344"/>
        <v>1.0175000000000001</v>
      </c>
      <c r="CJ210">
        <f t="shared" si="344"/>
        <v>0.99250000000000005</v>
      </c>
      <c r="CK210">
        <f t="shared" si="344"/>
        <v>1.01</v>
      </c>
      <c r="CL210">
        <f t="shared" si="344"/>
        <v>1.0175000000000001</v>
      </c>
      <c r="CM210">
        <f t="shared" si="344"/>
        <v>1.01</v>
      </c>
      <c r="CN210">
        <f t="shared" si="344"/>
        <v>1.01</v>
      </c>
      <c r="CO210">
        <f t="shared" si="344"/>
        <v>0.99250000000000005</v>
      </c>
      <c r="CP210">
        <f t="shared" si="344"/>
        <v>1.01</v>
      </c>
      <c r="CQ210">
        <f t="shared" si="344"/>
        <v>1.01</v>
      </c>
      <c r="CR210">
        <f t="shared" si="344"/>
        <v>1.01</v>
      </c>
      <c r="CS210">
        <f t="shared" si="344"/>
        <v>1.01</v>
      </c>
      <c r="CT210">
        <f t="shared" si="344"/>
        <v>1.0175000000000001</v>
      </c>
      <c r="CU210">
        <f t="shared" si="344"/>
        <v>1.01</v>
      </c>
      <c r="CV210">
        <f t="shared" si="344"/>
        <v>1.01</v>
      </c>
      <c r="CW210">
        <f t="shared" si="344"/>
        <v>0.99250000000000005</v>
      </c>
      <c r="CX210">
        <f t="shared" si="344"/>
        <v>0.99250000000000005</v>
      </c>
      <c r="CY210">
        <f t="shared" si="344"/>
        <v>1.01</v>
      </c>
      <c r="CZ210">
        <f t="shared" si="344"/>
        <v>1.01</v>
      </c>
    </row>
    <row r="211" spans="4:104" x14ac:dyDescent="0.25">
      <c r="D211">
        <v>87</v>
      </c>
      <c r="E211" cm="1">
        <f t="array" ref="E211">marketImpact()/12 + 1</f>
        <v>1.01</v>
      </c>
      <c r="F211" cm="1">
        <f t="array" ref="F211">marketImpact()/12 + 1</f>
        <v>1.01</v>
      </c>
      <c r="G211" cm="1">
        <f t="array" ref="G211">marketImpact()/12 + 1</f>
        <v>0.99250000000000005</v>
      </c>
      <c r="H211" cm="1">
        <f t="array" ref="H211">marketImpact()/12 + 1</f>
        <v>1.01</v>
      </c>
      <c r="I211" cm="1">
        <f t="array" ref="I211">marketImpact()/12 + 1</f>
        <v>1.01</v>
      </c>
      <c r="J211" cm="1">
        <f t="array" ref="J211">marketImpact()/12 + 1</f>
        <v>1.0175000000000001</v>
      </c>
      <c r="K211" cm="1">
        <f t="array" ref="K211">marketImpact()/12 + 1</f>
        <v>1.01</v>
      </c>
      <c r="L211" cm="1">
        <f t="array" ref="L211">marketImpact()/12 + 1</f>
        <v>1.01</v>
      </c>
      <c r="M211" cm="1">
        <f t="array" ref="M211">marketImpact()/12 + 1</f>
        <v>1.01</v>
      </c>
      <c r="N211" cm="1">
        <f t="array" ref="N211">marketImpact()/12 + 1</f>
        <v>1.01</v>
      </c>
      <c r="O211" cm="1">
        <f t="array" ref="O211">marketImpact()/12 + 1</f>
        <v>1.01</v>
      </c>
      <c r="P211" cm="1">
        <f t="array" ref="P211">marketImpact()/12 + 1</f>
        <v>1.01</v>
      </c>
      <c r="Q211" cm="1">
        <f t="array" ref="Q211">marketImpact()/12 + 1</f>
        <v>1.0175000000000001</v>
      </c>
      <c r="R211" cm="1">
        <f t="array" ref="R211">marketImpact()/12 + 1</f>
        <v>1.01</v>
      </c>
      <c r="S211" cm="1">
        <f t="array" ref="S211">marketImpact()/12 + 1</f>
        <v>1.01</v>
      </c>
      <c r="T211" cm="1">
        <f t="array" ref="T211">marketImpact()/12 + 1</f>
        <v>1.01</v>
      </c>
      <c r="U211" cm="1">
        <f t="array" ref="U211">marketImpact()/12 + 1</f>
        <v>1.01</v>
      </c>
      <c r="V211" cm="1">
        <f t="array" ref="V211">marketImpact()/12 + 1</f>
        <v>1.01</v>
      </c>
      <c r="W211" cm="1">
        <f t="array" ref="W211">marketImpact()/12 + 1</f>
        <v>1.01</v>
      </c>
      <c r="X211" cm="1">
        <f t="array" ref="X211">marketImpact()/12 + 1</f>
        <v>1.0175000000000001</v>
      </c>
      <c r="Y211" cm="1">
        <f t="array" ref="Y211">marketImpact()/12 + 1</f>
        <v>1.0175000000000001</v>
      </c>
      <c r="Z211" cm="1">
        <f t="array" ref="Z211">marketImpact()/12 + 1</f>
        <v>1.0175000000000001</v>
      </c>
      <c r="AA211" cm="1">
        <f t="array" ref="AA211">marketImpact()/12 + 1</f>
        <v>1.01</v>
      </c>
      <c r="AB211" cm="1">
        <f t="array" ref="AB211">marketImpact()/12 + 1</f>
        <v>1.01</v>
      </c>
      <c r="AC211" cm="1">
        <f t="array" ref="AC211">marketImpact()/12 + 1</f>
        <v>1.01</v>
      </c>
      <c r="AD211" cm="1">
        <f t="array" ref="AD211">marketImpact()/12 + 1</f>
        <v>1.0175000000000001</v>
      </c>
      <c r="AE211" cm="1">
        <f t="array" ref="AE211">marketImpact()/12 + 1</f>
        <v>0.99250000000000005</v>
      </c>
      <c r="AF211" cm="1">
        <f t="array" ref="AF211">marketImpact()/12 + 1</f>
        <v>1.0175000000000001</v>
      </c>
      <c r="AG211" cm="1">
        <f t="array" ref="AG211">marketImpact()/12 + 1</f>
        <v>1.01</v>
      </c>
      <c r="AH211" cm="1">
        <f t="array" ref="AH211">marketImpact()/12 + 1</f>
        <v>1.0175000000000001</v>
      </c>
      <c r="AI211" cm="1">
        <f t="array" ref="AI211">marketImpact()/12 + 1</f>
        <v>1.0175000000000001</v>
      </c>
      <c r="AJ211" cm="1">
        <f t="array" ref="AJ211">marketImpact()/12 + 1</f>
        <v>1.01</v>
      </c>
      <c r="AK211" cm="1">
        <f t="array" ref="AK211">marketImpact()/12 + 1</f>
        <v>1.01</v>
      </c>
      <c r="AL211" cm="1">
        <f t="array" ref="AL211">marketImpact()/12 + 1</f>
        <v>1.01</v>
      </c>
      <c r="AM211" cm="1">
        <f t="array" ref="AM211">marketImpact()/12 + 1</f>
        <v>1.01</v>
      </c>
      <c r="AN211" cm="1">
        <f t="array" ref="AN211">marketImpact()/12 + 1</f>
        <v>1.01</v>
      </c>
      <c r="AO211" cm="1">
        <f t="array" ref="AO211">marketImpact()/12 + 1</f>
        <v>1.01</v>
      </c>
      <c r="AP211" cm="1">
        <f t="array" ref="AP211">marketImpact()/12 + 1</f>
        <v>1.0175000000000001</v>
      </c>
      <c r="AQ211" cm="1">
        <f t="array" ref="AQ211">marketImpact()/12 + 1</f>
        <v>0.99250000000000005</v>
      </c>
      <c r="AR211" cm="1">
        <f t="array" ref="AR211">marketImpact()/12 + 1</f>
        <v>1.01</v>
      </c>
      <c r="AS211" cm="1">
        <f t="array" ref="AS211">marketImpact()/12 + 1</f>
        <v>1.01</v>
      </c>
      <c r="AT211" cm="1">
        <f t="array" ref="AT211">marketImpact()/12 + 1</f>
        <v>1.01</v>
      </c>
      <c r="AU211" cm="1">
        <f t="array" ref="AU211">marketImpact()/12 + 1</f>
        <v>1.01</v>
      </c>
      <c r="AV211" cm="1">
        <f t="array" ref="AV211">marketImpact()/12 + 1</f>
        <v>1.01</v>
      </c>
      <c r="AW211" cm="1">
        <f t="array" ref="AW211">marketImpact()/12 + 1</f>
        <v>1.01</v>
      </c>
      <c r="AX211" cm="1">
        <f t="array" ref="AX211">marketImpact()/12 + 1</f>
        <v>1.01</v>
      </c>
      <c r="AY211" cm="1">
        <f t="array" ref="AY211">marketImpact()/12 + 1</f>
        <v>1.01</v>
      </c>
      <c r="AZ211" cm="1">
        <f t="array" ref="AZ211">marketImpact()/12 + 1</f>
        <v>1.0175000000000001</v>
      </c>
      <c r="BA211" cm="1">
        <f t="array" ref="BA211">marketImpact()/12 + 1</f>
        <v>1.01</v>
      </c>
      <c r="BB211" cm="1">
        <f t="array" ref="BB211">marketImpact()/12 + 1</f>
        <v>1.01</v>
      </c>
      <c r="BC211" cm="1">
        <f t="array" ref="BC211">marketImpact()/12 + 1</f>
        <v>1.01</v>
      </c>
      <c r="BD211" cm="1">
        <f t="array" ref="BD211">marketImpact()/12 + 1</f>
        <v>1.0175000000000001</v>
      </c>
      <c r="BE211" cm="1">
        <f t="array" ref="BE211">marketImpact()/12 + 1</f>
        <v>1.01</v>
      </c>
      <c r="BF211" cm="1">
        <f t="array" ref="BF211">marketImpact()/12 + 1</f>
        <v>1.0175000000000001</v>
      </c>
      <c r="BG211" cm="1">
        <f t="array" ref="BG211">marketImpact()/12 + 1</f>
        <v>1.0175000000000001</v>
      </c>
      <c r="BH211" cm="1">
        <f t="array" ref="BH211">marketImpact()/12 + 1</f>
        <v>1.01</v>
      </c>
      <c r="BI211" cm="1">
        <f t="array" ref="BI211">marketImpact()/12 + 1</f>
        <v>1.01</v>
      </c>
      <c r="BJ211" cm="1">
        <f t="array" ref="BJ211">marketImpact()/12 + 1</f>
        <v>1.01</v>
      </c>
      <c r="BK211" cm="1">
        <f t="array" ref="BK211">marketImpact()/12 + 1</f>
        <v>1.01</v>
      </c>
      <c r="BL211" cm="1">
        <f t="array" ref="BL211">marketImpact()/12 + 1</f>
        <v>1.0175000000000001</v>
      </c>
      <c r="BM211" cm="1">
        <f t="array" ref="BM211">marketImpact()/12 + 1</f>
        <v>1.01</v>
      </c>
      <c r="BN211" cm="1">
        <f t="array" ref="BN211">marketImpact()/12 + 1</f>
        <v>1.01</v>
      </c>
      <c r="BO211" cm="1">
        <f t="array" ref="BO211">marketImpact()/12 + 1</f>
        <v>1.01</v>
      </c>
      <c r="BP211" cm="1">
        <f t="array" ref="BP211">marketImpact()/12 + 1</f>
        <v>1.01</v>
      </c>
      <c r="BQ211" cm="1">
        <f t="array" ref="BQ211">marketImpact()/12 + 1</f>
        <v>1.01</v>
      </c>
      <c r="BR211" cm="1">
        <f t="array" ref="BR211">marketImpact()/12 + 1</f>
        <v>1.01</v>
      </c>
      <c r="BS211" cm="1">
        <f t="array" ref="BS211">marketImpact()/12 + 1</f>
        <v>1.01</v>
      </c>
      <c r="BT211" cm="1">
        <f t="array" ref="BT211">marketImpact()/12 + 1</f>
        <v>1.01</v>
      </c>
      <c r="BU211" cm="1">
        <f t="array" ref="BU211">marketImpact()/12 + 1</f>
        <v>1.0175000000000001</v>
      </c>
      <c r="BV211" cm="1">
        <f t="array" ref="BV211">marketImpact()/12 + 1</f>
        <v>0.99250000000000005</v>
      </c>
      <c r="BW211" cm="1">
        <f t="array" ref="BW211">marketImpact()/12 + 1</f>
        <v>1.01</v>
      </c>
      <c r="BX211" cm="1">
        <f t="array" ref="BX211">marketImpact()/12 + 1</f>
        <v>1.0175000000000001</v>
      </c>
      <c r="BY211" cm="1">
        <f t="array" ref="BY211">marketImpact()/12 + 1</f>
        <v>1.01</v>
      </c>
      <c r="BZ211" cm="1">
        <f t="array" ref="BZ211">marketImpact()/12 + 1</f>
        <v>1.01</v>
      </c>
      <c r="CA211" cm="1">
        <f t="array" ref="CA211">marketImpact()/12 + 1</f>
        <v>1.0175000000000001</v>
      </c>
      <c r="CB211" cm="1">
        <f t="array" ref="CB211">marketImpact()/12 + 1</f>
        <v>1.01</v>
      </c>
      <c r="CC211" cm="1">
        <f t="array" ref="CC211">marketImpact()/12 + 1</f>
        <v>1.0175000000000001</v>
      </c>
      <c r="CD211" cm="1">
        <f t="array" ref="CD211">marketImpact()/12 + 1</f>
        <v>1.01</v>
      </c>
      <c r="CE211" cm="1">
        <f t="array" ref="CE211">marketImpact()/12 + 1</f>
        <v>1.01</v>
      </c>
      <c r="CF211" cm="1">
        <f t="array" ref="CF211">marketImpact()/12 + 1</f>
        <v>1.01</v>
      </c>
      <c r="CG211" cm="1">
        <f t="array" ref="CG211">marketImpact()/12 + 1</f>
        <v>1.01</v>
      </c>
      <c r="CH211" cm="1">
        <f t="array" ref="CH211">marketImpact()/12 + 1</f>
        <v>0.99250000000000005</v>
      </c>
      <c r="CI211" cm="1">
        <f t="array" ref="CI211">marketImpact()/12 + 1</f>
        <v>1.01</v>
      </c>
      <c r="CJ211" cm="1">
        <f t="array" ref="CJ211">marketImpact()/12 + 1</f>
        <v>1.01</v>
      </c>
      <c r="CK211" cm="1">
        <f t="array" ref="CK211">marketImpact()/12 + 1</f>
        <v>1.01</v>
      </c>
      <c r="CL211" cm="1">
        <f t="array" ref="CL211">marketImpact()/12 + 1</f>
        <v>1.01</v>
      </c>
      <c r="CM211" cm="1">
        <f t="array" ref="CM211">marketImpact()/12 + 1</f>
        <v>1.01</v>
      </c>
      <c r="CN211" cm="1">
        <f t="array" ref="CN211">marketImpact()/12 + 1</f>
        <v>1.01</v>
      </c>
      <c r="CO211" cm="1">
        <f t="array" ref="CO211">marketImpact()/12 + 1</f>
        <v>1.01</v>
      </c>
      <c r="CP211" cm="1">
        <f t="array" ref="CP211">marketImpact()/12 + 1</f>
        <v>1.01</v>
      </c>
      <c r="CQ211" cm="1">
        <f t="array" ref="CQ211">marketImpact()/12 + 1</f>
        <v>1.0175000000000001</v>
      </c>
      <c r="CR211" cm="1">
        <f t="array" ref="CR211">marketImpact()/12 + 1</f>
        <v>1.01</v>
      </c>
      <c r="CS211" cm="1">
        <f t="array" ref="CS211">marketImpact()/12 + 1</f>
        <v>1.0175000000000001</v>
      </c>
      <c r="CT211" cm="1">
        <f t="array" ref="CT211">marketImpact()/12 + 1</f>
        <v>1.0175000000000001</v>
      </c>
      <c r="CU211" cm="1">
        <f t="array" ref="CU211">marketImpact()/12 + 1</f>
        <v>1.01</v>
      </c>
      <c r="CV211" cm="1">
        <f t="array" ref="CV211">marketImpact()/12 + 1</f>
        <v>1.01</v>
      </c>
      <c r="CW211" cm="1">
        <f t="array" ref="CW211">marketImpact()/12 + 1</f>
        <v>1.01</v>
      </c>
      <c r="CX211" cm="1">
        <f t="array" ref="CX211">marketImpact()/12 + 1</f>
        <v>1.01</v>
      </c>
      <c r="CY211" cm="1">
        <f t="array" ref="CY211">marketImpact()/12 + 1</f>
        <v>1.01</v>
      </c>
      <c r="CZ211" cm="1">
        <f t="array" ref="CZ211">marketImpact()/12 + 1</f>
        <v>0.99250000000000005</v>
      </c>
    </row>
    <row r="212" spans="4:104" x14ac:dyDescent="0.25">
      <c r="D212">
        <v>88</v>
      </c>
      <c r="E212">
        <f t="shared" ref="E212:BP212" si="345">E211</f>
        <v>1.01</v>
      </c>
      <c r="F212">
        <f t="shared" si="345"/>
        <v>1.01</v>
      </c>
      <c r="G212">
        <f t="shared" si="345"/>
        <v>0.99250000000000005</v>
      </c>
      <c r="H212">
        <f t="shared" si="345"/>
        <v>1.01</v>
      </c>
      <c r="I212">
        <f t="shared" si="345"/>
        <v>1.01</v>
      </c>
      <c r="J212">
        <f t="shared" si="345"/>
        <v>1.0175000000000001</v>
      </c>
      <c r="K212">
        <f t="shared" si="345"/>
        <v>1.01</v>
      </c>
      <c r="L212">
        <f t="shared" si="345"/>
        <v>1.01</v>
      </c>
      <c r="M212">
        <f t="shared" si="345"/>
        <v>1.01</v>
      </c>
      <c r="N212">
        <f t="shared" si="345"/>
        <v>1.01</v>
      </c>
      <c r="O212">
        <f t="shared" si="345"/>
        <v>1.01</v>
      </c>
      <c r="P212">
        <f t="shared" si="345"/>
        <v>1.01</v>
      </c>
      <c r="Q212">
        <f t="shared" si="345"/>
        <v>1.0175000000000001</v>
      </c>
      <c r="R212">
        <f t="shared" si="345"/>
        <v>1.01</v>
      </c>
      <c r="S212">
        <f t="shared" si="345"/>
        <v>1.01</v>
      </c>
      <c r="T212">
        <f t="shared" si="345"/>
        <v>1.01</v>
      </c>
      <c r="U212">
        <f t="shared" si="345"/>
        <v>1.01</v>
      </c>
      <c r="V212">
        <f t="shared" si="345"/>
        <v>1.01</v>
      </c>
      <c r="W212">
        <f t="shared" si="345"/>
        <v>1.01</v>
      </c>
      <c r="X212">
        <f t="shared" si="345"/>
        <v>1.0175000000000001</v>
      </c>
      <c r="Y212">
        <f t="shared" si="345"/>
        <v>1.0175000000000001</v>
      </c>
      <c r="Z212">
        <f t="shared" si="345"/>
        <v>1.0175000000000001</v>
      </c>
      <c r="AA212">
        <f t="shared" si="345"/>
        <v>1.01</v>
      </c>
      <c r="AB212">
        <f t="shared" si="345"/>
        <v>1.01</v>
      </c>
      <c r="AC212">
        <f t="shared" si="345"/>
        <v>1.01</v>
      </c>
      <c r="AD212">
        <f t="shared" si="345"/>
        <v>1.0175000000000001</v>
      </c>
      <c r="AE212">
        <f t="shared" si="345"/>
        <v>0.99250000000000005</v>
      </c>
      <c r="AF212">
        <f t="shared" si="345"/>
        <v>1.0175000000000001</v>
      </c>
      <c r="AG212">
        <f t="shared" si="345"/>
        <v>1.01</v>
      </c>
      <c r="AH212">
        <f t="shared" si="345"/>
        <v>1.0175000000000001</v>
      </c>
      <c r="AI212">
        <f t="shared" si="345"/>
        <v>1.0175000000000001</v>
      </c>
      <c r="AJ212">
        <f t="shared" si="345"/>
        <v>1.01</v>
      </c>
      <c r="AK212">
        <f t="shared" si="345"/>
        <v>1.01</v>
      </c>
      <c r="AL212">
        <f t="shared" si="345"/>
        <v>1.01</v>
      </c>
      <c r="AM212">
        <f t="shared" si="345"/>
        <v>1.01</v>
      </c>
      <c r="AN212">
        <f t="shared" si="345"/>
        <v>1.01</v>
      </c>
      <c r="AO212">
        <f t="shared" si="345"/>
        <v>1.01</v>
      </c>
      <c r="AP212">
        <f t="shared" si="345"/>
        <v>1.0175000000000001</v>
      </c>
      <c r="AQ212">
        <f t="shared" si="345"/>
        <v>0.99250000000000005</v>
      </c>
      <c r="AR212">
        <f t="shared" si="345"/>
        <v>1.01</v>
      </c>
      <c r="AS212">
        <f t="shared" si="345"/>
        <v>1.01</v>
      </c>
      <c r="AT212">
        <f t="shared" si="345"/>
        <v>1.01</v>
      </c>
      <c r="AU212">
        <f t="shared" si="345"/>
        <v>1.01</v>
      </c>
      <c r="AV212">
        <f t="shared" si="345"/>
        <v>1.01</v>
      </c>
      <c r="AW212">
        <f t="shared" si="345"/>
        <v>1.01</v>
      </c>
      <c r="AX212">
        <f t="shared" si="345"/>
        <v>1.01</v>
      </c>
      <c r="AY212">
        <f t="shared" si="345"/>
        <v>1.01</v>
      </c>
      <c r="AZ212">
        <f t="shared" si="345"/>
        <v>1.0175000000000001</v>
      </c>
      <c r="BA212">
        <f t="shared" si="345"/>
        <v>1.01</v>
      </c>
      <c r="BB212">
        <f t="shared" si="345"/>
        <v>1.01</v>
      </c>
      <c r="BC212">
        <f t="shared" si="345"/>
        <v>1.01</v>
      </c>
      <c r="BD212">
        <f t="shared" si="345"/>
        <v>1.0175000000000001</v>
      </c>
      <c r="BE212">
        <f t="shared" si="345"/>
        <v>1.01</v>
      </c>
      <c r="BF212">
        <f t="shared" si="345"/>
        <v>1.0175000000000001</v>
      </c>
      <c r="BG212">
        <f t="shared" si="345"/>
        <v>1.0175000000000001</v>
      </c>
      <c r="BH212">
        <f t="shared" si="345"/>
        <v>1.01</v>
      </c>
      <c r="BI212">
        <f t="shared" si="345"/>
        <v>1.01</v>
      </c>
      <c r="BJ212">
        <f t="shared" si="345"/>
        <v>1.01</v>
      </c>
      <c r="BK212">
        <f t="shared" si="345"/>
        <v>1.01</v>
      </c>
      <c r="BL212">
        <f t="shared" si="345"/>
        <v>1.0175000000000001</v>
      </c>
      <c r="BM212">
        <f t="shared" si="345"/>
        <v>1.01</v>
      </c>
      <c r="BN212">
        <f t="shared" si="345"/>
        <v>1.01</v>
      </c>
      <c r="BO212">
        <f t="shared" si="345"/>
        <v>1.01</v>
      </c>
      <c r="BP212">
        <f t="shared" si="345"/>
        <v>1.01</v>
      </c>
      <c r="BQ212">
        <f t="shared" ref="BQ212:CZ212" si="346">BQ211</f>
        <v>1.01</v>
      </c>
      <c r="BR212">
        <f t="shared" si="346"/>
        <v>1.01</v>
      </c>
      <c r="BS212">
        <f t="shared" si="346"/>
        <v>1.01</v>
      </c>
      <c r="BT212">
        <f t="shared" si="346"/>
        <v>1.01</v>
      </c>
      <c r="BU212">
        <f t="shared" si="346"/>
        <v>1.0175000000000001</v>
      </c>
      <c r="BV212">
        <f t="shared" si="346"/>
        <v>0.99250000000000005</v>
      </c>
      <c r="BW212">
        <f t="shared" si="346"/>
        <v>1.01</v>
      </c>
      <c r="BX212">
        <f t="shared" si="346"/>
        <v>1.0175000000000001</v>
      </c>
      <c r="BY212">
        <f t="shared" si="346"/>
        <v>1.01</v>
      </c>
      <c r="BZ212">
        <f t="shared" si="346"/>
        <v>1.01</v>
      </c>
      <c r="CA212">
        <f t="shared" si="346"/>
        <v>1.0175000000000001</v>
      </c>
      <c r="CB212">
        <f t="shared" si="346"/>
        <v>1.01</v>
      </c>
      <c r="CC212">
        <f t="shared" si="346"/>
        <v>1.0175000000000001</v>
      </c>
      <c r="CD212">
        <f t="shared" si="346"/>
        <v>1.01</v>
      </c>
      <c r="CE212">
        <f t="shared" si="346"/>
        <v>1.01</v>
      </c>
      <c r="CF212">
        <f t="shared" si="346"/>
        <v>1.01</v>
      </c>
      <c r="CG212">
        <f t="shared" si="346"/>
        <v>1.01</v>
      </c>
      <c r="CH212">
        <f t="shared" si="346"/>
        <v>0.99250000000000005</v>
      </c>
      <c r="CI212">
        <f t="shared" si="346"/>
        <v>1.01</v>
      </c>
      <c r="CJ212">
        <f t="shared" si="346"/>
        <v>1.01</v>
      </c>
      <c r="CK212">
        <f t="shared" si="346"/>
        <v>1.01</v>
      </c>
      <c r="CL212">
        <f t="shared" si="346"/>
        <v>1.01</v>
      </c>
      <c r="CM212">
        <f t="shared" si="346"/>
        <v>1.01</v>
      </c>
      <c r="CN212">
        <f t="shared" si="346"/>
        <v>1.01</v>
      </c>
      <c r="CO212">
        <f t="shared" si="346"/>
        <v>1.01</v>
      </c>
      <c r="CP212">
        <f t="shared" si="346"/>
        <v>1.01</v>
      </c>
      <c r="CQ212">
        <f t="shared" si="346"/>
        <v>1.0175000000000001</v>
      </c>
      <c r="CR212">
        <f t="shared" si="346"/>
        <v>1.01</v>
      </c>
      <c r="CS212">
        <f t="shared" si="346"/>
        <v>1.0175000000000001</v>
      </c>
      <c r="CT212">
        <f t="shared" si="346"/>
        <v>1.0175000000000001</v>
      </c>
      <c r="CU212">
        <f t="shared" si="346"/>
        <v>1.01</v>
      </c>
      <c r="CV212">
        <f t="shared" si="346"/>
        <v>1.01</v>
      </c>
      <c r="CW212">
        <f t="shared" si="346"/>
        <v>1.01</v>
      </c>
      <c r="CX212">
        <f t="shared" si="346"/>
        <v>1.01</v>
      </c>
      <c r="CY212">
        <f t="shared" si="346"/>
        <v>1.01</v>
      </c>
      <c r="CZ212">
        <f t="shared" si="346"/>
        <v>0.99250000000000005</v>
      </c>
    </row>
    <row r="213" spans="4:104" x14ac:dyDescent="0.25">
      <c r="D213">
        <v>89</v>
      </c>
      <c r="E213">
        <f t="shared" ref="E213" si="347">E211</f>
        <v>1.01</v>
      </c>
      <c r="F213">
        <f t="shared" ref="F213:BQ213" si="348">F211</f>
        <v>1.01</v>
      </c>
      <c r="G213">
        <f t="shared" si="348"/>
        <v>0.99250000000000005</v>
      </c>
      <c r="H213">
        <f t="shared" si="348"/>
        <v>1.01</v>
      </c>
      <c r="I213">
        <f t="shared" si="348"/>
        <v>1.01</v>
      </c>
      <c r="J213">
        <f t="shared" si="348"/>
        <v>1.0175000000000001</v>
      </c>
      <c r="K213">
        <f t="shared" si="348"/>
        <v>1.01</v>
      </c>
      <c r="L213">
        <f t="shared" si="348"/>
        <v>1.01</v>
      </c>
      <c r="M213">
        <f t="shared" si="348"/>
        <v>1.01</v>
      </c>
      <c r="N213">
        <f t="shared" si="348"/>
        <v>1.01</v>
      </c>
      <c r="O213">
        <f t="shared" si="348"/>
        <v>1.01</v>
      </c>
      <c r="P213">
        <f t="shared" si="348"/>
        <v>1.01</v>
      </c>
      <c r="Q213">
        <f t="shared" si="348"/>
        <v>1.0175000000000001</v>
      </c>
      <c r="R213">
        <f t="shared" si="348"/>
        <v>1.01</v>
      </c>
      <c r="S213">
        <f t="shared" si="348"/>
        <v>1.01</v>
      </c>
      <c r="T213">
        <f t="shared" si="348"/>
        <v>1.01</v>
      </c>
      <c r="U213">
        <f t="shared" si="348"/>
        <v>1.01</v>
      </c>
      <c r="V213">
        <f t="shared" si="348"/>
        <v>1.01</v>
      </c>
      <c r="W213">
        <f t="shared" si="348"/>
        <v>1.01</v>
      </c>
      <c r="X213">
        <f t="shared" si="348"/>
        <v>1.0175000000000001</v>
      </c>
      <c r="Y213">
        <f t="shared" si="348"/>
        <v>1.0175000000000001</v>
      </c>
      <c r="Z213">
        <f t="shared" si="348"/>
        <v>1.0175000000000001</v>
      </c>
      <c r="AA213">
        <f t="shared" si="348"/>
        <v>1.01</v>
      </c>
      <c r="AB213">
        <f t="shared" si="348"/>
        <v>1.01</v>
      </c>
      <c r="AC213">
        <f t="shared" si="348"/>
        <v>1.01</v>
      </c>
      <c r="AD213">
        <f t="shared" si="348"/>
        <v>1.0175000000000001</v>
      </c>
      <c r="AE213">
        <f t="shared" si="348"/>
        <v>0.99250000000000005</v>
      </c>
      <c r="AF213">
        <f t="shared" si="348"/>
        <v>1.0175000000000001</v>
      </c>
      <c r="AG213">
        <f t="shared" si="348"/>
        <v>1.01</v>
      </c>
      <c r="AH213">
        <f t="shared" si="348"/>
        <v>1.0175000000000001</v>
      </c>
      <c r="AI213">
        <f t="shared" si="348"/>
        <v>1.0175000000000001</v>
      </c>
      <c r="AJ213">
        <f t="shared" si="348"/>
        <v>1.01</v>
      </c>
      <c r="AK213">
        <f t="shared" si="348"/>
        <v>1.01</v>
      </c>
      <c r="AL213">
        <f t="shared" si="348"/>
        <v>1.01</v>
      </c>
      <c r="AM213">
        <f t="shared" si="348"/>
        <v>1.01</v>
      </c>
      <c r="AN213">
        <f t="shared" si="348"/>
        <v>1.01</v>
      </c>
      <c r="AO213">
        <f t="shared" si="348"/>
        <v>1.01</v>
      </c>
      <c r="AP213">
        <f t="shared" si="348"/>
        <v>1.0175000000000001</v>
      </c>
      <c r="AQ213">
        <f t="shared" si="348"/>
        <v>0.99250000000000005</v>
      </c>
      <c r="AR213">
        <f t="shared" si="348"/>
        <v>1.01</v>
      </c>
      <c r="AS213">
        <f t="shared" si="348"/>
        <v>1.01</v>
      </c>
      <c r="AT213">
        <f t="shared" si="348"/>
        <v>1.01</v>
      </c>
      <c r="AU213">
        <f t="shared" si="348"/>
        <v>1.01</v>
      </c>
      <c r="AV213">
        <f t="shared" si="348"/>
        <v>1.01</v>
      </c>
      <c r="AW213">
        <f t="shared" si="348"/>
        <v>1.01</v>
      </c>
      <c r="AX213">
        <f t="shared" si="348"/>
        <v>1.01</v>
      </c>
      <c r="AY213">
        <f t="shared" si="348"/>
        <v>1.01</v>
      </c>
      <c r="AZ213">
        <f t="shared" si="348"/>
        <v>1.0175000000000001</v>
      </c>
      <c r="BA213">
        <f t="shared" si="348"/>
        <v>1.01</v>
      </c>
      <c r="BB213">
        <f t="shared" si="348"/>
        <v>1.01</v>
      </c>
      <c r="BC213">
        <f t="shared" si="348"/>
        <v>1.01</v>
      </c>
      <c r="BD213">
        <f t="shared" si="348"/>
        <v>1.0175000000000001</v>
      </c>
      <c r="BE213">
        <f t="shared" si="348"/>
        <v>1.01</v>
      </c>
      <c r="BF213">
        <f t="shared" si="348"/>
        <v>1.0175000000000001</v>
      </c>
      <c r="BG213">
        <f t="shared" si="348"/>
        <v>1.0175000000000001</v>
      </c>
      <c r="BH213">
        <f t="shared" si="348"/>
        <v>1.01</v>
      </c>
      <c r="BI213">
        <f t="shared" si="348"/>
        <v>1.01</v>
      </c>
      <c r="BJ213">
        <f t="shared" si="348"/>
        <v>1.01</v>
      </c>
      <c r="BK213">
        <f t="shared" si="348"/>
        <v>1.01</v>
      </c>
      <c r="BL213">
        <f t="shared" si="348"/>
        <v>1.0175000000000001</v>
      </c>
      <c r="BM213">
        <f t="shared" si="348"/>
        <v>1.01</v>
      </c>
      <c r="BN213">
        <f t="shared" si="348"/>
        <v>1.01</v>
      </c>
      <c r="BO213">
        <f t="shared" si="348"/>
        <v>1.01</v>
      </c>
      <c r="BP213">
        <f t="shared" si="348"/>
        <v>1.01</v>
      </c>
      <c r="BQ213">
        <f t="shared" si="348"/>
        <v>1.01</v>
      </c>
      <c r="BR213">
        <f t="shared" ref="BR213:CZ213" si="349">BR211</f>
        <v>1.01</v>
      </c>
      <c r="BS213">
        <f t="shared" si="349"/>
        <v>1.01</v>
      </c>
      <c r="BT213">
        <f t="shared" si="349"/>
        <v>1.01</v>
      </c>
      <c r="BU213">
        <f t="shared" si="349"/>
        <v>1.0175000000000001</v>
      </c>
      <c r="BV213">
        <f t="shared" si="349"/>
        <v>0.99250000000000005</v>
      </c>
      <c r="BW213">
        <f t="shared" si="349"/>
        <v>1.01</v>
      </c>
      <c r="BX213">
        <f t="shared" si="349"/>
        <v>1.0175000000000001</v>
      </c>
      <c r="BY213">
        <f t="shared" si="349"/>
        <v>1.01</v>
      </c>
      <c r="BZ213">
        <f t="shared" si="349"/>
        <v>1.01</v>
      </c>
      <c r="CA213">
        <f t="shared" si="349"/>
        <v>1.0175000000000001</v>
      </c>
      <c r="CB213">
        <f t="shared" si="349"/>
        <v>1.01</v>
      </c>
      <c r="CC213">
        <f t="shared" si="349"/>
        <v>1.0175000000000001</v>
      </c>
      <c r="CD213">
        <f t="shared" si="349"/>
        <v>1.01</v>
      </c>
      <c r="CE213">
        <f t="shared" si="349"/>
        <v>1.01</v>
      </c>
      <c r="CF213">
        <f t="shared" si="349"/>
        <v>1.01</v>
      </c>
      <c r="CG213">
        <f t="shared" si="349"/>
        <v>1.01</v>
      </c>
      <c r="CH213">
        <f t="shared" si="349"/>
        <v>0.99250000000000005</v>
      </c>
      <c r="CI213">
        <f t="shared" si="349"/>
        <v>1.01</v>
      </c>
      <c r="CJ213">
        <f t="shared" si="349"/>
        <v>1.01</v>
      </c>
      <c r="CK213">
        <f t="shared" si="349"/>
        <v>1.01</v>
      </c>
      <c r="CL213">
        <f t="shared" si="349"/>
        <v>1.01</v>
      </c>
      <c r="CM213">
        <f t="shared" si="349"/>
        <v>1.01</v>
      </c>
      <c r="CN213">
        <f t="shared" si="349"/>
        <v>1.01</v>
      </c>
      <c r="CO213">
        <f t="shared" si="349"/>
        <v>1.01</v>
      </c>
      <c r="CP213">
        <f t="shared" si="349"/>
        <v>1.01</v>
      </c>
      <c r="CQ213">
        <f t="shared" si="349"/>
        <v>1.0175000000000001</v>
      </c>
      <c r="CR213">
        <f t="shared" si="349"/>
        <v>1.01</v>
      </c>
      <c r="CS213">
        <f t="shared" si="349"/>
        <v>1.0175000000000001</v>
      </c>
      <c r="CT213">
        <f t="shared" si="349"/>
        <v>1.0175000000000001</v>
      </c>
      <c r="CU213">
        <f t="shared" si="349"/>
        <v>1.01</v>
      </c>
      <c r="CV213">
        <f t="shared" si="349"/>
        <v>1.01</v>
      </c>
      <c r="CW213">
        <f t="shared" si="349"/>
        <v>1.01</v>
      </c>
      <c r="CX213">
        <f t="shared" si="349"/>
        <v>1.01</v>
      </c>
      <c r="CY213">
        <f t="shared" si="349"/>
        <v>1.01</v>
      </c>
      <c r="CZ213">
        <f t="shared" si="349"/>
        <v>0.99250000000000005</v>
      </c>
    </row>
    <row r="214" spans="4:104" x14ac:dyDescent="0.25">
      <c r="D214">
        <v>90</v>
      </c>
      <c r="E214" cm="1">
        <f t="array" ref="E214">marketImpact()/12 + 1</f>
        <v>1.01</v>
      </c>
      <c r="F214" cm="1">
        <f t="array" ref="F214">marketImpact()/12 + 1</f>
        <v>0.99250000000000005</v>
      </c>
      <c r="G214" cm="1">
        <f t="array" ref="G214">marketImpact()/12 + 1</f>
        <v>1.01</v>
      </c>
      <c r="H214" cm="1">
        <f t="array" ref="H214">marketImpact()/12 + 1</f>
        <v>1.01</v>
      </c>
      <c r="I214" cm="1">
        <f t="array" ref="I214">marketImpact()/12 + 1</f>
        <v>1.01</v>
      </c>
      <c r="J214" cm="1">
        <f t="array" ref="J214">marketImpact()/12 + 1</f>
        <v>0.99250000000000005</v>
      </c>
      <c r="K214" cm="1">
        <f t="array" ref="K214">marketImpact()/12 + 1</f>
        <v>1.01</v>
      </c>
      <c r="L214" cm="1">
        <f t="array" ref="L214">marketImpact()/12 + 1</f>
        <v>0.99250000000000005</v>
      </c>
      <c r="M214" cm="1">
        <f t="array" ref="M214">marketImpact()/12 + 1</f>
        <v>1.0175000000000001</v>
      </c>
      <c r="N214" cm="1">
        <f t="array" ref="N214">marketImpact()/12 + 1</f>
        <v>1.01</v>
      </c>
      <c r="O214" cm="1">
        <f t="array" ref="O214">marketImpact()/12 + 1</f>
        <v>1.0175000000000001</v>
      </c>
      <c r="P214" cm="1">
        <f t="array" ref="P214">marketImpact()/12 + 1</f>
        <v>1.01</v>
      </c>
      <c r="Q214" cm="1">
        <f t="array" ref="Q214">marketImpact()/12 + 1</f>
        <v>1.01</v>
      </c>
      <c r="R214" cm="1">
        <f t="array" ref="R214">marketImpact()/12 + 1</f>
        <v>1.01</v>
      </c>
      <c r="S214" cm="1">
        <f t="array" ref="S214">marketImpact()/12 + 1</f>
        <v>1.01</v>
      </c>
      <c r="T214" cm="1">
        <f t="array" ref="T214">marketImpact()/12 + 1</f>
        <v>1.01</v>
      </c>
      <c r="U214" cm="1">
        <f t="array" ref="U214">marketImpact()/12 + 1</f>
        <v>1.01</v>
      </c>
      <c r="V214" cm="1">
        <f t="array" ref="V214">marketImpact()/12 + 1</f>
        <v>1.01</v>
      </c>
      <c r="W214" cm="1">
        <f t="array" ref="W214">marketImpact()/12 + 1</f>
        <v>1.01</v>
      </c>
      <c r="X214" cm="1">
        <f t="array" ref="X214">marketImpact()/12 + 1</f>
        <v>1.01</v>
      </c>
      <c r="Y214" cm="1">
        <f t="array" ref="Y214">marketImpact()/12 + 1</f>
        <v>1.01</v>
      </c>
      <c r="Z214" cm="1">
        <f t="array" ref="Z214">marketImpact()/12 + 1</f>
        <v>1.01</v>
      </c>
      <c r="AA214" cm="1">
        <f t="array" ref="AA214">marketImpact()/12 + 1</f>
        <v>1.0175000000000001</v>
      </c>
      <c r="AB214" cm="1">
        <f t="array" ref="AB214">marketImpact()/12 + 1</f>
        <v>1.01</v>
      </c>
      <c r="AC214" cm="1">
        <f t="array" ref="AC214">marketImpact()/12 + 1</f>
        <v>1.01</v>
      </c>
      <c r="AD214" cm="1">
        <f t="array" ref="AD214">marketImpact()/12 + 1</f>
        <v>1.01</v>
      </c>
      <c r="AE214" cm="1">
        <f t="array" ref="AE214">marketImpact()/12 + 1</f>
        <v>1.01</v>
      </c>
      <c r="AF214" cm="1">
        <f t="array" ref="AF214">marketImpact()/12 + 1</f>
        <v>1.01</v>
      </c>
      <c r="AG214" cm="1">
        <f t="array" ref="AG214">marketImpact()/12 + 1</f>
        <v>1.01</v>
      </c>
      <c r="AH214" cm="1">
        <f t="array" ref="AH214">marketImpact()/12 + 1</f>
        <v>1.01</v>
      </c>
      <c r="AI214" cm="1">
        <f t="array" ref="AI214">marketImpact()/12 + 1</f>
        <v>1.01</v>
      </c>
      <c r="AJ214" cm="1">
        <f t="array" ref="AJ214">marketImpact()/12 + 1</f>
        <v>0.99250000000000005</v>
      </c>
      <c r="AK214" cm="1">
        <f t="array" ref="AK214">marketImpact()/12 + 1</f>
        <v>1.01</v>
      </c>
      <c r="AL214" cm="1">
        <f t="array" ref="AL214">marketImpact()/12 + 1</f>
        <v>1.0175000000000001</v>
      </c>
      <c r="AM214" cm="1">
        <f t="array" ref="AM214">marketImpact()/12 + 1</f>
        <v>0.99250000000000005</v>
      </c>
      <c r="AN214" cm="1">
        <f t="array" ref="AN214">marketImpact()/12 + 1</f>
        <v>1.01</v>
      </c>
      <c r="AO214" cm="1">
        <f t="array" ref="AO214">marketImpact()/12 + 1</f>
        <v>1.01</v>
      </c>
      <c r="AP214" cm="1">
        <f t="array" ref="AP214">marketImpact()/12 + 1</f>
        <v>0.99250000000000005</v>
      </c>
      <c r="AQ214" cm="1">
        <f t="array" ref="AQ214">marketImpact()/12 + 1</f>
        <v>1.01</v>
      </c>
      <c r="AR214" cm="1">
        <f t="array" ref="AR214">marketImpact()/12 + 1</f>
        <v>1.01</v>
      </c>
      <c r="AS214" cm="1">
        <f t="array" ref="AS214">marketImpact()/12 + 1</f>
        <v>1.01</v>
      </c>
      <c r="AT214" cm="1">
        <f t="array" ref="AT214">marketImpact()/12 + 1</f>
        <v>1.01</v>
      </c>
      <c r="AU214" cm="1">
        <f t="array" ref="AU214">marketImpact()/12 + 1</f>
        <v>1.01</v>
      </c>
      <c r="AV214" cm="1">
        <f t="array" ref="AV214">marketImpact()/12 + 1</f>
        <v>1.01</v>
      </c>
      <c r="AW214" cm="1">
        <f t="array" ref="AW214">marketImpact()/12 + 1</f>
        <v>1.01</v>
      </c>
      <c r="AX214" cm="1">
        <f t="array" ref="AX214">marketImpact()/12 + 1</f>
        <v>1.01</v>
      </c>
      <c r="AY214" cm="1">
        <f t="array" ref="AY214">marketImpact()/12 + 1</f>
        <v>1.01</v>
      </c>
      <c r="AZ214" cm="1">
        <f t="array" ref="AZ214">marketImpact()/12 + 1</f>
        <v>1.01</v>
      </c>
      <c r="BA214" cm="1">
        <f t="array" ref="BA214">marketImpact()/12 + 1</f>
        <v>1.01</v>
      </c>
      <c r="BB214" cm="1">
        <f t="array" ref="BB214">marketImpact()/12 + 1</f>
        <v>1.0175000000000001</v>
      </c>
      <c r="BC214" cm="1">
        <f t="array" ref="BC214">marketImpact()/12 + 1</f>
        <v>1.01</v>
      </c>
      <c r="BD214" cm="1">
        <f t="array" ref="BD214">marketImpact()/12 + 1</f>
        <v>1.01</v>
      </c>
      <c r="BE214" cm="1">
        <f t="array" ref="BE214">marketImpact()/12 + 1</f>
        <v>1.01</v>
      </c>
      <c r="BF214" cm="1">
        <f t="array" ref="BF214">marketImpact()/12 + 1</f>
        <v>0.99250000000000005</v>
      </c>
      <c r="BG214" cm="1">
        <f t="array" ref="BG214">marketImpact()/12 + 1</f>
        <v>1.01</v>
      </c>
      <c r="BH214" cm="1">
        <f t="array" ref="BH214">marketImpact()/12 + 1</f>
        <v>1.01</v>
      </c>
      <c r="BI214" cm="1">
        <f t="array" ref="BI214">marketImpact()/12 + 1</f>
        <v>1.0175000000000001</v>
      </c>
      <c r="BJ214" cm="1">
        <f t="array" ref="BJ214">marketImpact()/12 + 1</f>
        <v>1.01</v>
      </c>
      <c r="BK214" cm="1">
        <f t="array" ref="BK214">marketImpact()/12 + 1</f>
        <v>1.01</v>
      </c>
      <c r="BL214" cm="1">
        <f t="array" ref="BL214">marketImpact()/12 + 1</f>
        <v>1.01</v>
      </c>
      <c r="BM214" cm="1">
        <f t="array" ref="BM214">marketImpact()/12 + 1</f>
        <v>1.01</v>
      </c>
      <c r="BN214" cm="1">
        <f t="array" ref="BN214">marketImpact()/12 + 1</f>
        <v>1.01</v>
      </c>
      <c r="BO214" cm="1">
        <f t="array" ref="BO214">marketImpact()/12 + 1</f>
        <v>1.0175000000000001</v>
      </c>
      <c r="BP214" cm="1">
        <f t="array" ref="BP214">marketImpact()/12 + 1</f>
        <v>1.01</v>
      </c>
      <c r="BQ214" cm="1">
        <f t="array" ref="BQ214">marketImpact()/12 + 1</f>
        <v>1.0175000000000001</v>
      </c>
      <c r="BR214" cm="1">
        <f t="array" ref="BR214">marketImpact()/12 + 1</f>
        <v>1.01</v>
      </c>
      <c r="BS214" cm="1">
        <f t="array" ref="BS214">marketImpact()/12 + 1</f>
        <v>1.01</v>
      </c>
      <c r="BT214" cm="1">
        <f t="array" ref="BT214">marketImpact()/12 + 1</f>
        <v>1.01</v>
      </c>
      <c r="BU214" cm="1">
        <f t="array" ref="BU214">marketImpact()/12 + 1</f>
        <v>0.99250000000000005</v>
      </c>
      <c r="BV214" cm="1">
        <f t="array" ref="BV214">marketImpact()/12 + 1</f>
        <v>1.0175000000000001</v>
      </c>
      <c r="BW214" cm="1">
        <f t="array" ref="BW214">marketImpact()/12 + 1</f>
        <v>1.0175000000000001</v>
      </c>
      <c r="BX214" cm="1">
        <f t="array" ref="BX214">marketImpact()/12 + 1</f>
        <v>1.01</v>
      </c>
      <c r="BY214" cm="1">
        <f t="array" ref="BY214">marketImpact()/12 + 1</f>
        <v>0.99250000000000005</v>
      </c>
      <c r="BZ214" cm="1">
        <f t="array" ref="BZ214">marketImpact()/12 + 1</f>
        <v>1.01</v>
      </c>
      <c r="CA214" cm="1">
        <f t="array" ref="CA214">marketImpact()/12 + 1</f>
        <v>1.0175000000000001</v>
      </c>
      <c r="CB214" cm="1">
        <f t="array" ref="CB214">marketImpact()/12 + 1</f>
        <v>1.01</v>
      </c>
      <c r="CC214" cm="1">
        <f t="array" ref="CC214">marketImpact()/12 + 1</f>
        <v>1.01</v>
      </c>
      <c r="CD214" cm="1">
        <f t="array" ref="CD214">marketImpact()/12 + 1</f>
        <v>1.01</v>
      </c>
      <c r="CE214" cm="1">
        <f t="array" ref="CE214">marketImpact()/12 + 1</f>
        <v>0.99250000000000005</v>
      </c>
      <c r="CF214" cm="1">
        <f t="array" ref="CF214">marketImpact()/12 + 1</f>
        <v>1.01</v>
      </c>
      <c r="CG214" cm="1">
        <f t="array" ref="CG214">marketImpact()/12 + 1</f>
        <v>1.01</v>
      </c>
      <c r="CH214" cm="1">
        <f t="array" ref="CH214">marketImpact()/12 + 1</f>
        <v>1.01</v>
      </c>
      <c r="CI214" cm="1">
        <f t="array" ref="CI214">marketImpact()/12 + 1</f>
        <v>1.01</v>
      </c>
      <c r="CJ214" cm="1">
        <f t="array" ref="CJ214">marketImpact()/12 + 1</f>
        <v>1.01</v>
      </c>
      <c r="CK214" cm="1">
        <f t="array" ref="CK214">marketImpact()/12 + 1</f>
        <v>1.01</v>
      </c>
      <c r="CL214" cm="1">
        <f t="array" ref="CL214">marketImpact()/12 + 1</f>
        <v>0.99250000000000005</v>
      </c>
      <c r="CM214" cm="1">
        <f t="array" ref="CM214">marketImpact()/12 + 1</f>
        <v>1.01</v>
      </c>
      <c r="CN214" cm="1">
        <f t="array" ref="CN214">marketImpact()/12 + 1</f>
        <v>1.01</v>
      </c>
      <c r="CO214" cm="1">
        <f t="array" ref="CO214">marketImpact()/12 + 1</f>
        <v>1.01</v>
      </c>
      <c r="CP214" cm="1">
        <f t="array" ref="CP214">marketImpact()/12 + 1</f>
        <v>1.01</v>
      </c>
      <c r="CQ214" cm="1">
        <f t="array" ref="CQ214">marketImpact()/12 + 1</f>
        <v>1.01</v>
      </c>
      <c r="CR214" cm="1">
        <f t="array" ref="CR214">marketImpact()/12 + 1</f>
        <v>1.01</v>
      </c>
      <c r="CS214" cm="1">
        <f t="array" ref="CS214">marketImpact()/12 + 1</f>
        <v>0.99250000000000005</v>
      </c>
      <c r="CT214" cm="1">
        <f t="array" ref="CT214">marketImpact()/12 + 1</f>
        <v>1.0175000000000001</v>
      </c>
      <c r="CU214" cm="1">
        <f t="array" ref="CU214">marketImpact()/12 + 1</f>
        <v>1.01</v>
      </c>
      <c r="CV214" cm="1">
        <f t="array" ref="CV214">marketImpact()/12 + 1</f>
        <v>1.01</v>
      </c>
      <c r="CW214" cm="1">
        <f t="array" ref="CW214">marketImpact()/12 + 1</f>
        <v>1.01</v>
      </c>
      <c r="CX214" cm="1">
        <f t="array" ref="CX214">marketImpact()/12 + 1</f>
        <v>1.01</v>
      </c>
      <c r="CY214" cm="1">
        <f t="array" ref="CY214">marketImpact()/12 + 1</f>
        <v>1.01</v>
      </c>
      <c r="CZ214" cm="1">
        <f t="array" ref="CZ214">marketImpact()/12 + 1</f>
        <v>1.0175000000000001</v>
      </c>
    </row>
    <row r="215" spans="4:104" x14ac:dyDescent="0.25">
      <c r="D215">
        <v>91</v>
      </c>
      <c r="E215">
        <f t="shared" ref="E215:BP215" si="350">E214</f>
        <v>1.01</v>
      </c>
      <c r="F215">
        <f t="shared" si="350"/>
        <v>0.99250000000000005</v>
      </c>
      <c r="G215">
        <f t="shared" si="350"/>
        <v>1.01</v>
      </c>
      <c r="H215">
        <f t="shared" si="350"/>
        <v>1.01</v>
      </c>
      <c r="I215">
        <f t="shared" si="350"/>
        <v>1.01</v>
      </c>
      <c r="J215">
        <f t="shared" si="350"/>
        <v>0.99250000000000005</v>
      </c>
      <c r="K215">
        <f t="shared" si="350"/>
        <v>1.01</v>
      </c>
      <c r="L215">
        <f t="shared" si="350"/>
        <v>0.99250000000000005</v>
      </c>
      <c r="M215">
        <f t="shared" si="350"/>
        <v>1.0175000000000001</v>
      </c>
      <c r="N215">
        <f t="shared" si="350"/>
        <v>1.01</v>
      </c>
      <c r="O215">
        <f t="shared" si="350"/>
        <v>1.0175000000000001</v>
      </c>
      <c r="P215">
        <f t="shared" si="350"/>
        <v>1.01</v>
      </c>
      <c r="Q215">
        <f t="shared" si="350"/>
        <v>1.01</v>
      </c>
      <c r="R215">
        <f t="shared" si="350"/>
        <v>1.01</v>
      </c>
      <c r="S215">
        <f t="shared" si="350"/>
        <v>1.01</v>
      </c>
      <c r="T215">
        <f t="shared" si="350"/>
        <v>1.01</v>
      </c>
      <c r="U215">
        <f t="shared" si="350"/>
        <v>1.01</v>
      </c>
      <c r="V215">
        <f t="shared" si="350"/>
        <v>1.01</v>
      </c>
      <c r="W215">
        <f t="shared" si="350"/>
        <v>1.01</v>
      </c>
      <c r="X215">
        <f t="shared" si="350"/>
        <v>1.01</v>
      </c>
      <c r="Y215">
        <f t="shared" si="350"/>
        <v>1.01</v>
      </c>
      <c r="Z215">
        <f t="shared" si="350"/>
        <v>1.01</v>
      </c>
      <c r="AA215">
        <f t="shared" si="350"/>
        <v>1.0175000000000001</v>
      </c>
      <c r="AB215">
        <f t="shared" si="350"/>
        <v>1.01</v>
      </c>
      <c r="AC215">
        <f t="shared" si="350"/>
        <v>1.01</v>
      </c>
      <c r="AD215">
        <f t="shared" si="350"/>
        <v>1.01</v>
      </c>
      <c r="AE215">
        <f t="shared" si="350"/>
        <v>1.01</v>
      </c>
      <c r="AF215">
        <f t="shared" si="350"/>
        <v>1.01</v>
      </c>
      <c r="AG215">
        <f t="shared" si="350"/>
        <v>1.01</v>
      </c>
      <c r="AH215">
        <f t="shared" si="350"/>
        <v>1.01</v>
      </c>
      <c r="AI215">
        <f t="shared" si="350"/>
        <v>1.01</v>
      </c>
      <c r="AJ215">
        <f t="shared" si="350"/>
        <v>0.99250000000000005</v>
      </c>
      <c r="AK215">
        <f t="shared" si="350"/>
        <v>1.01</v>
      </c>
      <c r="AL215">
        <f t="shared" si="350"/>
        <v>1.0175000000000001</v>
      </c>
      <c r="AM215">
        <f t="shared" si="350"/>
        <v>0.99250000000000005</v>
      </c>
      <c r="AN215">
        <f t="shared" si="350"/>
        <v>1.01</v>
      </c>
      <c r="AO215">
        <f t="shared" si="350"/>
        <v>1.01</v>
      </c>
      <c r="AP215">
        <f t="shared" si="350"/>
        <v>0.99250000000000005</v>
      </c>
      <c r="AQ215">
        <f t="shared" si="350"/>
        <v>1.01</v>
      </c>
      <c r="AR215">
        <f t="shared" si="350"/>
        <v>1.01</v>
      </c>
      <c r="AS215">
        <f t="shared" si="350"/>
        <v>1.01</v>
      </c>
      <c r="AT215">
        <f t="shared" si="350"/>
        <v>1.01</v>
      </c>
      <c r="AU215">
        <f t="shared" si="350"/>
        <v>1.01</v>
      </c>
      <c r="AV215">
        <f t="shared" si="350"/>
        <v>1.01</v>
      </c>
      <c r="AW215">
        <f t="shared" si="350"/>
        <v>1.01</v>
      </c>
      <c r="AX215">
        <f t="shared" si="350"/>
        <v>1.01</v>
      </c>
      <c r="AY215">
        <f t="shared" si="350"/>
        <v>1.01</v>
      </c>
      <c r="AZ215">
        <f t="shared" si="350"/>
        <v>1.01</v>
      </c>
      <c r="BA215">
        <f t="shared" si="350"/>
        <v>1.01</v>
      </c>
      <c r="BB215">
        <f t="shared" si="350"/>
        <v>1.0175000000000001</v>
      </c>
      <c r="BC215">
        <f t="shared" si="350"/>
        <v>1.01</v>
      </c>
      <c r="BD215">
        <f t="shared" si="350"/>
        <v>1.01</v>
      </c>
      <c r="BE215">
        <f t="shared" si="350"/>
        <v>1.01</v>
      </c>
      <c r="BF215">
        <f t="shared" si="350"/>
        <v>0.99250000000000005</v>
      </c>
      <c r="BG215">
        <f t="shared" si="350"/>
        <v>1.01</v>
      </c>
      <c r="BH215">
        <f t="shared" si="350"/>
        <v>1.01</v>
      </c>
      <c r="BI215">
        <f t="shared" si="350"/>
        <v>1.0175000000000001</v>
      </c>
      <c r="BJ215">
        <f t="shared" si="350"/>
        <v>1.01</v>
      </c>
      <c r="BK215">
        <f t="shared" si="350"/>
        <v>1.01</v>
      </c>
      <c r="BL215">
        <f t="shared" si="350"/>
        <v>1.01</v>
      </c>
      <c r="BM215">
        <f t="shared" si="350"/>
        <v>1.01</v>
      </c>
      <c r="BN215">
        <f t="shared" si="350"/>
        <v>1.01</v>
      </c>
      <c r="BO215">
        <f t="shared" si="350"/>
        <v>1.0175000000000001</v>
      </c>
      <c r="BP215">
        <f t="shared" si="350"/>
        <v>1.01</v>
      </c>
      <c r="BQ215">
        <f t="shared" ref="BQ215:CZ215" si="351">BQ214</f>
        <v>1.0175000000000001</v>
      </c>
      <c r="BR215">
        <f t="shared" si="351"/>
        <v>1.01</v>
      </c>
      <c r="BS215">
        <f t="shared" si="351"/>
        <v>1.01</v>
      </c>
      <c r="BT215">
        <f t="shared" si="351"/>
        <v>1.01</v>
      </c>
      <c r="BU215">
        <f t="shared" si="351"/>
        <v>0.99250000000000005</v>
      </c>
      <c r="BV215">
        <f t="shared" si="351"/>
        <v>1.0175000000000001</v>
      </c>
      <c r="BW215">
        <f t="shared" si="351"/>
        <v>1.0175000000000001</v>
      </c>
      <c r="BX215">
        <f t="shared" si="351"/>
        <v>1.01</v>
      </c>
      <c r="BY215">
        <f t="shared" si="351"/>
        <v>0.99250000000000005</v>
      </c>
      <c r="BZ215">
        <f t="shared" si="351"/>
        <v>1.01</v>
      </c>
      <c r="CA215">
        <f t="shared" si="351"/>
        <v>1.0175000000000001</v>
      </c>
      <c r="CB215">
        <f t="shared" si="351"/>
        <v>1.01</v>
      </c>
      <c r="CC215">
        <f t="shared" si="351"/>
        <v>1.01</v>
      </c>
      <c r="CD215">
        <f t="shared" si="351"/>
        <v>1.01</v>
      </c>
      <c r="CE215">
        <f t="shared" si="351"/>
        <v>0.99250000000000005</v>
      </c>
      <c r="CF215">
        <f t="shared" si="351"/>
        <v>1.01</v>
      </c>
      <c r="CG215">
        <f t="shared" si="351"/>
        <v>1.01</v>
      </c>
      <c r="CH215">
        <f t="shared" si="351"/>
        <v>1.01</v>
      </c>
      <c r="CI215">
        <f t="shared" si="351"/>
        <v>1.01</v>
      </c>
      <c r="CJ215">
        <f t="shared" si="351"/>
        <v>1.01</v>
      </c>
      <c r="CK215">
        <f t="shared" si="351"/>
        <v>1.01</v>
      </c>
      <c r="CL215">
        <f t="shared" si="351"/>
        <v>0.99250000000000005</v>
      </c>
      <c r="CM215">
        <f t="shared" si="351"/>
        <v>1.01</v>
      </c>
      <c r="CN215">
        <f t="shared" si="351"/>
        <v>1.01</v>
      </c>
      <c r="CO215">
        <f t="shared" si="351"/>
        <v>1.01</v>
      </c>
      <c r="CP215">
        <f t="shared" si="351"/>
        <v>1.01</v>
      </c>
      <c r="CQ215">
        <f t="shared" si="351"/>
        <v>1.01</v>
      </c>
      <c r="CR215">
        <f t="shared" si="351"/>
        <v>1.01</v>
      </c>
      <c r="CS215">
        <f t="shared" si="351"/>
        <v>0.99250000000000005</v>
      </c>
      <c r="CT215">
        <f t="shared" si="351"/>
        <v>1.0175000000000001</v>
      </c>
      <c r="CU215">
        <f t="shared" si="351"/>
        <v>1.01</v>
      </c>
      <c r="CV215">
        <f t="shared" si="351"/>
        <v>1.01</v>
      </c>
      <c r="CW215">
        <f t="shared" si="351"/>
        <v>1.01</v>
      </c>
      <c r="CX215">
        <f t="shared" si="351"/>
        <v>1.01</v>
      </c>
      <c r="CY215">
        <f t="shared" si="351"/>
        <v>1.01</v>
      </c>
      <c r="CZ215">
        <f t="shared" si="351"/>
        <v>1.0175000000000001</v>
      </c>
    </row>
    <row r="216" spans="4:104" x14ac:dyDescent="0.25">
      <c r="D216">
        <v>92</v>
      </c>
      <c r="E216">
        <f t="shared" ref="E216" si="352">E214</f>
        <v>1.01</v>
      </c>
      <c r="F216">
        <f t="shared" ref="F216:BQ216" si="353">F214</f>
        <v>0.99250000000000005</v>
      </c>
      <c r="G216">
        <f t="shared" si="353"/>
        <v>1.01</v>
      </c>
      <c r="H216">
        <f t="shared" si="353"/>
        <v>1.01</v>
      </c>
      <c r="I216">
        <f t="shared" si="353"/>
        <v>1.01</v>
      </c>
      <c r="J216">
        <f t="shared" si="353"/>
        <v>0.99250000000000005</v>
      </c>
      <c r="K216">
        <f t="shared" si="353"/>
        <v>1.01</v>
      </c>
      <c r="L216">
        <f t="shared" si="353"/>
        <v>0.99250000000000005</v>
      </c>
      <c r="M216">
        <f t="shared" si="353"/>
        <v>1.0175000000000001</v>
      </c>
      <c r="N216">
        <f t="shared" si="353"/>
        <v>1.01</v>
      </c>
      <c r="O216">
        <f t="shared" si="353"/>
        <v>1.0175000000000001</v>
      </c>
      <c r="P216">
        <f t="shared" si="353"/>
        <v>1.01</v>
      </c>
      <c r="Q216">
        <f t="shared" si="353"/>
        <v>1.01</v>
      </c>
      <c r="R216">
        <f t="shared" si="353"/>
        <v>1.01</v>
      </c>
      <c r="S216">
        <f t="shared" si="353"/>
        <v>1.01</v>
      </c>
      <c r="T216">
        <f t="shared" si="353"/>
        <v>1.01</v>
      </c>
      <c r="U216">
        <f t="shared" si="353"/>
        <v>1.01</v>
      </c>
      <c r="V216">
        <f t="shared" si="353"/>
        <v>1.01</v>
      </c>
      <c r="W216">
        <f t="shared" si="353"/>
        <v>1.01</v>
      </c>
      <c r="X216">
        <f t="shared" si="353"/>
        <v>1.01</v>
      </c>
      <c r="Y216">
        <f t="shared" si="353"/>
        <v>1.01</v>
      </c>
      <c r="Z216">
        <f t="shared" si="353"/>
        <v>1.01</v>
      </c>
      <c r="AA216">
        <f t="shared" si="353"/>
        <v>1.0175000000000001</v>
      </c>
      <c r="AB216">
        <f t="shared" si="353"/>
        <v>1.01</v>
      </c>
      <c r="AC216">
        <f t="shared" si="353"/>
        <v>1.01</v>
      </c>
      <c r="AD216">
        <f t="shared" si="353"/>
        <v>1.01</v>
      </c>
      <c r="AE216">
        <f t="shared" si="353"/>
        <v>1.01</v>
      </c>
      <c r="AF216">
        <f t="shared" si="353"/>
        <v>1.01</v>
      </c>
      <c r="AG216">
        <f t="shared" si="353"/>
        <v>1.01</v>
      </c>
      <c r="AH216">
        <f t="shared" si="353"/>
        <v>1.01</v>
      </c>
      <c r="AI216">
        <f t="shared" si="353"/>
        <v>1.01</v>
      </c>
      <c r="AJ216">
        <f t="shared" si="353"/>
        <v>0.99250000000000005</v>
      </c>
      <c r="AK216">
        <f t="shared" si="353"/>
        <v>1.01</v>
      </c>
      <c r="AL216">
        <f t="shared" si="353"/>
        <v>1.0175000000000001</v>
      </c>
      <c r="AM216">
        <f t="shared" si="353"/>
        <v>0.99250000000000005</v>
      </c>
      <c r="AN216">
        <f t="shared" si="353"/>
        <v>1.01</v>
      </c>
      <c r="AO216">
        <f t="shared" si="353"/>
        <v>1.01</v>
      </c>
      <c r="AP216">
        <f t="shared" si="353"/>
        <v>0.99250000000000005</v>
      </c>
      <c r="AQ216">
        <f t="shared" si="353"/>
        <v>1.01</v>
      </c>
      <c r="AR216">
        <f t="shared" si="353"/>
        <v>1.01</v>
      </c>
      <c r="AS216">
        <f t="shared" si="353"/>
        <v>1.01</v>
      </c>
      <c r="AT216">
        <f t="shared" si="353"/>
        <v>1.01</v>
      </c>
      <c r="AU216">
        <f t="shared" si="353"/>
        <v>1.01</v>
      </c>
      <c r="AV216">
        <f t="shared" si="353"/>
        <v>1.01</v>
      </c>
      <c r="AW216">
        <f t="shared" si="353"/>
        <v>1.01</v>
      </c>
      <c r="AX216">
        <f t="shared" si="353"/>
        <v>1.01</v>
      </c>
      <c r="AY216">
        <f t="shared" si="353"/>
        <v>1.01</v>
      </c>
      <c r="AZ216">
        <f t="shared" si="353"/>
        <v>1.01</v>
      </c>
      <c r="BA216">
        <f t="shared" si="353"/>
        <v>1.01</v>
      </c>
      <c r="BB216">
        <f t="shared" si="353"/>
        <v>1.0175000000000001</v>
      </c>
      <c r="BC216">
        <f t="shared" si="353"/>
        <v>1.01</v>
      </c>
      <c r="BD216">
        <f t="shared" si="353"/>
        <v>1.01</v>
      </c>
      <c r="BE216">
        <f t="shared" si="353"/>
        <v>1.01</v>
      </c>
      <c r="BF216">
        <f t="shared" si="353"/>
        <v>0.99250000000000005</v>
      </c>
      <c r="BG216">
        <f t="shared" si="353"/>
        <v>1.01</v>
      </c>
      <c r="BH216">
        <f t="shared" si="353"/>
        <v>1.01</v>
      </c>
      <c r="BI216">
        <f t="shared" si="353"/>
        <v>1.0175000000000001</v>
      </c>
      <c r="BJ216">
        <f t="shared" si="353"/>
        <v>1.01</v>
      </c>
      <c r="BK216">
        <f t="shared" si="353"/>
        <v>1.01</v>
      </c>
      <c r="BL216">
        <f t="shared" si="353"/>
        <v>1.01</v>
      </c>
      <c r="BM216">
        <f t="shared" si="353"/>
        <v>1.01</v>
      </c>
      <c r="BN216">
        <f t="shared" si="353"/>
        <v>1.01</v>
      </c>
      <c r="BO216">
        <f t="shared" si="353"/>
        <v>1.0175000000000001</v>
      </c>
      <c r="BP216">
        <f t="shared" si="353"/>
        <v>1.01</v>
      </c>
      <c r="BQ216">
        <f t="shared" si="353"/>
        <v>1.0175000000000001</v>
      </c>
      <c r="BR216">
        <f t="shared" ref="BR216:CZ216" si="354">BR214</f>
        <v>1.01</v>
      </c>
      <c r="BS216">
        <f t="shared" si="354"/>
        <v>1.01</v>
      </c>
      <c r="BT216">
        <f t="shared" si="354"/>
        <v>1.01</v>
      </c>
      <c r="BU216">
        <f t="shared" si="354"/>
        <v>0.99250000000000005</v>
      </c>
      <c r="BV216">
        <f t="shared" si="354"/>
        <v>1.0175000000000001</v>
      </c>
      <c r="BW216">
        <f t="shared" si="354"/>
        <v>1.0175000000000001</v>
      </c>
      <c r="BX216">
        <f t="shared" si="354"/>
        <v>1.01</v>
      </c>
      <c r="BY216">
        <f t="shared" si="354"/>
        <v>0.99250000000000005</v>
      </c>
      <c r="BZ216">
        <f t="shared" si="354"/>
        <v>1.01</v>
      </c>
      <c r="CA216">
        <f t="shared" si="354"/>
        <v>1.0175000000000001</v>
      </c>
      <c r="CB216">
        <f t="shared" si="354"/>
        <v>1.01</v>
      </c>
      <c r="CC216">
        <f t="shared" si="354"/>
        <v>1.01</v>
      </c>
      <c r="CD216">
        <f t="shared" si="354"/>
        <v>1.01</v>
      </c>
      <c r="CE216">
        <f t="shared" si="354"/>
        <v>0.99250000000000005</v>
      </c>
      <c r="CF216">
        <f t="shared" si="354"/>
        <v>1.01</v>
      </c>
      <c r="CG216">
        <f t="shared" si="354"/>
        <v>1.01</v>
      </c>
      <c r="CH216">
        <f t="shared" si="354"/>
        <v>1.01</v>
      </c>
      <c r="CI216">
        <f t="shared" si="354"/>
        <v>1.01</v>
      </c>
      <c r="CJ216">
        <f t="shared" si="354"/>
        <v>1.01</v>
      </c>
      <c r="CK216">
        <f t="shared" si="354"/>
        <v>1.01</v>
      </c>
      <c r="CL216">
        <f t="shared" si="354"/>
        <v>0.99250000000000005</v>
      </c>
      <c r="CM216">
        <f t="shared" si="354"/>
        <v>1.01</v>
      </c>
      <c r="CN216">
        <f t="shared" si="354"/>
        <v>1.01</v>
      </c>
      <c r="CO216">
        <f t="shared" si="354"/>
        <v>1.01</v>
      </c>
      <c r="CP216">
        <f t="shared" si="354"/>
        <v>1.01</v>
      </c>
      <c r="CQ216">
        <f t="shared" si="354"/>
        <v>1.01</v>
      </c>
      <c r="CR216">
        <f t="shared" si="354"/>
        <v>1.01</v>
      </c>
      <c r="CS216">
        <f t="shared" si="354"/>
        <v>0.99250000000000005</v>
      </c>
      <c r="CT216">
        <f t="shared" si="354"/>
        <v>1.0175000000000001</v>
      </c>
      <c r="CU216">
        <f t="shared" si="354"/>
        <v>1.01</v>
      </c>
      <c r="CV216">
        <f t="shared" si="354"/>
        <v>1.01</v>
      </c>
      <c r="CW216">
        <f t="shared" si="354"/>
        <v>1.01</v>
      </c>
      <c r="CX216">
        <f t="shared" si="354"/>
        <v>1.01</v>
      </c>
      <c r="CY216">
        <f t="shared" si="354"/>
        <v>1.01</v>
      </c>
      <c r="CZ216">
        <f t="shared" si="354"/>
        <v>1.0175000000000001</v>
      </c>
    </row>
    <row r="217" spans="4:104" x14ac:dyDescent="0.25">
      <c r="D217">
        <v>93</v>
      </c>
      <c r="E217" cm="1">
        <f t="array" ref="E217">marketImpact()/12 + 1</f>
        <v>1.01</v>
      </c>
      <c r="F217" cm="1">
        <f t="array" ref="F217">marketImpact()/12 + 1</f>
        <v>1.01</v>
      </c>
      <c r="G217" cm="1">
        <f t="array" ref="G217">marketImpact()/12 + 1</f>
        <v>1.01</v>
      </c>
      <c r="H217" cm="1">
        <f t="array" ref="H217">marketImpact()/12 + 1</f>
        <v>1.01</v>
      </c>
      <c r="I217" cm="1">
        <f t="array" ref="I217">marketImpact()/12 + 1</f>
        <v>1.01</v>
      </c>
      <c r="J217" cm="1">
        <f t="array" ref="J217">marketImpact()/12 + 1</f>
        <v>1.01</v>
      </c>
      <c r="K217" cm="1">
        <f t="array" ref="K217">marketImpact()/12 + 1</f>
        <v>1.01</v>
      </c>
      <c r="L217" cm="1">
        <f t="array" ref="L217">marketImpact()/12 + 1</f>
        <v>1.0175000000000001</v>
      </c>
      <c r="M217" cm="1">
        <f t="array" ref="M217">marketImpact()/12 + 1</f>
        <v>1.01</v>
      </c>
      <c r="N217" cm="1">
        <f t="array" ref="N217">marketImpact()/12 + 1</f>
        <v>1.01</v>
      </c>
      <c r="O217" cm="1">
        <f t="array" ref="O217">marketImpact()/12 + 1</f>
        <v>1.01</v>
      </c>
      <c r="P217" cm="1">
        <f t="array" ref="P217">marketImpact()/12 + 1</f>
        <v>1.0175000000000001</v>
      </c>
      <c r="Q217" cm="1">
        <f t="array" ref="Q217">marketImpact()/12 + 1</f>
        <v>1.01</v>
      </c>
      <c r="R217" cm="1">
        <f t="array" ref="R217">marketImpact()/12 + 1</f>
        <v>1.01</v>
      </c>
      <c r="S217" cm="1">
        <f t="array" ref="S217">marketImpact()/12 + 1</f>
        <v>1.01</v>
      </c>
      <c r="T217" cm="1">
        <f t="array" ref="T217">marketImpact()/12 + 1</f>
        <v>0.99250000000000005</v>
      </c>
      <c r="U217" cm="1">
        <f t="array" ref="U217">marketImpact()/12 + 1</f>
        <v>1.01</v>
      </c>
      <c r="V217" cm="1">
        <f t="array" ref="V217">marketImpact()/12 + 1</f>
        <v>1.01</v>
      </c>
      <c r="W217" cm="1">
        <f t="array" ref="W217">marketImpact()/12 + 1</f>
        <v>0.99250000000000005</v>
      </c>
      <c r="X217" cm="1">
        <f t="array" ref="X217">marketImpact()/12 + 1</f>
        <v>1.01</v>
      </c>
      <c r="Y217" cm="1">
        <f t="array" ref="Y217">marketImpact()/12 + 1</f>
        <v>0.99250000000000005</v>
      </c>
      <c r="Z217" cm="1">
        <f t="array" ref="Z217">marketImpact()/12 + 1</f>
        <v>1.01</v>
      </c>
      <c r="AA217" cm="1">
        <f t="array" ref="AA217">marketImpact()/12 + 1</f>
        <v>1.01</v>
      </c>
      <c r="AB217" cm="1">
        <f t="array" ref="AB217">marketImpact()/12 + 1</f>
        <v>1.01</v>
      </c>
      <c r="AC217" cm="1">
        <f t="array" ref="AC217">marketImpact()/12 + 1</f>
        <v>1.0175000000000001</v>
      </c>
      <c r="AD217" cm="1">
        <f t="array" ref="AD217">marketImpact()/12 + 1</f>
        <v>1.01</v>
      </c>
      <c r="AE217" cm="1">
        <f t="array" ref="AE217">marketImpact()/12 + 1</f>
        <v>1.01</v>
      </c>
      <c r="AF217" cm="1">
        <f t="array" ref="AF217">marketImpact()/12 + 1</f>
        <v>1.01</v>
      </c>
      <c r="AG217" cm="1">
        <f t="array" ref="AG217">marketImpact()/12 + 1</f>
        <v>1.0175000000000001</v>
      </c>
      <c r="AH217" cm="1">
        <f t="array" ref="AH217">marketImpact()/12 + 1</f>
        <v>1.0175000000000001</v>
      </c>
      <c r="AI217" cm="1">
        <f t="array" ref="AI217">marketImpact()/12 + 1</f>
        <v>1.01</v>
      </c>
      <c r="AJ217" cm="1">
        <f t="array" ref="AJ217">marketImpact()/12 + 1</f>
        <v>1.0175000000000001</v>
      </c>
      <c r="AK217" cm="1">
        <f t="array" ref="AK217">marketImpact()/12 + 1</f>
        <v>0.99250000000000005</v>
      </c>
      <c r="AL217" cm="1">
        <f t="array" ref="AL217">marketImpact()/12 + 1</f>
        <v>1.01</v>
      </c>
      <c r="AM217" cm="1">
        <f t="array" ref="AM217">marketImpact()/12 + 1</f>
        <v>1.01</v>
      </c>
      <c r="AN217" cm="1">
        <f t="array" ref="AN217">marketImpact()/12 + 1</f>
        <v>1.0175000000000001</v>
      </c>
      <c r="AO217" cm="1">
        <f t="array" ref="AO217">marketImpact()/12 + 1</f>
        <v>1.01</v>
      </c>
      <c r="AP217" cm="1">
        <f t="array" ref="AP217">marketImpact()/12 + 1</f>
        <v>1.0175000000000001</v>
      </c>
      <c r="AQ217" cm="1">
        <f t="array" ref="AQ217">marketImpact()/12 + 1</f>
        <v>1.0175000000000001</v>
      </c>
      <c r="AR217" cm="1">
        <f t="array" ref="AR217">marketImpact()/12 + 1</f>
        <v>1.01</v>
      </c>
      <c r="AS217" cm="1">
        <f t="array" ref="AS217">marketImpact()/12 + 1</f>
        <v>1.0175000000000001</v>
      </c>
      <c r="AT217" cm="1">
        <f t="array" ref="AT217">marketImpact()/12 + 1</f>
        <v>1.01</v>
      </c>
      <c r="AU217" cm="1">
        <f t="array" ref="AU217">marketImpact()/12 + 1</f>
        <v>0.99250000000000005</v>
      </c>
      <c r="AV217" cm="1">
        <f t="array" ref="AV217">marketImpact()/12 + 1</f>
        <v>1.01</v>
      </c>
      <c r="AW217" cm="1">
        <f t="array" ref="AW217">marketImpact()/12 + 1</f>
        <v>1.01</v>
      </c>
      <c r="AX217" cm="1">
        <f t="array" ref="AX217">marketImpact()/12 + 1</f>
        <v>1.01</v>
      </c>
      <c r="AY217" cm="1">
        <f t="array" ref="AY217">marketImpact()/12 + 1</f>
        <v>1.01</v>
      </c>
      <c r="AZ217" cm="1">
        <f t="array" ref="AZ217">marketImpact()/12 + 1</f>
        <v>1.01</v>
      </c>
      <c r="BA217" cm="1">
        <f t="array" ref="BA217">marketImpact()/12 + 1</f>
        <v>1.01</v>
      </c>
      <c r="BB217" cm="1">
        <f t="array" ref="BB217">marketImpact()/12 + 1</f>
        <v>1.01</v>
      </c>
      <c r="BC217" cm="1">
        <f t="array" ref="BC217">marketImpact()/12 + 1</f>
        <v>1.01</v>
      </c>
      <c r="BD217" cm="1">
        <f t="array" ref="BD217">marketImpact()/12 + 1</f>
        <v>1.01</v>
      </c>
      <c r="BE217" cm="1">
        <f t="array" ref="BE217">marketImpact()/12 + 1</f>
        <v>1.01</v>
      </c>
      <c r="BF217" cm="1">
        <f t="array" ref="BF217">marketImpact()/12 + 1</f>
        <v>1.01</v>
      </c>
      <c r="BG217" cm="1">
        <f t="array" ref="BG217">marketImpact()/12 + 1</f>
        <v>1.0175000000000001</v>
      </c>
      <c r="BH217" cm="1">
        <f t="array" ref="BH217">marketImpact()/12 + 1</f>
        <v>1.01</v>
      </c>
      <c r="BI217" cm="1">
        <f t="array" ref="BI217">marketImpact()/12 + 1</f>
        <v>1.0175000000000001</v>
      </c>
      <c r="BJ217" cm="1">
        <f t="array" ref="BJ217">marketImpact()/12 + 1</f>
        <v>1.0175000000000001</v>
      </c>
      <c r="BK217" cm="1">
        <f t="array" ref="BK217">marketImpact()/12 + 1</f>
        <v>1.01</v>
      </c>
      <c r="BL217" cm="1">
        <f t="array" ref="BL217">marketImpact()/12 + 1</f>
        <v>1.01</v>
      </c>
      <c r="BM217" cm="1">
        <f t="array" ref="BM217">marketImpact()/12 + 1</f>
        <v>1.01</v>
      </c>
      <c r="BN217" cm="1">
        <f t="array" ref="BN217">marketImpact()/12 + 1</f>
        <v>1.01</v>
      </c>
      <c r="BO217" cm="1">
        <f t="array" ref="BO217">marketImpact()/12 + 1</f>
        <v>1.0175000000000001</v>
      </c>
      <c r="BP217" cm="1">
        <f t="array" ref="BP217">marketImpact()/12 + 1</f>
        <v>1.01</v>
      </c>
      <c r="BQ217" cm="1">
        <f t="array" ref="BQ217">marketImpact()/12 + 1</f>
        <v>1.01</v>
      </c>
      <c r="BR217" cm="1">
        <f t="array" ref="BR217">marketImpact()/12 + 1</f>
        <v>1.01</v>
      </c>
      <c r="BS217" cm="1">
        <f t="array" ref="BS217">marketImpact()/12 + 1</f>
        <v>1.01</v>
      </c>
      <c r="BT217" cm="1">
        <f t="array" ref="BT217">marketImpact()/12 + 1</f>
        <v>1.0175000000000001</v>
      </c>
      <c r="BU217" cm="1">
        <f t="array" ref="BU217">marketImpact()/12 + 1</f>
        <v>1.01</v>
      </c>
      <c r="BV217" cm="1">
        <f t="array" ref="BV217">marketImpact()/12 + 1</f>
        <v>1.01</v>
      </c>
      <c r="BW217" cm="1">
        <f t="array" ref="BW217">marketImpact()/12 + 1</f>
        <v>0.99250000000000005</v>
      </c>
      <c r="BX217" cm="1">
        <f t="array" ref="BX217">marketImpact()/12 + 1</f>
        <v>1.0175000000000001</v>
      </c>
      <c r="BY217" cm="1">
        <f t="array" ref="BY217">marketImpact()/12 + 1</f>
        <v>1.01</v>
      </c>
      <c r="BZ217" cm="1">
        <f t="array" ref="BZ217">marketImpact()/12 + 1</f>
        <v>1.0175000000000001</v>
      </c>
      <c r="CA217" cm="1">
        <f t="array" ref="CA217">marketImpact()/12 + 1</f>
        <v>0.99250000000000005</v>
      </c>
      <c r="CB217" cm="1">
        <f t="array" ref="CB217">marketImpact()/12 + 1</f>
        <v>1.01</v>
      </c>
      <c r="CC217" cm="1">
        <f t="array" ref="CC217">marketImpact()/12 + 1</f>
        <v>0.99250000000000005</v>
      </c>
      <c r="CD217" cm="1">
        <f t="array" ref="CD217">marketImpact()/12 + 1</f>
        <v>1.01</v>
      </c>
      <c r="CE217" cm="1">
        <f t="array" ref="CE217">marketImpact()/12 + 1</f>
        <v>1.01</v>
      </c>
      <c r="CF217" cm="1">
        <f t="array" ref="CF217">marketImpact()/12 + 1</f>
        <v>1.0175000000000001</v>
      </c>
      <c r="CG217" cm="1">
        <f t="array" ref="CG217">marketImpact()/12 + 1</f>
        <v>1.0175000000000001</v>
      </c>
      <c r="CH217" cm="1">
        <f t="array" ref="CH217">marketImpact()/12 + 1</f>
        <v>0.99250000000000005</v>
      </c>
      <c r="CI217" cm="1">
        <f t="array" ref="CI217">marketImpact()/12 + 1</f>
        <v>1.01</v>
      </c>
      <c r="CJ217" cm="1">
        <f t="array" ref="CJ217">marketImpact()/12 + 1</f>
        <v>1.01</v>
      </c>
      <c r="CK217" cm="1">
        <f t="array" ref="CK217">marketImpact()/12 + 1</f>
        <v>1.0175000000000001</v>
      </c>
      <c r="CL217" cm="1">
        <f t="array" ref="CL217">marketImpact()/12 + 1</f>
        <v>1.01</v>
      </c>
      <c r="CM217" cm="1">
        <f t="array" ref="CM217">marketImpact()/12 + 1</f>
        <v>1.01</v>
      </c>
      <c r="CN217" cm="1">
        <f t="array" ref="CN217">marketImpact()/12 + 1</f>
        <v>1.01</v>
      </c>
      <c r="CO217" cm="1">
        <f t="array" ref="CO217">marketImpact()/12 + 1</f>
        <v>1.01</v>
      </c>
      <c r="CP217" cm="1">
        <f t="array" ref="CP217">marketImpact()/12 + 1</f>
        <v>1.0175000000000001</v>
      </c>
      <c r="CQ217" cm="1">
        <f t="array" ref="CQ217">marketImpact()/12 + 1</f>
        <v>1.01</v>
      </c>
      <c r="CR217" cm="1">
        <f t="array" ref="CR217">marketImpact()/12 + 1</f>
        <v>1.01</v>
      </c>
      <c r="CS217" cm="1">
        <f t="array" ref="CS217">marketImpact()/12 + 1</f>
        <v>1.01</v>
      </c>
      <c r="CT217" cm="1">
        <f t="array" ref="CT217">marketImpact()/12 + 1</f>
        <v>1.0175000000000001</v>
      </c>
      <c r="CU217" cm="1">
        <f t="array" ref="CU217">marketImpact()/12 + 1</f>
        <v>1.01</v>
      </c>
      <c r="CV217" cm="1">
        <f t="array" ref="CV217">marketImpact()/12 + 1</f>
        <v>1.01</v>
      </c>
      <c r="CW217" cm="1">
        <f t="array" ref="CW217">marketImpact()/12 + 1</f>
        <v>1.01</v>
      </c>
      <c r="CX217" cm="1">
        <f t="array" ref="CX217">marketImpact()/12 + 1</f>
        <v>1.01</v>
      </c>
      <c r="CY217" cm="1">
        <f t="array" ref="CY217">marketImpact()/12 + 1</f>
        <v>1.0175000000000001</v>
      </c>
      <c r="CZ217" cm="1">
        <f t="array" ref="CZ217">marketImpact()/12 + 1</f>
        <v>1.01</v>
      </c>
    </row>
    <row r="218" spans="4:104" x14ac:dyDescent="0.25">
      <c r="D218">
        <v>94</v>
      </c>
      <c r="E218">
        <f t="shared" ref="E218:BP218" si="355">E217</f>
        <v>1.01</v>
      </c>
      <c r="F218">
        <f t="shared" si="355"/>
        <v>1.01</v>
      </c>
      <c r="G218">
        <f t="shared" si="355"/>
        <v>1.01</v>
      </c>
      <c r="H218">
        <f t="shared" si="355"/>
        <v>1.01</v>
      </c>
      <c r="I218">
        <f t="shared" si="355"/>
        <v>1.01</v>
      </c>
      <c r="J218">
        <f t="shared" si="355"/>
        <v>1.01</v>
      </c>
      <c r="K218">
        <f t="shared" si="355"/>
        <v>1.01</v>
      </c>
      <c r="L218">
        <f t="shared" si="355"/>
        <v>1.0175000000000001</v>
      </c>
      <c r="M218">
        <f t="shared" si="355"/>
        <v>1.01</v>
      </c>
      <c r="N218">
        <f t="shared" si="355"/>
        <v>1.01</v>
      </c>
      <c r="O218">
        <f t="shared" si="355"/>
        <v>1.01</v>
      </c>
      <c r="P218">
        <f t="shared" si="355"/>
        <v>1.0175000000000001</v>
      </c>
      <c r="Q218">
        <f t="shared" si="355"/>
        <v>1.01</v>
      </c>
      <c r="R218">
        <f t="shared" si="355"/>
        <v>1.01</v>
      </c>
      <c r="S218">
        <f t="shared" si="355"/>
        <v>1.01</v>
      </c>
      <c r="T218">
        <f t="shared" si="355"/>
        <v>0.99250000000000005</v>
      </c>
      <c r="U218">
        <f t="shared" si="355"/>
        <v>1.01</v>
      </c>
      <c r="V218">
        <f t="shared" si="355"/>
        <v>1.01</v>
      </c>
      <c r="W218">
        <f t="shared" si="355"/>
        <v>0.99250000000000005</v>
      </c>
      <c r="X218">
        <f t="shared" si="355"/>
        <v>1.01</v>
      </c>
      <c r="Y218">
        <f t="shared" si="355"/>
        <v>0.99250000000000005</v>
      </c>
      <c r="Z218">
        <f t="shared" si="355"/>
        <v>1.01</v>
      </c>
      <c r="AA218">
        <f t="shared" si="355"/>
        <v>1.01</v>
      </c>
      <c r="AB218">
        <f t="shared" si="355"/>
        <v>1.01</v>
      </c>
      <c r="AC218">
        <f t="shared" si="355"/>
        <v>1.0175000000000001</v>
      </c>
      <c r="AD218">
        <f t="shared" si="355"/>
        <v>1.01</v>
      </c>
      <c r="AE218">
        <f t="shared" si="355"/>
        <v>1.01</v>
      </c>
      <c r="AF218">
        <f t="shared" si="355"/>
        <v>1.01</v>
      </c>
      <c r="AG218">
        <f t="shared" si="355"/>
        <v>1.0175000000000001</v>
      </c>
      <c r="AH218">
        <f t="shared" si="355"/>
        <v>1.0175000000000001</v>
      </c>
      <c r="AI218">
        <f t="shared" si="355"/>
        <v>1.01</v>
      </c>
      <c r="AJ218">
        <f t="shared" si="355"/>
        <v>1.0175000000000001</v>
      </c>
      <c r="AK218">
        <f t="shared" si="355"/>
        <v>0.99250000000000005</v>
      </c>
      <c r="AL218">
        <f t="shared" si="355"/>
        <v>1.01</v>
      </c>
      <c r="AM218">
        <f t="shared" si="355"/>
        <v>1.01</v>
      </c>
      <c r="AN218">
        <f t="shared" si="355"/>
        <v>1.0175000000000001</v>
      </c>
      <c r="AO218">
        <f t="shared" si="355"/>
        <v>1.01</v>
      </c>
      <c r="AP218">
        <f t="shared" si="355"/>
        <v>1.0175000000000001</v>
      </c>
      <c r="AQ218">
        <f t="shared" si="355"/>
        <v>1.0175000000000001</v>
      </c>
      <c r="AR218">
        <f t="shared" si="355"/>
        <v>1.01</v>
      </c>
      <c r="AS218">
        <f t="shared" si="355"/>
        <v>1.0175000000000001</v>
      </c>
      <c r="AT218">
        <f t="shared" si="355"/>
        <v>1.01</v>
      </c>
      <c r="AU218">
        <f t="shared" si="355"/>
        <v>0.99250000000000005</v>
      </c>
      <c r="AV218">
        <f t="shared" si="355"/>
        <v>1.01</v>
      </c>
      <c r="AW218">
        <f t="shared" si="355"/>
        <v>1.01</v>
      </c>
      <c r="AX218">
        <f t="shared" si="355"/>
        <v>1.01</v>
      </c>
      <c r="AY218">
        <f t="shared" si="355"/>
        <v>1.01</v>
      </c>
      <c r="AZ218">
        <f t="shared" si="355"/>
        <v>1.01</v>
      </c>
      <c r="BA218">
        <f t="shared" si="355"/>
        <v>1.01</v>
      </c>
      <c r="BB218">
        <f t="shared" si="355"/>
        <v>1.01</v>
      </c>
      <c r="BC218">
        <f t="shared" si="355"/>
        <v>1.01</v>
      </c>
      <c r="BD218">
        <f t="shared" si="355"/>
        <v>1.01</v>
      </c>
      <c r="BE218">
        <f t="shared" si="355"/>
        <v>1.01</v>
      </c>
      <c r="BF218">
        <f t="shared" si="355"/>
        <v>1.01</v>
      </c>
      <c r="BG218">
        <f t="shared" si="355"/>
        <v>1.0175000000000001</v>
      </c>
      <c r="BH218">
        <f t="shared" si="355"/>
        <v>1.01</v>
      </c>
      <c r="BI218">
        <f t="shared" si="355"/>
        <v>1.0175000000000001</v>
      </c>
      <c r="BJ218">
        <f t="shared" si="355"/>
        <v>1.0175000000000001</v>
      </c>
      <c r="BK218">
        <f t="shared" si="355"/>
        <v>1.01</v>
      </c>
      <c r="BL218">
        <f t="shared" si="355"/>
        <v>1.01</v>
      </c>
      <c r="BM218">
        <f t="shared" si="355"/>
        <v>1.01</v>
      </c>
      <c r="BN218">
        <f t="shared" si="355"/>
        <v>1.01</v>
      </c>
      <c r="BO218">
        <f t="shared" si="355"/>
        <v>1.0175000000000001</v>
      </c>
      <c r="BP218">
        <f t="shared" si="355"/>
        <v>1.01</v>
      </c>
      <c r="BQ218">
        <f t="shared" ref="BQ218:CZ218" si="356">BQ217</f>
        <v>1.01</v>
      </c>
      <c r="BR218">
        <f t="shared" si="356"/>
        <v>1.01</v>
      </c>
      <c r="BS218">
        <f t="shared" si="356"/>
        <v>1.01</v>
      </c>
      <c r="BT218">
        <f t="shared" si="356"/>
        <v>1.0175000000000001</v>
      </c>
      <c r="BU218">
        <f t="shared" si="356"/>
        <v>1.01</v>
      </c>
      <c r="BV218">
        <f t="shared" si="356"/>
        <v>1.01</v>
      </c>
      <c r="BW218">
        <f t="shared" si="356"/>
        <v>0.99250000000000005</v>
      </c>
      <c r="BX218">
        <f t="shared" si="356"/>
        <v>1.0175000000000001</v>
      </c>
      <c r="BY218">
        <f t="shared" si="356"/>
        <v>1.01</v>
      </c>
      <c r="BZ218">
        <f t="shared" si="356"/>
        <v>1.0175000000000001</v>
      </c>
      <c r="CA218">
        <f t="shared" si="356"/>
        <v>0.99250000000000005</v>
      </c>
      <c r="CB218">
        <f t="shared" si="356"/>
        <v>1.01</v>
      </c>
      <c r="CC218">
        <f t="shared" si="356"/>
        <v>0.99250000000000005</v>
      </c>
      <c r="CD218">
        <f t="shared" si="356"/>
        <v>1.01</v>
      </c>
      <c r="CE218">
        <f t="shared" si="356"/>
        <v>1.01</v>
      </c>
      <c r="CF218">
        <f t="shared" si="356"/>
        <v>1.0175000000000001</v>
      </c>
      <c r="CG218">
        <f t="shared" si="356"/>
        <v>1.0175000000000001</v>
      </c>
      <c r="CH218">
        <f t="shared" si="356"/>
        <v>0.99250000000000005</v>
      </c>
      <c r="CI218">
        <f t="shared" si="356"/>
        <v>1.01</v>
      </c>
      <c r="CJ218">
        <f t="shared" si="356"/>
        <v>1.01</v>
      </c>
      <c r="CK218">
        <f t="shared" si="356"/>
        <v>1.0175000000000001</v>
      </c>
      <c r="CL218">
        <f t="shared" si="356"/>
        <v>1.01</v>
      </c>
      <c r="CM218">
        <f t="shared" si="356"/>
        <v>1.01</v>
      </c>
      <c r="CN218">
        <f t="shared" si="356"/>
        <v>1.01</v>
      </c>
      <c r="CO218">
        <f t="shared" si="356"/>
        <v>1.01</v>
      </c>
      <c r="CP218">
        <f t="shared" si="356"/>
        <v>1.0175000000000001</v>
      </c>
      <c r="CQ218">
        <f t="shared" si="356"/>
        <v>1.01</v>
      </c>
      <c r="CR218">
        <f t="shared" si="356"/>
        <v>1.01</v>
      </c>
      <c r="CS218">
        <f t="shared" si="356"/>
        <v>1.01</v>
      </c>
      <c r="CT218">
        <f t="shared" si="356"/>
        <v>1.0175000000000001</v>
      </c>
      <c r="CU218">
        <f t="shared" si="356"/>
        <v>1.01</v>
      </c>
      <c r="CV218">
        <f t="shared" si="356"/>
        <v>1.01</v>
      </c>
      <c r="CW218">
        <f t="shared" si="356"/>
        <v>1.01</v>
      </c>
      <c r="CX218">
        <f t="shared" si="356"/>
        <v>1.01</v>
      </c>
      <c r="CY218">
        <f t="shared" si="356"/>
        <v>1.0175000000000001</v>
      </c>
      <c r="CZ218">
        <f t="shared" si="356"/>
        <v>1.01</v>
      </c>
    </row>
    <row r="219" spans="4:104" x14ac:dyDescent="0.25">
      <c r="D219">
        <v>95</v>
      </c>
      <c r="E219">
        <f t="shared" ref="E219" si="357">E217</f>
        <v>1.01</v>
      </c>
      <c r="F219">
        <f t="shared" ref="F219:BQ219" si="358">F217</f>
        <v>1.01</v>
      </c>
      <c r="G219">
        <f t="shared" si="358"/>
        <v>1.01</v>
      </c>
      <c r="H219">
        <f t="shared" si="358"/>
        <v>1.01</v>
      </c>
      <c r="I219">
        <f t="shared" si="358"/>
        <v>1.01</v>
      </c>
      <c r="J219">
        <f t="shared" si="358"/>
        <v>1.01</v>
      </c>
      <c r="K219">
        <f t="shared" si="358"/>
        <v>1.01</v>
      </c>
      <c r="L219">
        <f t="shared" si="358"/>
        <v>1.0175000000000001</v>
      </c>
      <c r="M219">
        <f t="shared" si="358"/>
        <v>1.01</v>
      </c>
      <c r="N219">
        <f t="shared" si="358"/>
        <v>1.01</v>
      </c>
      <c r="O219">
        <f t="shared" si="358"/>
        <v>1.01</v>
      </c>
      <c r="P219">
        <f t="shared" si="358"/>
        <v>1.0175000000000001</v>
      </c>
      <c r="Q219">
        <f t="shared" si="358"/>
        <v>1.01</v>
      </c>
      <c r="R219">
        <f t="shared" si="358"/>
        <v>1.01</v>
      </c>
      <c r="S219">
        <f t="shared" si="358"/>
        <v>1.01</v>
      </c>
      <c r="T219">
        <f t="shared" si="358"/>
        <v>0.99250000000000005</v>
      </c>
      <c r="U219">
        <f t="shared" si="358"/>
        <v>1.01</v>
      </c>
      <c r="V219">
        <f t="shared" si="358"/>
        <v>1.01</v>
      </c>
      <c r="W219">
        <f t="shared" si="358"/>
        <v>0.99250000000000005</v>
      </c>
      <c r="X219">
        <f t="shared" si="358"/>
        <v>1.01</v>
      </c>
      <c r="Y219">
        <f t="shared" si="358"/>
        <v>0.99250000000000005</v>
      </c>
      <c r="Z219">
        <f t="shared" si="358"/>
        <v>1.01</v>
      </c>
      <c r="AA219">
        <f t="shared" si="358"/>
        <v>1.01</v>
      </c>
      <c r="AB219">
        <f t="shared" si="358"/>
        <v>1.01</v>
      </c>
      <c r="AC219">
        <f t="shared" si="358"/>
        <v>1.0175000000000001</v>
      </c>
      <c r="AD219">
        <f t="shared" si="358"/>
        <v>1.01</v>
      </c>
      <c r="AE219">
        <f t="shared" si="358"/>
        <v>1.01</v>
      </c>
      <c r="AF219">
        <f t="shared" si="358"/>
        <v>1.01</v>
      </c>
      <c r="AG219">
        <f t="shared" si="358"/>
        <v>1.0175000000000001</v>
      </c>
      <c r="AH219">
        <f t="shared" si="358"/>
        <v>1.0175000000000001</v>
      </c>
      <c r="AI219">
        <f t="shared" si="358"/>
        <v>1.01</v>
      </c>
      <c r="AJ219">
        <f t="shared" si="358"/>
        <v>1.0175000000000001</v>
      </c>
      <c r="AK219">
        <f t="shared" si="358"/>
        <v>0.99250000000000005</v>
      </c>
      <c r="AL219">
        <f t="shared" si="358"/>
        <v>1.01</v>
      </c>
      <c r="AM219">
        <f t="shared" si="358"/>
        <v>1.01</v>
      </c>
      <c r="AN219">
        <f t="shared" si="358"/>
        <v>1.0175000000000001</v>
      </c>
      <c r="AO219">
        <f t="shared" si="358"/>
        <v>1.01</v>
      </c>
      <c r="AP219">
        <f t="shared" si="358"/>
        <v>1.0175000000000001</v>
      </c>
      <c r="AQ219">
        <f t="shared" si="358"/>
        <v>1.0175000000000001</v>
      </c>
      <c r="AR219">
        <f t="shared" si="358"/>
        <v>1.01</v>
      </c>
      <c r="AS219">
        <f t="shared" si="358"/>
        <v>1.0175000000000001</v>
      </c>
      <c r="AT219">
        <f t="shared" si="358"/>
        <v>1.01</v>
      </c>
      <c r="AU219">
        <f t="shared" si="358"/>
        <v>0.99250000000000005</v>
      </c>
      <c r="AV219">
        <f t="shared" si="358"/>
        <v>1.01</v>
      </c>
      <c r="AW219">
        <f t="shared" si="358"/>
        <v>1.01</v>
      </c>
      <c r="AX219">
        <f t="shared" si="358"/>
        <v>1.01</v>
      </c>
      <c r="AY219">
        <f t="shared" si="358"/>
        <v>1.01</v>
      </c>
      <c r="AZ219">
        <f t="shared" si="358"/>
        <v>1.01</v>
      </c>
      <c r="BA219">
        <f t="shared" si="358"/>
        <v>1.01</v>
      </c>
      <c r="BB219">
        <f t="shared" si="358"/>
        <v>1.01</v>
      </c>
      <c r="BC219">
        <f t="shared" si="358"/>
        <v>1.01</v>
      </c>
      <c r="BD219">
        <f t="shared" si="358"/>
        <v>1.01</v>
      </c>
      <c r="BE219">
        <f t="shared" si="358"/>
        <v>1.01</v>
      </c>
      <c r="BF219">
        <f t="shared" si="358"/>
        <v>1.01</v>
      </c>
      <c r="BG219">
        <f t="shared" si="358"/>
        <v>1.0175000000000001</v>
      </c>
      <c r="BH219">
        <f t="shared" si="358"/>
        <v>1.01</v>
      </c>
      <c r="BI219">
        <f t="shared" si="358"/>
        <v>1.0175000000000001</v>
      </c>
      <c r="BJ219">
        <f t="shared" si="358"/>
        <v>1.0175000000000001</v>
      </c>
      <c r="BK219">
        <f t="shared" si="358"/>
        <v>1.01</v>
      </c>
      <c r="BL219">
        <f t="shared" si="358"/>
        <v>1.01</v>
      </c>
      <c r="BM219">
        <f t="shared" si="358"/>
        <v>1.01</v>
      </c>
      <c r="BN219">
        <f t="shared" si="358"/>
        <v>1.01</v>
      </c>
      <c r="BO219">
        <f t="shared" si="358"/>
        <v>1.0175000000000001</v>
      </c>
      <c r="BP219">
        <f t="shared" si="358"/>
        <v>1.01</v>
      </c>
      <c r="BQ219">
        <f t="shared" si="358"/>
        <v>1.01</v>
      </c>
      <c r="BR219">
        <f t="shared" ref="BR219:CZ219" si="359">BR217</f>
        <v>1.01</v>
      </c>
      <c r="BS219">
        <f t="shared" si="359"/>
        <v>1.01</v>
      </c>
      <c r="BT219">
        <f t="shared" si="359"/>
        <v>1.0175000000000001</v>
      </c>
      <c r="BU219">
        <f t="shared" si="359"/>
        <v>1.01</v>
      </c>
      <c r="BV219">
        <f t="shared" si="359"/>
        <v>1.01</v>
      </c>
      <c r="BW219">
        <f t="shared" si="359"/>
        <v>0.99250000000000005</v>
      </c>
      <c r="BX219">
        <f t="shared" si="359"/>
        <v>1.0175000000000001</v>
      </c>
      <c r="BY219">
        <f t="shared" si="359"/>
        <v>1.01</v>
      </c>
      <c r="BZ219">
        <f t="shared" si="359"/>
        <v>1.0175000000000001</v>
      </c>
      <c r="CA219">
        <f t="shared" si="359"/>
        <v>0.99250000000000005</v>
      </c>
      <c r="CB219">
        <f t="shared" si="359"/>
        <v>1.01</v>
      </c>
      <c r="CC219">
        <f t="shared" si="359"/>
        <v>0.99250000000000005</v>
      </c>
      <c r="CD219">
        <f t="shared" si="359"/>
        <v>1.01</v>
      </c>
      <c r="CE219">
        <f t="shared" si="359"/>
        <v>1.01</v>
      </c>
      <c r="CF219">
        <f t="shared" si="359"/>
        <v>1.0175000000000001</v>
      </c>
      <c r="CG219">
        <f t="shared" si="359"/>
        <v>1.0175000000000001</v>
      </c>
      <c r="CH219">
        <f t="shared" si="359"/>
        <v>0.99250000000000005</v>
      </c>
      <c r="CI219">
        <f t="shared" si="359"/>
        <v>1.01</v>
      </c>
      <c r="CJ219">
        <f t="shared" si="359"/>
        <v>1.01</v>
      </c>
      <c r="CK219">
        <f t="shared" si="359"/>
        <v>1.0175000000000001</v>
      </c>
      <c r="CL219">
        <f t="shared" si="359"/>
        <v>1.01</v>
      </c>
      <c r="CM219">
        <f t="shared" si="359"/>
        <v>1.01</v>
      </c>
      <c r="CN219">
        <f t="shared" si="359"/>
        <v>1.01</v>
      </c>
      <c r="CO219">
        <f t="shared" si="359"/>
        <v>1.01</v>
      </c>
      <c r="CP219">
        <f t="shared" si="359"/>
        <v>1.0175000000000001</v>
      </c>
      <c r="CQ219">
        <f t="shared" si="359"/>
        <v>1.01</v>
      </c>
      <c r="CR219">
        <f t="shared" si="359"/>
        <v>1.01</v>
      </c>
      <c r="CS219">
        <f t="shared" si="359"/>
        <v>1.01</v>
      </c>
      <c r="CT219">
        <f t="shared" si="359"/>
        <v>1.0175000000000001</v>
      </c>
      <c r="CU219">
        <f t="shared" si="359"/>
        <v>1.01</v>
      </c>
      <c r="CV219">
        <f t="shared" si="359"/>
        <v>1.01</v>
      </c>
      <c r="CW219">
        <f t="shared" si="359"/>
        <v>1.01</v>
      </c>
      <c r="CX219">
        <f t="shared" si="359"/>
        <v>1.01</v>
      </c>
      <c r="CY219">
        <f t="shared" si="359"/>
        <v>1.0175000000000001</v>
      </c>
      <c r="CZ219">
        <f t="shared" si="359"/>
        <v>1.01</v>
      </c>
    </row>
    <row r="220" spans="4:104" x14ac:dyDescent="0.25">
      <c r="D220">
        <v>96</v>
      </c>
      <c r="E220" cm="1">
        <f t="array" ref="E220">marketImpact()/12 + 1</f>
        <v>1.01</v>
      </c>
      <c r="F220" cm="1">
        <f t="array" ref="F220">marketImpact()/12 + 1</f>
        <v>1.0175000000000001</v>
      </c>
      <c r="G220" cm="1">
        <f t="array" ref="G220">marketImpact()/12 + 1</f>
        <v>1.01</v>
      </c>
      <c r="H220" cm="1">
        <f t="array" ref="H220">marketImpact()/12 + 1</f>
        <v>1.01</v>
      </c>
      <c r="I220" cm="1">
        <f t="array" ref="I220">marketImpact()/12 + 1</f>
        <v>1.01</v>
      </c>
      <c r="J220" cm="1">
        <f t="array" ref="J220">marketImpact()/12 + 1</f>
        <v>1.0175000000000001</v>
      </c>
      <c r="K220" cm="1">
        <f t="array" ref="K220">marketImpact()/12 + 1</f>
        <v>0.99250000000000005</v>
      </c>
      <c r="L220" cm="1">
        <f t="array" ref="L220">marketImpact()/12 + 1</f>
        <v>1.01</v>
      </c>
      <c r="M220" cm="1">
        <f t="array" ref="M220">marketImpact()/12 + 1</f>
        <v>1.01</v>
      </c>
      <c r="N220" cm="1">
        <f t="array" ref="N220">marketImpact()/12 + 1</f>
        <v>1.01</v>
      </c>
      <c r="O220" cm="1">
        <f t="array" ref="O220">marketImpact()/12 + 1</f>
        <v>1.0175000000000001</v>
      </c>
      <c r="P220" cm="1">
        <f t="array" ref="P220">marketImpact()/12 + 1</f>
        <v>1.01</v>
      </c>
      <c r="Q220" cm="1">
        <f t="array" ref="Q220">marketImpact()/12 + 1</f>
        <v>0.99250000000000005</v>
      </c>
      <c r="R220" cm="1">
        <f t="array" ref="R220">marketImpact()/12 + 1</f>
        <v>1.01</v>
      </c>
      <c r="S220" cm="1">
        <f t="array" ref="S220">marketImpact()/12 + 1</f>
        <v>1.01</v>
      </c>
      <c r="T220" cm="1">
        <f t="array" ref="T220">marketImpact()/12 + 1</f>
        <v>1.01</v>
      </c>
      <c r="U220" cm="1">
        <f t="array" ref="U220">marketImpact()/12 + 1</f>
        <v>1.01</v>
      </c>
      <c r="V220" cm="1">
        <f t="array" ref="V220">marketImpact()/12 + 1</f>
        <v>1.0175000000000001</v>
      </c>
      <c r="W220" cm="1">
        <f t="array" ref="W220">marketImpact()/12 + 1</f>
        <v>1.0175000000000001</v>
      </c>
      <c r="X220" cm="1">
        <f t="array" ref="X220">marketImpact()/12 + 1</f>
        <v>1.01</v>
      </c>
      <c r="Y220" cm="1">
        <f t="array" ref="Y220">marketImpact()/12 + 1</f>
        <v>1.01</v>
      </c>
      <c r="Z220" cm="1">
        <f t="array" ref="Z220">marketImpact()/12 + 1</f>
        <v>1.01</v>
      </c>
      <c r="AA220" cm="1">
        <f t="array" ref="AA220">marketImpact()/12 + 1</f>
        <v>1.01</v>
      </c>
      <c r="AB220" cm="1">
        <f t="array" ref="AB220">marketImpact()/12 + 1</f>
        <v>1.01</v>
      </c>
      <c r="AC220" cm="1">
        <f t="array" ref="AC220">marketImpact()/12 + 1</f>
        <v>1.01</v>
      </c>
      <c r="AD220" cm="1">
        <f t="array" ref="AD220">marketImpact()/12 + 1</f>
        <v>1.01</v>
      </c>
      <c r="AE220" cm="1">
        <f t="array" ref="AE220">marketImpact()/12 + 1</f>
        <v>1.01</v>
      </c>
      <c r="AF220" cm="1">
        <f t="array" ref="AF220">marketImpact()/12 + 1</f>
        <v>1.0175000000000001</v>
      </c>
      <c r="AG220" cm="1">
        <f t="array" ref="AG220">marketImpact()/12 + 1</f>
        <v>1.0175000000000001</v>
      </c>
      <c r="AH220" cm="1">
        <f t="array" ref="AH220">marketImpact()/12 + 1</f>
        <v>1.01</v>
      </c>
      <c r="AI220" cm="1">
        <f t="array" ref="AI220">marketImpact()/12 + 1</f>
        <v>1.01</v>
      </c>
      <c r="AJ220" cm="1">
        <f t="array" ref="AJ220">marketImpact()/12 + 1</f>
        <v>0.99250000000000005</v>
      </c>
      <c r="AK220" cm="1">
        <f t="array" ref="AK220">marketImpact()/12 + 1</f>
        <v>0.99250000000000005</v>
      </c>
      <c r="AL220" cm="1">
        <f t="array" ref="AL220">marketImpact()/12 + 1</f>
        <v>0.99250000000000005</v>
      </c>
      <c r="AM220" cm="1">
        <f t="array" ref="AM220">marketImpact()/12 + 1</f>
        <v>1.0175000000000001</v>
      </c>
      <c r="AN220" cm="1">
        <f t="array" ref="AN220">marketImpact()/12 + 1</f>
        <v>1.0175000000000001</v>
      </c>
      <c r="AO220" cm="1">
        <f t="array" ref="AO220">marketImpact()/12 + 1</f>
        <v>0.99250000000000005</v>
      </c>
      <c r="AP220" cm="1">
        <f t="array" ref="AP220">marketImpact()/12 + 1</f>
        <v>1.0175000000000001</v>
      </c>
      <c r="AQ220" cm="1">
        <f t="array" ref="AQ220">marketImpact()/12 + 1</f>
        <v>1.01</v>
      </c>
      <c r="AR220" cm="1">
        <f t="array" ref="AR220">marketImpact()/12 + 1</f>
        <v>1.01</v>
      </c>
      <c r="AS220" cm="1">
        <f t="array" ref="AS220">marketImpact()/12 + 1</f>
        <v>1.01</v>
      </c>
      <c r="AT220" cm="1">
        <f t="array" ref="AT220">marketImpact()/12 + 1</f>
        <v>1.01</v>
      </c>
      <c r="AU220" cm="1">
        <f t="array" ref="AU220">marketImpact()/12 + 1</f>
        <v>1.01</v>
      </c>
      <c r="AV220" cm="1">
        <f t="array" ref="AV220">marketImpact()/12 + 1</f>
        <v>1.0175000000000001</v>
      </c>
      <c r="AW220" cm="1">
        <f t="array" ref="AW220">marketImpact()/12 + 1</f>
        <v>1.01</v>
      </c>
      <c r="AX220" cm="1">
        <f t="array" ref="AX220">marketImpact()/12 + 1</f>
        <v>1.01</v>
      </c>
      <c r="AY220" cm="1">
        <f t="array" ref="AY220">marketImpact()/12 + 1</f>
        <v>1.01</v>
      </c>
      <c r="AZ220" cm="1">
        <f t="array" ref="AZ220">marketImpact()/12 + 1</f>
        <v>1.01</v>
      </c>
      <c r="BA220" cm="1">
        <f t="array" ref="BA220">marketImpact()/12 + 1</f>
        <v>0.99250000000000005</v>
      </c>
      <c r="BB220" cm="1">
        <f t="array" ref="BB220">marketImpact()/12 + 1</f>
        <v>1.01</v>
      </c>
      <c r="BC220" cm="1">
        <f t="array" ref="BC220">marketImpact()/12 + 1</f>
        <v>1.01</v>
      </c>
      <c r="BD220" cm="1">
        <f t="array" ref="BD220">marketImpact()/12 + 1</f>
        <v>1.01</v>
      </c>
      <c r="BE220" cm="1">
        <f t="array" ref="BE220">marketImpact()/12 + 1</f>
        <v>1.01</v>
      </c>
      <c r="BF220" cm="1">
        <f t="array" ref="BF220">marketImpact()/12 + 1</f>
        <v>1.01</v>
      </c>
      <c r="BG220" cm="1">
        <f t="array" ref="BG220">marketImpact()/12 + 1</f>
        <v>1.01</v>
      </c>
      <c r="BH220" cm="1">
        <f t="array" ref="BH220">marketImpact()/12 + 1</f>
        <v>1.01</v>
      </c>
      <c r="BI220" cm="1">
        <f t="array" ref="BI220">marketImpact()/12 + 1</f>
        <v>1.01</v>
      </c>
      <c r="BJ220" cm="1">
        <f t="array" ref="BJ220">marketImpact()/12 + 1</f>
        <v>1.01</v>
      </c>
      <c r="BK220" cm="1">
        <f t="array" ref="BK220">marketImpact()/12 + 1</f>
        <v>1.01</v>
      </c>
      <c r="BL220" cm="1">
        <f t="array" ref="BL220">marketImpact()/12 + 1</f>
        <v>1.0175000000000001</v>
      </c>
      <c r="BM220" cm="1">
        <f t="array" ref="BM220">marketImpact()/12 + 1</f>
        <v>0.99250000000000005</v>
      </c>
      <c r="BN220" cm="1">
        <f t="array" ref="BN220">marketImpact()/12 + 1</f>
        <v>1.01</v>
      </c>
      <c r="BO220" cm="1">
        <f t="array" ref="BO220">marketImpact()/12 + 1</f>
        <v>0.99250000000000005</v>
      </c>
      <c r="BP220" cm="1">
        <f t="array" ref="BP220">marketImpact()/12 + 1</f>
        <v>1.01</v>
      </c>
      <c r="BQ220" cm="1">
        <f t="array" ref="BQ220">marketImpact()/12 + 1</f>
        <v>1.01</v>
      </c>
      <c r="BR220" cm="1">
        <f t="array" ref="BR220">marketImpact()/12 + 1</f>
        <v>0.99250000000000005</v>
      </c>
      <c r="BS220" cm="1">
        <f t="array" ref="BS220">marketImpact()/12 + 1</f>
        <v>1.0175000000000001</v>
      </c>
      <c r="BT220" cm="1">
        <f t="array" ref="BT220">marketImpact()/12 + 1</f>
        <v>1.01</v>
      </c>
      <c r="BU220" cm="1">
        <f t="array" ref="BU220">marketImpact()/12 + 1</f>
        <v>1.01</v>
      </c>
      <c r="BV220" cm="1">
        <f t="array" ref="BV220">marketImpact()/12 + 1</f>
        <v>1.01</v>
      </c>
      <c r="BW220" cm="1">
        <f t="array" ref="BW220">marketImpact()/12 + 1</f>
        <v>1.01</v>
      </c>
      <c r="BX220" cm="1">
        <f t="array" ref="BX220">marketImpact()/12 + 1</f>
        <v>1.01</v>
      </c>
      <c r="BY220" cm="1">
        <f t="array" ref="BY220">marketImpact()/12 + 1</f>
        <v>1.01</v>
      </c>
      <c r="BZ220" cm="1">
        <f t="array" ref="BZ220">marketImpact()/12 + 1</f>
        <v>1.0175000000000001</v>
      </c>
      <c r="CA220" cm="1">
        <f t="array" ref="CA220">marketImpact()/12 + 1</f>
        <v>1.01</v>
      </c>
      <c r="CB220" cm="1">
        <f t="array" ref="CB220">marketImpact()/12 + 1</f>
        <v>1.01</v>
      </c>
      <c r="CC220" cm="1">
        <f t="array" ref="CC220">marketImpact()/12 + 1</f>
        <v>1.01</v>
      </c>
      <c r="CD220" cm="1">
        <f t="array" ref="CD220">marketImpact()/12 + 1</f>
        <v>1.01</v>
      </c>
      <c r="CE220" cm="1">
        <f t="array" ref="CE220">marketImpact()/12 + 1</f>
        <v>1.0175000000000001</v>
      </c>
      <c r="CF220" cm="1">
        <f t="array" ref="CF220">marketImpact()/12 + 1</f>
        <v>1.01</v>
      </c>
      <c r="CG220" cm="1">
        <f t="array" ref="CG220">marketImpact()/12 + 1</f>
        <v>1.0175000000000001</v>
      </c>
      <c r="CH220" cm="1">
        <f t="array" ref="CH220">marketImpact()/12 + 1</f>
        <v>1.0175000000000001</v>
      </c>
      <c r="CI220" cm="1">
        <f t="array" ref="CI220">marketImpact()/12 + 1</f>
        <v>1.01</v>
      </c>
      <c r="CJ220" cm="1">
        <f t="array" ref="CJ220">marketImpact()/12 + 1</f>
        <v>1.0175000000000001</v>
      </c>
      <c r="CK220" cm="1">
        <f t="array" ref="CK220">marketImpact()/12 + 1</f>
        <v>1.01</v>
      </c>
      <c r="CL220" cm="1">
        <f t="array" ref="CL220">marketImpact()/12 + 1</f>
        <v>1.01</v>
      </c>
      <c r="CM220" cm="1">
        <f t="array" ref="CM220">marketImpact()/12 + 1</f>
        <v>0.99250000000000005</v>
      </c>
      <c r="CN220" cm="1">
        <f t="array" ref="CN220">marketImpact()/12 + 1</f>
        <v>1.01</v>
      </c>
      <c r="CO220" cm="1">
        <f t="array" ref="CO220">marketImpact()/12 + 1</f>
        <v>1.0175000000000001</v>
      </c>
      <c r="CP220" cm="1">
        <f t="array" ref="CP220">marketImpact()/12 + 1</f>
        <v>1.01</v>
      </c>
      <c r="CQ220" cm="1">
        <f t="array" ref="CQ220">marketImpact()/12 + 1</f>
        <v>1.01</v>
      </c>
      <c r="CR220" cm="1">
        <f t="array" ref="CR220">marketImpact()/12 + 1</f>
        <v>1.01</v>
      </c>
      <c r="CS220" cm="1">
        <f t="array" ref="CS220">marketImpact()/12 + 1</f>
        <v>1.01</v>
      </c>
      <c r="CT220" cm="1">
        <f t="array" ref="CT220">marketImpact()/12 + 1</f>
        <v>1.01</v>
      </c>
      <c r="CU220" cm="1">
        <f t="array" ref="CU220">marketImpact()/12 + 1</f>
        <v>1.0175000000000001</v>
      </c>
      <c r="CV220" cm="1">
        <f t="array" ref="CV220">marketImpact()/12 + 1</f>
        <v>0.99250000000000005</v>
      </c>
      <c r="CW220" cm="1">
        <f t="array" ref="CW220">marketImpact()/12 + 1</f>
        <v>1.01</v>
      </c>
      <c r="CX220" cm="1">
        <f t="array" ref="CX220">marketImpact()/12 + 1</f>
        <v>1.01</v>
      </c>
      <c r="CY220" cm="1">
        <f t="array" ref="CY220">marketImpact()/12 + 1</f>
        <v>1.0175000000000001</v>
      </c>
      <c r="CZ220" cm="1">
        <f t="array" ref="CZ220">marketImpact()/12 + 1</f>
        <v>1.01</v>
      </c>
    </row>
    <row r="221" spans="4:104" x14ac:dyDescent="0.25">
      <c r="D221">
        <v>97</v>
      </c>
      <c r="E221">
        <f t="shared" ref="E221:BP221" si="360">E220</f>
        <v>1.01</v>
      </c>
      <c r="F221">
        <f t="shared" si="360"/>
        <v>1.0175000000000001</v>
      </c>
      <c r="G221">
        <f t="shared" si="360"/>
        <v>1.01</v>
      </c>
      <c r="H221">
        <f t="shared" si="360"/>
        <v>1.01</v>
      </c>
      <c r="I221">
        <f t="shared" si="360"/>
        <v>1.01</v>
      </c>
      <c r="J221">
        <f t="shared" si="360"/>
        <v>1.0175000000000001</v>
      </c>
      <c r="K221">
        <f t="shared" si="360"/>
        <v>0.99250000000000005</v>
      </c>
      <c r="L221">
        <f t="shared" si="360"/>
        <v>1.01</v>
      </c>
      <c r="M221">
        <f t="shared" si="360"/>
        <v>1.01</v>
      </c>
      <c r="N221">
        <f t="shared" si="360"/>
        <v>1.01</v>
      </c>
      <c r="O221">
        <f t="shared" si="360"/>
        <v>1.0175000000000001</v>
      </c>
      <c r="P221">
        <f t="shared" si="360"/>
        <v>1.01</v>
      </c>
      <c r="Q221">
        <f t="shared" si="360"/>
        <v>0.99250000000000005</v>
      </c>
      <c r="R221">
        <f t="shared" si="360"/>
        <v>1.01</v>
      </c>
      <c r="S221">
        <f t="shared" si="360"/>
        <v>1.01</v>
      </c>
      <c r="T221">
        <f t="shared" si="360"/>
        <v>1.01</v>
      </c>
      <c r="U221">
        <f t="shared" si="360"/>
        <v>1.01</v>
      </c>
      <c r="V221">
        <f t="shared" si="360"/>
        <v>1.0175000000000001</v>
      </c>
      <c r="W221">
        <f t="shared" si="360"/>
        <v>1.0175000000000001</v>
      </c>
      <c r="X221">
        <f t="shared" si="360"/>
        <v>1.01</v>
      </c>
      <c r="Y221">
        <f t="shared" si="360"/>
        <v>1.01</v>
      </c>
      <c r="Z221">
        <f t="shared" si="360"/>
        <v>1.01</v>
      </c>
      <c r="AA221">
        <f t="shared" si="360"/>
        <v>1.01</v>
      </c>
      <c r="AB221">
        <f t="shared" si="360"/>
        <v>1.01</v>
      </c>
      <c r="AC221">
        <f t="shared" si="360"/>
        <v>1.01</v>
      </c>
      <c r="AD221">
        <f t="shared" si="360"/>
        <v>1.01</v>
      </c>
      <c r="AE221">
        <f t="shared" si="360"/>
        <v>1.01</v>
      </c>
      <c r="AF221">
        <f t="shared" si="360"/>
        <v>1.0175000000000001</v>
      </c>
      <c r="AG221">
        <f t="shared" si="360"/>
        <v>1.0175000000000001</v>
      </c>
      <c r="AH221">
        <f t="shared" si="360"/>
        <v>1.01</v>
      </c>
      <c r="AI221">
        <f t="shared" si="360"/>
        <v>1.01</v>
      </c>
      <c r="AJ221">
        <f t="shared" si="360"/>
        <v>0.99250000000000005</v>
      </c>
      <c r="AK221">
        <f t="shared" si="360"/>
        <v>0.99250000000000005</v>
      </c>
      <c r="AL221">
        <f t="shared" si="360"/>
        <v>0.99250000000000005</v>
      </c>
      <c r="AM221">
        <f t="shared" si="360"/>
        <v>1.0175000000000001</v>
      </c>
      <c r="AN221">
        <f t="shared" si="360"/>
        <v>1.0175000000000001</v>
      </c>
      <c r="AO221">
        <f t="shared" si="360"/>
        <v>0.99250000000000005</v>
      </c>
      <c r="AP221">
        <f t="shared" si="360"/>
        <v>1.0175000000000001</v>
      </c>
      <c r="AQ221">
        <f t="shared" si="360"/>
        <v>1.01</v>
      </c>
      <c r="AR221">
        <f t="shared" si="360"/>
        <v>1.01</v>
      </c>
      <c r="AS221">
        <f t="shared" si="360"/>
        <v>1.01</v>
      </c>
      <c r="AT221">
        <f t="shared" si="360"/>
        <v>1.01</v>
      </c>
      <c r="AU221">
        <f t="shared" si="360"/>
        <v>1.01</v>
      </c>
      <c r="AV221">
        <f t="shared" si="360"/>
        <v>1.0175000000000001</v>
      </c>
      <c r="AW221">
        <f t="shared" si="360"/>
        <v>1.01</v>
      </c>
      <c r="AX221">
        <f t="shared" si="360"/>
        <v>1.01</v>
      </c>
      <c r="AY221">
        <f t="shared" si="360"/>
        <v>1.01</v>
      </c>
      <c r="AZ221">
        <f t="shared" si="360"/>
        <v>1.01</v>
      </c>
      <c r="BA221">
        <f t="shared" si="360"/>
        <v>0.99250000000000005</v>
      </c>
      <c r="BB221">
        <f t="shared" si="360"/>
        <v>1.01</v>
      </c>
      <c r="BC221">
        <f t="shared" si="360"/>
        <v>1.01</v>
      </c>
      <c r="BD221">
        <f t="shared" si="360"/>
        <v>1.01</v>
      </c>
      <c r="BE221">
        <f t="shared" si="360"/>
        <v>1.01</v>
      </c>
      <c r="BF221">
        <f t="shared" si="360"/>
        <v>1.01</v>
      </c>
      <c r="BG221">
        <f t="shared" si="360"/>
        <v>1.01</v>
      </c>
      <c r="BH221">
        <f t="shared" si="360"/>
        <v>1.01</v>
      </c>
      <c r="BI221">
        <f t="shared" si="360"/>
        <v>1.01</v>
      </c>
      <c r="BJ221">
        <f t="shared" si="360"/>
        <v>1.01</v>
      </c>
      <c r="BK221">
        <f t="shared" si="360"/>
        <v>1.01</v>
      </c>
      <c r="BL221">
        <f t="shared" si="360"/>
        <v>1.0175000000000001</v>
      </c>
      <c r="BM221">
        <f t="shared" si="360"/>
        <v>0.99250000000000005</v>
      </c>
      <c r="BN221">
        <f t="shared" si="360"/>
        <v>1.01</v>
      </c>
      <c r="BO221">
        <f t="shared" si="360"/>
        <v>0.99250000000000005</v>
      </c>
      <c r="BP221">
        <f t="shared" si="360"/>
        <v>1.01</v>
      </c>
      <c r="BQ221">
        <f t="shared" ref="BQ221:CZ221" si="361">BQ220</f>
        <v>1.01</v>
      </c>
      <c r="BR221">
        <f t="shared" si="361"/>
        <v>0.99250000000000005</v>
      </c>
      <c r="BS221">
        <f t="shared" si="361"/>
        <v>1.0175000000000001</v>
      </c>
      <c r="BT221">
        <f t="shared" si="361"/>
        <v>1.01</v>
      </c>
      <c r="BU221">
        <f t="shared" si="361"/>
        <v>1.01</v>
      </c>
      <c r="BV221">
        <f t="shared" si="361"/>
        <v>1.01</v>
      </c>
      <c r="BW221">
        <f t="shared" si="361"/>
        <v>1.01</v>
      </c>
      <c r="BX221">
        <f t="shared" si="361"/>
        <v>1.01</v>
      </c>
      <c r="BY221">
        <f t="shared" si="361"/>
        <v>1.01</v>
      </c>
      <c r="BZ221">
        <f t="shared" si="361"/>
        <v>1.0175000000000001</v>
      </c>
      <c r="CA221">
        <f t="shared" si="361"/>
        <v>1.01</v>
      </c>
      <c r="CB221">
        <f t="shared" si="361"/>
        <v>1.01</v>
      </c>
      <c r="CC221">
        <f t="shared" si="361"/>
        <v>1.01</v>
      </c>
      <c r="CD221">
        <f t="shared" si="361"/>
        <v>1.01</v>
      </c>
      <c r="CE221">
        <f t="shared" si="361"/>
        <v>1.0175000000000001</v>
      </c>
      <c r="CF221">
        <f t="shared" si="361"/>
        <v>1.01</v>
      </c>
      <c r="CG221">
        <f t="shared" si="361"/>
        <v>1.0175000000000001</v>
      </c>
      <c r="CH221">
        <f t="shared" si="361"/>
        <v>1.0175000000000001</v>
      </c>
      <c r="CI221">
        <f t="shared" si="361"/>
        <v>1.01</v>
      </c>
      <c r="CJ221">
        <f t="shared" si="361"/>
        <v>1.0175000000000001</v>
      </c>
      <c r="CK221">
        <f t="shared" si="361"/>
        <v>1.01</v>
      </c>
      <c r="CL221">
        <f t="shared" si="361"/>
        <v>1.01</v>
      </c>
      <c r="CM221">
        <f t="shared" si="361"/>
        <v>0.99250000000000005</v>
      </c>
      <c r="CN221">
        <f t="shared" si="361"/>
        <v>1.01</v>
      </c>
      <c r="CO221">
        <f t="shared" si="361"/>
        <v>1.0175000000000001</v>
      </c>
      <c r="CP221">
        <f t="shared" si="361"/>
        <v>1.01</v>
      </c>
      <c r="CQ221">
        <f t="shared" si="361"/>
        <v>1.01</v>
      </c>
      <c r="CR221">
        <f t="shared" si="361"/>
        <v>1.01</v>
      </c>
      <c r="CS221">
        <f t="shared" si="361"/>
        <v>1.01</v>
      </c>
      <c r="CT221">
        <f t="shared" si="361"/>
        <v>1.01</v>
      </c>
      <c r="CU221">
        <f t="shared" si="361"/>
        <v>1.0175000000000001</v>
      </c>
      <c r="CV221">
        <f t="shared" si="361"/>
        <v>0.99250000000000005</v>
      </c>
      <c r="CW221">
        <f t="shared" si="361"/>
        <v>1.01</v>
      </c>
      <c r="CX221">
        <f t="shared" si="361"/>
        <v>1.01</v>
      </c>
      <c r="CY221">
        <f t="shared" si="361"/>
        <v>1.0175000000000001</v>
      </c>
      <c r="CZ221">
        <f t="shared" si="361"/>
        <v>1.01</v>
      </c>
    </row>
    <row r="222" spans="4:104" x14ac:dyDescent="0.25">
      <c r="D222">
        <v>98</v>
      </c>
      <c r="E222">
        <f t="shared" ref="E222" si="362">E220</f>
        <v>1.01</v>
      </c>
      <c r="F222">
        <f t="shared" ref="F222:BQ222" si="363">F220</f>
        <v>1.0175000000000001</v>
      </c>
      <c r="G222">
        <f t="shared" si="363"/>
        <v>1.01</v>
      </c>
      <c r="H222">
        <f t="shared" si="363"/>
        <v>1.01</v>
      </c>
      <c r="I222">
        <f t="shared" si="363"/>
        <v>1.01</v>
      </c>
      <c r="J222">
        <f t="shared" si="363"/>
        <v>1.0175000000000001</v>
      </c>
      <c r="K222">
        <f t="shared" si="363"/>
        <v>0.99250000000000005</v>
      </c>
      <c r="L222">
        <f t="shared" si="363"/>
        <v>1.01</v>
      </c>
      <c r="M222">
        <f t="shared" si="363"/>
        <v>1.01</v>
      </c>
      <c r="N222">
        <f t="shared" si="363"/>
        <v>1.01</v>
      </c>
      <c r="O222">
        <f t="shared" si="363"/>
        <v>1.0175000000000001</v>
      </c>
      <c r="P222">
        <f t="shared" si="363"/>
        <v>1.01</v>
      </c>
      <c r="Q222">
        <f t="shared" si="363"/>
        <v>0.99250000000000005</v>
      </c>
      <c r="R222">
        <f t="shared" si="363"/>
        <v>1.01</v>
      </c>
      <c r="S222">
        <f t="shared" si="363"/>
        <v>1.01</v>
      </c>
      <c r="T222">
        <f t="shared" si="363"/>
        <v>1.01</v>
      </c>
      <c r="U222">
        <f t="shared" si="363"/>
        <v>1.01</v>
      </c>
      <c r="V222">
        <f t="shared" si="363"/>
        <v>1.0175000000000001</v>
      </c>
      <c r="W222">
        <f t="shared" si="363"/>
        <v>1.0175000000000001</v>
      </c>
      <c r="X222">
        <f t="shared" si="363"/>
        <v>1.01</v>
      </c>
      <c r="Y222">
        <f t="shared" si="363"/>
        <v>1.01</v>
      </c>
      <c r="Z222">
        <f t="shared" si="363"/>
        <v>1.01</v>
      </c>
      <c r="AA222">
        <f t="shared" si="363"/>
        <v>1.01</v>
      </c>
      <c r="AB222">
        <f t="shared" si="363"/>
        <v>1.01</v>
      </c>
      <c r="AC222">
        <f t="shared" si="363"/>
        <v>1.01</v>
      </c>
      <c r="AD222">
        <f t="shared" si="363"/>
        <v>1.01</v>
      </c>
      <c r="AE222">
        <f t="shared" si="363"/>
        <v>1.01</v>
      </c>
      <c r="AF222">
        <f t="shared" si="363"/>
        <v>1.0175000000000001</v>
      </c>
      <c r="AG222">
        <f t="shared" si="363"/>
        <v>1.0175000000000001</v>
      </c>
      <c r="AH222">
        <f t="shared" si="363"/>
        <v>1.01</v>
      </c>
      <c r="AI222">
        <f t="shared" si="363"/>
        <v>1.01</v>
      </c>
      <c r="AJ222">
        <f t="shared" si="363"/>
        <v>0.99250000000000005</v>
      </c>
      <c r="AK222">
        <f t="shared" si="363"/>
        <v>0.99250000000000005</v>
      </c>
      <c r="AL222">
        <f t="shared" si="363"/>
        <v>0.99250000000000005</v>
      </c>
      <c r="AM222">
        <f t="shared" si="363"/>
        <v>1.0175000000000001</v>
      </c>
      <c r="AN222">
        <f t="shared" si="363"/>
        <v>1.0175000000000001</v>
      </c>
      <c r="AO222">
        <f t="shared" si="363"/>
        <v>0.99250000000000005</v>
      </c>
      <c r="AP222">
        <f t="shared" si="363"/>
        <v>1.0175000000000001</v>
      </c>
      <c r="AQ222">
        <f t="shared" si="363"/>
        <v>1.01</v>
      </c>
      <c r="AR222">
        <f t="shared" si="363"/>
        <v>1.01</v>
      </c>
      <c r="AS222">
        <f t="shared" si="363"/>
        <v>1.01</v>
      </c>
      <c r="AT222">
        <f t="shared" si="363"/>
        <v>1.01</v>
      </c>
      <c r="AU222">
        <f t="shared" si="363"/>
        <v>1.01</v>
      </c>
      <c r="AV222">
        <f t="shared" si="363"/>
        <v>1.0175000000000001</v>
      </c>
      <c r="AW222">
        <f t="shared" si="363"/>
        <v>1.01</v>
      </c>
      <c r="AX222">
        <f t="shared" si="363"/>
        <v>1.01</v>
      </c>
      <c r="AY222">
        <f t="shared" si="363"/>
        <v>1.01</v>
      </c>
      <c r="AZ222">
        <f t="shared" si="363"/>
        <v>1.01</v>
      </c>
      <c r="BA222">
        <f t="shared" si="363"/>
        <v>0.99250000000000005</v>
      </c>
      <c r="BB222">
        <f t="shared" si="363"/>
        <v>1.01</v>
      </c>
      <c r="BC222">
        <f t="shared" si="363"/>
        <v>1.01</v>
      </c>
      <c r="BD222">
        <f t="shared" si="363"/>
        <v>1.01</v>
      </c>
      <c r="BE222">
        <f t="shared" si="363"/>
        <v>1.01</v>
      </c>
      <c r="BF222">
        <f t="shared" si="363"/>
        <v>1.01</v>
      </c>
      <c r="BG222">
        <f t="shared" si="363"/>
        <v>1.01</v>
      </c>
      <c r="BH222">
        <f t="shared" si="363"/>
        <v>1.01</v>
      </c>
      <c r="BI222">
        <f t="shared" si="363"/>
        <v>1.01</v>
      </c>
      <c r="BJ222">
        <f t="shared" si="363"/>
        <v>1.01</v>
      </c>
      <c r="BK222">
        <f t="shared" si="363"/>
        <v>1.01</v>
      </c>
      <c r="BL222">
        <f t="shared" si="363"/>
        <v>1.0175000000000001</v>
      </c>
      <c r="BM222">
        <f t="shared" si="363"/>
        <v>0.99250000000000005</v>
      </c>
      <c r="BN222">
        <f t="shared" si="363"/>
        <v>1.01</v>
      </c>
      <c r="BO222">
        <f t="shared" si="363"/>
        <v>0.99250000000000005</v>
      </c>
      <c r="BP222">
        <f t="shared" si="363"/>
        <v>1.01</v>
      </c>
      <c r="BQ222">
        <f t="shared" si="363"/>
        <v>1.01</v>
      </c>
      <c r="BR222">
        <f t="shared" ref="BR222:CZ222" si="364">BR220</f>
        <v>0.99250000000000005</v>
      </c>
      <c r="BS222">
        <f t="shared" si="364"/>
        <v>1.0175000000000001</v>
      </c>
      <c r="BT222">
        <f t="shared" si="364"/>
        <v>1.01</v>
      </c>
      <c r="BU222">
        <f t="shared" si="364"/>
        <v>1.01</v>
      </c>
      <c r="BV222">
        <f t="shared" si="364"/>
        <v>1.01</v>
      </c>
      <c r="BW222">
        <f t="shared" si="364"/>
        <v>1.01</v>
      </c>
      <c r="BX222">
        <f t="shared" si="364"/>
        <v>1.01</v>
      </c>
      <c r="BY222">
        <f t="shared" si="364"/>
        <v>1.01</v>
      </c>
      <c r="BZ222">
        <f t="shared" si="364"/>
        <v>1.0175000000000001</v>
      </c>
      <c r="CA222">
        <f t="shared" si="364"/>
        <v>1.01</v>
      </c>
      <c r="CB222">
        <f t="shared" si="364"/>
        <v>1.01</v>
      </c>
      <c r="CC222">
        <f t="shared" si="364"/>
        <v>1.01</v>
      </c>
      <c r="CD222">
        <f t="shared" si="364"/>
        <v>1.01</v>
      </c>
      <c r="CE222">
        <f t="shared" si="364"/>
        <v>1.0175000000000001</v>
      </c>
      <c r="CF222">
        <f t="shared" si="364"/>
        <v>1.01</v>
      </c>
      <c r="CG222">
        <f t="shared" si="364"/>
        <v>1.0175000000000001</v>
      </c>
      <c r="CH222">
        <f t="shared" si="364"/>
        <v>1.0175000000000001</v>
      </c>
      <c r="CI222">
        <f t="shared" si="364"/>
        <v>1.01</v>
      </c>
      <c r="CJ222">
        <f t="shared" si="364"/>
        <v>1.0175000000000001</v>
      </c>
      <c r="CK222">
        <f t="shared" si="364"/>
        <v>1.01</v>
      </c>
      <c r="CL222">
        <f t="shared" si="364"/>
        <v>1.01</v>
      </c>
      <c r="CM222">
        <f t="shared" si="364"/>
        <v>0.99250000000000005</v>
      </c>
      <c r="CN222">
        <f t="shared" si="364"/>
        <v>1.01</v>
      </c>
      <c r="CO222">
        <f t="shared" si="364"/>
        <v>1.0175000000000001</v>
      </c>
      <c r="CP222">
        <f t="shared" si="364"/>
        <v>1.01</v>
      </c>
      <c r="CQ222">
        <f t="shared" si="364"/>
        <v>1.01</v>
      </c>
      <c r="CR222">
        <f t="shared" si="364"/>
        <v>1.01</v>
      </c>
      <c r="CS222">
        <f t="shared" si="364"/>
        <v>1.01</v>
      </c>
      <c r="CT222">
        <f t="shared" si="364"/>
        <v>1.01</v>
      </c>
      <c r="CU222">
        <f t="shared" si="364"/>
        <v>1.0175000000000001</v>
      </c>
      <c r="CV222">
        <f t="shared" si="364"/>
        <v>0.99250000000000005</v>
      </c>
      <c r="CW222">
        <f t="shared" si="364"/>
        <v>1.01</v>
      </c>
      <c r="CX222">
        <f t="shared" si="364"/>
        <v>1.01</v>
      </c>
      <c r="CY222">
        <f t="shared" si="364"/>
        <v>1.0175000000000001</v>
      </c>
      <c r="CZ222">
        <f t="shared" si="364"/>
        <v>1.01</v>
      </c>
    </row>
    <row r="223" spans="4:104" x14ac:dyDescent="0.25">
      <c r="D223">
        <v>99</v>
      </c>
      <c r="E223" cm="1">
        <f t="array" ref="E223">marketImpact()/12 + 1</f>
        <v>1.0175000000000001</v>
      </c>
      <c r="F223" cm="1">
        <f t="array" ref="F223">marketImpact()/12 + 1</f>
        <v>0.99250000000000005</v>
      </c>
      <c r="G223" cm="1">
        <f t="array" ref="G223">marketImpact()/12 + 1</f>
        <v>1.0175000000000001</v>
      </c>
      <c r="H223" cm="1">
        <f t="array" ref="H223">marketImpact()/12 + 1</f>
        <v>1.01</v>
      </c>
      <c r="I223" cm="1">
        <f t="array" ref="I223">marketImpact()/12 + 1</f>
        <v>1.01</v>
      </c>
      <c r="J223" cm="1">
        <f t="array" ref="J223">marketImpact()/12 + 1</f>
        <v>1.01</v>
      </c>
      <c r="K223" cm="1">
        <f t="array" ref="K223">marketImpact()/12 + 1</f>
        <v>1.01</v>
      </c>
      <c r="L223" cm="1">
        <f t="array" ref="L223">marketImpact()/12 + 1</f>
        <v>1.0175000000000001</v>
      </c>
      <c r="M223" cm="1">
        <f t="array" ref="M223">marketImpact()/12 + 1</f>
        <v>0.99250000000000005</v>
      </c>
      <c r="N223" cm="1">
        <f t="array" ref="N223">marketImpact()/12 + 1</f>
        <v>1.01</v>
      </c>
      <c r="O223" cm="1">
        <f t="array" ref="O223">marketImpact()/12 + 1</f>
        <v>1.01</v>
      </c>
      <c r="P223" cm="1">
        <f t="array" ref="P223">marketImpact()/12 + 1</f>
        <v>1.01</v>
      </c>
      <c r="Q223" cm="1">
        <f t="array" ref="Q223">marketImpact()/12 + 1</f>
        <v>1.01</v>
      </c>
      <c r="R223" cm="1">
        <f t="array" ref="R223">marketImpact()/12 + 1</f>
        <v>1.0175000000000001</v>
      </c>
      <c r="S223" cm="1">
        <f t="array" ref="S223">marketImpact()/12 + 1</f>
        <v>1.01</v>
      </c>
      <c r="T223" cm="1">
        <f t="array" ref="T223">marketImpact()/12 + 1</f>
        <v>1.01</v>
      </c>
      <c r="U223" cm="1">
        <f t="array" ref="U223">marketImpact()/12 + 1</f>
        <v>0.99250000000000005</v>
      </c>
      <c r="V223" cm="1">
        <f t="array" ref="V223">marketImpact()/12 + 1</f>
        <v>1.01</v>
      </c>
      <c r="W223" cm="1">
        <f t="array" ref="W223">marketImpact()/12 + 1</f>
        <v>1.0175000000000001</v>
      </c>
      <c r="X223" cm="1">
        <f t="array" ref="X223">marketImpact()/12 + 1</f>
        <v>1.01</v>
      </c>
      <c r="Y223" cm="1">
        <f t="array" ref="Y223">marketImpact()/12 + 1</f>
        <v>1.0175000000000001</v>
      </c>
      <c r="Z223" cm="1">
        <f t="array" ref="Z223">marketImpact()/12 + 1</f>
        <v>1.01</v>
      </c>
      <c r="AA223" cm="1">
        <f t="array" ref="AA223">marketImpact()/12 + 1</f>
        <v>1.01</v>
      </c>
      <c r="AB223" cm="1">
        <f t="array" ref="AB223">marketImpact()/12 + 1</f>
        <v>1.01</v>
      </c>
      <c r="AC223" cm="1">
        <f t="array" ref="AC223">marketImpact()/12 + 1</f>
        <v>1.01</v>
      </c>
      <c r="AD223" cm="1">
        <f t="array" ref="AD223">marketImpact()/12 + 1</f>
        <v>1.01</v>
      </c>
      <c r="AE223" cm="1">
        <f t="array" ref="AE223">marketImpact()/12 + 1</f>
        <v>1.01</v>
      </c>
      <c r="AF223" cm="1">
        <f t="array" ref="AF223">marketImpact()/12 + 1</f>
        <v>1.01</v>
      </c>
      <c r="AG223" cm="1">
        <f t="array" ref="AG223">marketImpact()/12 + 1</f>
        <v>1.01</v>
      </c>
      <c r="AH223" cm="1">
        <f t="array" ref="AH223">marketImpact()/12 + 1</f>
        <v>1.01</v>
      </c>
      <c r="AI223" cm="1">
        <f t="array" ref="AI223">marketImpact()/12 + 1</f>
        <v>1.01</v>
      </c>
      <c r="AJ223" cm="1">
        <f t="array" ref="AJ223">marketImpact()/12 + 1</f>
        <v>1.01</v>
      </c>
      <c r="AK223" cm="1">
        <f t="array" ref="AK223">marketImpact()/12 + 1</f>
        <v>1.01</v>
      </c>
      <c r="AL223" cm="1">
        <f t="array" ref="AL223">marketImpact()/12 + 1</f>
        <v>1.01</v>
      </c>
      <c r="AM223" cm="1">
        <f t="array" ref="AM223">marketImpact()/12 + 1</f>
        <v>1.0175000000000001</v>
      </c>
      <c r="AN223" cm="1">
        <f t="array" ref="AN223">marketImpact()/12 + 1</f>
        <v>1.01</v>
      </c>
      <c r="AO223" cm="1">
        <f t="array" ref="AO223">marketImpact()/12 + 1</f>
        <v>1.01</v>
      </c>
      <c r="AP223" cm="1">
        <f t="array" ref="AP223">marketImpact()/12 + 1</f>
        <v>1.01</v>
      </c>
      <c r="AQ223" cm="1">
        <f t="array" ref="AQ223">marketImpact()/12 + 1</f>
        <v>1.01</v>
      </c>
      <c r="AR223" cm="1">
        <f t="array" ref="AR223">marketImpact()/12 + 1</f>
        <v>1.01</v>
      </c>
      <c r="AS223" cm="1">
        <f t="array" ref="AS223">marketImpact()/12 + 1</f>
        <v>1.01</v>
      </c>
      <c r="AT223" cm="1">
        <f t="array" ref="AT223">marketImpact()/12 + 1</f>
        <v>1.0175000000000001</v>
      </c>
      <c r="AU223" cm="1">
        <f t="array" ref="AU223">marketImpact()/12 + 1</f>
        <v>0.99250000000000005</v>
      </c>
      <c r="AV223" cm="1">
        <f t="array" ref="AV223">marketImpact()/12 + 1</f>
        <v>1.0175000000000001</v>
      </c>
      <c r="AW223" cm="1">
        <f t="array" ref="AW223">marketImpact()/12 + 1</f>
        <v>1.01</v>
      </c>
      <c r="AX223" cm="1">
        <f t="array" ref="AX223">marketImpact()/12 + 1</f>
        <v>1.01</v>
      </c>
      <c r="AY223" cm="1">
        <f t="array" ref="AY223">marketImpact()/12 + 1</f>
        <v>1.01</v>
      </c>
      <c r="AZ223" cm="1">
        <f t="array" ref="AZ223">marketImpact()/12 + 1</f>
        <v>1.01</v>
      </c>
      <c r="BA223" cm="1">
        <f t="array" ref="BA223">marketImpact()/12 + 1</f>
        <v>1.01</v>
      </c>
      <c r="BB223" cm="1">
        <f t="array" ref="BB223">marketImpact()/12 + 1</f>
        <v>0.99250000000000005</v>
      </c>
      <c r="BC223" cm="1">
        <f t="array" ref="BC223">marketImpact()/12 + 1</f>
        <v>1.01</v>
      </c>
      <c r="BD223" cm="1">
        <f t="array" ref="BD223">marketImpact()/12 + 1</f>
        <v>1.0175000000000001</v>
      </c>
      <c r="BE223" cm="1">
        <f t="array" ref="BE223">marketImpact()/12 + 1</f>
        <v>1.01</v>
      </c>
      <c r="BF223" cm="1">
        <f t="array" ref="BF223">marketImpact()/12 + 1</f>
        <v>1.01</v>
      </c>
      <c r="BG223" cm="1">
        <f t="array" ref="BG223">marketImpact()/12 + 1</f>
        <v>1.0175000000000001</v>
      </c>
      <c r="BH223" cm="1">
        <f t="array" ref="BH223">marketImpact()/12 + 1</f>
        <v>1.01</v>
      </c>
      <c r="BI223" cm="1">
        <f t="array" ref="BI223">marketImpact()/12 + 1</f>
        <v>1.0175000000000001</v>
      </c>
      <c r="BJ223" cm="1">
        <f t="array" ref="BJ223">marketImpact()/12 + 1</f>
        <v>1.01</v>
      </c>
      <c r="BK223" cm="1">
        <f t="array" ref="BK223">marketImpact()/12 + 1</f>
        <v>1.01</v>
      </c>
      <c r="BL223" cm="1">
        <f t="array" ref="BL223">marketImpact()/12 + 1</f>
        <v>1.01</v>
      </c>
      <c r="BM223" cm="1">
        <f t="array" ref="BM223">marketImpact()/12 + 1</f>
        <v>1.01</v>
      </c>
      <c r="BN223" cm="1">
        <f t="array" ref="BN223">marketImpact()/12 + 1</f>
        <v>1.01</v>
      </c>
      <c r="BO223" cm="1">
        <f t="array" ref="BO223">marketImpact()/12 + 1</f>
        <v>1.0175000000000001</v>
      </c>
      <c r="BP223" cm="1">
        <f t="array" ref="BP223">marketImpact()/12 + 1</f>
        <v>1.01</v>
      </c>
      <c r="BQ223" cm="1">
        <f t="array" ref="BQ223">marketImpact()/12 + 1</f>
        <v>1.01</v>
      </c>
      <c r="BR223" cm="1">
        <f t="array" ref="BR223">marketImpact()/12 + 1</f>
        <v>1.01</v>
      </c>
      <c r="BS223" cm="1">
        <f t="array" ref="BS223">marketImpact()/12 + 1</f>
        <v>1.01</v>
      </c>
      <c r="BT223" cm="1">
        <f t="array" ref="BT223">marketImpact()/12 + 1</f>
        <v>1.0175000000000001</v>
      </c>
      <c r="BU223" cm="1">
        <f t="array" ref="BU223">marketImpact()/12 + 1</f>
        <v>1.01</v>
      </c>
      <c r="BV223" cm="1">
        <f t="array" ref="BV223">marketImpact()/12 + 1</f>
        <v>1.01</v>
      </c>
      <c r="BW223" cm="1">
        <f t="array" ref="BW223">marketImpact()/12 + 1</f>
        <v>1.01</v>
      </c>
      <c r="BX223" cm="1">
        <f t="array" ref="BX223">marketImpact()/12 + 1</f>
        <v>1.01</v>
      </c>
      <c r="BY223" cm="1">
        <f t="array" ref="BY223">marketImpact()/12 + 1</f>
        <v>1.01</v>
      </c>
      <c r="BZ223" cm="1">
        <f t="array" ref="BZ223">marketImpact()/12 + 1</f>
        <v>1.01</v>
      </c>
      <c r="CA223" cm="1">
        <f t="array" ref="CA223">marketImpact()/12 + 1</f>
        <v>1.01</v>
      </c>
      <c r="CB223" cm="1">
        <f t="array" ref="CB223">marketImpact()/12 + 1</f>
        <v>1.01</v>
      </c>
      <c r="CC223" cm="1">
        <f t="array" ref="CC223">marketImpact()/12 + 1</f>
        <v>1.0175000000000001</v>
      </c>
      <c r="CD223" cm="1">
        <f t="array" ref="CD223">marketImpact()/12 + 1</f>
        <v>1.01</v>
      </c>
      <c r="CE223" cm="1">
        <f t="array" ref="CE223">marketImpact()/12 + 1</f>
        <v>1.01</v>
      </c>
      <c r="CF223" cm="1">
        <f t="array" ref="CF223">marketImpact()/12 + 1</f>
        <v>1.01</v>
      </c>
      <c r="CG223" cm="1">
        <f t="array" ref="CG223">marketImpact()/12 + 1</f>
        <v>1.01</v>
      </c>
      <c r="CH223" cm="1">
        <f t="array" ref="CH223">marketImpact()/12 + 1</f>
        <v>1.0175000000000001</v>
      </c>
      <c r="CI223" cm="1">
        <f t="array" ref="CI223">marketImpact()/12 + 1</f>
        <v>1.01</v>
      </c>
      <c r="CJ223" cm="1">
        <f t="array" ref="CJ223">marketImpact()/12 + 1</f>
        <v>1.01</v>
      </c>
      <c r="CK223" cm="1">
        <f t="array" ref="CK223">marketImpact()/12 + 1</f>
        <v>1.01</v>
      </c>
      <c r="CL223" cm="1">
        <f t="array" ref="CL223">marketImpact()/12 + 1</f>
        <v>1.01</v>
      </c>
      <c r="CM223" cm="1">
        <f t="array" ref="CM223">marketImpact()/12 + 1</f>
        <v>1.01</v>
      </c>
      <c r="CN223" cm="1">
        <f t="array" ref="CN223">marketImpact()/12 + 1</f>
        <v>1.01</v>
      </c>
      <c r="CO223" cm="1">
        <f t="array" ref="CO223">marketImpact()/12 + 1</f>
        <v>1.01</v>
      </c>
      <c r="CP223" cm="1">
        <f t="array" ref="CP223">marketImpact()/12 + 1</f>
        <v>1.01</v>
      </c>
      <c r="CQ223" cm="1">
        <f t="array" ref="CQ223">marketImpact()/12 + 1</f>
        <v>1.01</v>
      </c>
      <c r="CR223" cm="1">
        <f t="array" ref="CR223">marketImpact()/12 + 1</f>
        <v>1.01</v>
      </c>
      <c r="CS223" cm="1">
        <f t="array" ref="CS223">marketImpact()/12 + 1</f>
        <v>1.01</v>
      </c>
      <c r="CT223" cm="1">
        <f t="array" ref="CT223">marketImpact()/12 + 1</f>
        <v>1.0175000000000001</v>
      </c>
      <c r="CU223" cm="1">
        <f t="array" ref="CU223">marketImpact()/12 + 1</f>
        <v>1.01</v>
      </c>
      <c r="CV223" cm="1">
        <f t="array" ref="CV223">marketImpact()/12 + 1</f>
        <v>1.01</v>
      </c>
      <c r="CW223" cm="1">
        <f t="array" ref="CW223">marketImpact()/12 + 1</f>
        <v>0.99250000000000005</v>
      </c>
      <c r="CX223" cm="1">
        <f t="array" ref="CX223">marketImpact()/12 + 1</f>
        <v>1.01</v>
      </c>
      <c r="CY223" cm="1">
        <f t="array" ref="CY223">marketImpact()/12 + 1</f>
        <v>1.0175000000000001</v>
      </c>
      <c r="CZ223" cm="1">
        <f t="array" ref="CZ223">marketImpact()/12 + 1</f>
        <v>1.0175000000000001</v>
      </c>
    </row>
    <row r="224" spans="4:104" x14ac:dyDescent="0.25">
      <c r="D224">
        <v>100</v>
      </c>
      <c r="E224">
        <f t="shared" ref="E224:BP224" si="365">E223</f>
        <v>1.0175000000000001</v>
      </c>
      <c r="F224">
        <f t="shared" si="365"/>
        <v>0.99250000000000005</v>
      </c>
      <c r="G224">
        <f t="shared" si="365"/>
        <v>1.0175000000000001</v>
      </c>
      <c r="H224">
        <f t="shared" si="365"/>
        <v>1.01</v>
      </c>
      <c r="I224">
        <f t="shared" si="365"/>
        <v>1.01</v>
      </c>
      <c r="J224">
        <f t="shared" si="365"/>
        <v>1.01</v>
      </c>
      <c r="K224">
        <f t="shared" si="365"/>
        <v>1.01</v>
      </c>
      <c r="L224">
        <f t="shared" si="365"/>
        <v>1.0175000000000001</v>
      </c>
      <c r="M224">
        <f t="shared" si="365"/>
        <v>0.99250000000000005</v>
      </c>
      <c r="N224">
        <f t="shared" si="365"/>
        <v>1.01</v>
      </c>
      <c r="O224">
        <f t="shared" si="365"/>
        <v>1.01</v>
      </c>
      <c r="P224">
        <f t="shared" si="365"/>
        <v>1.01</v>
      </c>
      <c r="Q224">
        <f t="shared" si="365"/>
        <v>1.01</v>
      </c>
      <c r="R224">
        <f t="shared" si="365"/>
        <v>1.0175000000000001</v>
      </c>
      <c r="S224">
        <f t="shared" si="365"/>
        <v>1.01</v>
      </c>
      <c r="T224">
        <f t="shared" si="365"/>
        <v>1.01</v>
      </c>
      <c r="U224">
        <f t="shared" si="365"/>
        <v>0.99250000000000005</v>
      </c>
      <c r="V224">
        <f t="shared" si="365"/>
        <v>1.01</v>
      </c>
      <c r="W224">
        <f t="shared" si="365"/>
        <v>1.0175000000000001</v>
      </c>
      <c r="X224">
        <f t="shared" si="365"/>
        <v>1.01</v>
      </c>
      <c r="Y224">
        <f t="shared" si="365"/>
        <v>1.0175000000000001</v>
      </c>
      <c r="Z224">
        <f t="shared" si="365"/>
        <v>1.01</v>
      </c>
      <c r="AA224">
        <f t="shared" si="365"/>
        <v>1.01</v>
      </c>
      <c r="AB224">
        <f t="shared" si="365"/>
        <v>1.01</v>
      </c>
      <c r="AC224">
        <f t="shared" si="365"/>
        <v>1.01</v>
      </c>
      <c r="AD224">
        <f t="shared" si="365"/>
        <v>1.01</v>
      </c>
      <c r="AE224">
        <f t="shared" si="365"/>
        <v>1.01</v>
      </c>
      <c r="AF224">
        <f t="shared" si="365"/>
        <v>1.01</v>
      </c>
      <c r="AG224">
        <f t="shared" si="365"/>
        <v>1.01</v>
      </c>
      <c r="AH224">
        <f t="shared" si="365"/>
        <v>1.01</v>
      </c>
      <c r="AI224">
        <f t="shared" si="365"/>
        <v>1.01</v>
      </c>
      <c r="AJ224">
        <f t="shared" si="365"/>
        <v>1.01</v>
      </c>
      <c r="AK224">
        <f t="shared" si="365"/>
        <v>1.01</v>
      </c>
      <c r="AL224">
        <f t="shared" si="365"/>
        <v>1.01</v>
      </c>
      <c r="AM224">
        <f t="shared" si="365"/>
        <v>1.0175000000000001</v>
      </c>
      <c r="AN224">
        <f t="shared" si="365"/>
        <v>1.01</v>
      </c>
      <c r="AO224">
        <f t="shared" si="365"/>
        <v>1.01</v>
      </c>
      <c r="AP224">
        <f t="shared" si="365"/>
        <v>1.01</v>
      </c>
      <c r="AQ224">
        <f t="shared" si="365"/>
        <v>1.01</v>
      </c>
      <c r="AR224">
        <f t="shared" si="365"/>
        <v>1.01</v>
      </c>
      <c r="AS224">
        <f t="shared" si="365"/>
        <v>1.01</v>
      </c>
      <c r="AT224">
        <f t="shared" si="365"/>
        <v>1.0175000000000001</v>
      </c>
      <c r="AU224">
        <f t="shared" si="365"/>
        <v>0.99250000000000005</v>
      </c>
      <c r="AV224">
        <f t="shared" si="365"/>
        <v>1.0175000000000001</v>
      </c>
      <c r="AW224">
        <f t="shared" si="365"/>
        <v>1.01</v>
      </c>
      <c r="AX224">
        <f t="shared" si="365"/>
        <v>1.01</v>
      </c>
      <c r="AY224">
        <f t="shared" si="365"/>
        <v>1.01</v>
      </c>
      <c r="AZ224">
        <f t="shared" si="365"/>
        <v>1.01</v>
      </c>
      <c r="BA224">
        <f t="shared" si="365"/>
        <v>1.01</v>
      </c>
      <c r="BB224">
        <f t="shared" si="365"/>
        <v>0.99250000000000005</v>
      </c>
      <c r="BC224">
        <f t="shared" si="365"/>
        <v>1.01</v>
      </c>
      <c r="BD224">
        <f t="shared" si="365"/>
        <v>1.0175000000000001</v>
      </c>
      <c r="BE224">
        <f t="shared" si="365"/>
        <v>1.01</v>
      </c>
      <c r="BF224">
        <f t="shared" si="365"/>
        <v>1.01</v>
      </c>
      <c r="BG224">
        <f t="shared" si="365"/>
        <v>1.0175000000000001</v>
      </c>
      <c r="BH224">
        <f t="shared" si="365"/>
        <v>1.01</v>
      </c>
      <c r="BI224">
        <f t="shared" si="365"/>
        <v>1.0175000000000001</v>
      </c>
      <c r="BJ224">
        <f t="shared" si="365"/>
        <v>1.01</v>
      </c>
      <c r="BK224">
        <f t="shared" si="365"/>
        <v>1.01</v>
      </c>
      <c r="BL224">
        <f t="shared" si="365"/>
        <v>1.01</v>
      </c>
      <c r="BM224">
        <f t="shared" si="365"/>
        <v>1.01</v>
      </c>
      <c r="BN224">
        <f t="shared" si="365"/>
        <v>1.01</v>
      </c>
      <c r="BO224">
        <f t="shared" si="365"/>
        <v>1.0175000000000001</v>
      </c>
      <c r="BP224">
        <f t="shared" si="365"/>
        <v>1.01</v>
      </c>
      <c r="BQ224">
        <f t="shared" ref="BQ224:CZ224" si="366">BQ223</f>
        <v>1.01</v>
      </c>
      <c r="BR224">
        <f t="shared" si="366"/>
        <v>1.01</v>
      </c>
      <c r="BS224">
        <f t="shared" si="366"/>
        <v>1.01</v>
      </c>
      <c r="BT224">
        <f t="shared" si="366"/>
        <v>1.0175000000000001</v>
      </c>
      <c r="BU224">
        <f t="shared" si="366"/>
        <v>1.01</v>
      </c>
      <c r="BV224">
        <f t="shared" si="366"/>
        <v>1.01</v>
      </c>
      <c r="BW224">
        <f t="shared" si="366"/>
        <v>1.01</v>
      </c>
      <c r="BX224">
        <f t="shared" si="366"/>
        <v>1.01</v>
      </c>
      <c r="BY224">
        <f t="shared" si="366"/>
        <v>1.01</v>
      </c>
      <c r="BZ224">
        <f t="shared" si="366"/>
        <v>1.01</v>
      </c>
      <c r="CA224">
        <f t="shared" si="366"/>
        <v>1.01</v>
      </c>
      <c r="CB224">
        <f t="shared" si="366"/>
        <v>1.01</v>
      </c>
      <c r="CC224">
        <f t="shared" si="366"/>
        <v>1.0175000000000001</v>
      </c>
      <c r="CD224">
        <f t="shared" si="366"/>
        <v>1.01</v>
      </c>
      <c r="CE224">
        <f t="shared" si="366"/>
        <v>1.01</v>
      </c>
      <c r="CF224">
        <f t="shared" si="366"/>
        <v>1.01</v>
      </c>
      <c r="CG224">
        <f t="shared" si="366"/>
        <v>1.01</v>
      </c>
      <c r="CH224">
        <f t="shared" si="366"/>
        <v>1.0175000000000001</v>
      </c>
      <c r="CI224">
        <f t="shared" si="366"/>
        <v>1.01</v>
      </c>
      <c r="CJ224">
        <f t="shared" si="366"/>
        <v>1.01</v>
      </c>
      <c r="CK224">
        <f t="shared" si="366"/>
        <v>1.01</v>
      </c>
      <c r="CL224">
        <f t="shared" si="366"/>
        <v>1.01</v>
      </c>
      <c r="CM224">
        <f t="shared" si="366"/>
        <v>1.01</v>
      </c>
      <c r="CN224">
        <f t="shared" si="366"/>
        <v>1.01</v>
      </c>
      <c r="CO224">
        <f t="shared" si="366"/>
        <v>1.01</v>
      </c>
      <c r="CP224">
        <f t="shared" si="366"/>
        <v>1.01</v>
      </c>
      <c r="CQ224">
        <f t="shared" si="366"/>
        <v>1.01</v>
      </c>
      <c r="CR224">
        <f t="shared" si="366"/>
        <v>1.01</v>
      </c>
      <c r="CS224">
        <f t="shared" si="366"/>
        <v>1.01</v>
      </c>
      <c r="CT224">
        <f t="shared" si="366"/>
        <v>1.0175000000000001</v>
      </c>
      <c r="CU224">
        <f t="shared" si="366"/>
        <v>1.01</v>
      </c>
      <c r="CV224">
        <f t="shared" si="366"/>
        <v>1.01</v>
      </c>
      <c r="CW224">
        <f t="shared" si="366"/>
        <v>0.99250000000000005</v>
      </c>
      <c r="CX224">
        <f t="shared" si="366"/>
        <v>1.01</v>
      </c>
      <c r="CY224">
        <f t="shared" si="366"/>
        <v>1.0175000000000001</v>
      </c>
      <c r="CZ224">
        <f t="shared" si="366"/>
        <v>1.0175000000000001</v>
      </c>
    </row>
    <row r="225" spans="4:104" x14ac:dyDescent="0.25">
      <c r="D225">
        <v>101</v>
      </c>
      <c r="E225">
        <f t="shared" ref="E225" si="367">E223</f>
        <v>1.0175000000000001</v>
      </c>
      <c r="F225">
        <f t="shared" ref="F225:BQ225" si="368">F223</f>
        <v>0.99250000000000005</v>
      </c>
      <c r="G225">
        <f t="shared" si="368"/>
        <v>1.0175000000000001</v>
      </c>
      <c r="H225">
        <f t="shared" si="368"/>
        <v>1.01</v>
      </c>
      <c r="I225">
        <f t="shared" si="368"/>
        <v>1.01</v>
      </c>
      <c r="J225">
        <f t="shared" si="368"/>
        <v>1.01</v>
      </c>
      <c r="K225">
        <f t="shared" si="368"/>
        <v>1.01</v>
      </c>
      <c r="L225">
        <f t="shared" si="368"/>
        <v>1.0175000000000001</v>
      </c>
      <c r="M225">
        <f t="shared" si="368"/>
        <v>0.99250000000000005</v>
      </c>
      <c r="N225">
        <f t="shared" si="368"/>
        <v>1.01</v>
      </c>
      <c r="O225">
        <f t="shared" si="368"/>
        <v>1.01</v>
      </c>
      <c r="P225">
        <f t="shared" si="368"/>
        <v>1.01</v>
      </c>
      <c r="Q225">
        <f t="shared" si="368"/>
        <v>1.01</v>
      </c>
      <c r="R225">
        <f t="shared" si="368"/>
        <v>1.0175000000000001</v>
      </c>
      <c r="S225">
        <f t="shared" si="368"/>
        <v>1.01</v>
      </c>
      <c r="T225">
        <f t="shared" si="368"/>
        <v>1.01</v>
      </c>
      <c r="U225">
        <f t="shared" si="368"/>
        <v>0.99250000000000005</v>
      </c>
      <c r="V225">
        <f t="shared" si="368"/>
        <v>1.01</v>
      </c>
      <c r="W225">
        <f t="shared" si="368"/>
        <v>1.0175000000000001</v>
      </c>
      <c r="X225">
        <f t="shared" si="368"/>
        <v>1.01</v>
      </c>
      <c r="Y225">
        <f t="shared" si="368"/>
        <v>1.0175000000000001</v>
      </c>
      <c r="Z225">
        <f t="shared" si="368"/>
        <v>1.01</v>
      </c>
      <c r="AA225">
        <f t="shared" si="368"/>
        <v>1.01</v>
      </c>
      <c r="AB225">
        <f t="shared" si="368"/>
        <v>1.01</v>
      </c>
      <c r="AC225">
        <f t="shared" si="368"/>
        <v>1.01</v>
      </c>
      <c r="AD225">
        <f t="shared" si="368"/>
        <v>1.01</v>
      </c>
      <c r="AE225">
        <f t="shared" si="368"/>
        <v>1.01</v>
      </c>
      <c r="AF225">
        <f t="shared" si="368"/>
        <v>1.01</v>
      </c>
      <c r="AG225">
        <f t="shared" si="368"/>
        <v>1.01</v>
      </c>
      <c r="AH225">
        <f t="shared" si="368"/>
        <v>1.01</v>
      </c>
      <c r="AI225">
        <f t="shared" si="368"/>
        <v>1.01</v>
      </c>
      <c r="AJ225">
        <f t="shared" si="368"/>
        <v>1.01</v>
      </c>
      <c r="AK225">
        <f t="shared" si="368"/>
        <v>1.01</v>
      </c>
      <c r="AL225">
        <f t="shared" si="368"/>
        <v>1.01</v>
      </c>
      <c r="AM225">
        <f t="shared" si="368"/>
        <v>1.0175000000000001</v>
      </c>
      <c r="AN225">
        <f t="shared" si="368"/>
        <v>1.01</v>
      </c>
      <c r="AO225">
        <f t="shared" si="368"/>
        <v>1.01</v>
      </c>
      <c r="AP225">
        <f t="shared" si="368"/>
        <v>1.01</v>
      </c>
      <c r="AQ225">
        <f t="shared" si="368"/>
        <v>1.01</v>
      </c>
      <c r="AR225">
        <f t="shared" si="368"/>
        <v>1.01</v>
      </c>
      <c r="AS225">
        <f t="shared" si="368"/>
        <v>1.01</v>
      </c>
      <c r="AT225">
        <f t="shared" si="368"/>
        <v>1.0175000000000001</v>
      </c>
      <c r="AU225">
        <f t="shared" si="368"/>
        <v>0.99250000000000005</v>
      </c>
      <c r="AV225">
        <f t="shared" si="368"/>
        <v>1.0175000000000001</v>
      </c>
      <c r="AW225">
        <f t="shared" si="368"/>
        <v>1.01</v>
      </c>
      <c r="AX225">
        <f t="shared" si="368"/>
        <v>1.01</v>
      </c>
      <c r="AY225">
        <f t="shared" si="368"/>
        <v>1.01</v>
      </c>
      <c r="AZ225">
        <f t="shared" si="368"/>
        <v>1.01</v>
      </c>
      <c r="BA225">
        <f t="shared" si="368"/>
        <v>1.01</v>
      </c>
      <c r="BB225">
        <f t="shared" si="368"/>
        <v>0.99250000000000005</v>
      </c>
      <c r="BC225">
        <f t="shared" si="368"/>
        <v>1.01</v>
      </c>
      <c r="BD225">
        <f t="shared" si="368"/>
        <v>1.0175000000000001</v>
      </c>
      <c r="BE225">
        <f t="shared" si="368"/>
        <v>1.01</v>
      </c>
      <c r="BF225">
        <f t="shared" si="368"/>
        <v>1.01</v>
      </c>
      <c r="BG225">
        <f t="shared" si="368"/>
        <v>1.0175000000000001</v>
      </c>
      <c r="BH225">
        <f t="shared" si="368"/>
        <v>1.01</v>
      </c>
      <c r="BI225">
        <f t="shared" si="368"/>
        <v>1.0175000000000001</v>
      </c>
      <c r="BJ225">
        <f t="shared" si="368"/>
        <v>1.01</v>
      </c>
      <c r="BK225">
        <f t="shared" si="368"/>
        <v>1.01</v>
      </c>
      <c r="BL225">
        <f t="shared" si="368"/>
        <v>1.01</v>
      </c>
      <c r="BM225">
        <f t="shared" si="368"/>
        <v>1.01</v>
      </c>
      <c r="BN225">
        <f t="shared" si="368"/>
        <v>1.01</v>
      </c>
      <c r="BO225">
        <f t="shared" si="368"/>
        <v>1.0175000000000001</v>
      </c>
      <c r="BP225">
        <f t="shared" si="368"/>
        <v>1.01</v>
      </c>
      <c r="BQ225">
        <f t="shared" si="368"/>
        <v>1.01</v>
      </c>
      <c r="BR225">
        <f t="shared" ref="BR225:CZ225" si="369">BR223</f>
        <v>1.01</v>
      </c>
      <c r="BS225">
        <f t="shared" si="369"/>
        <v>1.01</v>
      </c>
      <c r="BT225">
        <f t="shared" si="369"/>
        <v>1.0175000000000001</v>
      </c>
      <c r="BU225">
        <f t="shared" si="369"/>
        <v>1.01</v>
      </c>
      <c r="BV225">
        <f t="shared" si="369"/>
        <v>1.01</v>
      </c>
      <c r="BW225">
        <f t="shared" si="369"/>
        <v>1.01</v>
      </c>
      <c r="BX225">
        <f t="shared" si="369"/>
        <v>1.01</v>
      </c>
      <c r="BY225">
        <f t="shared" si="369"/>
        <v>1.01</v>
      </c>
      <c r="BZ225">
        <f t="shared" si="369"/>
        <v>1.01</v>
      </c>
      <c r="CA225">
        <f t="shared" si="369"/>
        <v>1.01</v>
      </c>
      <c r="CB225">
        <f t="shared" si="369"/>
        <v>1.01</v>
      </c>
      <c r="CC225">
        <f t="shared" si="369"/>
        <v>1.0175000000000001</v>
      </c>
      <c r="CD225">
        <f t="shared" si="369"/>
        <v>1.01</v>
      </c>
      <c r="CE225">
        <f t="shared" si="369"/>
        <v>1.01</v>
      </c>
      <c r="CF225">
        <f t="shared" si="369"/>
        <v>1.01</v>
      </c>
      <c r="CG225">
        <f t="shared" si="369"/>
        <v>1.01</v>
      </c>
      <c r="CH225">
        <f t="shared" si="369"/>
        <v>1.0175000000000001</v>
      </c>
      <c r="CI225">
        <f t="shared" si="369"/>
        <v>1.01</v>
      </c>
      <c r="CJ225">
        <f t="shared" si="369"/>
        <v>1.01</v>
      </c>
      <c r="CK225">
        <f t="shared" si="369"/>
        <v>1.01</v>
      </c>
      <c r="CL225">
        <f t="shared" si="369"/>
        <v>1.01</v>
      </c>
      <c r="CM225">
        <f t="shared" si="369"/>
        <v>1.01</v>
      </c>
      <c r="CN225">
        <f t="shared" si="369"/>
        <v>1.01</v>
      </c>
      <c r="CO225">
        <f t="shared" si="369"/>
        <v>1.01</v>
      </c>
      <c r="CP225">
        <f t="shared" si="369"/>
        <v>1.01</v>
      </c>
      <c r="CQ225">
        <f t="shared" si="369"/>
        <v>1.01</v>
      </c>
      <c r="CR225">
        <f t="shared" si="369"/>
        <v>1.01</v>
      </c>
      <c r="CS225">
        <f t="shared" si="369"/>
        <v>1.01</v>
      </c>
      <c r="CT225">
        <f t="shared" si="369"/>
        <v>1.0175000000000001</v>
      </c>
      <c r="CU225">
        <f t="shared" si="369"/>
        <v>1.01</v>
      </c>
      <c r="CV225">
        <f t="shared" si="369"/>
        <v>1.01</v>
      </c>
      <c r="CW225">
        <f t="shared" si="369"/>
        <v>0.99250000000000005</v>
      </c>
      <c r="CX225">
        <f t="shared" si="369"/>
        <v>1.01</v>
      </c>
      <c r="CY225">
        <f t="shared" si="369"/>
        <v>1.0175000000000001</v>
      </c>
      <c r="CZ225">
        <f t="shared" si="369"/>
        <v>1.0175000000000001</v>
      </c>
    </row>
    <row r="226" spans="4:104" x14ac:dyDescent="0.25">
      <c r="D226">
        <v>102</v>
      </c>
      <c r="E226" cm="1">
        <f t="array" ref="E226">marketImpact()/12 + 1</f>
        <v>1.01</v>
      </c>
      <c r="F226" cm="1">
        <f t="array" ref="F226">marketImpact()/12 + 1</f>
        <v>1.01</v>
      </c>
      <c r="G226" cm="1">
        <f t="array" ref="G226">marketImpact()/12 + 1</f>
        <v>1.0175000000000001</v>
      </c>
      <c r="H226" cm="1">
        <f t="array" ref="H226">marketImpact()/12 + 1</f>
        <v>1.01</v>
      </c>
      <c r="I226" cm="1">
        <f t="array" ref="I226">marketImpact()/12 + 1</f>
        <v>1.01</v>
      </c>
      <c r="J226" cm="1">
        <f t="array" ref="J226">marketImpact()/12 + 1</f>
        <v>1.01</v>
      </c>
      <c r="K226" cm="1">
        <f t="array" ref="K226">marketImpact()/12 + 1</f>
        <v>1.0175000000000001</v>
      </c>
      <c r="L226" cm="1">
        <f t="array" ref="L226">marketImpact()/12 + 1</f>
        <v>1.01</v>
      </c>
      <c r="M226" cm="1">
        <f t="array" ref="M226">marketImpact()/12 + 1</f>
        <v>1.01</v>
      </c>
      <c r="N226" cm="1">
        <f t="array" ref="N226">marketImpact()/12 + 1</f>
        <v>1.01</v>
      </c>
      <c r="O226" cm="1">
        <f t="array" ref="O226">marketImpact()/12 + 1</f>
        <v>1.01</v>
      </c>
      <c r="P226" cm="1">
        <f t="array" ref="P226">marketImpact()/12 + 1</f>
        <v>1.01</v>
      </c>
      <c r="Q226" cm="1">
        <f t="array" ref="Q226">marketImpact()/12 + 1</f>
        <v>1.0175000000000001</v>
      </c>
      <c r="R226" cm="1">
        <f t="array" ref="R226">marketImpact()/12 + 1</f>
        <v>1.0175000000000001</v>
      </c>
      <c r="S226" cm="1">
        <f t="array" ref="S226">marketImpact()/12 + 1</f>
        <v>1.01</v>
      </c>
      <c r="T226" cm="1">
        <f t="array" ref="T226">marketImpact()/12 + 1</f>
        <v>1.0175000000000001</v>
      </c>
      <c r="U226" cm="1">
        <f t="array" ref="U226">marketImpact()/12 + 1</f>
        <v>1.0175000000000001</v>
      </c>
      <c r="V226" cm="1">
        <f t="array" ref="V226">marketImpact()/12 + 1</f>
        <v>1.01</v>
      </c>
      <c r="W226" cm="1">
        <f t="array" ref="W226">marketImpact()/12 + 1</f>
        <v>1.01</v>
      </c>
      <c r="X226" cm="1">
        <f t="array" ref="X226">marketImpact()/12 + 1</f>
        <v>0.99250000000000005</v>
      </c>
      <c r="Y226" cm="1">
        <f t="array" ref="Y226">marketImpact()/12 + 1</f>
        <v>1.01</v>
      </c>
      <c r="Z226" cm="1">
        <f t="array" ref="Z226">marketImpact()/12 + 1</f>
        <v>1.01</v>
      </c>
      <c r="AA226" cm="1">
        <f t="array" ref="AA226">marketImpact()/12 + 1</f>
        <v>1.01</v>
      </c>
      <c r="AB226" cm="1">
        <f t="array" ref="AB226">marketImpact()/12 + 1</f>
        <v>1.0175000000000001</v>
      </c>
      <c r="AC226" cm="1">
        <f t="array" ref="AC226">marketImpact()/12 + 1</f>
        <v>1.01</v>
      </c>
      <c r="AD226" cm="1">
        <f t="array" ref="AD226">marketImpact()/12 + 1</f>
        <v>1.01</v>
      </c>
      <c r="AE226" cm="1">
        <f t="array" ref="AE226">marketImpact()/12 + 1</f>
        <v>1.01</v>
      </c>
      <c r="AF226" cm="1">
        <f t="array" ref="AF226">marketImpact()/12 + 1</f>
        <v>0.99250000000000005</v>
      </c>
      <c r="AG226" cm="1">
        <f t="array" ref="AG226">marketImpact()/12 + 1</f>
        <v>1.01</v>
      </c>
      <c r="AH226" cm="1">
        <f t="array" ref="AH226">marketImpact()/12 + 1</f>
        <v>1.01</v>
      </c>
      <c r="AI226" cm="1">
        <f t="array" ref="AI226">marketImpact()/12 + 1</f>
        <v>1.01</v>
      </c>
      <c r="AJ226" cm="1">
        <f t="array" ref="AJ226">marketImpact()/12 + 1</f>
        <v>1.01</v>
      </c>
      <c r="AK226" cm="1">
        <f t="array" ref="AK226">marketImpact()/12 + 1</f>
        <v>1.01</v>
      </c>
      <c r="AL226" cm="1">
        <f t="array" ref="AL226">marketImpact()/12 + 1</f>
        <v>1.01</v>
      </c>
      <c r="AM226" cm="1">
        <f t="array" ref="AM226">marketImpact()/12 + 1</f>
        <v>1.01</v>
      </c>
      <c r="AN226" cm="1">
        <f t="array" ref="AN226">marketImpact()/12 + 1</f>
        <v>1.01</v>
      </c>
      <c r="AO226" cm="1">
        <f t="array" ref="AO226">marketImpact()/12 + 1</f>
        <v>1.0175000000000001</v>
      </c>
      <c r="AP226" cm="1">
        <f t="array" ref="AP226">marketImpact()/12 + 1</f>
        <v>1.01</v>
      </c>
      <c r="AQ226" cm="1">
        <f t="array" ref="AQ226">marketImpact()/12 + 1</f>
        <v>1.01</v>
      </c>
      <c r="AR226" cm="1">
        <f t="array" ref="AR226">marketImpact()/12 + 1</f>
        <v>1.01</v>
      </c>
      <c r="AS226" cm="1">
        <f t="array" ref="AS226">marketImpact()/12 + 1</f>
        <v>1.0175000000000001</v>
      </c>
      <c r="AT226" cm="1">
        <f t="array" ref="AT226">marketImpact()/12 + 1</f>
        <v>1.01</v>
      </c>
      <c r="AU226" cm="1">
        <f t="array" ref="AU226">marketImpact()/12 + 1</f>
        <v>0.99250000000000005</v>
      </c>
      <c r="AV226" cm="1">
        <f t="array" ref="AV226">marketImpact()/12 + 1</f>
        <v>1.01</v>
      </c>
      <c r="AW226" cm="1">
        <f t="array" ref="AW226">marketImpact()/12 + 1</f>
        <v>1.01</v>
      </c>
      <c r="AX226" cm="1">
        <f t="array" ref="AX226">marketImpact()/12 + 1</f>
        <v>1.0175000000000001</v>
      </c>
      <c r="AY226" cm="1">
        <f t="array" ref="AY226">marketImpact()/12 + 1</f>
        <v>1.01</v>
      </c>
      <c r="AZ226" cm="1">
        <f t="array" ref="AZ226">marketImpact()/12 + 1</f>
        <v>1.01</v>
      </c>
      <c r="BA226" cm="1">
        <f t="array" ref="BA226">marketImpact()/12 + 1</f>
        <v>1.01</v>
      </c>
      <c r="BB226" cm="1">
        <f t="array" ref="BB226">marketImpact()/12 + 1</f>
        <v>1.01</v>
      </c>
      <c r="BC226" cm="1">
        <f t="array" ref="BC226">marketImpact()/12 + 1</f>
        <v>1.01</v>
      </c>
      <c r="BD226" cm="1">
        <f t="array" ref="BD226">marketImpact()/12 + 1</f>
        <v>1.01</v>
      </c>
      <c r="BE226" cm="1">
        <f t="array" ref="BE226">marketImpact()/12 + 1</f>
        <v>1.0175000000000001</v>
      </c>
      <c r="BF226" cm="1">
        <f t="array" ref="BF226">marketImpact()/12 + 1</f>
        <v>1.0175000000000001</v>
      </c>
      <c r="BG226" cm="1">
        <f t="array" ref="BG226">marketImpact()/12 + 1</f>
        <v>0.99250000000000005</v>
      </c>
      <c r="BH226" cm="1">
        <f t="array" ref="BH226">marketImpact()/12 + 1</f>
        <v>1.01</v>
      </c>
      <c r="BI226" cm="1">
        <f t="array" ref="BI226">marketImpact()/12 + 1</f>
        <v>1.0175000000000001</v>
      </c>
      <c r="BJ226" cm="1">
        <f t="array" ref="BJ226">marketImpact()/12 + 1</f>
        <v>1.01</v>
      </c>
      <c r="BK226" cm="1">
        <f t="array" ref="BK226">marketImpact()/12 + 1</f>
        <v>1.0175000000000001</v>
      </c>
      <c r="BL226" cm="1">
        <f t="array" ref="BL226">marketImpact()/12 + 1</f>
        <v>1.01</v>
      </c>
      <c r="BM226" cm="1">
        <f t="array" ref="BM226">marketImpact()/12 + 1</f>
        <v>1.0175000000000001</v>
      </c>
      <c r="BN226" cm="1">
        <f t="array" ref="BN226">marketImpact()/12 + 1</f>
        <v>1.01</v>
      </c>
      <c r="BO226" cm="1">
        <f t="array" ref="BO226">marketImpact()/12 + 1</f>
        <v>0.99250000000000005</v>
      </c>
      <c r="BP226" cm="1">
        <f t="array" ref="BP226">marketImpact()/12 + 1</f>
        <v>1.01</v>
      </c>
      <c r="BQ226" cm="1">
        <f t="array" ref="BQ226">marketImpact()/12 + 1</f>
        <v>1.0175000000000001</v>
      </c>
      <c r="BR226" cm="1">
        <f t="array" ref="BR226">marketImpact()/12 + 1</f>
        <v>1.01</v>
      </c>
      <c r="BS226" cm="1">
        <f t="array" ref="BS226">marketImpact()/12 + 1</f>
        <v>1.0175000000000001</v>
      </c>
      <c r="BT226" cm="1">
        <f t="array" ref="BT226">marketImpact()/12 + 1</f>
        <v>1.0175000000000001</v>
      </c>
      <c r="BU226" cm="1">
        <f t="array" ref="BU226">marketImpact()/12 + 1</f>
        <v>0.99250000000000005</v>
      </c>
      <c r="BV226" cm="1">
        <f t="array" ref="BV226">marketImpact()/12 + 1</f>
        <v>1.01</v>
      </c>
      <c r="BW226" cm="1">
        <f t="array" ref="BW226">marketImpact()/12 + 1</f>
        <v>1.01</v>
      </c>
      <c r="BX226" cm="1">
        <f t="array" ref="BX226">marketImpact()/12 + 1</f>
        <v>1.01</v>
      </c>
      <c r="BY226" cm="1">
        <f t="array" ref="BY226">marketImpact()/12 + 1</f>
        <v>0.99250000000000005</v>
      </c>
      <c r="BZ226" cm="1">
        <f t="array" ref="BZ226">marketImpact()/12 + 1</f>
        <v>1.01</v>
      </c>
      <c r="CA226" cm="1">
        <f t="array" ref="CA226">marketImpact()/12 + 1</f>
        <v>1.01</v>
      </c>
      <c r="CB226" cm="1">
        <f t="array" ref="CB226">marketImpact()/12 + 1</f>
        <v>1.01</v>
      </c>
      <c r="CC226" cm="1">
        <f t="array" ref="CC226">marketImpact()/12 + 1</f>
        <v>1.01</v>
      </c>
      <c r="CD226" cm="1">
        <f t="array" ref="CD226">marketImpact()/12 + 1</f>
        <v>1.01</v>
      </c>
      <c r="CE226" cm="1">
        <f t="array" ref="CE226">marketImpact()/12 + 1</f>
        <v>1.01</v>
      </c>
      <c r="CF226" cm="1">
        <f t="array" ref="CF226">marketImpact()/12 + 1</f>
        <v>1.0175000000000001</v>
      </c>
      <c r="CG226" cm="1">
        <f t="array" ref="CG226">marketImpact()/12 + 1</f>
        <v>1.01</v>
      </c>
      <c r="CH226" cm="1">
        <f t="array" ref="CH226">marketImpact()/12 + 1</f>
        <v>1.01</v>
      </c>
      <c r="CI226" cm="1">
        <f t="array" ref="CI226">marketImpact()/12 + 1</f>
        <v>1.01</v>
      </c>
      <c r="CJ226" cm="1">
        <f t="array" ref="CJ226">marketImpact()/12 + 1</f>
        <v>0.99250000000000005</v>
      </c>
      <c r="CK226" cm="1">
        <f t="array" ref="CK226">marketImpact()/12 + 1</f>
        <v>1.01</v>
      </c>
      <c r="CL226" cm="1">
        <f t="array" ref="CL226">marketImpact()/12 + 1</f>
        <v>0.99250000000000005</v>
      </c>
      <c r="CM226" cm="1">
        <f t="array" ref="CM226">marketImpact()/12 + 1</f>
        <v>1.01</v>
      </c>
      <c r="CN226" cm="1">
        <f t="array" ref="CN226">marketImpact()/12 + 1</f>
        <v>1.01</v>
      </c>
      <c r="CO226" cm="1">
        <f t="array" ref="CO226">marketImpact()/12 + 1</f>
        <v>1.01</v>
      </c>
      <c r="CP226" cm="1">
        <f t="array" ref="CP226">marketImpact()/12 + 1</f>
        <v>1.0175000000000001</v>
      </c>
      <c r="CQ226" cm="1">
        <f t="array" ref="CQ226">marketImpact()/12 + 1</f>
        <v>1.01</v>
      </c>
      <c r="CR226" cm="1">
        <f t="array" ref="CR226">marketImpact()/12 + 1</f>
        <v>1.01</v>
      </c>
      <c r="CS226" cm="1">
        <f t="array" ref="CS226">marketImpact()/12 + 1</f>
        <v>1.01</v>
      </c>
      <c r="CT226" cm="1">
        <f t="array" ref="CT226">marketImpact()/12 + 1</f>
        <v>1.01</v>
      </c>
      <c r="CU226" cm="1">
        <f t="array" ref="CU226">marketImpact()/12 + 1</f>
        <v>1.0175000000000001</v>
      </c>
      <c r="CV226" cm="1">
        <f t="array" ref="CV226">marketImpact()/12 + 1</f>
        <v>1.0175000000000001</v>
      </c>
      <c r="CW226" cm="1">
        <f t="array" ref="CW226">marketImpact()/12 + 1</f>
        <v>1.01</v>
      </c>
      <c r="CX226" cm="1">
        <f t="array" ref="CX226">marketImpact()/12 + 1</f>
        <v>1.0175000000000001</v>
      </c>
      <c r="CY226" cm="1">
        <f t="array" ref="CY226">marketImpact()/12 + 1</f>
        <v>1.01</v>
      </c>
      <c r="CZ226" cm="1">
        <f t="array" ref="CZ226">marketImpact()/12 + 1</f>
        <v>1.0175000000000001</v>
      </c>
    </row>
    <row r="227" spans="4:104" x14ac:dyDescent="0.25">
      <c r="D227">
        <v>103</v>
      </c>
      <c r="E227">
        <f t="shared" ref="E227:BP227" si="370">E226</f>
        <v>1.01</v>
      </c>
      <c r="F227">
        <f t="shared" si="370"/>
        <v>1.01</v>
      </c>
      <c r="G227">
        <f t="shared" si="370"/>
        <v>1.0175000000000001</v>
      </c>
      <c r="H227">
        <f t="shared" si="370"/>
        <v>1.01</v>
      </c>
      <c r="I227">
        <f t="shared" si="370"/>
        <v>1.01</v>
      </c>
      <c r="J227">
        <f t="shared" si="370"/>
        <v>1.01</v>
      </c>
      <c r="K227">
        <f t="shared" si="370"/>
        <v>1.0175000000000001</v>
      </c>
      <c r="L227">
        <f t="shared" si="370"/>
        <v>1.01</v>
      </c>
      <c r="M227">
        <f t="shared" si="370"/>
        <v>1.01</v>
      </c>
      <c r="N227">
        <f t="shared" si="370"/>
        <v>1.01</v>
      </c>
      <c r="O227">
        <f t="shared" si="370"/>
        <v>1.01</v>
      </c>
      <c r="P227">
        <f t="shared" si="370"/>
        <v>1.01</v>
      </c>
      <c r="Q227">
        <f t="shared" si="370"/>
        <v>1.0175000000000001</v>
      </c>
      <c r="R227">
        <f t="shared" si="370"/>
        <v>1.0175000000000001</v>
      </c>
      <c r="S227">
        <f t="shared" si="370"/>
        <v>1.01</v>
      </c>
      <c r="T227">
        <f t="shared" si="370"/>
        <v>1.0175000000000001</v>
      </c>
      <c r="U227">
        <f t="shared" si="370"/>
        <v>1.0175000000000001</v>
      </c>
      <c r="V227">
        <f t="shared" si="370"/>
        <v>1.01</v>
      </c>
      <c r="W227">
        <f t="shared" si="370"/>
        <v>1.01</v>
      </c>
      <c r="X227">
        <f t="shared" si="370"/>
        <v>0.99250000000000005</v>
      </c>
      <c r="Y227">
        <f t="shared" si="370"/>
        <v>1.01</v>
      </c>
      <c r="Z227">
        <f t="shared" si="370"/>
        <v>1.01</v>
      </c>
      <c r="AA227">
        <f t="shared" si="370"/>
        <v>1.01</v>
      </c>
      <c r="AB227">
        <f t="shared" si="370"/>
        <v>1.0175000000000001</v>
      </c>
      <c r="AC227">
        <f t="shared" si="370"/>
        <v>1.01</v>
      </c>
      <c r="AD227">
        <f t="shared" si="370"/>
        <v>1.01</v>
      </c>
      <c r="AE227">
        <f t="shared" si="370"/>
        <v>1.01</v>
      </c>
      <c r="AF227">
        <f t="shared" si="370"/>
        <v>0.99250000000000005</v>
      </c>
      <c r="AG227">
        <f t="shared" si="370"/>
        <v>1.01</v>
      </c>
      <c r="AH227">
        <f t="shared" si="370"/>
        <v>1.01</v>
      </c>
      <c r="AI227">
        <f t="shared" si="370"/>
        <v>1.01</v>
      </c>
      <c r="AJ227">
        <f t="shared" si="370"/>
        <v>1.01</v>
      </c>
      <c r="AK227">
        <f t="shared" si="370"/>
        <v>1.01</v>
      </c>
      <c r="AL227">
        <f t="shared" si="370"/>
        <v>1.01</v>
      </c>
      <c r="AM227">
        <f t="shared" si="370"/>
        <v>1.01</v>
      </c>
      <c r="AN227">
        <f t="shared" si="370"/>
        <v>1.01</v>
      </c>
      <c r="AO227">
        <f t="shared" si="370"/>
        <v>1.0175000000000001</v>
      </c>
      <c r="AP227">
        <f t="shared" si="370"/>
        <v>1.01</v>
      </c>
      <c r="AQ227">
        <f t="shared" si="370"/>
        <v>1.01</v>
      </c>
      <c r="AR227">
        <f t="shared" si="370"/>
        <v>1.01</v>
      </c>
      <c r="AS227">
        <f t="shared" si="370"/>
        <v>1.0175000000000001</v>
      </c>
      <c r="AT227">
        <f t="shared" si="370"/>
        <v>1.01</v>
      </c>
      <c r="AU227">
        <f t="shared" si="370"/>
        <v>0.99250000000000005</v>
      </c>
      <c r="AV227">
        <f t="shared" si="370"/>
        <v>1.01</v>
      </c>
      <c r="AW227">
        <f t="shared" si="370"/>
        <v>1.01</v>
      </c>
      <c r="AX227">
        <f t="shared" si="370"/>
        <v>1.0175000000000001</v>
      </c>
      <c r="AY227">
        <f t="shared" si="370"/>
        <v>1.01</v>
      </c>
      <c r="AZ227">
        <f t="shared" si="370"/>
        <v>1.01</v>
      </c>
      <c r="BA227">
        <f t="shared" si="370"/>
        <v>1.01</v>
      </c>
      <c r="BB227">
        <f t="shared" si="370"/>
        <v>1.01</v>
      </c>
      <c r="BC227">
        <f t="shared" si="370"/>
        <v>1.01</v>
      </c>
      <c r="BD227">
        <f t="shared" si="370"/>
        <v>1.01</v>
      </c>
      <c r="BE227">
        <f t="shared" si="370"/>
        <v>1.0175000000000001</v>
      </c>
      <c r="BF227">
        <f t="shared" si="370"/>
        <v>1.0175000000000001</v>
      </c>
      <c r="BG227">
        <f t="shared" si="370"/>
        <v>0.99250000000000005</v>
      </c>
      <c r="BH227">
        <f t="shared" si="370"/>
        <v>1.01</v>
      </c>
      <c r="BI227">
        <f t="shared" si="370"/>
        <v>1.0175000000000001</v>
      </c>
      <c r="BJ227">
        <f t="shared" si="370"/>
        <v>1.01</v>
      </c>
      <c r="BK227">
        <f t="shared" si="370"/>
        <v>1.0175000000000001</v>
      </c>
      <c r="BL227">
        <f t="shared" si="370"/>
        <v>1.01</v>
      </c>
      <c r="BM227">
        <f t="shared" si="370"/>
        <v>1.0175000000000001</v>
      </c>
      <c r="BN227">
        <f t="shared" si="370"/>
        <v>1.01</v>
      </c>
      <c r="BO227">
        <f t="shared" si="370"/>
        <v>0.99250000000000005</v>
      </c>
      <c r="BP227">
        <f t="shared" si="370"/>
        <v>1.01</v>
      </c>
      <c r="BQ227">
        <f t="shared" ref="BQ227:CZ227" si="371">BQ226</f>
        <v>1.0175000000000001</v>
      </c>
      <c r="BR227">
        <f t="shared" si="371"/>
        <v>1.01</v>
      </c>
      <c r="BS227">
        <f t="shared" si="371"/>
        <v>1.0175000000000001</v>
      </c>
      <c r="BT227">
        <f t="shared" si="371"/>
        <v>1.0175000000000001</v>
      </c>
      <c r="BU227">
        <f t="shared" si="371"/>
        <v>0.99250000000000005</v>
      </c>
      <c r="BV227">
        <f t="shared" si="371"/>
        <v>1.01</v>
      </c>
      <c r="BW227">
        <f t="shared" si="371"/>
        <v>1.01</v>
      </c>
      <c r="BX227">
        <f t="shared" si="371"/>
        <v>1.01</v>
      </c>
      <c r="BY227">
        <f t="shared" si="371"/>
        <v>0.99250000000000005</v>
      </c>
      <c r="BZ227">
        <f t="shared" si="371"/>
        <v>1.01</v>
      </c>
      <c r="CA227">
        <f t="shared" si="371"/>
        <v>1.01</v>
      </c>
      <c r="CB227">
        <f t="shared" si="371"/>
        <v>1.01</v>
      </c>
      <c r="CC227">
        <f t="shared" si="371"/>
        <v>1.01</v>
      </c>
      <c r="CD227">
        <f t="shared" si="371"/>
        <v>1.01</v>
      </c>
      <c r="CE227">
        <f t="shared" si="371"/>
        <v>1.01</v>
      </c>
      <c r="CF227">
        <f t="shared" si="371"/>
        <v>1.0175000000000001</v>
      </c>
      <c r="CG227">
        <f t="shared" si="371"/>
        <v>1.01</v>
      </c>
      <c r="CH227">
        <f t="shared" si="371"/>
        <v>1.01</v>
      </c>
      <c r="CI227">
        <f t="shared" si="371"/>
        <v>1.01</v>
      </c>
      <c r="CJ227">
        <f t="shared" si="371"/>
        <v>0.99250000000000005</v>
      </c>
      <c r="CK227">
        <f t="shared" si="371"/>
        <v>1.01</v>
      </c>
      <c r="CL227">
        <f t="shared" si="371"/>
        <v>0.99250000000000005</v>
      </c>
      <c r="CM227">
        <f t="shared" si="371"/>
        <v>1.01</v>
      </c>
      <c r="CN227">
        <f t="shared" si="371"/>
        <v>1.01</v>
      </c>
      <c r="CO227">
        <f t="shared" si="371"/>
        <v>1.01</v>
      </c>
      <c r="CP227">
        <f t="shared" si="371"/>
        <v>1.0175000000000001</v>
      </c>
      <c r="CQ227">
        <f t="shared" si="371"/>
        <v>1.01</v>
      </c>
      <c r="CR227">
        <f t="shared" si="371"/>
        <v>1.01</v>
      </c>
      <c r="CS227">
        <f t="shared" si="371"/>
        <v>1.01</v>
      </c>
      <c r="CT227">
        <f t="shared" si="371"/>
        <v>1.01</v>
      </c>
      <c r="CU227">
        <f t="shared" si="371"/>
        <v>1.0175000000000001</v>
      </c>
      <c r="CV227">
        <f t="shared" si="371"/>
        <v>1.0175000000000001</v>
      </c>
      <c r="CW227">
        <f t="shared" si="371"/>
        <v>1.01</v>
      </c>
      <c r="CX227">
        <f t="shared" si="371"/>
        <v>1.0175000000000001</v>
      </c>
      <c r="CY227">
        <f t="shared" si="371"/>
        <v>1.01</v>
      </c>
      <c r="CZ227">
        <f t="shared" si="371"/>
        <v>1.0175000000000001</v>
      </c>
    </row>
    <row r="228" spans="4:104" x14ac:dyDescent="0.25">
      <c r="D228">
        <v>104</v>
      </c>
      <c r="E228">
        <f t="shared" ref="E228" si="372">E226</f>
        <v>1.01</v>
      </c>
      <c r="F228">
        <f t="shared" ref="F228:BQ228" si="373">F226</f>
        <v>1.01</v>
      </c>
      <c r="G228">
        <f t="shared" si="373"/>
        <v>1.0175000000000001</v>
      </c>
      <c r="H228">
        <f t="shared" si="373"/>
        <v>1.01</v>
      </c>
      <c r="I228">
        <f t="shared" si="373"/>
        <v>1.01</v>
      </c>
      <c r="J228">
        <f t="shared" si="373"/>
        <v>1.01</v>
      </c>
      <c r="K228">
        <f t="shared" si="373"/>
        <v>1.0175000000000001</v>
      </c>
      <c r="L228">
        <f t="shared" si="373"/>
        <v>1.01</v>
      </c>
      <c r="M228">
        <f t="shared" si="373"/>
        <v>1.01</v>
      </c>
      <c r="N228">
        <f t="shared" si="373"/>
        <v>1.01</v>
      </c>
      <c r="O228">
        <f t="shared" si="373"/>
        <v>1.01</v>
      </c>
      <c r="P228">
        <f t="shared" si="373"/>
        <v>1.01</v>
      </c>
      <c r="Q228">
        <f t="shared" si="373"/>
        <v>1.0175000000000001</v>
      </c>
      <c r="R228">
        <f t="shared" si="373"/>
        <v>1.0175000000000001</v>
      </c>
      <c r="S228">
        <f t="shared" si="373"/>
        <v>1.01</v>
      </c>
      <c r="T228">
        <f t="shared" si="373"/>
        <v>1.0175000000000001</v>
      </c>
      <c r="U228">
        <f t="shared" si="373"/>
        <v>1.0175000000000001</v>
      </c>
      <c r="V228">
        <f t="shared" si="373"/>
        <v>1.01</v>
      </c>
      <c r="W228">
        <f t="shared" si="373"/>
        <v>1.01</v>
      </c>
      <c r="X228">
        <f t="shared" si="373"/>
        <v>0.99250000000000005</v>
      </c>
      <c r="Y228">
        <f t="shared" si="373"/>
        <v>1.01</v>
      </c>
      <c r="Z228">
        <f t="shared" si="373"/>
        <v>1.01</v>
      </c>
      <c r="AA228">
        <f t="shared" si="373"/>
        <v>1.01</v>
      </c>
      <c r="AB228">
        <f t="shared" si="373"/>
        <v>1.0175000000000001</v>
      </c>
      <c r="AC228">
        <f t="shared" si="373"/>
        <v>1.01</v>
      </c>
      <c r="AD228">
        <f t="shared" si="373"/>
        <v>1.01</v>
      </c>
      <c r="AE228">
        <f t="shared" si="373"/>
        <v>1.01</v>
      </c>
      <c r="AF228">
        <f t="shared" si="373"/>
        <v>0.99250000000000005</v>
      </c>
      <c r="AG228">
        <f t="shared" si="373"/>
        <v>1.01</v>
      </c>
      <c r="AH228">
        <f t="shared" si="373"/>
        <v>1.01</v>
      </c>
      <c r="AI228">
        <f t="shared" si="373"/>
        <v>1.01</v>
      </c>
      <c r="AJ228">
        <f t="shared" si="373"/>
        <v>1.01</v>
      </c>
      <c r="AK228">
        <f t="shared" si="373"/>
        <v>1.01</v>
      </c>
      <c r="AL228">
        <f t="shared" si="373"/>
        <v>1.01</v>
      </c>
      <c r="AM228">
        <f t="shared" si="373"/>
        <v>1.01</v>
      </c>
      <c r="AN228">
        <f t="shared" si="373"/>
        <v>1.01</v>
      </c>
      <c r="AO228">
        <f t="shared" si="373"/>
        <v>1.0175000000000001</v>
      </c>
      <c r="AP228">
        <f t="shared" si="373"/>
        <v>1.01</v>
      </c>
      <c r="AQ228">
        <f t="shared" si="373"/>
        <v>1.01</v>
      </c>
      <c r="AR228">
        <f t="shared" si="373"/>
        <v>1.01</v>
      </c>
      <c r="AS228">
        <f t="shared" si="373"/>
        <v>1.0175000000000001</v>
      </c>
      <c r="AT228">
        <f t="shared" si="373"/>
        <v>1.01</v>
      </c>
      <c r="AU228">
        <f t="shared" si="373"/>
        <v>0.99250000000000005</v>
      </c>
      <c r="AV228">
        <f t="shared" si="373"/>
        <v>1.01</v>
      </c>
      <c r="AW228">
        <f t="shared" si="373"/>
        <v>1.01</v>
      </c>
      <c r="AX228">
        <f t="shared" si="373"/>
        <v>1.0175000000000001</v>
      </c>
      <c r="AY228">
        <f t="shared" si="373"/>
        <v>1.01</v>
      </c>
      <c r="AZ228">
        <f t="shared" si="373"/>
        <v>1.01</v>
      </c>
      <c r="BA228">
        <f t="shared" si="373"/>
        <v>1.01</v>
      </c>
      <c r="BB228">
        <f t="shared" si="373"/>
        <v>1.01</v>
      </c>
      <c r="BC228">
        <f t="shared" si="373"/>
        <v>1.01</v>
      </c>
      <c r="BD228">
        <f t="shared" si="373"/>
        <v>1.01</v>
      </c>
      <c r="BE228">
        <f t="shared" si="373"/>
        <v>1.0175000000000001</v>
      </c>
      <c r="BF228">
        <f t="shared" si="373"/>
        <v>1.0175000000000001</v>
      </c>
      <c r="BG228">
        <f t="shared" si="373"/>
        <v>0.99250000000000005</v>
      </c>
      <c r="BH228">
        <f t="shared" si="373"/>
        <v>1.01</v>
      </c>
      <c r="BI228">
        <f t="shared" si="373"/>
        <v>1.0175000000000001</v>
      </c>
      <c r="BJ228">
        <f t="shared" si="373"/>
        <v>1.01</v>
      </c>
      <c r="BK228">
        <f t="shared" si="373"/>
        <v>1.0175000000000001</v>
      </c>
      <c r="BL228">
        <f t="shared" si="373"/>
        <v>1.01</v>
      </c>
      <c r="BM228">
        <f t="shared" si="373"/>
        <v>1.0175000000000001</v>
      </c>
      <c r="BN228">
        <f t="shared" si="373"/>
        <v>1.01</v>
      </c>
      <c r="BO228">
        <f t="shared" si="373"/>
        <v>0.99250000000000005</v>
      </c>
      <c r="BP228">
        <f t="shared" si="373"/>
        <v>1.01</v>
      </c>
      <c r="BQ228">
        <f t="shared" si="373"/>
        <v>1.0175000000000001</v>
      </c>
      <c r="BR228">
        <f t="shared" ref="BR228:CZ228" si="374">BR226</f>
        <v>1.01</v>
      </c>
      <c r="BS228">
        <f t="shared" si="374"/>
        <v>1.0175000000000001</v>
      </c>
      <c r="BT228">
        <f t="shared" si="374"/>
        <v>1.0175000000000001</v>
      </c>
      <c r="BU228">
        <f t="shared" si="374"/>
        <v>0.99250000000000005</v>
      </c>
      <c r="BV228">
        <f t="shared" si="374"/>
        <v>1.01</v>
      </c>
      <c r="BW228">
        <f t="shared" si="374"/>
        <v>1.01</v>
      </c>
      <c r="BX228">
        <f t="shared" si="374"/>
        <v>1.01</v>
      </c>
      <c r="BY228">
        <f t="shared" si="374"/>
        <v>0.99250000000000005</v>
      </c>
      <c r="BZ228">
        <f t="shared" si="374"/>
        <v>1.01</v>
      </c>
      <c r="CA228">
        <f t="shared" si="374"/>
        <v>1.01</v>
      </c>
      <c r="CB228">
        <f t="shared" si="374"/>
        <v>1.01</v>
      </c>
      <c r="CC228">
        <f t="shared" si="374"/>
        <v>1.01</v>
      </c>
      <c r="CD228">
        <f t="shared" si="374"/>
        <v>1.01</v>
      </c>
      <c r="CE228">
        <f t="shared" si="374"/>
        <v>1.01</v>
      </c>
      <c r="CF228">
        <f t="shared" si="374"/>
        <v>1.0175000000000001</v>
      </c>
      <c r="CG228">
        <f t="shared" si="374"/>
        <v>1.01</v>
      </c>
      <c r="CH228">
        <f t="shared" si="374"/>
        <v>1.01</v>
      </c>
      <c r="CI228">
        <f t="shared" si="374"/>
        <v>1.01</v>
      </c>
      <c r="CJ228">
        <f t="shared" si="374"/>
        <v>0.99250000000000005</v>
      </c>
      <c r="CK228">
        <f t="shared" si="374"/>
        <v>1.01</v>
      </c>
      <c r="CL228">
        <f t="shared" si="374"/>
        <v>0.99250000000000005</v>
      </c>
      <c r="CM228">
        <f t="shared" si="374"/>
        <v>1.01</v>
      </c>
      <c r="CN228">
        <f t="shared" si="374"/>
        <v>1.01</v>
      </c>
      <c r="CO228">
        <f t="shared" si="374"/>
        <v>1.01</v>
      </c>
      <c r="CP228">
        <f t="shared" si="374"/>
        <v>1.0175000000000001</v>
      </c>
      <c r="CQ228">
        <f t="shared" si="374"/>
        <v>1.01</v>
      </c>
      <c r="CR228">
        <f t="shared" si="374"/>
        <v>1.01</v>
      </c>
      <c r="CS228">
        <f t="shared" si="374"/>
        <v>1.01</v>
      </c>
      <c r="CT228">
        <f t="shared" si="374"/>
        <v>1.01</v>
      </c>
      <c r="CU228">
        <f t="shared" si="374"/>
        <v>1.0175000000000001</v>
      </c>
      <c r="CV228">
        <f t="shared" si="374"/>
        <v>1.0175000000000001</v>
      </c>
      <c r="CW228">
        <f t="shared" si="374"/>
        <v>1.01</v>
      </c>
      <c r="CX228">
        <f t="shared" si="374"/>
        <v>1.0175000000000001</v>
      </c>
      <c r="CY228">
        <f t="shared" si="374"/>
        <v>1.01</v>
      </c>
      <c r="CZ228">
        <f t="shared" si="374"/>
        <v>1.0175000000000001</v>
      </c>
    </row>
    <row r="229" spans="4:104" x14ac:dyDescent="0.25">
      <c r="D229">
        <v>105</v>
      </c>
      <c r="E229" cm="1">
        <f t="array" ref="E229">marketImpact()/12 + 1</f>
        <v>1.0175000000000001</v>
      </c>
      <c r="F229" cm="1">
        <f t="array" ref="F229">marketImpact()/12 + 1</f>
        <v>1.01</v>
      </c>
      <c r="G229" cm="1">
        <f t="array" ref="G229">marketImpact()/12 + 1</f>
        <v>1.01</v>
      </c>
      <c r="H229" cm="1">
        <f t="array" ref="H229">marketImpact()/12 + 1</f>
        <v>1.01</v>
      </c>
      <c r="I229" cm="1">
        <f t="array" ref="I229">marketImpact()/12 + 1</f>
        <v>1.0175000000000001</v>
      </c>
      <c r="J229" cm="1">
        <f t="array" ref="J229">marketImpact()/12 + 1</f>
        <v>1.0175000000000001</v>
      </c>
      <c r="K229" cm="1">
        <f t="array" ref="K229">marketImpact()/12 + 1</f>
        <v>1.01</v>
      </c>
      <c r="L229" cm="1">
        <f t="array" ref="L229">marketImpact()/12 + 1</f>
        <v>1.01</v>
      </c>
      <c r="M229" cm="1">
        <f t="array" ref="M229">marketImpact()/12 + 1</f>
        <v>1.01</v>
      </c>
      <c r="N229" cm="1">
        <f t="array" ref="N229">marketImpact()/12 + 1</f>
        <v>1.0175000000000001</v>
      </c>
      <c r="O229" cm="1">
        <f t="array" ref="O229">marketImpact()/12 + 1</f>
        <v>1.01</v>
      </c>
      <c r="P229" cm="1">
        <f t="array" ref="P229">marketImpact()/12 + 1</f>
        <v>1.01</v>
      </c>
      <c r="Q229" cm="1">
        <f t="array" ref="Q229">marketImpact()/12 + 1</f>
        <v>0.99250000000000005</v>
      </c>
      <c r="R229" cm="1">
        <f t="array" ref="R229">marketImpact()/12 + 1</f>
        <v>0.99250000000000005</v>
      </c>
      <c r="S229" cm="1">
        <f t="array" ref="S229">marketImpact()/12 + 1</f>
        <v>1.01</v>
      </c>
      <c r="T229" cm="1">
        <f t="array" ref="T229">marketImpact()/12 + 1</f>
        <v>1.01</v>
      </c>
      <c r="U229" cm="1">
        <f t="array" ref="U229">marketImpact()/12 + 1</f>
        <v>1.01</v>
      </c>
      <c r="V229" cm="1">
        <f t="array" ref="V229">marketImpact()/12 + 1</f>
        <v>1.01</v>
      </c>
      <c r="W229" cm="1">
        <f t="array" ref="W229">marketImpact()/12 + 1</f>
        <v>1.01</v>
      </c>
      <c r="X229" cm="1">
        <f t="array" ref="X229">marketImpact()/12 + 1</f>
        <v>0.99250000000000005</v>
      </c>
      <c r="Y229" cm="1">
        <f t="array" ref="Y229">marketImpact()/12 + 1</f>
        <v>1.01</v>
      </c>
      <c r="Z229" cm="1">
        <f t="array" ref="Z229">marketImpact()/12 + 1</f>
        <v>1.01</v>
      </c>
      <c r="AA229" cm="1">
        <f t="array" ref="AA229">marketImpact()/12 + 1</f>
        <v>1.01</v>
      </c>
      <c r="AB229" cm="1">
        <f t="array" ref="AB229">marketImpact()/12 + 1</f>
        <v>1.0175000000000001</v>
      </c>
      <c r="AC229" cm="1">
        <f t="array" ref="AC229">marketImpact()/12 + 1</f>
        <v>1.0175000000000001</v>
      </c>
      <c r="AD229" cm="1">
        <f t="array" ref="AD229">marketImpact()/12 + 1</f>
        <v>1.0175000000000001</v>
      </c>
      <c r="AE229" cm="1">
        <f t="array" ref="AE229">marketImpact()/12 + 1</f>
        <v>1.01</v>
      </c>
      <c r="AF229" cm="1">
        <f t="array" ref="AF229">marketImpact()/12 + 1</f>
        <v>1.0175000000000001</v>
      </c>
      <c r="AG229" cm="1">
        <f t="array" ref="AG229">marketImpact()/12 + 1</f>
        <v>1.01</v>
      </c>
      <c r="AH229" cm="1">
        <f t="array" ref="AH229">marketImpact()/12 + 1</f>
        <v>1.01</v>
      </c>
      <c r="AI229" cm="1">
        <f t="array" ref="AI229">marketImpact()/12 + 1</f>
        <v>1.0175000000000001</v>
      </c>
      <c r="AJ229" cm="1">
        <f t="array" ref="AJ229">marketImpact()/12 + 1</f>
        <v>1.01</v>
      </c>
      <c r="AK229" cm="1">
        <f t="array" ref="AK229">marketImpact()/12 + 1</f>
        <v>1.01</v>
      </c>
      <c r="AL229" cm="1">
        <f t="array" ref="AL229">marketImpact()/12 + 1</f>
        <v>1.0175000000000001</v>
      </c>
      <c r="AM229" cm="1">
        <f t="array" ref="AM229">marketImpact()/12 + 1</f>
        <v>1.0175000000000001</v>
      </c>
      <c r="AN229" cm="1">
        <f t="array" ref="AN229">marketImpact()/12 + 1</f>
        <v>1.01</v>
      </c>
      <c r="AO229" cm="1">
        <f t="array" ref="AO229">marketImpact()/12 + 1</f>
        <v>1.01</v>
      </c>
      <c r="AP229" cm="1">
        <f t="array" ref="AP229">marketImpact()/12 + 1</f>
        <v>1.01</v>
      </c>
      <c r="AQ229" cm="1">
        <f t="array" ref="AQ229">marketImpact()/12 + 1</f>
        <v>1.0175000000000001</v>
      </c>
      <c r="AR229" cm="1">
        <f t="array" ref="AR229">marketImpact()/12 + 1</f>
        <v>1.0175000000000001</v>
      </c>
      <c r="AS229" cm="1">
        <f t="array" ref="AS229">marketImpact()/12 + 1</f>
        <v>1.01</v>
      </c>
      <c r="AT229" cm="1">
        <f t="array" ref="AT229">marketImpact()/12 + 1</f>
        <v>1.01</v>
      </c>
      <c r="AU229" cm="1">
        <f t="array" ref="AU229">marketImpact()/12 + 1</f>
        <v>1.01</v>
      </c>
      <c r="AV229" cm="1">
        <f t="array" ref="AV229">marketImpact()/12 + 1</f>
        <v>1.0175000000000001</v>
      </c>
      <c r="AW229" cm="1">
        <f t="array" ref="AW229">marketImpact()/12 + 1</f>
        <v>1.0175000000000001</v>
      </c>
      <c r="AX229" cm="1">
        <f t="array" ref="AX229">marketImpact()/12 + 1</f>
        <v>1.01</v>
      </c>
      <c r="AY229" cm="1">
        <f t="array" ref="AY229">marketImpact()/12 + 1</f>
        <v>1.01</v>
      </c>
      <c r="AZ229" cm="1">
        <f t="array" ref="AZ229">marketImpact()/12 + 1</f>
        <v>1.01</v>
      </c>
      <c r="BA229" cm="1">
        <f t="array" ref="BA229">marketImpact()/12 + 1</f>
        <v>1.01</v>
      </c>
      <c r="BB229" cm="1">
        <f t="array" ref="BB229">marketImpact()/12 + 1</f>
        <v>1.0175000000000001</v>
      </c>
      <c r="BC229" cm="1">
        <f t="array" ref="BC229">marketImpact()/12 + 1</f>
        <v>1.01</v>
      </c>
      <c r="BD229" cm="1">
        <f t="array" ref="BD229">marketImpact()/12 + 1</f>
        <v>1.01</v>
      </c>
      <c r="BE229" cm="1">
        <f t="array" ref="BE229">marketImpact()/12 + 1</f>
        <v>1.01</v>
      </c>
      <c r="BF229" cm="1">
        <f t="array" ref="BF229">marketImpact()/12 + 1</f>
        <v>1.01</v>
      </c>
      <c r="BG229" cm="1">
        <f t="array" ref="BG229">marketImpact()/12 + 1</f>
        <v>1.01</v>
      </c>
      <c r="BH229" cm="1">
        <f t="array" ref="BH229">marketImpact()/12 + 1</f>
        <v>1.01</v>
      </c>
      <c r="BI229" cm="1">
        <f t="array" ref="BI229">marketImpact()/12 + 1</f>
        <v>1.01</v>
      </c>
      <c r="BJ229" cm="1">
        <f t="array" ref="BJ229">marketImpact()/12 + 1</f>
        <v>1.0175000000000001</v>
      </c>
      <c r="BK229" cm="1">
        <f t="array" ref="BK229">marketImpact()/12 + 1</f>
        <v>1.01</v>
      </c>
      <c r="BL229" cm="1">
        <f t="array" ref="BL229">marketImpact()/12 + 1</f>
        <v>1.01</v>
      </c>
      <c r="BM229" cm="1">
        <f t="array" ref="BM229">marketImpact()/12 + 1</f>
        <v>1.0175000000000001</v>
      </c>
      <c r="BN229" cm="1">
        <f t="array" ref="BN229">marketImpact()/12 + 1</f>
        <v>1.01</v>
      </c>
      <c r="BO229" cm="1">
        <f t="array" ref="BO229">marketImpact()/12 + 1</f>
        <v>1.0175000000000001</v>
      </c>
      <c r="BP229" cm="1">
        <f t="array" ref="BP229">marketImpact()/12 + 1</f>
        <v>1.01</v>
      </c>
      <c r="BQ229" cm="1">
        <f t="array" ref="BQ229">marketImpact()/12 + 1</f>
        <v>1.01</v>
      </c>
      <c r="BR229" cm="1">
        <f t="array" ref="BR229">marketImpact()/12 + 1</f>
        <v>1.0175000000000001</v>
      </c>
      <c r="BS229" cm="1">
        <f t="array" ref="BS229">marketImpact()/12 + 1</f>
        <v>1.01</v>
      </c>
      <c r="BT229" cm="1">
        <f t="array" ref="BT229">marketImpact()/12 + 1</f>
        <v>0.99250000000000005</v>
      </c>
      <c r="BU229" cm="1">
        <f t="array" ref="BU229">marketImpact()/12 + 1</f>
        <v>1.01</v>
      </c>
      <c r="BV229" cm="1">
        <f t="array" ref="BV229">marketImpact()/12 + 1</f>
        <v>1.01</v>
      </c>
      <c r="BW229" cm="1">
        <f t="array" ref="BW229">marketImpact()/12 + 1</f>
        <v>1.0175000000000001</v>
      </c>
      <c r="BX229" cm="1">
        <f t="array" ref="BX229">marketImpact()/12 + 1</f>
        <v>1.01</v>
      </c>
      <c r="BY229" cm="1">
        <f t="array" ref="BY229">marketImpact()/12 + 1</f>
        <v>1.0175000000000001</v>
      </c>
      <c r="BZ229" cm="1">
        <f t="array" ref="BZ229">marketImpact()/12 + 1</f>
        <v>1.01</v>
      </c>
      <c r="CA229" cm="1">
        <f t="array" ref="CA229">marketImpact()/12 + 1</f>
        <v>1.01</v>
      </c>
      <c r="CB229" cm="1">
        <f t="array" ref="CB229">marketImpact()/12 + 1</f>
        <v>1.0175000000000001</v>
      </c>
      <c r="CC229" cm="1">
        <f t="array" ref="CC229">marketImpact()/12 + 1</f>
        <v>1.01</v>
      </c>
      <c r="CD229" cm="1">
        <f t="array" ref="CD229">marketImpact()/12 + 1</f>
        <v>1.01</v>
      </c>
      <c r="CE229" cm="1">
        <f t="array" ref="CE229">marketImpact()/12 + 1</f>
        <v>1.01</v>
      </c>
      <c r="CF229" cm="1">
        <f t="array" ref="CF229">marketImpact()/12 + 1</f>
        <v>1.01</v>
      </c>
      <c r="CG229" cm="1">
        <f t="array" ref="CG229">marketImpact()/12 + 1</f>
        <v>1.01</v>
      </c>
      <c r="CH229" cm="1">
        <f t="array" ref="CH229">marketImpact()/12 + 1</f>
        <v>1.01</v>
      </c>
      <c r="CI229" cm="1">
        <f t="array" ref="CI229">marketImpact()/12 + 1</f>
        <v>1.01</v>
      </c>
      <c r="CJ229" cm="1">
        <f t="array" ref="CJ229">marketImpact()/12 + 1</f>
        <v>1.01</v>
      </c>
      <c r="CK229" cm="1">
        <f t="array" ref="CK229">marketImpact()/12 + 1</f>
        <v>1.01</v>
      </c>
      <c r="CL229" cm="1">
        <f t="array" ref="CL229">marketImpact()/12 + 1</f>
        <v>1.01</v>
      </c>
      <c r="CM229" cm="1">
        <f t="array" ref="CM229">marketImpact()/12 + 1</f>
        <v>1.0175000000000001</v>
      </c>
      <c r="CN229" cm="1">
        <f t="array" ref="CN229">marketImpact()/12 + 1</f>
        <v>1.01</v>
      </c>
      <c r="CO229" cm="1">
        <f t="array" ref="CO229">marketImpact()/12 + 1</f>
        <v>0.99250000000000005</v>
      </c>
      <c r="CP229" cm="1">
        <f t="array" ref="CP229">marketImpact()/12 + 1</f>
        <v>1.01</v>
      </c>
      <c r="CQ229" cm="1">
        <f t="array" ref="CQ229">marketImpact()/12 + 1</f>
        <v>1.01</v>
      </c>
      <c r="CR229" cm="1">
        <f t="array" ref="CR229">marketImpact()/12 + 1</f>
        <v>1.01</v>
      </c>
      <c r="CS229" cm="1">
        <f t="array" ref="CS229">marketImpact()/12 + 1</f>
        <v>1.01</v>
      </c>
      <c r="CT229" cm="1">
        <f t="array" ref="CT229">marketImpact()/12 + 1</f>
        <v>0.99250000000000005</v>
      </c>
      <c r="CU229" cm="1">
        <f t="array" ref="CU229">marketImpact()/12 + 1</f>
        <v>1.01</v>
      </c>
      <c r="CV229" cm="1">
        <f t="array" ref="CV229">marketImpact()/12 + 1</f>
        <v>1.0175000000000001</v>
      </c>
      <c r="CW229" cm="1">
        <f t="array" ref="CW229">marketImpact()/12 + 1</f>
        <v>0.99250000000000005</v>
      </c>
      <c r="CX229" cm="1">
        <f t="array" ref="CX229">marketImpact()/12 + 1</f>
        <v>1.01</v>
      </c>
      <c r="CY229" cm="1">
        <f t="array" ref="CY229">marketImpact()/12 + 1</f>
        <v>1.01</v>
      </c>
      <c r="CZ229" cm="1">
        <f t="array" ref="CZ229">marketImpact()/12 + 1</f>
        <v>1.0175000000000001</v>
      </c>
    </row>
    <row r="230" spans="4:104" x14ac:dyDescent="0.25">
      <c r="D230">
        <v>106</v>
      </c>
      <c r="E230">
        <f t="shared" ref="E230:BP230" si="375">E229</f>
        <v>1.0175000000000001</v>
      </c>
      <c r="F230">
        <f t="shared" si="375"/>
        <v>1.01</v>
      </c>
      <c r="G230">
        <f t="shared" si="375"/>
        <v>1.01</v>
      </c>
      <c r="H230">
        <f t="shared" si="375"/>
        <v>1.01</v>
      </c>
      <c r="I230">
        <f t="shared" si="375"/>
        <v>1.0175000000000001</v>
      </c>
      <c r="J230">
        <f t="shared" si="375"/>
        <v>1.0175000000000001</v>
      </c>
      <c r="K230">
        <f t="shared" si="375"/>
        <v>1.01</v>
      </c>
      <c r="L230">
        <f t="shared" si="375"/>
        <v>1.01</v>
      </c>
      <c r="M230">
        <f t="shared" si="375"/>
        <v>1.01</v>
      </c>
      <c r="N230">
        <f t="shared" si="375"/>
        <v>1.0175000000000001</v>
      </c>
      <c r="O230">
        <f t="shared" si="375"/>
        <v>1.01</v>
      </c>
      <c r="P230">
        <f t="shared" si="375"/>
        <v>1.01</v>
      </c>
      <c r="Q230">
        <f t="shared" si="375"/>
        <v>0.99250000000000005</v>
      </c>
      <c r="R230">
        <f t="shared" si="375"/>
        <v>0.99250000000000005</v>
      </c>
      <c r="S230">
        <f t="shared" si="375"/>
        <v>1.01</v>
      </c>
      <c r="T230">
        <f t="shared" si="375"/>
        <v>1.01</v>
      </c>
      <c r="U230">
        <f t="shared" si="375"/>
        <v>1.01</v>
      </c>
      <c r="V230">
        <f t="shared" si="375"/>
        <v>1.01</v>
      </c>
      <c r="W230">
        <f t="shared" si="375"/>
        <v>1.01</v>
      </c>
      <c r="X230">
        <f t="shared" si="375"/>
        <v>0.99250000000000005</v>
      </c>
      <c r="Y230">
        <f t="shared" si="375"/>
        <v>1.01</v>
      </c>
      <c r="Z230">
        <f t="shared" si="375"/>
        <v>1.01</v>
      </c>
      <c r="AA230">
        <f t="shared" si="375"/>
        <v>1.01</v>
      </c>
      <c r="AB230">
        <f t="shared" si="375"/>
        <v>1.0175000000000001</v>
      </c>
      <c r="AC230">
        <f t="shared" si="375"/>
        <v>1.0175000000000001</v>
      </c>
      <c r="AD230">
        <f t="shared" si="375"/>
        <v>1.0175000000000001</v>
      </c>
      <c r="AE230">
        <f t="shared" si="375"/>
        <v>1.01</v>
      </c>
      <c r="AF230">
        <f t="shared" si="375"/>
        <v>1.0175000000000001</v>
      </c>
      <c r="AG230">
        <f t="shared" si="375"/>
        <v>1.01</v>
      </c>
      <c r="AH230">
        <f t="shared" si="375"/>
        <v>1.01</v>
      </c>
      <c r="AI230">
        <f t="shared" si="375"/>
        <v>1.0175000000000001</v>
      </c>
      <c r="AJ230">
        <f t="shared" si="375"/>
        <v>1.01</v>
      </c>
      <c r="AK230">
        <f t="shared" si="375"/>
        <v>1.01</v>
      </c>
      <c r="AL230">
        <f t="shared" si="375"/>
        <v>1.0175000000000001</v>
      </c>
      <c r="AM230">
        <f t="shared" si="375"/>
        <v>1.0175000000000001</v>
      </c>
      <c r="AN230">
        <f t="shared" si="375"/>
        <v>1.01</v>
      </c>
      <c r="AO230">
        <f t="shared" si="375"/>
        <v>1.01</v>
      </c>
      <c r="AP230">
        <f t="shared" si="375"/>
        <v>1.01</v>
      </c>
      <c r="AQ230">
        <f t="shared" si="375"/>
        <v>1.0175000000000001</v>
      </c>
      <c r="AR230">
        <f t="shared" si="375"/>
        <v>1.0175000000000001</v>
      </c>
      <c r="AS230">
        <f t="shared" si="375"/>
        <v>1.01</v>
      </c>
      <c r="AT230">
        <f t="shared" si="375"/>
        <v>1.01</v>
      </c>
      <c r="AU230">
        <f t="shared" si="375"/>
        <v>1.01</v>
      </c>
      <c r="AV230">
        <f t="shared" si="375"/>
        <v>1.0175000000000001</v>
      </c>
      <c r="AW230">
        <f t="shared" si="375"/>
        <v>1.0175000000000001</v>
      </c>
      <c r="AX230">
        <f t="shared" si="375"/>
        <v>1.01</v>
      </c>
      <c r="AY230">
        <f t="shared" si="375"/>
        <v>1.01</v>
      </c>
      <c r="AZ230">
        <f t="shared" si="375"/>
        <v>1.01</v>
      </c>
      <c r="BA230">
        <f t="shared" si="375"/>
        <v>1.01</v>
      </c>
      <c r="BB230">
        <f t="shared" si="375"/>
        <v>1.0175000000000001</v>
      </c>
      <c r="BC230">
        <f t="shared" si="375"/>
        <v>1.01</v>
      </c>
      <c r="BD230">
        <f t="shared" si="375"/>
        <v>1.01</v>
      </c>
      <c r="BE230">
        <f t="shared" si="375"/>
        <v>1.01</v>
      </c>
      <c r="BF230">
        <f t="shared" si="375"/>
        <v>1.01</v>
      </c>
      <c r="BG230">
        <f t="shared" si="375"/>
        <v>1.01</v>
      </c>
      <c r="BH230">
        <f t="shared" si="375"/>
        <v>1.01</v>
      </c>
      <c r="BI230">
        <f t="shared" si="375"/>
        <v>1.01</v>
      </c>
      <c r="BJ230">
        <f t="shared" si="375"/>
        <v>1.0175000000000001</v>
      </c>
      <c r="BK230">
        <f t="shared" si="375"/>
        <v>1.01</v>
      </c>
      <c r="BL230">
        <f t="shared" si="375"/>
        <v>1.01</v>
      </c>
      <c r="BM230">
        <f t="shared" si="375"/>
        <v>1.0175000000000001</v>
      </c>
      <c r="BN230">
        <f t="shared" si="375"/>
        <v>1.01</v>
      </c>
      <c r="BO230">
        <f t="shared" si="375"/>
        <v>1.0175000000000001</v>
      </c>
      <c r="BP230">
        <f t="shared" si="375"/>
        <v>1.01</v>
      </c>
      <c r="BQ230">
        <f t="shared" ref="BQ230:CZ230" si="376">BQ229</f>
        <v>1.01</v>
      </c>
      <c r="BR230">
        <f t="shared" si="376"/>
        <v>1.0175000000000001</v>
      </c>
      <c r="BS230">
        <f t="shared" si="376"/>
        <v>1.01</v>
      </c>
      <c r="BT230">
        <f t="shared" si="376"/>
        <v>0.99250000000000005</v>
      </c>
      <c r="BU230">
        <f t="shared" si="376"/>
        <v>1.01</v>
      </c>
      <c r="BV230">
        <f t="shared" si="376"/>
        <v>1.01</v>
      </c>
      <c r="BW230">
        <f t="shared" si="376"/>
        <v>1.0175000000000001</v>
      </c>
      <c r="BX230">
        <f t="shared" si="376"/>
        <v>1.01</v>
      </c>
      <c r="BY230">
        <f t="shared" si="376"/>
        <v>1.0175000000000001</v>
      </c>
      <c r="BZ230">
        <f t="shared" si="376"/>
        <v>1.01</v>
      </c>
      <c r="CA230">
        <f t="shared" si="376"/>
        <v>1.01</v>
      </c>
      <c r="CB230">
        <f t="shared" si="376"/>
        <v>1.0175000000000001</v>
      </c>
      <c r="CC230">
        <f t="shared" si="376"/>
        <v>1.01</v>
      </c>
      <c r="CD230">
        <f t="shared" si="376"/>
        <v>1.01</v>
      </c>
      <c r="CE230">
        <f t="shared" si="376"/>
        <v>1.01</v>
      </c>
      <c r="CF230">
        <f t="shared" si="376"/>
        <v>1.01</v>
      </c>
      <c r="CG230">
        <f t="shared" si="376"/>
        <v>1.01</v>
      </c>
      <c r="CH230">
        <f t="shared" si="376"/>
        <v>1.01</v>
      </c>
      <c r="CI230">
        <f t="shared" si="376"/>
        <v>1.01</v>
      </c>
      <c r="CJ230">
        <f t="shared" si="376"/>
        <v>1.01</v>
      </c>
      <c r="CK230">
        <f t="shared" si="376"/>
        <v>1.01</v>
      </c>
      <c r="CL230">
        <f t="shared" si="376"/>
        <v>1.01</v>
      </c>
      <c r="CM230">
        <f t="shared" si="376"/>
        <v>1.0175000000000001</v>
      </c>
      <c r="CN230">
        <f t="shared" si="376"/>
        <v>1.01</v>
      </c>
      <c r="CO230">
        <f t="shared" si="376"/>
        <v>0.99250000000000005</v>
      </c>
      <c r="CP230">
        <f t="shared" si="376"/>
        <v>1.01</v>
      </c>
      <c r="CQ230">
        <f t="shared" si="376"/>
        <v>1.01</v>
      </c>
      <c r="CR230">
        <f t="shared" si="376"/>
        <v>1.01</v>
      </c>
      <c r="CS230">
        <f t="shared" si="376"/>
        <v>1.01</v>
      </c>
      <c r="CT230">
        <f t="shared" si="376"/>
        <v>0.99250000000000005</v>
      </c>
      <c r="CU230">
        <f t="shared" si="376"/>
        <v>1.01</v>
      </c>
      <c r="CV230">
        <f t="shared" si="376"/>
        <v>1.0175000000000001</v>
      </c>
      <c r="CW230">
        <f t="shared" si="376"/>
        <v>0.99250000000000005</v>
      </c>
      <c r="CX230">
        <f t="shared" si="376"/>
        <v>1.01</v>
      </c>
      <c r="CY230">
        <f t="shared" si="376"/>
        <v>1.01</v>
      </c>
      <c r="CZ230">
        <f t="shared" si="376"/>
        <v>1.0175000000000001</v>
      </c>
    </row>
    <row r="231" spans="4:104" x14ac:dyDescent="0.25">
      <c r="D231">
        <v>107</v>
      </c>
      <c r="E231">
        <f t="shared" ref="E231" si="377">E229</f>
        <v>1.0175000000000001</v>
      </c>
      <c r="F231">
        <f t="shared" ref="F231:BQ231" si="378">F229</f>
        <v>1.01</v>
      </c>
      <c r="G231">
        <f t="shared" si="378"/>
        <v>1.01</v>
      </c>
      <c r="H231">
        <f t="shared" si="378"/>
        <v>1.01</v>
      </c>
      <c r="I231">
        <f t="shared" si="378"/>
        <v>1.0175000000000001</v>
      </c>
      <c r="J231">
        <f t="shared" si="378"/>
        <v>1.0175000000000001</v>
      </c>
      <c r="K231">
        <f t="shared" si="378"/>
        <v>1.01</v>
      </c>
      <c r="L231">
        <f t="shared" si="378"/>
        <v>1.01</v>
      </c>
      <c r="M231">
        <f t="shared" si="378"/>
        <v>1.01</v>
      </c>
      <c r="N231">
        <f t="shared" si="378"/>
        <v>1.0175000000000001</v>
      </c>
      <c r="O231">
        <f t="shared" si="378"/>
        <v>1.01</v>
      </c>
      <c r="P231">
        <f t="shared" si="378"/>
        <v>1.01</v>
      </c>
      <c r="Q231">
        <f t="shared" si="378"/>
        <v>0.99250000000000005</v>
      </c>
      <c r="R231">
        <f t="shared" si="378"/>
        <v>0.99250000000000005</v>
      </c>
      <c r="S231">
        <f t="shared" si="378"/>
        <v>1.01</v>
      </c>
      <c r="T231">
        <f t="shared" si="378"/>
        <v>1.01</v>
      </c>
      <c r="U231">
        <f t="shared" si="378"/>
        <v>1.01</v>
      </c>
      <c r="V231">
        <f t="shared" si="378"/>
        <v>1.01</v>
      </c>
      <c r="W231">
        <f t="shared" si="378"/>
        <v>1.01</v>
      </c>
      <c r="X231">
        <f t="shared" si="378"/>
        <v>0.99250000000000005</v>
      </c>
      <c r="Y231">
        <f t="shared" si="378"/>
        <v>1.01</v>
      </c>
      <c r="Z231">
        <f t="shared" si="378"/>
        <v>1.01</v>
      </c>
      <c r="AA231">
        <f t="shared" si="378"/>
        <v>1.01</v>
      </c>
      <c r="AB231">
        <f t="shared" si="378"/>
        <v>1.0175000000000001</v>
      </c>
      <c r="AC231">
        <f t="shared" si="378"/>
        <v>1.0175000000000001</v>
      </c>
      <c r="AD231">
        <f t="shared" si="378"/>
        <v>1.0175000000000001</v>
      </c>
      <c r="AE231">
        <f t="shared" si="378"/>
        <v>1.01</v>
      </c>
      <c r="AF231">
        <f t="shared" si="378"/>
        <v>1.0175000000000001</v>
      </c>
      <c r="AG231">
        <f t="shared" si="378"/>
        <v>1.01</v>
      </c>
      <c r="AH231">
        <f t="shared" si="378"/>
        <v>1.01</v>
      </c>
      <c r="AI231">
        <f t="shared" si="378"/>
        <v>1.0175000000000001</v>
      </c>
      <c r="AJ231">
        <f t="shared" si="378"/>
        <v>1.01</v>
      </c>
      <c r="AK231">
        <f t="shared" si="378"/>
        <v>1.01</v>
      </c>
      <c r="AL231">
        <f t="shared" si="378"/>
        <v>1.0175000000000001</v>
      </c>
      <c r="AM231">
        <f t="shared" si="378"/>
        <v>1.0175000000000001</v>
      </c>
      <c r="AN231">
        <f t="shared" si="378"/>
        <v>1.01</v>
      </c>
      <c r="AO231">
        <f t="shared" si="378"/>
        <v>1.01</v>
      </c>
      <c r="AP231">
        <f t="shared" si="378"/>
        <v>1.01</v>
      </c>
      <c r="AQ231">
        <f t="shared" si="378"/>
        <v>1.0175000000000001</v>
      </c>
      <c r="AR231">
        <f t="shared" si="378"/>
        <v>1.0175000000000001</v>
      </c>
      <c r="AS231">
        <f t="shared" si="378"/>
        <v>1.01</v>
      </c>
      <c r="AT231">
        <f t="shared" si="378"/>
        <v>1.01</v>
      </c>
      <c r="AU231">
        <f t="shared" si="378"/>
        <v>1.01</v>
      </c>
      <c r="AV231">
        <f t="shared" si="378"/>
        <v>1.0175000000000001</v>
      </c>
      <c r="AW231">
        <f t="shared" si="378"/>
        <v>1.0175000000000001</v>
      </c>
      <c r="AX231">
        <f t="shared" si="378"/>
        <v>1.01</v>
      </c>
      <c r="AY231">
        <f t="shared" si="378"/>
        <v>1.01</v>
      </c>
      <c r="AZ231">
        <f t="shared" si="378"/>
        <v>1.01</v>
      </c>
      <c r="BA231">
        <f t="shared" si="378"/>
        <v>1.01</v>
      </c>
      <c r="BB231">
        <f t="shared" si="378"/>
        <v>1.0175000000000001</v>
      </c>
      <c r="BC231">
        <f t="shared" si="378"/>
        <v>1.01</v>
      </c>
      <c r="BD231">
        <f t="shared" si="378"/>
        <v>1.01</v>
      </c>
      <c r="BE231">
        <f t="shared" si="378"/>
        <v>1.01</v>
      </c>
      <c r="BF231">
        <f t="shared" si="378"/>
        <v>1.01</v>
      </c>
      <c r="BG231">
        <f t="shared" si="378"/>
        <v>1.01</v>
      </c>
      <c r="BH231">
        <f t="shared" si="378"/>
        <v>1.01</v>
      </c>
      <c r="BI231">
        <f t="shared" si="378"/>
        <v>1.01</v>
      </c>
      <c r="BJ231">
        <f t="shared" si="378"/>
        <v>1.0175000000000001</v>
      </c>
      <c r="BK231">
        <f t="shared" si="378"/>
        <v>1.01</v>
      </c>
      <c r="BL231">
        <f t="shared" si="378"/>
        <v>1.01</v>
      </c>
      <c r="BM231">
        <f t="shared" si="378"/>
        <v>1.0175000000000001</v>
      </c>
      <c r="BN231">
        <f t="shared" si="378"/>
        <v>1.01</v>
      </c>
      <c r="BO231">
        <f t="shared" si="378"/>
        <v>1.0175000000000001</v>
      </c>
      <c r="BP231">
        <f t="shared" si="378"/>
        <v>1.01</v>
      </c>
      <c r="BQ231">
        <f t="shared" si="378"/>
        <v>1.01</v>
      </c>
      <c r="BR231">
        <f t="shared" ref="BR231:CZ231" si="379">BR229</f>
        <v>1.0175000000000001</v>
      </c>
      <c r="BS231">
        <f t="shared" si="379"/>
        <v>1.01</v>
      </c>
      <c r="BT231">
        <f t="shared" si="379"/>
        <v>0.99250000000000005</v>
      </c>
      <c r="BU231">
        <f t="shared" si="379"/>
        <v>1.01</v>
      </c>
      <c r="BV231">
        <f t="shared" si="379"/>
        <v>1.01</v>
      </c>
      <c r="BW231">
        <f t="shared" si="379"/>
        <v>1.0175000000000001</v>
      </c>
      <c r="BX231">
        <f t="shared" si="379"/>
        <v>1.01</v>
      </c>
      <c r="BY231">
        <f t="shared" si="379"/>
        <v>1.0175000000000001</v>
      </c>
      <c r="BZ231">
        <f t="shared" si="379"/>
        <v>1.01</v>
      </c>
      <c r="CA231">
        <f t="shared" si="379"/>
        <v>1.01</v>
      </c>
      <c r="CB231">
        <f t="shared" si="379"/>
        <v>1.0175000000000001</v>
      </c>
      <c r="CC231">
        <f t="shared" si="379"/>
        <v>1.01</v>
      </c>
      <c r="CD231">
        <f t="shared" si="379"/>
        <v>1.01</v>
      </c>
      <c r="CE231">
        <f t="shared" si="379"/>
        <v>1.01</v>
      </c>
      <c r="CF231">
        <f t="shared" si="379"/>
        <v>1.01</v>
      </c>
      <c r="CG231">
        <f t="shared" si="379"/>
        <v>1.01</v>
      </c>
      <c r="CH231">
        <f t="shared" si="379"/>
        <v>1.01</v>
      </c>
      <c r="CI231">
        <f t="shared" si="379"/>
        <v>1.01</v>
      </c>
      <c r="CJ231">
        <f t="shared" si="379"/>
        <v>1.01</v>
      </c>
      <c r="CK231">
        <f t="shared" si="379"/>
        <v>1.01</v>
      </c>
      <c r="CL231">
        <f t="shared" si="379"/>
        <v>1.01</v>
      </c>
      <c r="CM231">
        <f t="shared" si="379"/>
        <v>1.0175000000000001</v>
      </c>
      <c r="CN231">
        <f t="shared" si="379"/>
        <v>1.01</v>
      </c>
      <c r="CO231">
        <f t="shared" si="379"/>
        <v>0.99250000000000005</v>
      </c>
      <c r="CP231">
        <f t="shared" si="379"/>
        <v>1.01</v>
      </c>
      <c r="CQ231">
        <f t="shared" si="379"/>
        <v>1.01</v>
      </c>
      <c r="CR231">
        <f t="shared" si="379"/>
        <v>1.01</v>
      </c>
      <c r="CS231">
        <f t="shared" si="379"/>
        <v>1.01</v>
      </c>
      <c r="CT231">
        <f t="shared" si="379"/>
        <v>0.99250000000000005</v>
      </c>
      <c r="CU231">
        <f t="shared" si="379"/>
        <v>1.01</v>
      </c>
      <c r="CV231">
        <f t="shared" si="379"/>
        <v>1.0175000000000001</v>
      </c>
      <c r="CW231">
        <f t="shared" si="379"/>
        <v>0.99250000000000005</v>
      </c>
      <c r="CX231">
        <f t="shared" si="379"/>
        <v>1.01</v>
      </c>
      <c r="CY231">
        <f t="shared" si="379"/>
        <v>1.01</v>
      </c>
      <c r="CZ231">
        <f t="shared" si="379"/>
        <v>1.0175000000000001</v>
      </c>
    </row>
    <row r="232" spans="4:104" x14ac:dyDescent="0.25">
      <c r="D232">
        <v>108</v>
      </c>
      <c r="E232" cm="1">
        <f t="array" ref="E232">marketImpact()/12 + 1</f>
        <v>1.0175000000000001</v>
      </c>
      <c r="F232" cm="1">
        <f t="array" ref="F232">marketImpact()/12 + 1</f>
        <v>1.01</v>
      </c>
      <c r="G232" cm="1">
        <f t="array" ref="G232">marketImpact()/12 + 1</f>
        <v>1.01</v>
      </c>
      <c r="H232" cm="1">
        <f t="array" ref="H232">marketImpact()/12 + 1</f>
        <v>1.0175000000000001</v>
      </c>
      <c r="I232" cm="1">
        <f t="array" ref="I232">marketImpact()/12 + 1</f>
        <v>0.99250000000000005</v>
      </c>
      <c r="J232" cm="1">
        <f t="array" ref="J232">marketImpact()/12 + 1</f>
        <v>1.01</v>
      </c>
      <c r="K232" cm="1">
        <f t="array" ref="K232">marketImpact()/12 + 1</f>
        <v>1.01</v>
      </c>
      <c r="L232" cm="1">
        <f t="array" ref="L232">marketImpact()/12 + 1</f>
        <v>1.01</v>
      </c>
      <c r="M232" cm="1">
        <f t="array" ref="M232">marketImpact()/12 + 1</f>
        <v>1.01</v>
      </c>
      <c r="N232" cm="1">
        <f t="array" ref="N232">marketImpact()/12 + 1</f>
        <v>1.01</v>
      </c>
      <c r="O232" cm="1">
        <f t="array" ref="O232">marketImpact()/12 + 1</f>
        <v>1.01</v>
      </c>
      <c r="P232" cm="1">
        <f t="array" ref="P232">marketImpact()/12 + 1</f>
        <v>1.01</v>
      </c>
      <c r="Q232" cm="1">
        <f t="array" ref="Q232">marketImpact()/12 + 1</f>
        <v>1.01</v>
      </c>
      <c r="R232" cm="1">
        <f t="array" ref="R232">marketImpact()/12 + 1</f>
        <v>1.0175000000000001</v>
      </c>
      <c r="S232" cm="1">
        <f t="array" ref="S232">marketImpact()/12 + 1</f>
        <v>1.01</v>
      </c>
      <c r="T232" cm="1">
        <f t="array" ref="T232">marketImpact()/12 + 1</f>
        <v>1.01</v>
      </c>
      <c r="U232" cm="1">
        <f t="array" ref="U232">marketImpact()/12 + 1</f>
        <v>1.01</v>
      </c>
      <c r="V232" cm="1">
        <f t="array" ref="V232">marketImpact()/12 + 1</f>
        <v>0.99250000000000005</v>
      </c>
      <c r="W232" cm="1">
        <f t="array" ref="W232">marketImpact()/12 + 1</f>
        <v>1.01</v>
      </c>
      <c r="X232" cm="1">
        <f t="array" ref="X232">marketImpact()/12 + 1</f>
        <v>1.01</v>
      </c>
      <c r="Y232" cm="1">
        <f t="array" ref="Y232">marketImpact()/12 + 1</f>
        <v>1.01</v>
      </c>
      <c r="Z232" cm="1">
        <f t="array" ref="Z232">marketImpact()/12 + 1</f>
        <v>1.01</v>
      </c>
      <c r="AA232" cm="1">
        <f t="array" ref="AA232">marketImpact()/12 + 1</f>
        <v>0.99250000000000005</v>
      </c>
      <c r="AB232" cm="1">
        <f t="array" ref="AB232">marketImpact()/12 + 1</f>
        <v>1.01</v>
      </c>
      <c r="AC232" cm="1">
        <f t="array" ref="AC232">marketImpact()/12 + 1</f>
        <v>1.0175000000000001</v>
      </c>
      <c r="AD232" cm="1">
        <f t="array" ref="AD232">marketImpact()/12 + 1</f>
        <v>1.01</v>
      </c>
      <c r="AE232" cm="1">
        <f t="array" ref="AE232">marketImpact()/12 + 1</f>
        <v>1.01</v>
      </c>
      <c r="AF232" cm="1">
        <f t="array" ref="AF232">marketImpact()/12 + 1</f>
        <v>1.01</v>
      </c>
      <c r="AG232" cm="1">
        <f t="array" ref="AG232">marketImpact()/12 + 1</f>
        <v>0.99250000000000005</v>
      </c>
      <c r="AH232" cm="1">
        <f t="array" ref="AH232">marketImpact()/12 + 1</f>
        <v>1.01</v>
      </c>
      <c r="AI232" cm="1">
        <f t="array" ref="AI232">marketImpact()/12 + 1</f>
        <v>1.01</v>
      </c>
      <c r="AJ232" cm="1">
        <f t="array" ref="AJ232">marketImpact()/12 + 1</f>
        <v>1.01</v>
      </c>
      <c r="AK232" cm="1">
        <f t="array" ref="AK232">marketImpact()/12 + 1</f>
        <v>1.01</v>
      </c>
      <c r="AL232" cm="1">
        <f t="array" ref="AL232">marketImpact()/12 + 1</f>
        <v>1.01</v>
      </c>
      <c r="AM232" cm="1">
        <f t="array" ref="AM232">marketImpact()/12 + 1</f>
        <v>1.01</v>
      </c>
      <c r="AN232" cm="1">
        <f t="array" ref="AN232">marketImpact()/12 + 1</f>
        <v>1.01</v>
      </c>
      <c r="AO232" cm="1">
        <f t="array" ref="AO232">marketImpact()/12 + 1</f>
        <v>1.01</v>
      </c>
      <c r="AP232" cm="1">
        <f t="array" ref="AP232">marketImpact()/12 + 1</f>
        <v>1.01</v>
      </c>
      <c r="AQ232" cm="1">
        <f t="array" ref="AQ232">marketImpact()/12 + 1</f>
        <v>1.01</v>
      </c>
      <c r="AR232" cm="1">
        <f t="array" ref="AR232">marketImpact()/12 + 1</f>
        <v>1.01</v>
      </c>
      <c r="AS232" cm="1">
        <f t="array" ref="AS232">marketImpact()/12 + 1</f>
        <v>1.01</v>
      </c>
      <c r="AT232" cm="1">
        <f t="array" ref="AT232">marketImpact()/12 + 1</f>
        <v>1.0175000000000001</v>
      </c>
      <c r="AU232" cm="1">
        <f t="array" ref="AU232">marketImpact()/12 + 1</f>
        <v>1.01</v>
      </c>
      <c r="AV232" cm="1">
        <f t="array" ref="AV232">marketImpact()/12 + 1</f>
        <v>1.01</v>
      </c>
      <c r="AW232" cm="1">
        <f t="array" ref="AW232">marketImpact()/12 + 1</f>
        <v>0.99250000000000005</v>
      </c>
      <c r="AX232" cm="1">
        <f t="array" ref="AX232">marketImpact()/12 + 1</f>
        <v>1.0175000000000001</v>
      </c>
      <c r="AY232" cm="1">
        <f t="array" ref="AY232">marketImpact()/12 + 1</f>
        <v>1.01</v>
      </c>
      <c r="AZ232" cm="1">
        <f t="array" ref="AZ232">marketImpact()/12 + 1</f>
        <v>1.01</v>
      </c>
      <c r="BA232" cm="1">
        <f t="array" ref="BA232">marketImpact()/12 + 1</f>
        <v>1.01</v>
      </c>
      <c r="BB232" cm="1">
        <f t="array" ref="BB232">marketImpact()/12 + 1</f>
        <v>1.01</v>
      </c>
      <c r="BC232" cm="1">
        <f t="array" ref="BC232">marketImpact()/12 + 1</f>
        <v>1.0175000000000001</v>
      </c>
      <c r="BD232" cm="1">
        <f t="array" ref="BD232">marketImpact()/12 + 1</f>
        <v>1.01</v>
      </c>
      <c r="BE232" cm="1">
        <f t="array" ref="BE232">marketImpact()/12 + 1</f>
        <v>1.01</v>
      </c>
      <c r="BF232" cm="1">
        <f t="array" ref="BF232">marketImpact()/12 + 1</f>
        <v>1.01</v>
      </c>
      <c r="BG232" cm="1">
        <f t="array" ref="BG232">marketImpact()/12 + 1</f>
        <v>0.99250000000000005</v>
      </c>
      <c r="BH232" cm="1">
        <f t="array" ref="BH232">marketImpact()/12 + 1</f>
        <v>1.01</v>
      </c>
      <c r="BI232" cm="1">
        <f t="array" ref="BI232">marketImpact()/12 + 1</f>
        <v>1.01</v>
      </c>
      <c r="BJ232" cm="1">
        <f t="array" ref="BJ232">marketImpact()/12 + 1</f>
        <v>0.99250000000000005</v>
      </c>
      <c r="BK232" cm="1">
        <f t="array" ref="BK232">marketImpact()/12 + 1</f>
        <v>1.01</v>
      </c>
      <c r="BL232" cm="1">
        <f t="array" ref="BL232">marketImpact()/12 + 1</f>
        <v>1.0175000000000001</v>
      </c>
      <c r="BM232" cm="1">
        <f t="array" ref="BM232">marketImpact()/12 + 1</f>
        <v>1.0175000000000001</v>
      </c>
      <c r="BN232" cm="1">
        <f t="array" ref="BN232">marketImpact()/12 + 1</f>
        <v>1.01</v>
      </c>
      <c r="BO232" cm="1">
        <f t="array" ref="BO232">marketImpact()/12 + 1</f>
        <v>0.99250000000000005</v>
      </c>
      <c r="BP232" cm="1">
        <f t="array" ref="BP232">marketImpact()/12 + 1</f>
        <v>1.01</v>
      </c>
      <c r="BQ232" cm="1">
        <f t="array" ref="BQ232">marketImpact()/12 + 1</f>
        <v>1.01</v>
      </c>
      <c r="BR232" cm="1">
        <f t="array" ref="BR232">marketImpact()/12 + 1</f>
        <v>1.01</v>
      </c>
      <c r="BS232" cm="1">
        <f t="array" ref="BS232">marketImpact()/12 + 1</f>
        <v>0.99250000000000005</v>
      </c>
      <c r="BT232" cm="1">
        <f t="array" ref="BT232">marketImpact()/12 + 1</f>
        <v>1.01</v>
      </c>
      <c r="BU232" cm="1">
        <f t="array" ref="BU232">marketImpact()/12 + 1</f>
        <v>1.01</v>
      </c>
      <c r="BV232" cm="1">
        <f t="array" ref="BV232">marketImpact()/12 + 1</f>
        <v>1.0175000000000001</v>
      </c>
      <c r="BW232" cm="1">
        <f t="array" ref="BW232">marketImpact()/12 + 1</f>
        <v>0.99250000000000005</v>
      </c>
      <c r="BX232" cm="1">
        <f t="array" ref="BX232">marketImpact()/12 + 1</f>
        <v>1.01</v>
      </c>
      <c r="BY232" cm="1">
        <f t="array" ref="BY232">marketImpact()/12 + 1</f>
        <v>1.01</v>
      </c>
      <c r="BZ232" cm="1">
        <f t="array" ref="BZ232">marketImpact()/12 + 1</f>
        <v>1.01</v>
      </c>
      <c r="CA232" cm="1">
        <f t="array" ref="CA232">marketImpact()/12 + 1</f>
        <v>1.01</v>
      </c>
      <c r="CB232" cm="1">
        <f t="array" ref="CB232">marketImpact()/12 + 1</f>
        <v>1.01</v>
      </c>
      <c r="CC232" cm="1">
        <f t="array" ref="CC232">marketImpact()/12 + 1</f>
        <v>1.0175000000000001</v>
      </c>
      <c r="CD232" cm="1">
        <f t="array" ref="CD232">marketImpact()/12 + 1</f>
        <v>1.01</v>
      </c>
      <c r="CE232" cm="1">
        <f t="array" ref="CE232">marketImpact()/12 + 1</f>
        <v>1.01</v>
      </c>
      <c r="CF232" cm="1">
        <f t="array" ref="CF232">marketImpact()/12 + 1</f>
        <v>1.01</v>
      </c>
      <c r="CG232" cm="1">
        <f t="array" ref="CG232">marketImpact()/12 + 1</f>
        <v>1.01</v>
      </c>
      <c r="CH232" cm="1">
        <f t="array" ref="CH232">marketImpact()/12 + 1</f>
        <v>1.01</v>
      </c>
      <c r="CI232" cm="1">
        <f t="array" ref="CI232">marketImpact()/12 + 1</f>
        <v>1.01</v>
      </c>
      <c r="CJ232" cm="1">
        <f t="array" ref="CJ232">marketImpact()/12 + 1</f>
        <v>1.01</v>
      </c>
      <c r="CK232" cm="1">
        <f t="array" ref="CK232">marketImpact()/12 + 1</f>
        <v>1.01</v>
      </c>
      <c r="CL232" cm="1">
        <f t="array" ref="CL232">marketImpact()/12 + 1</f>
        <v>0.99250000000000005</v>
      </c>
      <c r="CM232" cm="1">
        <f t="array" ref="CM232">marketImpact()/12 + 1</f>
        <v>1.01</v>
      </c>
      <c r="CN232" cm="1">
        <f t="array" ref="CN232">marketImpact()/12 + 1</f>
        <v>1.01</v>
      </c>
      <c r="CO232" cm="1">
        <f t="array" ref="CO232">marketImpact()/12 + 1</f>
        <v>1.0175000000000001</v>
      </c>
      <c r="CP232" cm="1">
        <f t="array" ref="CP232">marketImpact()/12 + 1</f>
        <v>1.01</v>
      </c>
      <c r="CQ232" cm="1">
        <f t="array" ref="CQ232">marketImpact()/12 + 1</f>
        <v>1.01</v>
      </c>
      <c r="CR232" cm="1">
        <f t="array" ref="CR232">marketImpact()/12 + 1</f>
        <v>1.0175000000000001</v>
      </c>
      <c r="CS232" cm="1">
        <f t="array" ref="CS232">marketImpact()/12 + 1</f>
        <v>1.01</v>
      </c>
      <c r="CT232" cm="1">
        <f t="array" ref="CT232">marketImpact()/12 + 1</f>
        <v>1.01</v>
      </c>
      <c r="CU232" cm="1">
        <f t="array" ref="CU232">marketImpact()/12 + 1</f>
        <v>1.01</v>
      </c>
      <c r="CV232" cm="1">
        <f t="array" ref="CV232">marketImpact()/12 + 1</f>
        <v>1.01</v>
      </c>
      <c r="CW232" cm="1">
        <f t="array" ref="CW232">marketImpact()/12 + 1</f>
        <v>1.01</v>
      </c>
      <c r="CX232" cm="1">
        <f t="array" ref="CX232">marketImpact()/12 + 1</f>
        <v>0.99250000000000005</v>
      </c>
      <c r="CY232" cm="1">
        <f t="array" ref="CY232">marketImpact()/12 + 1</f>
        <v>1.01</v>
      </c>
      <c r="CZ232" cm="1">
        <f t="array" ref="CZ232">marketImpact()/12 + 1</f>
        <v>1.01</v>
      </c>
    </row>
    <row r="233" spans="4:104" x14ac:dyDescent="0.25">
      <c r="D233">
        <v>109</v>
      </c>
      <c r="E233">
        <f t="shared" ref="E233:BP233" si="380">E232</f>
        <v>1.0175000000000001</v>
      </c>
      <c r="F233">
        <f t="shared" si="380"/>
        <v>1.01</v>
      </c>
      <c r="G233">
        <f t="shared" si="380"/>
        <v>1.01</v>
      </c>
      <c r="H233">
        <f t="shared" si="380"/>
        <v>1.0175000000000001</v>
      </c>
      <c r="I233">
        <f t="shared" si="380"/>
        <v>0.99250000000000005</v>
      </c>
      <c r="J233">
        <f t="shared" si="380"/>
        <v>1.01</v>
      </c>
      <c r="K233">
        <f t="shared" si="380"/>
        <v>1.01</v>
      </c>
      <c r="L233">
        <f t="shared" si="380"/>
        <v>1.01</v>
      </c>
      <c r="M233">
        <f t="shared" si="380"/>
        <v>1.01</v>
      </c>
      <c r="N233">
        <f t="shared" si="380"/>
        <v>1.01</v>
      </c>
      <c r="O233">
        <f t="shared" si="380"/>
        <v>1.01</v>
      </c>
      <c r="P233">
        <f t="shared" si="380"/>
        <v>1.01</v>
      </c>
      <c r="Q233">
        <f t="shared" si="380"/>
        <v>1.01</v>
      </c>
      <c r="R233">
        <f t="shared" si="380"/>
        <v>1.0175000000000001</v>
      </c>
      <c r="S233">
        <f t="shared" si="380"/>
        <v>1.01</v>
      </c>
      <c r="T233">
        <f t="shared" si="380"/>
        <v>1.01</v>
      </c>
      <c r="U233">
        <f t="shared" si="380"/>
        <v>1.01</v>
      </c>
      <c r="V233">
        <f t="shared" si="380"/>
        <v>0.99250000000000005</v>
      </c>
      <c r="W233">
        <f t="shared" si="380"/>
        <v>1.01</v>
      </c>
      <c r="X233">
        <f t="shared" si="380"/>
        <v>1.01</v>
      </c>
      <c r="Y233">
        <f t="shared" si="380"/>
        <v>1.01</v>
      </c>
      <c r="Z233">
        <f t="shared" si="380"/>
        <v>1.01</v>
      </c>
      <c r="AA233">
        <f t="shared" si="380"/>
        <v>0.99250000000000005</v>
      </c>
      <c r="AB233">
        <f t="shared" si="380"/>
        <v>1.01</v>
      </c>
      <c r="AC233">
        <f t="shared" si="380"/>
        <v>1.0175000000000001</v>
      </c>
      <c r="AD233">
        <f t="shared" si="380"/>
        <v>1.01</v>
      </c>
      <c r="AE233">
        <f t="shared" si="380"/>
        <v>1.01</v>
      </c>
      <c r="AF233">
        <f t="shared" si="380"/>
        <v>1.01</v>
      </c>
      <c r="AG233">
        <f t="shared" si="380"/>
        <v>0.99250000000000005</v>
      </c>
      <c r="AH233">
        <f t="shared" si="380"/>
        <v>1.01</v>
      </c>
      <c r="AI233">
        <f t="shared" si="380"/>
        <v>1.01</v>
      </c>
      <c r="AJ233">
        <f t="shared" si="380"/>
        <v>1.01</v>
      </c>
      <c r="AK233">
        <f t="shared" si="380"/>
        <v>1.01</v>
      </c>
      <c r="AL233">
        <f t="shared" si="380"/>
        <v>1.01</v>
      </c>
      <c r="AM233">
        <f t="shared" si="380"/>
        <v>1.01</v>
      </c>
      <c r="AN233">
        <f t="shared" si="380"/>
        <v>1.01</v>
      </c>
      <c r="AO233">
        <f t="shared" si="380"/>
        <v>1.01</v>
      </c>
      <c r="AP233">
        <f t="shared" si="380"/>
        <v>1.01</v>
      </c>
      <c r="AQ233">
        <f t="shared" si="380"/>
        <v>1.01</v>
      </c>
      <c r="AR233">
        <f t="shared" si="380"/>
        <v>1.01</v>
      </c>
      <c r="AS233">
        <f t="shared" si="380"/>
        <v>1.01</v>
      </c>
      <c r="AT233">
        <f t="shared" si="380"/>
        <v>1.0175000000000001</v>
      </c>
      <c r="AU233">
        <f t="shared" si="380"/>
        <v>1.01</v>
      </c>
      <c r="AV233">
        <f t="shared" si="380"/>
        <v>1.01</v>
      </c>
      <c r="AW233">
        <f t="shared" si="380"/>
        <v>0.99250000000000005</v>
      </c>
      <c r="AX233">
        <f t="shared" si="380"/>
        <v>1.0175000000000001</v>
      </c>
      <c r="AY233">
        <f t="shared" si="380"/>
        <v>1.01</v>
      </c>
      <c r="AZ233">
        <f t="shared" si="380"/>
        <v>1.01</v>
      </c>
      <c r="BA233">
        <f t="shared" si="380"/>
        <v>1.01</v>
      </c>
      <c r="BB233">
        <f t="shared" si="380"/>
        <v>1.01</v>
      </c>
      <c r="BC233">
        <f t="shared" si="380"/>
        <v>1.0175000000000001</v>
      </c>
      <c r="BD233">
        <f t="shared" si="380"/>
        <v>1.01</v>
      </c>
      <c r="BE233">
        <f t="shared" si="380"/>
        <v>1.01</v>
      </c>
      <c r="BF233">
        <f t="shared" si="380"/>
        <v>1.01</v>
      </c>
      <c r="BG233">
        <f t="shared" si="380"/>
        <v>0.99250000000000005</v>
      </c>
      <c r="BH233">
        <f t="shared" si="380"/>
        <v>1.01</v>
      </c>
      <c r="BI233">
        <f t="shared" si="380"/>
        <v>1.01</v>
      </c>
      <c r="BJ233">
        <f t="shared" si="380"/>
        <v>0.99250000000000005</v>
      </c>
      <c r="BK233">
        <f t="shared" si="380"/>
        <v>1.01</v>
      </c>
      <c r="BL233">
        <f t="shared" si="380"/>
        <v>1.0175000000000001</v>
      </c>
      <c r="BM233">
        <f t="shared" si="380"/>
        <v>1.0175000000000001</v>
      </c>
      <c r="BN233">
        <f t="shared" si="380"/>
        <v>1.01</v>
      </c>
      <c r="BO233">
        <f t="shared" si="380"/>
        <v>0.99250000000000005</v>
      </c>
      <c r="BP233">
        <f t="shared" si="380"/>
        <v>1.01</v>
      </c>
      <c r="BQ233">
        <f t="shared" ref="BQ233:CZ233" si="381">BQ232</f>
        <v>1.01</v>
      </c>
      <c r="BR233">
        <f t="shared" si="381"/>
        <v>1.01</v>
      </c>
      <c r="BS233">
        <f t="shared" si="381"/>
        <v>0.99250000000000005</v>
      </c>
      <c r="BT233">
        <f t="shared" si="381"/>
        <v>1.01</v>
      </c>
      <c r="BU233">
        <f t="shared" si="381"/>
        <v>1.01</v>
      </c>
      <c r="BV233">
        <f t="shared" si="381"/>
        <v>1.0175000000000001</v>
      </c>
      <c r="BW233">
        <f t="shared" si="381"/>
        <v>0.99250000000000005</v>
      </c>
      <c r="BX233">
        <f t="shared" si="381"/>
        <v>1.01</v>
      </c>
      <c r="BY233">
        <f t="shared" si="381"/>
        <v>1.01</v>
      </c>
      <c r="BZ233">
        <f t="shared" si="381"/>
        <v>1.01</v>
      </c>
      <c r="CA233">
        <f t="shared" si="381"/>
        <v>1.01</v>
      </c>
      <c r="CB233">
        <f t="shared" si="381"/>
        <v>1.01</v>
      </c>
      <c r="CC233">
        <f t="shared" si="381"/>
        <v>1.0175000000000001</v>
      </c>
      <c r="CD233">
        <f t="shared" si="381"/>
        <v>1.01</v>
      </c>
      <c r="CE233">
        <f t="shared" si="381"/>
        <v>1.01</v>
      </c>
      <c r="CF233">
        <f t="shared" si="381"/>
        <v>1.01</v>
      </c>
      <c r="CG233">
        <f t="shared" si="381"/>
        <v>1.01</v>
      </c>
      <c r="CH233">
        <f t="shared" si="381"/>
        <v>1.01</v>
      </c>
      <c r="CI233">
        <f t="shared" si="381"/>
        <v>1.01</v>
      </c>
      <c r="CJ233">
        <f t="shared" si="381"/>
        <v>1.01</v>
      </c>
      <c r="CK233">
        <f t="shared" si="381"/>
        <v>1.01</v>
      </c>
      <c r="CL233">
        <f t="shared" si="381"/>
        <v>0.99250000000000005</v>
      </c>
      <c r="CM233">
        <f t="shared" si="381"/>
        <v>1.01</v>
      </c>
      <c r="CN233">
        <f t="shared" si="381"/>
        <v>1.01</v>
      </c>
      <c r="CO233">
        <f t="shared" si="381"/>
        <v>1.0175000000000001</v>
      </c>
      <c r="CP233">
        <f t="shared" si="381"/>
        <v>1.01</v>
      </c>
      <c r="CQ233">
        <f t="shared" si="381"/>
        <v>1.01</v>
      </c>
      <c r="CR233">
        <f t="shared" si="381"/>
        <v>1.0175000000000001</v>
      </c>
      <c r="CS233">
        <f t="shared" si="381"/>
        <v>1.01</v>
      </c>
      <c r="CT233">
        <f t="shared" si="381"/>
        <v>1.01</v>
      </c>
      <c r="CU233">
        <f t="shared" si="381"/>
        <v>1.01</v>
      </c>
      <c r="CV233">
        <f t="shared" si="381"/>
        <v>1.01</v>
      </c>
      <c r="CW233">
        <f t="shared" si="381"/>
        <v>1.01</v>
      </c>
      <c r="CX233">
        <f t="shared" si="381"/>
        <v>0.99250000000000005</v>
      </c>
      <c r="CY233">
        <f t="shared" si="381"/>
        <v>1.01</v>
      </c>
      <c r="CZ233">
        <f t="shared" si="381"/>
        <v>1.01</v>
      </c>
    </row>
    <row r="234" spans="4:104" x14ac:dyDescent="0.25">
      <c r="D234">
        <v>110</v>
      </c>
      <c r="E234">
        <f t="shared" ref="E234" si="382">E232</f>
        <v>1.0175000000000001</v>
      </c>
      <c r="F234">
        <f t="shared" ref="F234:BQ234" si="383">F232</f>
        <v>1.01</v>
      </c>
      <c r="G234">
        <f t="shared" si="383"/>
        <v>1.01</v>
      </c>
      <c r="H234">
        <f t="shared" si="383"/>
        <v>1.0175000000000001</v>
      </c>
      <c r="I234">
        <f t="shared" si="383"/>
        <v>0.99250000000000005</v>
      </c>
      <c r="J234">
        <f t="shared" si="383"/>
        <v>1.01</v>
      </c>
      <c r="K234">
        <f t="shared" si="383"/>
        <v>1.01</v>
      </c>
      <c r="L234">
        <f t="shared" si="383"/>
        <v>1.01</v>
      </c>
      <c r="M234">
        <f t="shared" si="383"/>
        <v>1.01</v>
      </c>
      <c r="N234">
        <f t="shared" si="383"/>
        <v>1.01</v>
      </c>
      <c r="O234">
        <f t="shared" si="383"/>
        <v>1.01</v>
      </c>
      <c r="P234">
        <f t="shared" si="383"/>
        <v>1.01</v>
      </c>
      <c r="Q234">
        <f t="shared" si="383"/>
        <v>1.01</v>
      </c>
      <c r="R234">
        <f t="shared" si="383"/>
        <v>1.0175000000000001</v>
      </c>
      <c r="S234">
        <f t="shared" si="383"/>
        <v>1.01</v>
      </c>
      <c r="T234">
        <f t="shared" si="383"/>
        <v>1.01</v>
      </c>
      <c r="U234">
        <f t="shared" si="383"/>
        <v>1.01</v>
      </c>
      <c r="V234">
        <f t="shared" si="383"/>
        <v>0.99250000000000005</v>
      </c>
      <c r="W234">
        <f t="shared" si="383"/>
        <v>1.01</v>
      </c>
      <c r="X234">
        <f t="shared" si="383"/>
        <v>1.01</v>
      </c>
      <c r="Y234">
        <f t="shared" si="383"/>
        <v>1.01</v>
      </c>
      <c r="Z234">
        <f t="shared" si="383"/>
        <v>1.01</v>
      </c>
      <c r="AA234">
        <f t="shared" si="383"/>
        <v>0.99250000000000005</v>
      </c>
      <c r="AB234">
        <f t="shared" si="383"/>
        <v>1.01</v>
      </c>
      <c r="AC234">
        <f t="shared" si="383"/>
        <v>1.0175000000000001</v>
      </c>
      <c r="AD234">
        <f t="shared" si="383"/>
        <v>1.01</v>
      </c>
      <c r="AE234">
        <f t="shared" si="383"/>
        <v>1.01</v>
      </c>
      <c r="AF234">
        <f t="shared" si="383"/>
        <v>1.01</v>
      </c>
      <c r="AG234">
        <f t="shared" si="383"/>
        <v>0.99250000000000005</v>
      </c>
      <c r="AH234">
        <f t="shared" si="383"/>
        <v>1.01</v>
      </c>
      <c r="AI234">
        <f t="shared" si="383"/>
        <v>1.01</v>
      </c>
      <c r="AJ234">
        <f t="shared" si="383"/>
        <v>1.01</v>
      </c>
      <c r="AK234">
        <f t="shared" si="383"/>
        <v>1.01</v>
      </c>
      <c r="AL234">
        <f t="shared" si="383"/>
        <v>1.01</v>
      </c>
      <c r="AM234">
        <f t="shared" si="383"/>
        <v>1.01</v>
      </c>
      <c r="AN234">
        <f t="shared" si="383"/>
        <v>1.01</v>
      </c>
      <c r="AO234">
        <f t="shared" si="383"/>
        <v>1.01</v>
      </c>
      <c r="AP234">
        <f t="shared" si="383"/>
        <v>1.01</v>
      </c>
      <c r="AQ234">
        <f t="shared" si="383"/>
        <v>1.01</v>
      </c>
      <c r="AR234">
        <f t="shared" si="383"/>
        <v>1.01</v>
      </c>
      <c r="AS234">
        <f t="shared" si="383"/>
        <v>1.01</v>
      </c>
      <c r="AT234">
        <f t="shared" si="383"/>
        <v>1.0175000000000001</v>
      </c>
      <c r="AU234">
        <f t="shared" si="383"/>
        <v>1.01</v>
      </c>
      <c r="AV234">
        <f t="shared" si="383"/>
        <v>1.01</v>
      </c>
      <c r="AW234">
        <f t="shared" si="383"/>
        <v>0.99250000000000005</v>
      </c>
      <c r="AX234">
        <f t="shared" si="383"/>
        <v>1.0175000000000001</v>
      </c>
      <c r="AY234">
        <f t="shared" si="383"/>
        <v>1.01</v>
      </c>
      <c r="AZ234">
        <f t="shared" si="383"/>
        <v>1.01</v>
      </c>
      <c r="BA234">
        <f t="shared" si="383"/>
        <v>1.01</v>
      </c>
      <c r="BB234">
        <f t="shared" si="383"/>
        <v>1.01</v>
      </c>
      <c r="BC234">
        <f t="shared" si="383"/>
        <v>1.0175000000000001</v>
      </c>
      <c r="BD234">
        <f t="shared" si="383"/>
        <v>1.01</v>
      </c>
      <c r="BE234">
        <f t="shared" si="383"/>
        <v>1.01</v>
      </c>
      <c r="BF234">
        <f t="shared" si="383"/>
        <v>1.01</v>
      </c>
      <c r="BG234">
        <f t="shared" si="383"/>
        <v>0.99250000000000005</v>
      </c>
      <c r="BH234">
        <f t="shared" si="383"/>
        <v>1.01</v>
      </c>
      <c r="BI234">
        <f t="shared" si="383"/>
        <v>1.01</v>
      </c>
      <c r="BJ234">
        <f t="shared" si="383"/>
        <v>0.99250000000000005</v>
      </c>
      <c r="BK234">
        <f t="shared" si="383"/>
        <v>1.01</v>
      </c>
      <c r="BL234">
        <f t="shared" si="383"/>
        <v>1.0175000000000001</v>
      </c>
      <c r="BM234">
        <f t="shared" si="383"/>
        <v>1.0175000000000001</v>
      </c>
      <c r="BN234">
        <f t="shared" si="383"/>
        <v>1.01</v>
      </c>
      <c r="BO234">
        <f t="shared" si="383"/>
        <v>0.99250000000000005</v>
      </c>
      <c r="BP234">
        <f t="shared" si="383"/>
        <v>1.01</v>
      </c>
      <c r="BQ234">
        <f t="shared" si="383"/>
        <v>1.01</v>
      </c>
      <c r="BR234">
        <f t="shared" ref="BR234:CZ234" si="384">BR232</f>
        <v>1.01</v>
      </c>
      <c r="BS234">
        <f t="shared" si="384"/>
        <v>0.99250000000000005</v>
      </c>
      <c r="BT234">
        <f t="shared" si="384"/>
        <v>1.01</v>
      </c>
      <c r="BU234">
        <f t="shared" si="384"/>
        <v>1.01</v>
      </c>
      <c r="BV234">
        <f t="shared" si="384"/>
        <v>1.0175000000000001</v>
      </c>
      <c r="BW234">
        <f t="shared" si="384"/>
        <v>0.99250000000000005</v>
      </c>
      <c r="BX234">
        <f t="shared" si="384"/>
        <v>1.01</v>
      </c>
      <c r="BY234">
        <f t="shared" si="384"/>
        <v>1.01</v>
      </c>
      <c r="BZ234">
        <f t="shared" si="384"/>
        <v>1.01</v>
      </c>
      <c r="CA234">
        <f t="shared" si="384"/>
        <v>1.01</v>
      </c>
      <c r="CB234">
        <f t="shared" si="384"/>
        <v>1.01</v>
      </c>
      <c r="CC234">
        <f t="shared" si="384"/>
        <v>1.0175000000000001</v>
      </c>
      <c r="CD234">
        <f t="shared" si="384"/>
        <v>1.01</v>
      </c>
      <c r="CE234">
        <f t="shared" si="384"/>
        <v>1.01</v>
      </c>
      <c r="CF234">
        <f t="shared" si="384"/>
        <v>1.01</v>
      </c>
      <c r="CG234">
        <f t="shared" si="384"/>
        <v>1.01</v>
      </c>
      <c r="CH234">
        <f t="shared" si="384"/>
        <v>1.01</v>
      </c>
      <c r="CI234">
        <f t="shared" si="384"/>
        <v>1.01</v>
      </c>
      <c r="CJ234">
        <f t="shared" si="384"/>
        <v>1.01</v>
      </c>
      <c r="CK234">
        <f t="shared" si="384"/>
        <v>1.01</v>
      </c>
      <c r="CL234">
        <f t="shared" si="384"/>
        <v>0.99250000000000005</v>
      </c>
      <c r="CM234">
        <f t="shared" si="384"/>
        <v>1.01</v>
      </c>
      <c r="CN234">
        <f t="shared" si="384"/>
        <v>1.01</v>
      </c>
      <c r="CO234">
        <f t="shared" si="384"/>
        <v>1.0175000000000001</v>
      </c>
      <c r="CP234">
        <f t="shared" si="384"/>
        <v>1.01</v>
      </c>
      <c r="CQ234">
        <f t="shared" si="384"/>
        <v>1.01</v>
      </c>
      <c r="CR234">
        <f t="shared" si="384"/>
        <v>1.0175000000000001</v>
      </c>
      <c r="CS234">
        <f t="shared" si="384"/>
        <v>1.01</v>
      </c>
      <c r="CT234">
        <f t="shared" si="384"/>
        <v>1.01</v>
      </c>
      <c r="CU234">
        <f t="shared" si="384"/>
        <v>1.01</v>
      </c>
      <c r="CV234">
        <f t="shared" si="384"/>
        <v>1.01</v>
      </c>
      <c r="CW234">
        <f t="shared" si="384"/>
        <v>1.01</v>
      </c>
      <c r="CX234">
        <f t="shared" si="384"/>
        <v>0.99250000000000005</v>
      </c>
      <c r="CY234">
        <f t="shared" si="384"/>
        <v>1.01</v>
      </c>
      <c r="CZ234">
        <f t="shared" si="384"/>
        <v>1.01</v>
      </c>
    </row>
    <row r="235" spans="4:104" x14ac:dyDescent="0.25">
      <c r="D235">
        <v>111</v>
      </c>
      <c r="E235" cm="1">
        <f t="array" ref="E235">marketImpact()/12 + 1</f>
        <v>1.0175000000000001</v>
      </c>
      <c r="F235" cm="1">
        <f t="array" ref="F235">marketImpact()/12 + 1</f>
        <v>1.01</v>
      </c>
      <c r="G235" cm="1">
        <f t="array" ref="G235">marketImpact()/12 + 1</f>
        <v>1.01</v>
      </c>
      <c r="H235" cm="1">
        <f t="array" ref="H235">marketImpact()/12 + 1</f>
        <v>0.99250000000000005</v>
      </c>
      <c r="I235" cm="1">
        <f t="array" ref="I235">marketImpact()/12 + 1</f>
        <v>1.01</v>
      </c>
      <c r="J235" cm="1">
        <f t="array" ref="J235">marketImpact()/12 + 1</f>
        <v>1.01</v>
      </c>
      <c r="K235" cm="1">
        <f t="array" ref="K235">marketImpact()/12 + 1</f>
        <v>1.01</v>
      </c>
      <c r="L235" cm="1">
        <f t="array" ref="L235">marketImpact()/12 + 1</f>
        <v>1.01</v>
      </c>
      <c r="M235" cm="1">
        <f t="array" ref="M235">marketImpact()/12 + 1</f>
        <v>1.01</v>
      </c>
      <c r="N235" cm="1">
        <f t="array" ref="N235">marketImpact()/12 + 1</f>
        <v>1.01</v>
      </c>
      <c r="O235" cm="1">
        <f t="array" ref="O235">marketImpact()/12 + 1</f>
        <v>1.01</v>
      </c>
      <c r="P235" cm="1">
        <f t="array" ref="P235">marketImpact()/12 + 1</f>
        <v>1.01</v>
      </c>
      <c r="Q235" cm="1">
        <f t="array" ref="Q235">marketImpact()/12 + 1</f>
        <v>1.01</v>
      </c>
      <c r="R235" cm="1">
        <f t="array" ref="R235">marketImpact()/12 + 1</f>
        <v>1.01</v>
      </c>
      <c r="S235" cm="1">
        <f t="array" ref="S235">marketImpact()/12 + 1</f>
        <v>1.01</v>
      </c>
      <c r="T235" cm="1">
        <f t="array" ref="T235">marketImpact()/12 + 1</f>
        <v>1.01</v>
      </c>
      <c r="U235" cm="1">
        <f t="array" ref="U235">marketImpact()/12 + 1</f>
        <v>1.01</v>
      </c>
      <c r="V235" cm="1">
        <f t="array" ref="V235">marketImpact()/12 + 1</f>
        <v>1.0175000000000001</v>
      </c>
      <c r="W235" cm="1">
        <f t="array" ref="W235">marketImpact()/12 + 1</f>
        <v>1.01</v>
      </c>
      <c r="X235" cm="1">
        <f t="array" ref="X235">marketImpact()/12 + 1</f>
        <v>0.99250000000000005</v>
      </c>
      <c r="Y235" cm="1">
        <f t="array" ref="Y235">marketImpact()/12 + 1</f>
        <v>0.99250000000000005</v>
      </c>
      <c r="Z235" cm="1">
        <f t="array" ref="Z235">marketImpact()/12 + 1</f>
        <v>1.01</v>
      </c>
      <c r="AA235" cm="1">
        <f t="array" ref="AA235">marketImpact()/12 + 1</f>
        <v>1.01</v>
      </c>
      <c r="AB235" cm="1">
        <f t="array" ref="AB235">marketImpact()/12 + 1</f>
        <v>1.01</v>
      </c>
      <c r="AC235" cm="1">
        <f t="array" ref="AC235">marketImpact()/12 + 1</f>
        <v>1.01</v>
      </c>
      <c r="AD235" cm="1">
        <f t="array" ref="AD235">marketImpact()/12 + 1</f>
        <v>1.01</v>
      </c>
      <c r="AE235" cm="1">
        <f t="array" ref="AE235">marketImpact()/12 + 1</f>
        <v>1.0175000000000001</v>
      </c>
      <c r="AF235" cm="1">
        <f t="array" ref="AF235">marketImpact()/12 + 1</f>
        <v>1.01</v>
      </c>
      <c r="AG235" cm="1">
        <f t="array" ref="AG235">marketImpact()/12 + 1</f>
        <v>0.99250000000000005</v>
      </c>
      <c r="AH235" cm="1">
        <f t="array" ref="AH235">marketImpact()/12 + 1</f>
        <v>1.01</v>
      </c>
      <c r="AI235" cm="1">
        <f t="array" ref="AI235">marketImpact()/12 + 1</f>
        <v>1.01</v>
      </c>
      <c r="AJ235" cm="1">
        <f t="array" ref="AJ235">marketImpact()/12 + 1</f>
        <v>1.01</v>
      </c>
      <c r="AK235" cm="1">
        <f t="array" ref="AK235">marketImpact()/12 + 1</f>
        <v>1.01</v>
      </c>
      <c r="AL235" cm="1">
        <f t="array" ref="AL235">marketImpact()/12 + 1</f>
        <v>1.01</v>
      </c>
      <c r="AM235" cm="1">
        <f t="array" ref="AM235">marketImpact()/12 + 1</f>
        <v>1.0175000000000001</v>
      </c>
      <c r="AN235" cm="1">
        <f t="array" ref="AN235">marketImpact()/12 + 1</f>
        <v>1.01</v>
      </c>
      <c r="AO235" cm="1">
        <f t="array" ref="AO235">marketImpact()/12 + 1</f>
        <v>0.99250000000000005</v>
      </c>
      <c r="AP235" cm="1">
        <f t="array" ref="AP235">marketImpact()/12 + 1</f>
        <v>1.01</v>
      </c>
      <c r="AQ235" cm="1">
        <f t="array" ref="AQ235">marketImpact()/12 + 1</f>
        <v>1.01</v>
      </c>
      <c r="AR235" cm="1">
        <f t="array" ref="AR235">marketImpact()/12 + 1</f>
        <v>1.0175000000000001</v>
      </c>
      <c r="AS235" cm="1">
        <f t="array" ref="AS235">marketImpact()/12 + 1</f>
        <v>1.01</v>
      </c>
      <c r="AT235" cm="1">
        <f t="array" ref="AT235">marketImpact()/12 + 1</f>
        <v>1.01</v>
      </c>
      <c r="AU235" cm="1">
        <f t="array" ref="AU235">marketImpact()/12 + 1</f>
        <v>1.01</v>
      </c>
      <c r="AV235" cm="1">
        <f t="array" ref="AV235">marketImpact()/12 + 1</f>
        <v>1.01</v>
      </c>
      <c r="AW235" cm="1">
        <f t="array" ref="AW235">marketImpact()/12 + 1</f>
        <v>1.01</v>
      </c>
      <c r="AX235" cm="1">
        <f t="array" ref="AX235">marketImpact()/12 + 1</f>
        <v>1.01</v>
      </c>
      <c r="AY235" cm="1">
        <f t="array" ref="AY235">marketImpact()/12 + 1</f>
        <v>1.01</v>
      </c>
      <c r="AZ235" cm="1">
        <f t="array" ref="AZ235">marketImpact()/12 + 1</f>
        <v>1.0175000000000001</v>
      </c>
      <c r="BA235" cm="1">
        <f t="array" ref="BA235">marketImpact()/12 + 1</f>
        <v>1.01</v>
      </c>
      <c r="BB235" cm="1">
        <f t="array" ref="BB235">marketImpact()/12 + 1</f>
        <v>1.01</v>
      </c>
      <c r="BC235" cm="1">
        <f t="array" ref="BC235">marketImpact()/12 + 1</f>
        <v>1.01</v>
      </c>
      <c r="BD235" cm="1">
        <f t="array" ref="BD235">marketImpact()/12 + 1</f>
        <v>1.01</v>
      </c>
      <c r="BE235" cm="1">
        <f t="array" ref="BE235">marketImpact()/12 + 1</f>
        <v>1.01</v>
      </c>
      <c r="BF235" cm="1">
        <f t="array" ref="BF235">marketImpact()/12 + 1</f>
        <v>1.01</v>
      </c>
      <c r="BG235" cm="1">
        <f t="array" ref="BG235">marketImpact()/12 + 1</f>
        <v>1.01</v>
      </c>
      <c r="BH235" cm="1">
        <f t="array" ref="BH235">marketImpact()/12 + 1</f>
        <v>1.01</v>
      </c>
      <c r="BI235" cm="1">
        <f t="array" ref="BI235">marketImpact()/12 + 1</f>
        <v>1.01</v>
      </c>
      <c r="BJ235" cm="1">
        <f t="array" ref="BJ235">marketImpact()/12 + 1</f>
        <v>0.99250000000000005</v>
      </c>
      <c r="BK235" cm="1">
        <f t="array" ref="BK235">marketImpact()/12 + 1</f>
        <v>1.01</v>
      </c>
      <c r="BL235" cm="1">
        <f t="array" ref="BL235">marketImpact()/12 + 1</f>
        <v>0.99250000000000005</v>
      </c>
      <c r="BM235" cm="1">
        <f t="array" ref="BM235">marketImpact()/12 + 1</f>
        <v>1.01</v>
      </c>
      <c r="BN235" cm="1">
        <f t="array" ref="BN235">marketImpact()/12 + 1</f>
        <v>1.0175000000000001</v>
      </c>
      <c r="BO235" cm="1">
        <f t="array" ref="BO235">marketImpact()/12 + 1</f>
        <v>1.01</v>
      </c>
      <c r="BP235" cm="1">
        <f t="array" ref="BP235">marketImpact()/12 + 1</f>
        <v>1.01</v>
      </c>
      <c r="BQ235" cm="1">
        <f t="array" ref="BQ235">marketImpact()/12 + 1</f>
        <v>1.0175000000000001</v>
      </c>
      <c r="BR235" cm="1">
        <f t="array" ref="BR235">marketImpact()/12 + 1</f>
        <v>1.01</v>
      </c>
      <c r="BS235" cm="1">
        <f t="array" ref="BS235">marketImpact()/12 + 1</f>
        <v>1.01</v>
      </c>
      <c r="BT235" cm="1">
        <f t="array" ref="BT235">marketImpact()/12 + 1</f>
        <v>1.01</v>
      </c>
      <c r="BU235" cm="1">
        <f t="array" ref="BU235">marketImpact()/12 + 1</f>
        <v>1.01</v>
      </c>
      <c r="BV235" cm="1">
        <f t="array" ref="BV235">marketImpact()/12 + 1</f>
        <v>1.01</v>
      </c>
      <c r="BW235" cm="1">
        <f t="array" ref="BW235">marketImpact()/12 + 1</f>
        <v>1.0175000000000001</v>
      </c>
      <c r="BX235" cm="1">
        <f t="array" ref="BX235">marketImpact()/12 + 1</f>
        <v>1.01</v>
      </c>
      <c r="BY235" cm="1">
        <f t="array" ref="BY235">marketImpact()/12 + 1</f>
        <v>1.01</v>
      </c>
      <c r="BZ235" cm="1">
        <f t="array" ref="BZ235">marketImpact()/12 + 1</f>
        <v>1.01</v>
      </c>
      <c r="CA235" cm="1">
        <f t="array" ref="CA235">marketImpact()/12 + 1</f>
        <v>1.01</v>
      </c>
      <c r="CB235" cm="1">
        <f t="array" ref="CB235">marketImpact()/12 + 1</f>
        <v>1.01</v>
      </c>
      <c r="CC235" cm="1">
        <f t="array" ref="CC235">marketImpact()/12 + 1</f>
        <v>1.01</v>
      </c>
      <c r="CD235" cm="1">
        <f t="array" ref="CD235">marketImpact()/12 + 1</f>
        <v>1.01</v>
      </c>
      <c r="CE235" cm="1">
        <f t="array" ref="CE235">marketImpact()/12 + 1</f>
        <v>1.01</v>
      </c>
      <c r="CF235" cm="1">
        <f t="array" ref="CF235">marketImpact()/12 + 1</f>
        <v>0.99250000000000005</v>
      </c>
      <c r="CG235" cm="1">
        <f t="array" ref="CG235">marketImpact()/12 + 1</f>
        <v>0.99250000000000005</v>
      </c>
      <c r="CH235" cm="1">
        <f t="array" ref="CH235">marketImpact()/12 + 1</f>
        <v>1.01</v>
      </c>
      <c r="CI235" cm="1">
        <f t="array" ref="CI235">marketImpact()/12 + 1</f>
        <v>1.0175000000000001</v>
      </c>
      <c r="CJ235" cm="1">
        <f t="array" ref="CJ235">marketImpact()/12 + 1</f>
        <v>1.01</v>
      </c>
      <c r="CK235" cm="1">
        <f t="array" ref="CK235">marketImpact()/12 + 1</f>
        <v>1.01</v>
      </c>
      <c r="CL235" cm="1">
        <f t="array" ref="CL235">marketImpact()/12 + 1</f>
        <v>1.01</v>
      </c>
      <c r="CM235" cm="1">
        <f t="array" ref="CM235">marketImpact()/12 + 1</f>
        <v>1.0175000000000001</v>
      </c>
      <c r="CN235" cm="1">
        <f t="array" ref="CN235">marketImpact()/12 + 1</f>
        <v>1.01</v>
      </c>
      <c r="CO235" cm="1">
        <f t="array" ref="CO235">marketImpact()/12 + 1</f>
        <v>1.01</v>
      </c>
      <c r="CP235" cm="1">
        <f t="array" ref="CP235">marketImpact()/12 + 1</f>
        <v>1.01</v>
      </c>
      <c r="CQ235" cm="1">
        <f t="array" ref="CQ235">marketImpact()/12 + 1</f>
        <v>1.01</v>
      </c>
      <c r="CR235" cm="1">
        <f t="array" ref="CR235">marketImpact()/12 + 1</f>
        <v>1.01</v>
      </c>
      <c r="CS235" cm="1">
        <f t="array" ref="CS235">marketImpact()/12 + 1</f>
        <v>1.01</v>
      </c>
      <c r="CT235" cm="1">
        <f t="array" ref="CT235">marketImpact()/12 + 1</f>
        <v>1.01</v>
      </c>
      <c r="CU235" cm="1">
        <f t="array" ref="CU235">marketImpact()/12 + 1</f>
        <v>1.01</v>
      </c>
      <c r="CV235" cm="1">
        <f t="array" ref="CV235">marketImpact()/12 + 1</f>
        <v>1.01</v>
      </c>
      <c r="CW235" cm="1">
        <f t="array" ref="CW235">marketImpact()/12 + 1</f>
        <v>1.01</v>
      </c>
      <c r="CX235" cm="1">
        <f t="array" ref="CX235">marketImpact()/12 + 1</f>
        <v>1.01</v>
      </c>
      <c r="CY235" cm="1">
        <f t="array" ref="CY235">marketImpact()/12 + 1</f>
        <v>1.01</v>
      </c>
      <c r="CZ235" cm="1">
        <f t="array" ref="CZ235">marketImpact()/12 + 1</f>
        <v>1.0175000000000001</v>
      </c>
    </row>
    <row r="236" spans="4:104" x14ac:dyDescent="0.25">
      <c r="D236">
        <v>112</v>
      </c>
      <c r="E236">
        <f t="shared" ref="E236:BP236" si="385">E235</f>
        <v>1.0175000000000001</v>
      </c>
      <c r="F236">
        <f t="shared" si="385"/>
        <v>1.01</v>
      </c>
      <c r="G236">
        <f t="shared" si="385"/>
        <v>1.01</v>
      </c>
      <c r="H236">
        <f t="shared" si="385"/>
        <v>0.99250000000000005</v>
      </c>
      <c r="I236">
        <f t="shared" si="385"/>
        <v>1.01</v>
      </c>
      <c r="J236">
        <f t="shared" si="385"/>
        <v>1.01</v>
      </c>
      <c r="K236">
        <f t="shared" si="385"/>
        <v>1.01</v>
      </c>
      <c r="L236">
        <f t="shared" si="385"/>
        <v>1.01</v>
      </c>
      <c r="M236">
        <f t="shared" si="385"/>
        <v>1.01</v>
      </c>
      <c r="N236">
        <f t="shared" si="385"/>
        <v>1.01</v>
      </c>
      <c r="O236">
        <f t="shared" si="385"/>
        <v>1.01</v>
      </c>
      <c r="P236">
        <f t="shared" si="385"/>
        <v>1.01</v>
      </c>
      <c r="Q236">
        <f t="shared" si="385"/>
        <v>1.01</v>
      </c>
      <c r="R236">
        <f t="shared" si="385"/>
        <v>1.01</v>
      </c>
      <c r="S236">
        <f t="shared" si="385"/>
        <v>1.01</v>
      </c>
      <c r="T236">
        <f t="shared" si="385"/>
        <v>1.01</v>
      </c>
      <c r="U236">
        <f t="shared" si="385"/>
        <v>1.01</v>
      </c>
      <c r="V236">
        <f t="shared" si="385"/>
        <v>1.0175000000000001</v>
      </c>
      <c r="W236">
        <f t="shared" si="385"/>
        <v>1.01</v>
      </c>
      <c r="X236">
        <f t="shared" si="385"/>
        <v>0.99250000000000005</v>
      </c>
      <c r="Y236">
        <f t="shared" si="385"/>
        <v>0.99250000000000005</v>
      </c>
      <c r="Z236">
        <f t="shared" si="385"/>
        <v>1.01</v>
      </c>
      <c r="AA236">
        <f t="shared" si="385"/>
        <v>1.01</v>
      </c>
      <c r="AB236">
        <f t="shared" si="385"/>
        <v>1.01</v>
      </c>
      <c r="AC236">
        <f t="shared" si="385"/>
        <v>1.01</v>
      </c>
      <c r="AD236">
        <f t="shared" si="385"/>
        <v>1.01</v>
      </c>
      <c r="AE236">
        <f t="shared" si="385"/>
        <v>1.0175000000000001</v>
      </c>
      <c r="AF236">
        <f t="shared" si="385"/>
        <v>1.01</v>
      </c>
      <c r="AG236">
        <f t="shared" si="385"/>
        <v>0.99250000000000005</v>
      </c>
      <c r="AH236">
        <f t="shared" si="385"/>
        <v>1.01</v>
      </c>
      <c r="AI236">
        <f t="shared" si="385"/>
        <v>1.01</v>
      </c>
      <c r="AJ236">
        <f t="shared" si="385"/>
        <v>1.01</v>
      </c>
      <c r="AK236">
        <f t="shared" si="385"/>
        <v>1.01</v>
      </c>
      <c r="AL236">
        <f t="shared" si="385"/>
        <v>1.01</v>
      </c>
      <c r="AM236">
        <f t="shared" si="385"/>
        <v>1.0175000000000001</v>
      </c>
      <c r="AN236">
        <f t="shared" si="385"/>
        <v>1.01</v>
      </c>
      <c r="AO236">
        <f t="shared" si="385"/>
        <v>0.99250000000000005</v>
      </c>
      <c r="AP236">
        <f t="shared" si="385"/>
        <v>1.01</v>
      </c>
      <c r="AQ236">
        <f t="shared" si="385"/>
        <v>1.01</v>
      </c>
      <c r="AR236">
        <f t="shared" si="385"/>
        <v>1.0175000000000001</v>
      </c>
      <c r="AS236">
        <f t="shared" si="385"/>
        <v>1.01</v>
      </c>
      <c r="AT236">
        <f t="shared" si="385"/>
        <v>1.01</v>
      </c>
      <c r="AU236">
        <f t="shared" si="385"/>
        <v>1.01</v>
      </c>
      <c r="AV236">
        <f t="shared" si="385"/>
        <v>1.01</v>
      </c>
      <c r="AW236">
        <f t="shared" si="385"/>
        <v>1.01</v>
      </c>
      <c r="AX236">
        <f t="shared" si="385"/>
        <v>1.01</v>
      </c>
      <c r="AY236">
        <f t="shared" si="385"/>
        <v>1.01</v>
      </c>
      <c r="AZ236">
        <f t="shared" si="385"/>
        <v>1.0175000000000001</v>
      </c>
      <c r="BA236">
        <f t="shared" si="385"/>
        <v>1.01</v>
      </c>
      <c r="BB236">
        <f t="shared" si="385"/>
        <v>1.01</v>
      </c>
      <c r="BC236">
        <f t="shared" si="385"/>
        <v>1.01</v>
      </c>
      <c r="BD236">
        <f t="shared" si="385"/>
        <v>1.01</v>
      </c>
      <c r="BE236">
        <f t="shared" si="385"/>
        <v>1.01</v>
      </c>
      <c r="BF236">
        <f t="shared" si="385"/>
        <v>1.01</v>
      </c>
      <c r="BG236">
        <f t="shared" si="385"/>
        <v>1.01</v>
      </c>
      <c r="BH236">
        <f t="shared" si="385"/>
        <v>1.01</v>
      </c>
      <c r="BI236">
        <f t="shared" si="385"/>
        <v>1.01</v>
      </c>
      <c r="BJ236">
        <f t="shared" si="385"/>
        <v>0.99250000000000005</v>
      </c>
      <c r="BK236">
        <f t="shared" si="385"/>
        <v>1.01</v>
      </c>
      <c r="BL236">
        <f t="shared" si="385"/>
        <v>0.99250000000000005</v>
      </c>
      <c r="BM236">
        <f t="shared" si="385"/>
        <v>1.01</v>
      </c>
      <c r="BN236">
        <f t="shared" si="385"/>
        <v>1.0175000000000001</v>
      </c>
      <c r="BO236">
        <f t="shared" si="385"/>
        <v>1.01</v>
      </c>
      <c r="BP236">
        <f t="shared" si="385"/>
        <v>1.01</v>
      </c>
      <c r="BQ236">
        <f t="shared" ref="BQ236:CZ236" si="386">BQ235</f>
        <v>1.0175000000000001</v>
      </c>
      <c r="BR236">
        <f t="shared" si="386"/>
        <v>1.01</v>
      </c>
      <c r="BS236">
        <f t="shared" si="386"/>
        <v>1.01</v>
      </c>
      <c r="BT236">
        <f t="shared" si="386"/>
        <v>1.01</v>
      </c>
      <c r="BU236">
        <f t="shared" si="386"/>
        <v>1.01</v>
      </c>
      <c r="BV236">
        <f t="shared" si="386"/>
        <v>1.01</v>
      </c>
      <c r="BW236">
        <f t="shared" si="386"/>
        <v>1.0175000000000001</v>
      </c>
      <c r="BX236">
        <f t="shared" si="386"/>
        <v>1.01</v>
      </c>
      <c r="BY236">
        <f t="shared" si="386"/>
        <v>1.01</v>
      </c>
      <c r="BZ236">
        <f t="shared" si="386"/>
        <v>1.01</v>
      </c>
      <c r="CA236">
        <f t="shared" si="386"/>
        <v>1.01</v>
      </c>
      <c r="CB236">
        <f t="shared" si="386"/>
        <v>1.01</v>
      </c>
      <c r="CC236">
        <f t="shared" si="386"/>
        <v>1.01</v>
      </c>
      <c r="CD236">
        <f t="shared" si="386"/>
        <v>1.01</v>
      </c>
      <c r="CE236">
        <f t="shared" si="386"/>
        <v>1.01</v>
      </c>
      <c r="CF236">
        <f t="shared" si="386"/>
        <v>0.99250000000000005</v>
      </c>
      <c r="CG236">
        <f t="shared" si="386"/>
        <v>0.99250000000000005</v>
      </c>
      <c r="CH236">
        <f t="shared" si="386"/>
        <v>1.01</v>
      </c>
      <c r="CI236">
        <f t="shared" si="386"/>
        <v>1.0175000000000001</v>
      </c>
      <c r="CJ236">
        <f t="shared" si="386"/>
        <v>1.01</v>
      </c>
      <c r="CK236">
        <f t="shared" si="386"/>
        <v>1.01</v>
      </c>
      <c r="CL236">
        <f t="shared" si="386"/>
        <v>1.01</v>
      </c>
      <c r="CM236">
        <f t="shared" si="386"/>
        <v>1.0175000000000001</v>
      </c>
      <c r="CN236">
        <f t="shared" si="386"/>
        <v>1.01</v>
      </c>
      <c r="CO236">
        <f t="shared" si="386"/>
        <v>1.01</v>
      </c>
      <c r="CP236">
        <f t="shared" si="386"/>
        <v>1.01</v>
      </c>
      <c r="CQ236">
        <f t="shared" si="386"/>
        <v>1.01</v>
      </c>
      <c r="CR236">
        <f t="shared" si="386"/>
        <v>1.01</v>
      </c>
      <c r="CS236">
        <f t="shared" si="386"/>
        <v>1.01</v>
      </c>
      <c r="CT236">
        <f t="shared" si="386"/>
        <v>1.01</v>
      </c>
      <c r="CU236">
        <f t="shared" si="386"/>
        <v>1.01</v>
      </c>
      <c r="CV236">
        <f t="shared" si="386"/>
        <v>1.01</v>
      </c>
      <c r="CW236">
        <f t="shared" si="386"/>
        <v>1.01</v>
      </c>
      <c r="CX236">
        <f t="shared" si="386"/>
        <v>1.01</v>
      </c>
      <c r="CY236">
        <f t="shared" si="386"/>
        <v>1.01</v>
      </c>
      <c r="CZ236">
        <f t="shared" si="386"/>
        <v>1.0175000000000001</v>
      </c>
    </row>
    <row r="237" spans="4:104" x14ac:dyDescent="0.25">
      <c r="D237">
        <v>113</v>
      </c>
      <c r="E237">
        <f t="shared" ref="E237" si="387">E235</f>
        <v>1.0175000000000001</v>
      </c>
      <c r="F237">
        <f t="shared" ref="F237:BQ237" si="388">F235</f>
        <v>1.01</v>
      </c>
      <c r="G237">
        <f t="shared" si="388"/>
        <v>1.01</v>
      </c>
      <c r="H237">
        <f t="shared" si="388"/>
        <v>0.99250000000000005</v>
      </c>
      <c r="I237">
        <f t="shared" si="388"/>
        <v>1.01</v>
      </c>
      <c r="J237">
        <f t="shared" si="388"/>
        <v>1.01</v>
      </c>
      <c r="K237">
        <f t="shared" si="388"/>
        <v>1.01</v>
      </c>
      <c r="L237">
        <f t="shared" si="388"/>
        <v>1.01</v>
      </c>
      <c r="M237">
        <f t="shared" si="388"/>
        <v>1.01</v>
      </c>
      <c r="N237">
        <f t="shared" si="388"/>
        <v>1.01</v>
      </c>
      <c r="O237">
        <f t="shared" si="388"/>
        <v>1.01</v>
      </c>
      <c r="P237">
        <f t="shared" si="388"/>
        <v>1.01</v>
      </c>
      <c r="Q237">
        <f t="shared" si="388"/>
        <v>1.01</v>
      </c>
      <c r="R237">
        <f t="shared" si="388"/>
        <v>1.01</v>
      </c>
      <c r="S237">
        <f t="shared" si="388"/>
        <v>1.01</v>
      </c>
      <c r="T237">
        <f t="shared" si="388"/>
        <v>1.01</v>
      </c>
      <c r="U237">
        <f t="shared" si="388"/>
        <v>1.01</v>
      </c>
      <c r="V237">
        <f t="shared" si="388"/>
        <v>1.0175000000000001</v>
      </c>
      <c r="W237">
        <f t="shared" si="388"/>
        <v>1.01</v>
      </c>
      <c r="X237">
        <f t="shared" si="388"/>
        <v>0.99250000000000005</v>
      </c>
      <c r="Y237">
        <f t="shared" si="388"/>
        <v>0.99250000000000005</v>
      </c>
      <c r="Z237">
        <f t="shared" si="388"/>
        <v>1.01</v>
      </c>
      <c r="AA237">
        <f t="shared" si="388"/>
        <v>1.01</v>
      </c>
      <c r="AB237">
        <f t="shared" si="388"/>
        <v>1.01</v>
      </c>
      <c r="AC237">
        <f t="shared" si="388"/>
        <v>1.01</v>
      </c>
      <c r="AD237">
        <f t="shared" si="388"/>
        <v>1.01</v>
      </c>
      <c r="AE237">
        <f t="shared" si="388"/>
        <v>1.0175000000000001</v>
      </c>
      <c r="AF237">
        <f t="shared" si="388"/>
        <v>1.01</v>
      </c>
      <c r="AG237">
        <f t="shared" si="388"/>
        <v>0.99250000000000005</v>
      </c>
      <c r="AH237">
        <f t="shared" si="388"/>
        <v>1.01</v>
      </c>
      <c r="AI237">
        <f t="shared" si="388"/>
        <v>1.01</v>
      </c>
      <c r="AJ237">
        <f t="shared" si="388"/>
        <v>1.01</v>
      </c>
      <c r="AK237">
        <f t="shared" si="388"/>
        <v>1.01</v>
      </c>
      <c r="AL237">
        <f t="shared" si="388"/>
        <v>1.01</v>
      </c>
      <c r="AM237">
        <f t="shared" si="388"/>
        <v>1.0175000000000001</v>
      </c>
      <c r="AN237">
        <f t="shared" si="388"/>
        <v>1.01</v>
      </c>
      <c r="AO237">
        <f t="shared" si="388"/>
        <v>0.99250000000000005</v>
      </c>
      <c r="AP237">
        <f t="shared" si="388"/>
        <v>1.01</v>
      </c>
      <c r="AQ237">
        <f t="shared" si="388"/>
        <v>1.01</v>
      </c>
      <c r="AR237">
        <f t="shared" si="388"/>
        <v>1.0175000000000001</v>
      </c>
      <c r="AS237">
        <f t="shared" si="388"/>
        <v>1.01</v>
      </c>
      <c r="AT237">
        <f t="shared" si="388"/>
        <v>1.01</v>
      </c>
      <c r="AU237">
        <f t="shared" si="388"/>
        <v>1.01</v>
      </c>
      <c r="AV237">
        <f t="shared" si="388"/>
        <v>1.01</v>
      </c>
      <c r="AW237">
        <f t="shared" si="388"/>
        <v>1.01</v>
      </c>
      <c r="AX237">
        <f t="shared" si="388"/>
        <v>1.01</v>
      </c>
      <c r="AY237">
        <f t="shared" si="388"/>
        <v>1.01</v>
      </c>
      <c r="AZ237">
        <f t="shared" si="388"/>
        <v>1.0175000000000001</v>
      </c>
      <c r="BA237">
        <f t="shared" si="388"/>
        <v>1.01</v>
      </c>
      <c r="BB237">
        <f t="shared" si="388"/>
        <v>1.01</v>
      </c>
      <c r="BC237">
        <f t="shared" si="388"/>
        <v>1.01</v>
      </c>
      <c r="BD237">
        <f t="shared" si="388"/>
        <v>1.01</v>
      </c>
      <c r="BE237">
        <f t="shared" si="388"/>
        <v>1.01</v>
      </c>
      <c r="BF237">
        <f t="shared" si="388"/>
        <v>1.01</v>
      </c>
      <c r="BG237">
        <f t="shared" si="388"/>
        <v>1.01</v>
      </c>
      <c r="BH237">
        <f t="shared" si="388"/>
        <v>1.01</v>
      </c>
      <c r="BI237">
        <f t="shared" si="388"/>
        <v>1.01</v>
      </c>
      <c r="BJ237">
        <f t="shared" si="388"/>
        <v>0.99250000000000005</v>
      </c>
      <c r="BK237">
        <f t="shared" si="388"/>
        <v>1.01</v>
      </c>
      <c r="BL237">
        <f t="shared" si="388"/>
        <v>0.99250000000000005</v>
      </c>
      <c r="BM237">
        <f t="shared" si="388"/>
        <v>1.01</v>
      </c>
      <c r="BN237">
        <f t="shared" si="388"/>
        <v>1.0175000000000001</v>
      </c>
      <c r="BO237">
        <f t="shared" si="388"/>
        <v>1.01</v>
      </c>
      <c r="BP237">
        <f t="shared" si="388"/>
        <v>1.01</v>
      </c>
      <c r="BQ237">
        <f t="shared" si="388"/>
        <v>1.0175000000000001</v>
      </c>
      <c r="BR237">
        <f t="shared" ref="BR237:CZ237" si="389">BR235</f>
        <v>1.01</v>
      </c>
      <c r="BS237">
        <f t="shared" si="389"/>
        <v>1.01</v>
      </c>
      <c r="BT237">
        <f t="shared" si="389"/>
        <v>1.01</v>
      </c>
      <c r="BU237">
        <f t="shared" si="389"/>
        <v>1.01</v>
      </c>
      <c r="BV237">
        <f t="shared" si="389"/>
        <v>1.01</v>
      </c>
      <c r="BW237">
        <f t="shared" si="389"/>
        <v>1.0175000000000001</v>
      </c>
      <c r="BX237">
        <f t="shared" si="389"/>
        <v>1.01</v>
      </c>
      <c r="BY237">
        <f t="shared" si="389"/>
        <v>1.01</v>
      </c>
      <c r="BZ237">
        <f t="shared" si="389"/>
        <v>1.01</v>
      </c>
      <c r="CA237">
        <f t="shared" si="389"/>
        <v>1.01</v>
      </c>
      <c r="CB237">
        <f t="shared" si="389"/>
        <v>1.01</v>
      </c>
      <c r="CC237">
        <f t="shared" si="389"/>
        <v>1.01</v>
      </c>
      <c r="CD237">
        <f t="shared" si="389"/>
        <v>1.01</v>
      </c>
      <c r="CE237">
        <f t="shared" si="389"/>
        <v>1.01</v>
      </c>
      <c r="CF237">
        <f t="shared" si="389"/>
        <v>0.99250000000000005</v>
      </c>
      <c r="CG237">
        <f t="shared" si="389"/>
        <v>0.99250000000000005</v>
      </c>
      <c r="CH237">
        <f t="shared" si="389"/>
        <v>1.01</v>
      </c>
      <c r="CI237">
        <f t="shared" si="389"/>
        <v>1.0175000000000001</v>
      </c>
      <c r="CJ237">
        <f t="shared" si="389"/>
        <v>1.01</v>
      </c>
      <c r="CK237">
        <f t="shared" si="389"/>
        <v>1.01</v>
      </c>
      <c r="CL237">
        <f t="shared" si="389"/>
        <v>1.01</v>
      </c>
      <c r="CM237">
        <f t="shared" si="389"/>
        <v>1.0175000000000001</v>
      </c>
      <c r="CN237">
        <f t="shared" si="389"/>
        <v>1.01</v>
      </c>
      <c r="CO237">
        <f t="shared" si="389"/>
        <v>1.01</v>
      </c>
      <c r="CP237">
        <f t="shared" si="389"/>
        <v>1.01</v>
      </c>
      <c r="CQ237">
        <f t="shared" si="389"/>
        <v>1.01</v>
      </c>
      <c r="CR237">
        <f t="shared" si="389"/>
        <v>1.01</v>
      </c>
      <c r="CS237">
        <f t="shared" si="389"/>
        <v>1.01</v>
      </c>
      <c r="CT237">
        <f t="shared" si="389"/>
        <v>1.01</v>
      </c>
      <c r="CU237">
        <f t="shared" si="389"/>
        <v>1.01</v>
      </c>
      <c r="CV237">
        <f t="shared" si="389"/>
        <v>1.01</v>
      </c>
      <c r="CW237">
        <f t="shared" si="389"/>
        <v>1.01</v>
      </c>
      <c r="CX237">
        <f t="shared" si="389"/>
        <v>1.01</v>
      </c>
      <c r="CY237">
        <f t="shared" si="389"/>
        <v>1.01</v>
      </c>
      <c r="CZ237">
        <f t="shared" si="389"/>
        <v>1.0175000000000001</v>
      </c>
    </row>
    <row r="238" spans="4:104" x14ac:dyDescent="0.25">
      <c r="D238">
        <v>114</v>
      </c>
      <c r="E238" cm="1">
        <f t="array" ref="E238">marketImpact()/12 + 1</f>
        <v>1.01</v>
      </c>
      <c r="F238" cm="1">
        <f t="array" ref="F238">marketImpact()/12 + 1</f>
        <v>1.0175000000000001</v>
      </c>
      <c r="G238" cm="1">
        <f t="array" ref="G238">marketImpact()/12 + 1</f>
        <v>1.01</v>
      </c>
      <c r="H238" cm="1">
        <f t="array" ref="H238">marketImpact()/12 + 1</f>
        <v>1.0175000000000001</v>
      </c>
      <c r="I238" cm="1">
        <f t="array" ref="I238">marketImpact()/12 + 1</f>
        <v>1.01</v>
      </c>
      <c r="J238" cm="1">
        <f t="array" ref="J238">marketImpact()/12 + 1</f>
        <v>1.01</v>
      </c>
      <c r="K238" cm="1">
        <f t="array" ref="K238">marketImpact()/12 + 1</f>
        <v>1.01</v>
      </c>
      <c r="L238" cm="1">
        <f t="array" ref="L238">marketImpact()/12 + 1</f>
        <v>1.0175000000000001</v>
      </c>
      <c r="M238" cm="1">
        <f t="array" ref="M238">marketImpact()/12 + 1</f>
        <v>1.01</v>
      </c>
      <c r="N238" cm="1">
        <f t="array" ref="N238">marketImpact()/12 + 1</f>
        <v>1.01</v>
      </c>
      <c r="O238" cm="1">
        <f t="array" ref="O238">marketImpact()/12 + 1</f>
        <v>1.0175000000000001</v>
      </c>
      <c r="P238" cm="1">
        <f t="array" ref="P238">marketImpact()/12 + 1</f>
        <v>1.01</v>
      </c>
      <c r="Q238" cm="1">
        <f t="array" ref="Q238">marketImpact()/12 + 1</f>
        <v>1.01</v>
      </c>
      <c r="R238" cm="1">
        <f t="array" ref="R238">marketImpact()/12 + 1</f>
        <v>1.0175000000000001</v>
      </c>
      <c r="S238" cm="1">
        <f t="array" ref="S238">marketImpact()/12 + 1</f>
        <v>1.01</v>
      </c>
      <c r="T238" cm="1">
        <f t="array" ref="T238">marketImpact()/12 + 1</f>
        <v>1.01</v>
      </c>
      <c r="U238" cm="1">
        <f t="array" ref="U238">marketImpact()/12 + 1</f>
        <v>1.01</v>
      </c>
      <c r="V238" cm="1">
        <f t="array" ref="V238">marketImpact()/12 + 1</f>
        <v>1.01</v>
      </c>
      <c r="W238" cm="1">
        <f t="array" ref="W238">marketImpact()/12 + 1</f>
        <v>0.99250000000000005</v>
      </c>
      <c r="X238" cm="1">
        <f t="array" ref="X238">marketImpact()/12 + 1</f>
        <v>1.0175000000000001</v>
      </c>
      <c r="Y238" cm="1">
        <f t="array" ref="Y238">marketImpact()/12 + 1</f>
        <v>1.01</v>
      </c>
      <c r="Z238" cm="1">
        <f t="array" ref="Z238">marketImpact()/12 + 1</f>
        <v>1.01</v>
      </c>
      <c r="AA238" cm="1">
        <f t="array" ref="AA238">marketImpact()/12 + 1</f>
        <v>1.0175000000000001</v>
      </c>
      <c r="AB238" cm="1">
        <f t="array" ref="AB238">marketImpact()/12 + 1</f>
        <v>1.0175000000000001</v>
      </c>
      <c r="AC238" cm="1">
        <f t="array" ref="AC238">marketImpact()/12 + 1</f>
        <v>1.01</v>
      </c>
      <c r="AD238" cm="1">
        <f t="array" ref="AD238">marketImpact()/12 + 1</f>
        <v>1.01</v>
      </c>
      <c r="AE238" cm="1">
        <f t="array" ref="AE238">marketImpact()/12 + 1</f>
        <v>1.0175000000000001</v>
      </c>
      <c r="AF238" cm="1">
        <f t="array" ref="AF238">marketImpact()/12 + 1</f>
        <v>1.0175000000000001</v>
      </c>
      <c r="AG238" cm="1">
        <f t="array" ref="AG238">marketImpact()/12 + 1</f>
        <v>1.01</v>
      </c>
      <c r="AH238" cm="1">
        <f t="array" ref="AH238">marketImpact()/12 + 1</f>
        <v>1.01</v>
      </c>
      <c r="AI238" cm="1">
        <f t="array" ref="AI238">marketImpact()/12 + 1</f>
        <v>1.01</v>
      </c>
      <c r="AJ238" cm="1">
        <f t="array" ref="AJ238">marketImpact()/12 + 1</f>
        <v>1.0175000000000001</v>
      </c>
      <c r="AK238" cm="1">
        <f t="array" ref="AK238">marketImpact()/12 + 1</f>
        <v>1.01</v>
      </c>
      <c r="AL238" cm="1">
        <f t="array" ref="AL238">marketImpact()/12 + 1</f>
        <v>1.01</v>
      </c>
      <c r="AM238" cm="1">
        <f t="array" ref="AM238">marketImpact()/12 + 1</f>
        <v>1.01</v>
      </c>
      <c r="AN238" cm="1">
        <f t="array" ref="AN238">marketImpact()/12 + 1</f>
        <v>1.01</v>
      </c>
      <c r="AO238" cm="1">
        <f t="array" ref="AO238">marketImpact()/12 + 1</f>
        <v>1.01</v>
      </c>
      <c r="AP238" cm="1">
        <f t="array" ref="AP238">marketImpact()/12 + 1</f>
        <v>1.01</v>
      </c>
      <c r="AQ238" cm="1">
        <f t="array" ref="AQ238">marketImpact()/12 + 1</f>
        <v>0.99250000000000005</v>
      </c>
      <c r="AR238" cm="1">
        <f t="array" ref="AR238">marketImpact()/12 + 1</f>
        <v>1.01</v>
      </c>
      <c r="AS238" cm="1">
        <f t="array" ref="AS238">marketImpact()/12 + 1</f>
        <v>1.01</v>
      </c>
      <c r="AT238" cm="1">
        <f t="array" ref="AT238">marketImpact()/12 + 1</f>
        <v>1.0175000000000001</v>
      </c>
      <c r="AU238" cm="1">
        <f t="array" ref="AU238">marketImpact()/12 + 1</f>
        <v>0.99250000000000005</v>
      </c>
      <c r="AV238" cm="1">
        <f t="array" ref="AV238">marketImpact()/12 + 1</f>
        <v>1.01</v>
      </c>
      <c r="AW238" cm="1">
        <f t="array" ref="AW238">marketImpact()/12 + 1</f>
        <v>1.01</v>
      </c>
      <c r="AX238" cm="1">
        <f t="array" ref="AX238">marketImpact()/12 + 1</f>
        <v>1.01</v>
      </c>
      <c r="AY238" cm="1">
        <f t="array" ref="AY238">marketImpact()/12 + 1</f>
        <v>1.01</v>
      </c>
      <c r="AZ238" cm="1">
        <f t="array" ref="AZ238">marketImpact()/12 + 1</f>
        <v>1.01</v>
      </c>
      <c r="BA238" cm="1">
        <f t="array" ref="BA238">marketImpact()/12 + 1</f>
        <v>1.01</v>
      </c>
      <c r="BB238" cm="1">
        <f t="array" ref="BB238">marketImpact()/12 + 1</f>
        <v>1.01</v>
      </c>
      <c r="BC238" cm="1">
        <f t="array" ref="BC238">marketImpact()/12 + 1</f>
        <v>1.01</v>
      </c>
      <c r="BD238" cm="1">
        <f t="array" ref="BD238">marketImpact()/12 + 1</f>
        <v>1.01</v>
      </c>
      <c r="BE238" cm="1">
        <f t="array" ref="BE238">marketImpact()/12 + 1</f>
        <v>1.01</v>
      </c>
      <c r="BF238" cm="1">
        <f t="array" ref="BF238">marketImpact()/12 + 1</f>
        <v>1.0175000000000001</v>
      </c>
      <c r="BG238" cm="1">
        <f t="array" ref="BG238">marketImpact()/12 + 1</f>
        <v>1.01</v>
      </c>
      <c r="BH238" cm="1">
        <f t="array" ref="BH238">marketImpact()/12 + 1</f>
        <v>1.01</v>
      </c>
      <c r="BI238" cm="1">
        <f t="array" ref="BI238">marketImpact()/12 + 1</f>
        <v>1.01</v>
      </c>
      <c r="BJ238" cm="1">
        <f t="array" ref="BJ238">marketImpact()/12 + 1</f>
        <v>1.01</v>
      </c>
      <c r="BK238" cm="1">
        <f t="array" ref="BK238">marketImpact()/12 + 1</f>
        <v>1.01</v>
      </c>
      <c r="BL238" cm="1">
        <f t="array" ref="BL238">marketImpact()/12 + 1</f>
        <v>1.01</v>
      </c>
      <c r="BM238" cm="1">
        <f t="array" ref="BM238">marketImpact()/12 + 1</f>
        <v>1.0175000000000001</v>
      </c>
      <c r="BN238" cm="1">
        <f t="array" ref="BN238">marketImpact()/12 + 1</f>
        <v>1.0175000000000001</v>
      </c>
      <c r="BO238" cm="1">
        <f t="array" ref="BO238">marketImpact()/12 + 1</f>
        <v>1.01</v>
      </c>
      <c r="BP238" cm="1">
        <f t="array" ref="BP238">marketImpact()/12 + 1</f>
        <v>1.01</v>
      </c>
      <c r="BQ238" cm="1">
        <f t="array" ref="BQ238">marketImpact()/12 + 1</f>
        <v>1.0175000000000001</v>
      </c>
      <c r="BR238" cm="1">
        <f t="array" ref="BR238">marketImpact()/12 + 1</f>
        <v>1.01</v>
      </c>
      <c r="BS238" cm="1">
        <f t="array" ref="BS238">marketImpact()/12 + 1</f>
        <v>1.01</v>
      </c>
      <c r="BT238" cm="1">
        <f t="array" ref="BT238">marketImpact()/12 + 1</f>
        <v>1.01</v>
      </c>
      <c r="BU238" cm="1">
        <f t="array" ref="BU238">marketImpact()/12 + 1</f>
        <v>1.01</v>
      </c>
      <c r="BV238" cm="1">
        <f t="array" ref="BV238">marketImpact()/12 + 1</f>
        <v>1.01</v>
      </c>
      <c r="BW238" cm="1">
        <f t="array" ref="BW238">marketImpact()/12 + 1</f>
        <v>1.01</v>
      </c>
      <c r="BX238" cm="1">
        <f t="array" ref="BX238">marketImpact()/12 + 1</f>
        <v>1.01</v>
      </c>
      <c r="BY238" cm="1">
        <f t="array" ref="BY238">marketImpact()/12 + 1</f>
        <v>1.01</v>
      </c>
      <c r="BZ238" cm="1">
        <f t="array" ref="BZ238">marketImpact()/12 + 1</f>
        <v>1.01</v>
      </c>
      <c r="CA238" cm="1">
        <f t="array" ref="CA238">marketImpact()/12 + 1</f>
        <v>1.01</v>
      </c>
      <c r="CB238" cm="1">
        <f t="array" ref="CB238">marketImpact()/12 + 1</f>
        <v>1.01</v>
      </c>
      <c r="CC238" cm="1">
        <f t="array" ref="CC238">marketImpact()/12 + 1</f>
        <v>1.01</v>
      </c>
      <c r="CD238" cm="1">
        <f t="array" ref="CD238">marketImpact()/12 + 1</f>
        <v>1.01</v>
      </c>
      <c r="CE238" cm="1">
        <f t="array" ref="CE238">marketImpact()/12 + 1</f>
        <v>1.01</v>
      </c>
      <c r="CF238" cm="1">
        <f t="array" ref="CF238">marketImpact()/12 + 1</f>
        <v>1.01</v>
      </c>
      <c r="CG238" cm="1">
        <f t="array" ref="CG238">marketImpact()/12 + 1</f>
        <v>1.01</v>
      </c>
      <c r="CH238" cm="1">
        <f t="array" ref="CH238">marketImpact()/12 + 1</f>
        <v>1.01</v>
      </c>
      <c r="CI238" cm="1">
        <f t="array" ref="CI238">marketImpact()/12 + 1</f>
        <v>1.01</v>
      </c>
      <c r="CJ238" cm="1">
        <f t="array" ref="CJ238">marketImpact()/12 + 1</f>
        <v>1.01</v>
      </c>
      <c r="CK238" cm="1">
        <f t="array" ref="CK238">marketImpact()/12 + 1</f>
        <v>1.01</v>
      </c>
      <c r="CL238" cm="1">
        <f t="array" ref="CL238">marketImpact()/12 + 1</f>
        <v>0.99250000000000005</v>
      </c>
      <c r="CM238" cm="1">
        <f t="array" ref="CM238">marketImpact()/12 + 1</f>
        <v>1.01</v>
      </c>
      <c r="CN238" cm="1">
        <f t="array" ref="CN238">marketImpact()/12 + 1</f>
        <v>1.01</v>
      </c>
      <c r="CO238" cm="1">
        <f t="array" ref="CO238">marketImpact()/12 + 1</f>
        <v>1.0175000000000001</v>
      </c>
      <c r="CP238" cm="1">
        <f t="array" ref="CP238">marketImpact()/12 + 1</f>
        <v>1.0175000000000001</v>
      </c>
      <c r="CQ238" cm="1">
        <f t="array" ref="CQ238">marketImpact()/12 + 1</f>
        <v>1.01</v>
      </c>
      <c r="CR238" cm="1">
        <f t="array" ref="CR238">marketImpact()/12 + 1</f>
        <v>0.99250000000000005</v>
      </c>
      <c r="CS238" cm="1">
        <f t="array" ref="CS238">marketImpact()/12 + 1</f>
        <v>1.01</v>
      </c>
      <c r="CT238" cm="1">
        <f t="array" ref="CT238">marketImpact()/12 + 1</f>
        <v>1.0175000000000001</v>
      </c>
      <c r="CU238" cm="1">
        <f t="array" ref="CU238">marketImpact()/12 + 1</f>
        <v>1.01</v>
      </c>
      <c r="CV238" cm="1">
        <f t="array" ref="CV238">marketImpact()/12 + 1</f>
        <v>1.0175000000000001</v>
      </c>
      <c r="CW238" cm="1">
        <f t="array" ref="CW238">marketImpact()/12 + 1</f>
        <v>1.01</v>
      </c>
      <c r="CX238" cm="1">
        <f t="array" ref="CX238">marketImpact()/12 + 1</f>
        <v>1.01</v>
      </c>
      <c r="CY238" cm="1">
        <f t="array" ref="CY238">marketImpact()/12 + 1</f>
        <v>1.01</v>
      </c>
      <c r="CZ238" cm="1">
        <f t="array" ref="CZ238">marketImpact()/12 + 1</f>
        <v>1.0175000000000001</v>
      </c>
    </row>
    <row r="239" spans="4:104" x14ac:dyDescent="0.25">
      <c r="D239">
        <v>115</v>
      </c>
      <c r="E239">
        <f t="shared" ref="E239:BP239" si="390">E238</f>
        <v>1.01</v>
      </c>
      <c r="F239">
        <f t="shared" si="390"/>
        <v>1.0175000000000001</v>
      </c>
      <c r="G239">
        <f t="shared" si="390"/>
        <v>1.01</v>
      </c>
      <c r="H239">
        <f t="shared" si="390"/>
        <v>1.0175000000000001</v>
      </c>
      <c r="I239">
        <f t="shared" si="390"/>
        <v>1.01</v>
      </c>
      <c r="J239">
        <f t="shared" si="390"/>
        <v>1.01</v>
      </c>
      <c r="K239">
        <f t="shared" si="390"/>
        <v>1.01</v>
      </c>
      <c r="L239">
        <f t="shared" si="390"/>
        <v>1.0175000000000001</v>
      </c>
      <c r="M239">
        <f t="shared" si="390"/>
        <v>1.01</v>
      </c>
      <c r="N239">
        <f t="shared" si="390"/>
        <v>1.01</v>
      </c>
      <c r="O239">
        <f t="shared" si="390"/>
        <v>1.0175000000000001</v>
      </c>
      <c r="P239">
        <f t="shared" si="390"/>
        <v>1.01</v>
      </c>
      <c r="Q239">
        <f t="shared" si="390"/>
        <v>1.01</v>
      </c>
      <c r="R239">
        <f t="shared" si="390"/>
        <v>1.0175000000000001</v>
      </c>
      <c r="S239">
        <f t="shared" si="390"/>
        <v>1.01</v>
      </c>
      <c r="T239">
        <f t="shared" si="390"/>
        <v>1.01</v>
      </c>
      <c r="U239">
        <f t="shared" si="390"/>
        <v>1.01</v>
      </c>
      <c r="V239">
        <f t="shared" si="390"/>
        <v>1.01</v>
      </c>
      <c r="W239">
        <f t="shared" si="390"/>
        <v>0.99250000000000005</v>
      </c>
      <c r="X239">
        <f t="shared" si="390"/>
        <v>1.0175000000000001</v>
      </c>
      <c r="Y239">
        <f t="shared" si="390"/>
        <v>1.01</v>
      </c>
      <c r="Z239">
        <f t="shared" si="390"/>
        <v>1.01</v>
      </c>
      <c r="AA239">
        <f t="shared" si="390"/>
        <v>1.0175000000000001</v>
      </c>
      <c r="AB239">
        <f t="shared" si="390"/>
        <v>1.0175000000000001</v>
      </c>
      <c r="AC239">
        <f t="shared" si="390"/>
        <v>1.01</v>
      </c>
      <c r="AD239">
        <f t="shared" si="390"/>
        <v>1.01</v>
      </c>
      <c r="AE239">
        <f t="shared" si="390"/>
        <v>1.0175000000000001</v>
      </c>
      <c r="AF239">
        <f t="shared" si="390"/>
        <v>1.0175000000000001</v>
      </c>
      <c r="AG239">
        <f t="shared" si="390"/>
        <v>1.01</v>
      </c>
      <c r="AH239">
        <f t="shared" si="390"/>
        <v>1.01</v>
      </c>
      <c r="AI239">
        <f t="shared" si="390"/>
        <v>1.01</v>
      </c>
      <c r="AJ239">
        <f t="shared" si="390"/>
        <v>1.0175000000000001</v>
      </c>
      <c r="AK239">
        <f t="shared" si="390"/>
        <v>1.01</v>
      </c>
      <c r="AL239">
        <f t="shared" si="390"/>
        <v>1.01</v>
      </c>
      <c r="AM239">
        <f t="shared" si="390"/>
        <v>1.01</v>
      </c>
      <c r="AN239">
        <f t="shared" si="390"/>
        <v>1.01</v>
      </c>
      <c r="AO239">
        <f t="shared" si="390"/>
        <v>1.01</v>
      </c>
      <c r="AP239">
        <f t="shared" si="390"/>
        <v>1.01</v>
      </c>
      <c r="AQ239">
        <f t="shared" si="390"/>
        <v>0.99250000000000005</v>
      </c>
      <c r="AR239">
        <f t="shared" si="390"/>
        <v>1.01</v>
      </c>
      <c r="AS239">
        <f t="shared" si="390"/>
        <v>1.01</v>
      </c>
      <c r="AT239">
        <f t="shared" si="390"/>
        <v>1.0175000000000001</v>
      </c>
      <c r="AU239">
        <f t="shared" si="390"/>
        <v>0.99250000000000005</v>
      </c>
      <c r="AV239">
        <f t="shared" si="390"/>
        <v>1.01</v>
      </c>
      <c r="AW239">
        <f t="shared" si="390"/>
        <v>1.01</v>
      </c>
      <c r="AX239">
        <f t="shared" si="390"/>
        <v>1.01</v>
      </c>
      <c r="AY239">
        <f t="shared" si="390"/>
        <v>1.01</v>
      </c>
      <c r="AZ239">
        <f t="shared" si="390"/>
        <v>1.01</v>
      </c>
      <c r="BA239">
        <f t="shared" si="390"/>
        <v>1.01</v>
      </c>
      <c r="BB239">
        <f t="shared" si="390"/>
        <v>1.01</v>
      </c>
      <c r="BC239">
        <f t="shared" si="390"/>
        <v>1.01</v>
      </c>
      <c r="BD239">
        <f t="shared" si="390"/>
        <v>1.01</v>
      </c>
      <c r="BE239">
        <f t="shared" si="390"/>
        <v>1.01</v>
      </c>
      <c r="BF239">
        <f t="shared" si="390"/>
        <v>1.0175000000000001</v>
      </c>
      <c r="BG239">
        <f t="shared" si="390"/>
        <v>1.01</v>
      </c>
      <c r="BH239">
        <f t="shared" si="390"/>
        <v>1.01</v>
      </c>
      <c r="BI239">
        <f t="shared" si="390"/>
        <v>1.01</v>
      </c>
      <c r="BJ239">
        <f t="shared" si="390"/>
        <v>1.01</v>
      </c>
      <c r="BK239">
        <f t="shared" si="390"/>
        <v>1.01</v>
      </c>
      <c r="BL239">
        <f t="shared" si="390"/>
        <v>1.01</v>
      </c>
      <c r="BM239">
        <f t="shared" si="390"/>
        <v>1.0175000000000001</v>
      </c>
      <c r="BN239">
        <f t="shared" si="390"/>
        <v>1.0175000000000001</v>
      </c>
      <c r="BO239">
        <f t="shared" si="390"/>
        <v>1.01</v>
      </c>
      <c r="BP239">
        <f t="shared" si="390"/>
        <v>1.01</v>
      </c>
      <c r="BQ239">
        <f t="shared" ref="BQ239:CZ239" si="391">BQ238</f>
        <v>1.0175000000000001</v>
      </c>
      <c r="BR239">
        <f t="shared" si="391"/>
        <v>1.01</v>
      </c>
      <c r="BS239">
        <f t="shared" si="391"/>
        <v>1.01</v>
      </c>
      <c r="BT239">
        <f t="shared" si="391"/>
        <v>1.01</v>
      </c>
      <c r="BU239">
        <f t="shared" si="391"/>
        <v>1.01</v>
      </c>
      <c r="BV239">
        <f t="shared" si="391"/>
        <v>1.01</v>
      </c>
      <c r="BW239">
        <f t="shared" si="391"/>
        <v>1.01</v>
      </c>
      <c r="BX239">
        <f t="shared" si="391"/>
        <v>1.01</v>
      </c>
      <c r="BY239">
        <f t="shared" si="391"/>
        <v>1.01</v>
      </c>
      <c r="BZ239">
        <f t="shared" si="391"/>
        <v>1.01</v>
      </c>
      <c r="CA239">
        <f t="shared" si="391"/>
        <v>1.01</v>
      </c>
      <c r="CB239">
        <f t="shared" si="391"/>
        <v>1.01</v>
      </c>
      <c r="CC239">
        <f t="shared" si="391"/>
        <v>1.01</v>
      </c>
      <c r="CD239">
        <f t="shared" si="391"/>
        <v>1.01</v>
      </c>
      <c r="CE239">
        <f t="shared" si="391"/>
        <v>1.01</v>
      </c>
      <c r="CF239">
        <f t="shared" si="391"/>
        <v>1.01</v>
      </c>
      <c r="CG239">
        <f t="shared" si="391"/>
        <v>1.01</v>
      </c>
      <c r="CH239">
        <f t="shared" si="391"/>
        <v>1.01</v>
      </c>
      <c r="CI239">
        <f t="shared" si="391"/>
        <v>1.01</v>
      </c>
      <c r="CJ239">
        <f t="shared" si="391"/>
        <v>1.01</v>
      </c>
      <c r="CK239">
        <f t="shared" si="391"/>
        <v>1.01</v>
      </c>
      <c r="CL239">
        <f t="shared" si="391"/>
        <v>0.99250000000000005</v>
      </c>
      <c r="CM239">
        <f t="shared" si="391"/>
        <v>1.01</v>
      </c>
      <c r="CN239">
        <f t="shared" si="391"/>
        <v>1.01</v>
      </c>
      <c r="CO239">
        <f t="shared" si="391"/>
        <v>1.0175000000000001</v>
      </c>
      <c r="CP239">
        <f t="shared" si="391"/>
        <v>1.0175000000000001</v>
      </c>
      <c r="CQ239">
        <f t="shared" si="391"/>
        <v>1.01</v>
      </c>
      <c r="CR239">
        <f t="shared" si="391"/>
        <v>0.99250000000000005</v>
      </c>
      <c r="CS239">
        <f t="shared" si="391"/>
        <v>1.01</v>
      </c>
      <c r="CT239">
        <f t="shared" si="391"/>
        <v>1.0175000000000001</v>
      </c>
      <c r="CU239">
        <f t="shared" si="391"/>
        <v>1.01</v>
      </c>
      <c r="CV239">
        <f t="shared" si="391"/>
        <v>1.0175000000000001</v>
      </c>
      <c r="CW239">
        <f t="shared" si="391"/>
        <v>1.01</v>
      </c>
      <c r="CX239">
        <f t="shared" si="391"/>
        <v>1.01</v>
      </c>
      <c r="CY239">
        <f t="shared" si="391"/>
        <v>1.01</v>
      </c>
      <c r="CZ239">
        <f t="shared" si="391"/>
        <v>1.0175000000000001</v>
      </c>
    </row>
    <row r="240" spans="4:104" x14ac:dyDescent="0.25">
      <c r="D240">
        <v>116</v>
      </c>
      <c r="E240">
        <f t="shared" ref="E240" si="392">E238</f>
        <v>1.01</v>
      </c>
      <c r="F240">
        <f t="shared" ref="F240:BQ240" si="393">F238</f>
        <v>1.0175000000000001</v>
      </c>
      <c r="G240">
        <f t="shared" si="393"/>
        <v>1.01</v>
      </c>
      <c r="H240">
        <f t="shared" si="393"/>
        <v>1.0175000000000001</v>
      </c>
      <c r="I240">
        <f t="shared" si="393"/>
        <v>1.01</v>
      </c>
      <c r="J240">
        <f t="shared" si="393"/>
        <v>1.01</v>
      </c>
      <c r="K240">
        <f t="shared" si="393"/>
        <v>1.01</v>
      </c>
      <c r="L240">
        <f t="shared" si="393"/>
        <v>1.0175000000000001</v>
      </c>
      <c r="M240">
        <f t="shared" si="393"/>
        <v>1.01</v>
      </c>
      <c r="N240">
        <f t="shared" si="393"/>
        <v>1.01</v>
      </c>
      <c r="O240">
        <f t="shared" si="393"/>
        <v>1.0175000000000001</v>
      </c>
      <c r="P240">
        <f t="shared" si="393"/>
        <v>1.01</v>
      </c>
      <c r="Q240">
        <f t="shared" si="393"/>
        <v>1.01</v>
      </c>
      <c r="R240">
        <f t="shared" si="393"/>
        <v>1.0175000000000001</v>
      </c>
      <c r="S240">
        <f t="shared" si="393"/>
        <v>1.01</v>
      </c>
      <c r="T240">
        <f t="shared" si="393"/>
        <v>1.01</v>
      </c>
      <c r="U240">
        <f t="shared" si="393"/>
        <v>1.01</v>
      </c>
      <c r="V240">
        <f t="shared" si="393"/>
        <v>1.01</v>
      </c>
      <c r="W240">
        <f t="shared" si="393"/>
        <v>0.99250000000000005</v>
      </c>
      <c r="X240">
        <f t="shared" si="393"/>
        <v>1.0175000000000001</v>
      </c>
      <c r="Y240">
        <f t="shared" si="393"/>
        <v>1.01</v>
      </c>
      <c r="Z240">
        <f t="shared" si="393"/>
        <v>1.01</v>
      </c>
      <c r="AA240">
        <f t="shared" si="393"/>
        <v>1.0175000000000001</v>
      </c>
      <c r="AB240">
        <f t="shared" si="393"/>
        <v>1.0175000000000001</v>
      </c>
      <c r="AC240">
        <f t="shared" si="393"/>
        <v>1.01</v>
      </c>
      <c r="AD240">
        <f t="shared" si="393"/>
        <v>1.01</v>
      </c>
      <c r="AE240">
        <f t="shared" si="393"/>
        <v>1.0175000000000001</v>
      </c>
      <c r="AF240">
        <f t="shared" si="393"/>
        <v>1.0175000000000001</v>
      </c>
      <c r="AG240">
        <f t="shared" si="393"/>
        <v>1.01</v>
      </c>
      <c r="AH240">
        <f t="shared" si="393"/>
        <v>1.01</v>
      </c>
      <c r="AI240">
        <f t="shared" si="393"/>
        <v>1.01</v>
      </c>
      <c r="AJ240">
        <f t="shared" si="393"/>
        <v>1.0175000000000001</v>
      </c>
      <c r="AK240">
        <f t="shared" si="393"/>
        <v>1.01</v>
      </c>
      <c r="AL240">
        <f t="shared" si="393"/>
        <v>1.01</v>
      </c>
      <c r="AM240">
        <f t="shared" si="393"/>
        <v>1.01</v>
      </c>
      <c r="AN240">
        <f t="shared" si="393"/>
        <v>1.01</v>
      </c>
      <c r="AO240">
        <f t="shared" si="393"/>
        <v>1.01</v>
      </c>
      <c r="AP240">
        <f t="shared" si="393"/>
        <v>1.01</v>
      </c>
      <c r="AQ240">
        <f t="shared" si="393"/>
        <v>0.99250000000000005</v>
      </c>
      <c r="AR240">
        <f t="shared" si="393"/>
        <v>1.01</v>
      </c>
      <c r="AS240">
        <f t="shared" si="393"/>
        <v>1.01</v>
      </c>
      <c r="AT240">
        <f t="shared" si="393"/>
        <v>1.0175000000000001</v>
      </c>
      <c r="AU240">
        <f t="shared" si="393"/>
        <v>0.99250000000000005</v>
      </c>
      <c r="AV240">
        <f t="shared" si="393"/>
        <v>1.01</v>
      </c>
      <c r="AW240">
        <f t="shared" si="393"/>
        <v>1.01</v>
      </c>
      <c r="AX240">
        <f t="shared" si="393"/>
        <v>1.01</v>
      </c>
      <c r="AY240">
        <f t="shared" si="393"/>
        <v>1.01</v>
      </c>
      <c r="AZ240">
        <f t="shared" si="393"/>
        <v>1.01</v>
      </c>
      <c r="BA240">
        <f t="shared" si="393"/>
        <v>1.01</v>
      </c>
      <c r="BB240">
        <f t="shared" si="393"/>
        <v>1.01</v>
      </c>
      <c r="BC240">
        <f t="shared" si="393"/>
        <v>1.01</v>
      </c>
      <c r="BD240">
        <f t="shared" si="393"/>
        <v>1.01</v>
      </c>
      <c r="BE240">
        <f t="shared" si="393"/>
        <v>1.01</v>
      </c>
      <c r="BF240">
        <f t="shared" si="393"/>
        <v>1.0175000000000001</v>
      </c>
      <c r="BG240">
        <f t="shared" si="393"/>
        <v>1.01</v>
      </c>
      <c r="BH240">
        <f t="shared" si="393"/>
        <v>1.01</v>
      </c>
      <c r="BI240">
        <f t="shared" si="393"/>
        <v>1.01</v>
      </c>
      <c r="BJ240">
        <f t="shared" si="393"/>
        <v>1.01</v>
      </c>
      <c r="BK240">
        <f t="shared" si="393"/>
        <v>1.01</v>
      </c>
      <c r="BL240">
        <f t="shared" si="393"/>
        <v>1.01</v>
      </c>
      <c r="BM240">
        <f t="shared" si="393"/>
        <v>1.0175000000000001</v>
      </c>
      <c r="BN240">
        <f t="shared" si="393"/>
        <v>1.0175000000000001</v>
      </c>
      <c r="BO240">
        <f t="shared" si="393"/>
        <v>1.01</v>
      </c>
      <c r="BP240">
        <f t="shared" si="393"/>
        <v>1.01</v>
      </c>
      <c r="BQ240">
        <f t="shared" si="393"/>
        <v>1.0175000000000001</v>
      </c>
      <c r="BR240">
        <f t="shared" ref="BR240:CZ240" si="394">BR238</f>
        <v>1.01</v>
      </c>
      <c r="BS240">
        <f t="shared" si="394"/>
        <v>1.01</v>
      </c>
      <c r="BT240">
        <f t="shared" si="394"/>
        <v>1.01</v>
      </c>
      <c r="BU240">
        <f t="shared" si="394"/>
        <v>1.01</v>
      </c>
      <c r="BV240">
        <f t="shared" si="394"/>
        <v>1.01</v>
      </c>
      <c r="BW240">
        <f t="shared" si="394"/>
        <v>1.01</v>
      </c>
      <c r="BX240">
        <f t="shared" si="394"/>
        <v>1.01</v>
      </c>
      <c r="BY240">
        <f t="shared" si="394"/>
        <v>1.01</v>
      </c>
      <c r="BZ240">
        <f t="shared" si="394"/>
        <v>1.01</v>
      </c>
      <c r="CA240">
        <f t="shared" si="394"/>
        <v>1.01</v>
      </c>
      <c r="CB240">
        <f t="shared" si="394"/>
        <v>1.01</v>
      </c>
      <c r="CC240">
        <f t="shared" si="394"/>
        <v>1.01</v>
      </c>
      <c r="CD240">
        <f t="shared" si="394"/>
        <v>1.01</v>
      </c>
      <c r="CE240">
        <f t="shared" si="394"/>
        <v>1.01</v>
      </c>
      <c r="CF240">
        <f t="shared" si="394"/>
        <v>1.01</v>
      </c>
      <c r="CG240">
        <f t="shared" si="394"/>
        <v>1.01</v>
      </c>
      <c r="CH240">
        <f t="shared" si="394"/>
        <v>1.01</v>
      </c>
      <c r="CI240">
        <f t="shared" si="394"/>
        <v>1.01</v>
      </c>
      <c r="CJ240">
        <f t="shared" si="394"/>
        <v>1.01</v>
      </c>
      <c r="CK240">
        <f t="shared" si="394"/>
        <v>1.01</v>
      </c>
      <c r="CL240">
        <f t="shared" si="394"/>
        <v>0.99250000000000005</v>
      </c>
      <c r="CM240">
        <f t="shared" si="394"/>
        <v>1.01</v>
      </c>
      <c r="CN240">
        <f t="shared" si="394"/>
        <v>1.01</v>
      </c>
      <c r="CO240">
        <f t="shared" si="394"/>
        <v>1.0175000000000001</v>
      </c>
      <c r="CP240">
        <f t="shared" si="394"/>
        <v>1.0175000000000001</v>
      </c>
      <c r="CQ240">
        <f t="shared" si="394"/>
        <v>1.01</v>
      </c>
      <c r="CR240">
        <f t="shared" si="394"/>
        <v>0.99250000000000005</v>
      </c>
      <c r="CS240">
        <f t="shared" si="394"/>
        <v>1.01</v>
      </c>
      <c r="CT240">
        <f t="shared" si="394"/>
        <v>1.0175000000000001</v>
      </c>
      <c r="CU240">
        <f t="shared" si="394"/>
        <v>1.01</v>
      </c>
      <c r="CV240">
        <f t="shared" si="394"/>
        <v>1.0175000000000001</v>
      </c>
      <c r="CW240">
        <f t="shared" si="394"/>
        <v>1.01</v>
      </c>
      <c r="CX240">
        <f t="shared" si="394"/>
        <v>1.01</v>
      </c>
      <c r="CY240">
        <f t="shared" si="394"/>
        <v>1.01</v>
      </c>
      <c r="CZ240">
        <f t="shared" si="394"/>
        <v>1.0175000000000001</v>
      </c>
    </row>
    <row r="241" spans="4:104" x14ac:dyDescent="0.25">
      <c r="D241">
        <v>117</v>
      </c>
      <c r="E241" cm="1">
        <f t="array" ref="E241">marketImpact()/12 + 1</f>
        <v>1.01</v>
      </c>
      <c r="F241" cm="1">
        <f t="array" ref="F241">marketImpact()/12 + 1</f>
        <v>1.01</v>
      </c>
      <c r="G241" cm="1">
        <f t="array" ref="G241">marketImpact()/12 + 1</f>
        <v>1.01</v>
      </c>
      <c r="H241" cm="1">
        <f t="array" ref="H241">marketImpact()/12 + 1</f>
        <v>1.01</v>
      </c>
      <c r="I241" cm="1">
        <f t="array" ref="I241">marketImpact()/12 + 1</f>
        <v>1.01</v>
      </c>
      <c r="J241" cm="1">
        <f t="array" ref="J241">marketImpact()/12 + 1</f>
        <v>1.01</v>
      </c>
      <c r="K241" cm="1">
        <f t="array" ref="K241">marketImpact()/12 + 1</f>
        <v>1.01</v>
      </c>
      <c r="L241" cm="1">
        <f t="array" ref="L241">marketImpact()/12 + 1</f>
        <v>1.01</v>
      </c>
      <c r="M241" cm="1">
        <f t="array" ref="M241">marketImpact()/12 + 1</f>
        <v>1.01</v>
      </c>
      <c r="N241" cm="1">
        <f t="array" ref="N241">marketImpact()/12 + 1</f>
        <v>1.01</v>
      </c>
      <c r="O241" cm="1">
        <f t="array" ref="O241">marketImpact()/12 + 1</f>
        <v>0.99250000000000005</v>
      </c>
      <c r="P241" cm="1">
        <f t="array" ref="P241">marketImpact()/12 + 1</f>
        <v>1.01</v>
      </c>
      <c r="Q241" cm="1">
        <f t="array" ref="Q241">marketImpact()/12 + 1</f>
        <v>1.0175000000000001</v>
      </c>
      <c r="R241" cm="1">
        <f t="array" ref="R241">marketImpact()/12 + 1</f>
        <v>1.01</v>
      </c>
      <c r="S241" cm="1">
        <f t="array" ref="S241">marketImpact()/12 + 1</f>
        <v>1.01</v>
      </c>
      <c r="T241" cm="1">
        <f t="array" ref="T241">marketImpact()/12 + 1</f>
        <v>1.01</v>
      </c>
      <c r="U241" cm="1">
        <f t="array" ref="U241">marketImpact()/12 + 1</f>
        <v>1.0175000000000001</v>
      </c>
      <c r="V241" cm="1">
        <f t="array" ref="V241">marketImpact()/12 + 1</f>
        <v>1.01</v>
      </c>
      <c r="W241" cm="1">
        <f t="array" ref="W241">marketImpact()/12 + 1</f>
        <v>0.99250000000000005</v>
      </c>
      <c r="X241" cm="1">
        <f t="array" ref="X241">marketImpact()/12 + 1</f>
        <v>1.01</v>
      </c>
      <c r="Y241" cm="1">
        <f t="array" ref="Y241">marketImpact()/12 + 1</f>
        <v>1.01</v>
      </c>
      <c r="Z241" cm="1">
        <f t="array" ref="Z241">marketImpact()/12 + 1</f>
        <v>1.01</v>
      </c>
      <c r="AA241" cm="1">
        <f t="array" ref="AA241">marketImpact()/12 + 1</f>
        <v>0.99250000000000005</v>
      </c>
      <c r="AB241" cm="1">
        <f t="array" ref="AB241">marketImpact()/12 + 1</f>
        <v>1.01</v>
      </c>
      <c r="AC241" cm="1">
        <f t="array" ref="AC241">marketImpact()/12 + 1</f>
        <v>1.01</v>
      </c>
      <c r="AD241" cm="1">
        <f t="array" ref="AD241">marketImpact()/12 + 1</f>
        <v>1.01</v>
      </c>
      <c r="AE241" cm="1">
        <f t="array" ref="AE241">marketImpact()/12 + 1</f>
        <v>1.01</v>
      </c>
      <c r="AF241" cm="1">
        <f t="array" ref="AF241">marketImpact()/12 + 1</f>
        <v>1.01</v>
      </c>
      <c r="AG241" cm="1">
        <f t="array" ref="AG241">marketImpact()/12 + 1</f>
        <v>1.01</v>
      </c>
      <c r="AH241" cm="1">
        <f t="array" ref="AH241">marketImpact()/12 + 1</f>
        <v>1.01</v>
      </c>
      <c r="AI241" cm="1">
        <f t="array" ref="AI241">marketImpact()/12 + 1</f>
        <v>0.99250000000000005</v>
      </c>
      <c r="AJ241" cm="1">
        <f t="array" ref="AJ241">marketImpact()/12 + 1</f>
        <v>1.01</v>
      </c>
      <c r="AK241" cm="1">
        <f t="array" ref="AK241">marketImpact()/12 + 1</f>
        <v>1.01</v>
      </c>
      <c r="AL241" cm="1">
        <f t="array" ref="AL241">marketImpact()/12 + 1</f>
        <v>1.01</v>
      </c>
      <c r="AM241" cm="1">
        <f t="array" ref="AM241">marketImpact()/12 + 1</f>
        <v>1.01</v>
      </c>
      <c r="AN241" cm="1">
        <f t="array" ref="AN241">marketImpact()/12 + 1</f>
        <v>1.01</v>
      </c>
      <c r="AO241" cm="1">
        <f t="array" ref="AO241">marketImpact()/12 + 1</f>
        <v>0.99250000000000005</v>
      </c>
      <c r="AP241" cm="1">
        <f t="array" ref="AP241">marketImpact()/12 + 1</f>
        <v>1.01</v>
      </c>
      <c r="AQ241" cm="1">
        <f t="array" ref="AQ241">marketImpact()/12 + 1</f>
        <v>1.01</v>
      </c>
      <c r="AR241" cm="1">
        <f t="array" ref="AR241">marketImpact()/12 + 1</f>
        <v>1.01</v>
      </c>
      <c r="AS241" cm="1">
        <f t="array" ref="AS241">marketImpact()/12 + 1</f>
        <v>1.01</v>
      </c>
      <c r="AT241" cm="1">
        <f t="array" ref="AT241">marketImpact()/12 + 1</f>
        <v>1.0175000000000001</v>
      </c>
      <c r="AU241" cm="1">
        <f t="array" ref="AU241">marketImpact()/12 + 1</f>
        <v>1.0175000000000001</v>
      </c>
      <c r="AV241" cm="1">
        <f t="array" ref="AV241">marketImpact()/12 + 1</f>
        <v>0.99250000000000005</v>
      </c>
      <c r="AW241" cm="1">
        <f t="array" ref="AW241">marketImpact()/12 + 1</f>
        <v>1.0175000000000001</v>
      </c>
      <c r="AX241" cm="1">
        <f t="array" ref="AX241">marketImpact()/12 + 1</f>
        <v>1.0175000000000001</v>
      </c>
      <c r="AY241" cm="1">
        <f t="array" ref="AY241">marketImpact()/12 + 1</f>
        <v>1.0175000000000001</v>
      </c>
      <c r="AZ241" cm="1">
        <f t="array" ref="AZ241">marketImpact()/12 + 1</f>
        <v>1.0175000000000001</v>
      </c>
      <c r="BA241" cm="1">
        <f t="array" ref="BA241">marketImpact()/12 + 1</f>
        <v>1.01</v>
      </c>
      <c r="BB241" cm="1">
        <f t="array" ref="BB241">marketImpact()/12 + 1</f>
        <v>0.99250000000000005</v>
      </c>
      <c r="BC241" cm="1">
        <f t="array" ref="BC241">marketImpact()/12 + 1</f>
        <v>1.01</v>
      </c>
      <c r="BD241" cm="1">
        <f t="array" ref="BD241">marketImpact()/12 + 1</f>
        <v>1.0175000000000001</v>
      </c>
      <c r="BE241" cm="1">
        <f t="array" ref="BE241">marketImpact()/12 + 1</f>
        <v>1.01</v>
      </c>
      <c r="BF241" cm="1">
        <f t="array" ref="BF241">marketImpact()/12 + 1</f>
        <v>1.01</v>
      </c>
      <c r="BG241" cm="1">
        <f t="array" ref="BG241">marketImpact()/12 + 1</f>
        <v>1.0175000000000001</v>
      </c>
      <c r="BH241" cm="1">
        <f t="array" ref="BH241">marketImpact()/12 + 1</f>
        <v>1.01</v>
      </c>
      <c r="BI241" cm="1">
        <f t="array" ref="BI241">marketImpact()/12 + 1</f>
        <v>1.01</v>
      </c>
      <c r="BJ241" cm="1">
        <f t="array" ref="BJ241">marketImpact()/12 + 1</f>
        <v>1.01</v>
      </c>
      <c r="BK241" cm="1">
        <f t="array" ref="BK241">marketImpact()/12 + 1</f>
        <v>1.01</v>
      </c>
      <c r="BL241" cm="1">
        <f t="array" ref="BL241">marketImpact()/12 + 1</f>
        <v>1.01</v>
      </c>
      <c r="BM241" cm="1">
        <f t="array" ref="BM241">marketImpact()/12 + 1</f>
        <v>1.01</v>
      </c>
      <c r="BN241" cm="1">
        <f t="array" ref="BN241">marketImpact()/12 + 1</f>
        <v>1.01</v>
      </c>
      <c r="BO241" cm="1">
        <f t="array" ref="BO241">marketImpact()/12 + 1</f>
        <v>1.01</v>
      </c>
      <c r="BP241" cm="1">
        <f t="array" ref="BP241">marketImpact()/12 + 1</f>
        <v>1.01</v>
      </c>
      <c r="BQ241" cm="1">
        <f t="array" ref="BQ241">marketImpact()/12 + 1</f>
        <v>1.0175000000000001</v>
      </c>
      <c r="BR241" cm="1">
        <f t="array" ref="BR241">marketImpact()/12 + 1</f>
        <v>1.01</v>
      </c>
      <c r="BS241" cm="1">
        <f t="array" ref="BS241">marketImpact()/12 + 1</f>
        <v>1.01</v>
      </c>
      <c r="BT241" cm="1">
        <f t="array" ref="BT241">marketImpact()/12 + 1</f>
        <v>1.0175000000000001</v>
      </c>
      <c r="BU241" cm="1">
        <f t="array" ref="BU241">marketImpact()/12 + 1</f>
        <v>1.01</v>
      </c>
      <c r="BV241" cm="1">
        <f t="array" ref="BV241">marketImpact()/12 + 1</f>
        <v>1.01</v>
      </c>
      <c r="BW241" cm="1">
        <f t="array" ref="BW241">marketImpact()/12 + 1</f>
        <v>1.01</v>
      </c>
      <c r="BX241" cm="1">
        <f t="array" ref="BX241">marketImpact()/12 + 1</f>
        <v>1.01</v>
      </c>
      <c r="BY241" cm="1">
        <f t="array" ref="BY241">marketImpact()/12 + 1</f>
        <v>1.01</v>
      </c>
      <c r="BZ241" cm="1">
        <f t="array" ref="BZ241">marketImpact()/12 + 1</f>
        <v>1.01</v>
      </c>
      <c r="CA241" cm="1">
        <f t="array" ref="CA241">marketImpact()/12 + 1</f>
        <v>1.01</v>
      </c>
      <c r="CB241" cm="1">
        <f t="array" ref="CB241">marketImpact()/12 + 1</f>
        <v>1.0175000000000001</v>
      </c>
      <c r="CC241" cm="1">
        <f t="array" ref="CC241">marketImpact()/12 + 1</f>
        <v>1.0175000000000001</v>
      </c>
      <c r="CD241" cm="1">
        <f t="array" ref="CD241">marketImpact()/12 + 1</f>
        <v>0.99250000000000005</v>
      </c>
      <c r="CE241" cm="1">
        <f t="array" ref="CE241">marketImpact()/12 + 1</f>
        <v>1.01</v>
      </c>
      <c r="CF241" cm="1">
        <f t="array" ref="CF241">marketImpact()/12 + 1</f>
        <v>1.0175000000000001</v>
      </c>
      <c r="CG241" cm="1">
        <f t="array" ref="CG241">marketImpact()/12 + 1</f>
        <v>1.01</v>
      </c>
      <c r="CH241" cm="1">
        <f t="array" ref="CH241">marketImpact()/12 + 1</f>
        <v>1.0175000000000001</v>
      </c>
      <c r="CI241" cm="1">
        <f t="array" ref="CI241">marketImpact()/12 + 1</f>
        <v>1.01</v>
      </c>
      <c r="CJ241" cm="1">
        <f t="array" ref="CJ241">marketImpact()/12 + 1</f>
        <v>1.01</v>
      </c>
      <c r="CK241" cm="1">
        <f t="array" ref="CK241">marketImpact()/12 + 1</f>
        <v>1.01</v>
      </c>
      <c r="CL241" cm="1">
        <f t="array" ref="CL241">marketImpact()/12 + 1</f>
        <v>0.99250000000000005</v>
      </c>
      <c r="CM241" cm="1">
        <f t="array" ref="CM241">marketImpact()/12 + 1</f>
        <v>1.01</v>
      </c>
      <c r="CN241" cm="1">
        <f t="array" ref="CN241">marketImpact()/12 + 1</f>
        <v>1.0175000000000001</v>
      </c>
      <c r="CO241" cm="1">
        <f t="array" ref="CO241">marketImpact()/12 + 1</f>
        <v>1.01</v>
      </c>
      <c r="CP241" cm="1">
        <f t="array" ref="CP241">marketImpact()/12 + 1</f>
        <v>1.01</v>
      </c>
      <c r="CQ241" cm="1">
        <f t="array" ref="CQ241">marketImpact()/12 + 1</f>
        <v>1.01</v>
      </c>
      <c r="CR241" cm="1">
        <f t="array" ref="CR241">marketImpact()/12 + 1</f>
        <v>1.0175000000000001</v>
      </c>
      <c r="CS241" cm="1">
        <f t="array" ref="CS241">marketImpact()/12 + 1</f>
        <v>1.01</v>
      </c>
      <c r="CT241" cm="1">
        <f t="array" ref="CT241">marketImpact()/12 + 1</f>
        <v>1.01</v>
      </c>
      <c r="CU241" cm="1">
        <f t="array" ref="CU241">marketImpact()/12 + 1</f>
        <v>1.0175000000000001</v>
      </c>
      <c r="CV241" cm="1">
        <f t="array" ref="CV241">marketImpact()/12 + 1</f>
        <v>1.0175000000000001</v>
      </c>
      <c r="CW241" cm="1">
        <f t="array" ref="CW241">marketImpact()/12 + 1</f>
        <v>1.01</v>
      </c>
      <c r="CX241" cm="1">
        <f t="array" ref="CX241">marketImpact()/12 + 1</f>
        <v>1.01</v>
      </c>
      <c r="CY241" cm="1">
        <f t="array" ref="CY241">marketImpact()/12 + 1</f>
        <v>1.01</v>
      </c>
      <c r="CZ241" cm="1">
        <f t="array" ref="CZ241">marketImpact()/12 + 1</f>
        <v>1.0175000000000001</v>
      </c>
    </row>
    <row r="242" spans="4:104" x14ac:dyDescent="0.25">
      <c r="D242">
        <v>118</v>
      </c>
      <c r="E242">
        <f t="shared" ref="E242:BP242" si="395">E241</f>
        <v>1.01</v>
      </c>
      <c r="F242">
        <f t="shared" si="395"/>
        <v>1.01</v>
      </c>
      <c r="G242">
        <f t="shared" si="395"/>
        <v>1.01</v>
      </c>
      <c r="H242">
        <f t="shared" si="395"/>
        <v>1.01</v>
      </c>
      <c r="I242">
        <f t="shared" si="395"/>
        <v>1.01</v>
      </c>
      <c r="J242">
        <f t="shared" si="395"/>
        <v>1.01</v>
      </c>
      <c r="K242">
        <f t="shared" si="395"/>
        <v>1.01</v>
      </c>
      <c r="L242">
        <f t="shared" si="395"/>
        <v>1.01</v>
      </c>
      <c r="M242">
        <f t="shared" si="395"/>
        <v>1.01</v>
      </c>
      <c r="N242">
        <f t="shared" si="395"/>
        <v>1.01</v>
      </c>
      <c r="O242">
        <f t="shared" si="395"/>
        <v>0.99250000000000005</v>
      </c>
      <c r="P242">
        <f t="shared" si="395"/>
        <v>1.01</v>
      </c>
      <c r="Q242">
        <f t="shared" si="395"/>
        <v>1.0175000000000001</v>
      </c>
      <c r="R242">
        <f t="shared" si="395"/>
        <v>1.01</v>
      </c>
      <c r="S242">
        <f t="shared" si="395"/>
        <v>1.01</v>
      </c>
      <c r="T242">
        <f t="shared" si="395"/>
        <v>1.01</v>
      </c>
      <c r="U242">
        <f t="shared" si="395"/>
        <v>1.0175000000000001</v>
      </c>
      <c r="V242">
        <f t="shared" si="395"/>
        <v>1.01</v>
      </c>
      <c r="W242">
        <f t="shared" si="395"/>
        <v>0.99250000000000005</v>
      </c>
      <c r="X242">
        <f t="shared" si="395"/>
        <v>1.01</v>
      </c>
      <c r="Y242">
        <f t="shared" si="395"/>
        <v>1.01</v>
      </c>
      <c r="Z242">
        <f t="shared" si="395"/>
        <v>1.01</v>
      </c>
      <c r="AA242">
        <f t="shared" si="395"/>
        <v>0.99250000000000005</v>
      </c>
      <c r="AB242">
        <f t="shared" si="395"/>
        <v>1.01</v>
      </c>
      <c r="AC242">
        <f t="shared" si="395"/>
        <v>1.01</v>
      </c>
      <c r="AD242">
        <f t="shared" si="395"/>
        <v>1.01</v>
      </c>
      <c r="AE242">
        <f t="shared" si="395"/>
        <v>1.01</v>
      </c>
      <c r="AF242">
        <f t="shared" si="395"/>
        <v>1.01</v>
      </c>
      <c r="AG242">
        <f t="shared" si="395"/>
        <v>1.01</v>
      </c>
      <c r="AH242">
        <f t="shared" si="395"/>
        <v>1.01</v>
      </c>
      <c r="AI242">
        <f t="shared" si="395"/>
        <v>0.99250000000000005</v>
      </c>
      <c r="AJ242">
        <f t="shared" si="395"/>
        <v>1.01</v>
      </c>
      <c r="AK242">
        <f t="shared" si="395"/>
        <v>1.01</v>
      </c>
      <c r="AL242">
        <f t="shared" si="395"/>
        <v>1.01</v>
      </c>
      <c r="AM242">
        <f t="shared" si="395"/>
        <v>1.01</v>
      </c>
      <c r="AN242">
        <f t="shared" si="395"/>
        <v>1.01</v>
      </c>
      <c r="AO242">
        <f t="shared" si="395"/>
        <v>0.99250000000000005</v>
      </c>
      <c r="AP242">
        <f t="shared" si="395"/>
        <v>1.01</v>
      </c>
      <c r="AQ242">
        <f t="shared" si="395"/>
        <v>1.01</v>
      </c>
      <c r="AR242">
        <f t="shared" si="395"/>
        <v>1.01</v>
      </c>
      <c r="AS242">
        <f t="shared" si="395"/>
        <v>1.01</v>
      </c>
      <c r="AT242">
        <f t="shared" si="395"/>
        <v>1.0175000000000001</v>
      </c>
      <c r="AU242">
        <f t="shared" si="395"/>
        <v>1.0175000000000001</v>
      </c>
      <c r="AV242">
        <f t="shared" si="395"/>
        <v>0.99250000000000005</v>
      </c>
      <c r="AW242">
        <f t="shared" si="395"/>
        <v>1.0175000000000001</v>
      </c>
      <c r="AX242">
        <f t="shared" si="395"/>
        <v>1.0175000000000001</v>
      </c>
      <c r="AY242">
        <f t="shared" si="395"/>
        <v>1.0175000000000001</v>
      </c>
      <c r="AZ242">
        <f t="shared" si="395"/>
        <v>1.0175000000000001</v>
      </c>
      <c r="BA242">
        <f t="shared" si="395"/>
        <v>1.01</v>
      </c>
      <c r="BB242">
        <f t="shared" si="395"/>
        <v>0.99250000000000005</v>
      </c>
      <c r="BC242">
        <f t="shared" si="395"/>
        <v>1.01</v>
      </c>
      <c r="BD242">
        <f t="shared" si="395"/>
        <v>1.0175000000000001</v>
      </c>
      <c r="BE242">
        <f t="shared" si="395"/>
        <v>1.01</v>
      </c>
      <c r="BF242">
        <f t="shared" si="395"/>
        <v>1.01</v>
      </c>
      <c r="BG242">
        <f t="shared" si="395"/>
        <v>1.0175000000000001</v>
      </c>
      <c r="BH242">
        <f t="shared" si="395"/>
        <v>1.01</v>
      </c>
      <c r="BI242">
        <f t="shared" si="395"/>
        <v>1.01</v>
      </c>
      <c r="BJ242">
        <f t="shared" si="395"/>
        <v>1.01</v>
      </c>
      <c r="BK242">
        <f t="shared" si="395"/>
        <v>1.01</v>
      </c>
      <c r="BL242">
        <f t="shared" si="395"/>
        <v>1.01</v>
      </c>
      <c r="BM242">
        <f t="shared" si="395"/>
        <v>1.01</v>
      </c>
      <c r="BN242">
        <f t="shared" si="395"/>
        <v>1.01</v>
      </c>
      <c r="BO242">
        <f t="shared" si="395"/>
        <v>1.01</v>
      </c>
      <c r="BP242">
        <f t="shared" si="395"/>
        <v>1.01</v>
      </c>
      <c r="BQ242">
        <f t="shared" ref="BQ242:CZ242" si="396">BQ241</f>
        <v>1.0175000000000001</v>
      </c>
      <c r="BR242">
        <f t="shared" si="396"/>
        <v>1.01</v>
      </c>
      <c r="BS242">
        <f t="shared" si="396"/>
        <v>1.01</v>
      </c>
      <c r="BT242">
        <f t="shared" si="396"/>
        <v>1.0175000000000001</v>
      </c>
      <c r="BU242">
        <f t="shared" si="396"/>
        <v>1.01</v>
      </c>
      <c r="BV242">
        <f t="shared" si="396"/>
        <v>1.01</v>
      </c>
      <c r="BW242">
        <f t="shared" si="396"/>
        <v>1.01</v>
      </c>
      <c r="BX242">
        <f t="shared" si="396"/>
        <v>1.01</v>
      </c>
      <c r="BY242">
        <f t="shared" si="396"/>
        <v>1.01</v>
      </c>
      <c r="BZ242">
        <f t="shared" si="396"/>
        <v>1.01</v>
      </c>
      <c r="CA242">
        <f t="shared" si="396"/>
        <v>1.01</v>
      </c>
      <c r="CB242">
        <f t="shared" si="396"/>
        <v>1.0175000000000001</v>
      </c>
      <c r="CC242">
        <f t="shared" si="396"/>
        <v>1.0175000000000001</v>
      </c>
      <c r="CD242">
        <f t="shared" si="396"/>
        <v>0.99250000000000005</v>
      </c>
      <c r="CE242">
        <f t="shared" si="396"/>
        <v>1.01</v>
      </c>
      <c r="CF242">
        <f t="shared" si="396"/>
        <v>1.0175000000000001</v>
      </c>
      <c r="CG242">
        <f t="shared" si="396"/>
        <v>1.01</v>
      </c>
      <c r="CH242">
        <f t="shared" si="396"/>
        <v>1.0175000000000001</v>
      </c>
      <c r="CI242">
        <f t="shared" si="396"/>
        <v>1.01</v>
      </c>
      <c r="CJ242">
        <f t="shared" si="396"/>
        <v>1.01</v>
      </c>
      <c r="CK242">
        <f t="shared" si="396"/>
        <v>1.01</v>
      </c>
      <c r="CL242">
        <f t="shared" si="396"/>
        <v>0.99250000000000005</v>
      </c>
      <c r="CM242">
        <f t="shared" si="396"/>
        <v>1.01</v>
      </c>
      <c r="CN242">
        <f t="shared" si="396"/>
        <v>1.0175000000000001</v>
      </c>
      <c r="CO242">
        <f t="shared" si="396"/>
        <v>1.01</v>
      </c>
      <c r="CP242">
        <f t="shared" si="396"/>
        <v>1.01</v>
      </c>
      <c r="CQ242">
        <f t="shared" si="396"/>
        <v>1.01</v>
      </c>
      <c r="CR242">
        <f t="shared" si="396"/>
        <v>1.0175000000000001</v>
      </c>
      <c r="CS242">
        <f t="shared" si="396"/>
        <v>1.01</v>
      </c>
      <c r="CT242">
        <f t="shared" si="396"/>
        <v>1.01</v>
      </c>
      <c r="CU242">
        <f t="shared" si="396"/>
        <v>1.0175000000000001</v>
      </c>
      <c r="CV242">
        <f t="shared" si="396"/>
        <v>1.0175000000000001</v>
      </c>
      <c r="CW242">
        <f t="shared" si="396"/>
        <v>1.01</v>
      </c>
      <c r="CX242">
        <f t="shared" si="396"/>
        <v>1.01</v>
      </c>
      <c r="CY242">
        <f t="shared" si="396"/>
        <v>1.01</v>
      </c>
      <c r="CZ242">
        <f t="shared" si="396"/>
        <v>1.0175000000000001</v>
      </c>
    </row>
    <row r="243" spans="4:104" x14ac:dyDescent="0.25">
      <c r="D243">
        <v>119</v>
      </c>
      <c r="E243">
        <f t="shared" ref="E243" si="397">E241</f>
        <v>1.01</v>
      </c>
      <c r="F243">
        <f t="shared" ref="F243:BQ243" si="398">F241</f>
        <v>1.01</v>
      </c>
      <c r="G243">
        <f t="shared" si="398"/>
        <v>1.01</v>
      </c>
      <c r="H243">
        <f t="shared" si="398"/>
        <v>1.01</v>
      </c>
      <c r="I243">
        <f t="shared" si="398"/>
        <v>1.01</v>
      </c>
      <c r="J243">
        <f t="shared" si="398"/>
        <v>1.01</v>
      </c>
      <c r="K243">
        <f t="shared" si="398"/>
        <v>1.01</v>
      </c>
      <c r="L243">
        <f t="shared" si="398"/>
        <v>1.01</v>
      </c>
      <c r="M243">
        <f t="shared" si="398"/>
        <v>1.01</v>
      </c>
      <c r="N243">
        <f t="shared" si="398"/>
        <v>1.01</v>
      </c>
      <c r="O243">
        <f t="shared" si="398"/>
        <v>0.99250000000000005</v>
      </c>
      <c r="P243">
        <f t="shared" si="398"/>
        <v>1.01</v>
      </c>
      <c r="Q243">
        <f t="shared" si="398"/>
        <v>1.0175000000000001</v>
      </c>
      <c r="R243">
        <f t="shared" si="398"/>
        <v>1.01</v>
      </c>
      <c r="S243">
        <f t="shared" si="398"/>
        <v>1.01</v>
      </c>
      <c r="T243">
        <f t="shared" si="398"/>
        <v>1.01</v>
      </c>
      <c r="U243">
        <f t="shared" si="398"/>
        <v>1.0175000000000001</v>
      </c>
      <c r="V243">
        <f t="shared" si="398"/>
        <v>1.01</v>
      </c>
      <c r="W243">
        <f t="shared" si="398"/>
        <v>0.99250000000000005</v>
      </c>
      <c r="X243">
        <f t="shared" si="398"/>
        <v>1.01</v>
      </c>
      <c r="Y243">
        <f t="shared" si="398"/>
        <v>1.01</v>
      </c>
      <c r="Z243">
        <f t="shared" si="398"/>
        <v>1.01</v>
      </c>
      <c r="AA243">
        <f t="shared" si="398"/>
        <v>0.99250000000000005</v>
      </c>
      <c r="AB243">
        <f t="shared" si="398"/>
        <v>1.01</v>
      </c>
      <c r="AC243">
        <f t="shared" si="398"/>
        <v>1.01</v>
      </c>
      <c r="AD243">
        <f t="shared" si="398"/>
        <v>1.01</v>
      </c>
      <c r="AE243">
        <f t="shared" si="398"/>
        <v>1.01</v>
      </c>
      <c r="AF243">
        <f t="shared" si="398"/>
        <v>1.01</v>
      </c>
      <c r="AG243">
        <f t="shared" si="398"/>
        <v>1.01</v>
      </c>
      <c r="AH243">
        <f t="shared" si="398"/>
        <v>1.01</v>
      </c>
      <c r="AI243">
        <f t="shared" si="398"/>
        <v>0.99250000000000005</v>
      </c>
      <c r="AJ243">
        <f t="shared" si="398"/>
        <v>1.01</v>
      </c>
      <c r="AK243">
        <f t="shared" si="398"/>
        <v>1.01</v>
      </c>
      <c r="AL243">
        <f t="shared" si="398"/>
        <v>1.01</v>
      </c>
      <c r="AM243">
        <f t="shared" si="398"/>
        <v>1.01</v>
      </c>
      <c r="AN243">
        <f t="shared" si="398"/>
        <v>1.01</v>
      </c>
      <c r="AO243">
        <f t="shared" si="398"/>
        <v>0.99250000000000005</v>
      </c>
      <c r="AP243">
        <f t="shared" si="398"/>
        <v>1.01</v>
      </c>
      <c r="AQ243">
        <f t="shared" si="398"/>
        <v>1.01</v>
      </c>
      <c r="AR243">
        <f t="shared" si="398"/>
        <v>1.01</v>
      </c>
      <c r="AS243">
        <f t="shared" si="398"/>
        <v>1.01</v>
      </c>
      <c r="AT243">
        <f t="shared" si="398"/>
        <v>1.0175000000000001</v>
      </c>
      <c r="AU243">
        <f t="shared" si="398"/>
        <v>1.0175000000000001</v>
      </c>
      <c r="AV243">
        <f t="shared" si="398"/>
        <v>0.99250000000000005</v>
      </c>
      <c r="AW243">
        <f t="shared" si="398"/>
        <v>1.0175000000000001</v>
      </c>
      <c r="AX243">
        <f t="shared" si="398"/>
        <v>1.0175000000000001</v>
      </c>
      <c r="AY243">
        <f t="shared" si="398"/>
        <v>1.0175000000000001</v>
      </c>
      <c r="AZ243">
        <f t="shared" si="398"/>
        <v>1.0175000000000001</v>
      </c>
      <c r="BA243">
        <f t="shared" si="398"/>
        <v>1.01</v>
      </c>
      <c r="BB243">
        <f t="shared" si="398"/>
        <v>0.99250000000000005</v>
      </c>
      <c r="BC243">
        <f t="shared" si="398"/>
        <v>1.01</v>
      </c>
      <c r="BD243">
        <f t="shared" si="398"/>
        <v>1.0175000000000001</v>
      </c>
      <c r="BE243">
        <f t="shared" si="398"/>
        <v>1.01</v>
      </c>
      <c r="BF243">
        <f t="shared" si="398"/>
        <v>1.01</v>
      </c>
      <c r="BG243">
        <f t="shared" si="398"/>
        <v>1.0175000000000001</v>
      </c>
      <c r="BH243">
        <f t="shared" si="398"/>
        <v>1.01</v>
      </c>
      <c r="BI243">
        <f t="shared" si="398"/>
        <v>1.01</v>
      </c>
      <c r="BJ243">
        <f t="shared" si="398"/>
        <v>1.01</v>
      </c>
      <c r="BK243">
        <f t="shared" si="398"/>
        <v>1.01</v>
      </c>
      <c r="BL243">
        <f t="shared" si="398"/>
        <v>1.01</v>
      </c>
      <c r="BM243">
        <f t="shared" si="398"/>
        <v>1.01</v>
      </c>
      <c r="BN243">
        <f t="shared" si="398"/>
        <v>1.01</v>
      </c>
      <c r="BO243">
        <f t="shared" si="398"/>
        <v>1.01</v>
      </c>
      <c r="BP243">
        <f t="shared" si="398"/>
        <v>1.01</v>
      </c>
      <c r="BQ243">
        <f t="shared" si="398"/>
        <v>1.0175000000000001</v>
      </c>
      <c r="BR243">
        <f t="shared" ref="BR243:CZ243" si="399">BR241</f>
        <v>1.01</v>
      </c>
      <c r="BS243">
        <f t="shared" si="399"/>
        <v>1.01</v>
      </c>
      <c r="BT243">
        <f t="shared" si="399"/>
        <v>1.0175000000000001</v>
      </c>
      <c r="BU243">
        <f t="shared" si="399"/>
        <v>1.01</v>
      </c>
      <c r="BV243">
        <f t="shared" si="399"/>
        <v>1.01</v>
      </c>
      <c r="BW243">
        <f t="shared" si="399"/>
        <v>1.01</v>
      </c>
      <c r="BX243">
        <f t="shared" si="399"/>
        <v>1.01</v>
      </c>
      <c r="BY243">
        <f t="shared" si="399"/>
        <v>1.01</v>
      </c>
      <c r="BZ243">
        <f t="shared" si="399"/>
        <v>1.01</v>
      </c>
      <c r="CA243">
        <f t="shared" si="399"/>
        <v>1.01</v>
      </c>
      <c r="CB243">
        <f t="shared" si="399"/>
        <v>1.0175000000000001</v>
      </c>
      <c r="CC243">
        <f t="shared" si="399"/>
        <v>1.0175000000000001</v>
      </c>
      <c r="CD243">
        <f t="shared" si="399"/>
        <v>0.99250000000000005</v>
      </c>
      <c r="CE243">
        <f t="shared" si="399"/>
        <v>1.01</v>
      </c>
      <c r="CF243">
        <f t="shared" si="399"/>
        <v>1.0175000000000001</v>
      </c>
      <c r="CG243">
        <f t="shared" si="399"/>
        <v>1.01</v>
      </c>
      <c r="CH243">
        <f t="shared" si="399"/>
        <v>1.0175000000000001</v>
      </c>
      <c r="CI243">
        <f t="shared" si="399"/>
        <v>1.01</v>
      </c>
      <c r="CJ243">
        <f t="shared" si="399"/>
        <v>1.01</v>
      </c>
      <c r="CK243">
        <f t="shared" si="399"/>
        <v>1.01</v>
      </c>
      <c r="CL243">
        <f t="shared" si="399"/>
        <v>0.99250000000000005</v>
      </c>
      <c r="CM243">
        <f t="shared" si="399"/>
        <v>1.01</v>
      </c>
      <c r="CN243">
        <f t="shared" si="399"/>
        <v>1.0175000000000001</v>
      </c>
      <c r="CO243">
        <f t="shared" si="399"/>
        <v>1.01</v>
      </c>
      <c r="CP243">
        <f t="shared" si="399"/>
        <v>1.01</v>
      </c>
      <c r="CQ243">
        <f t="shared" si="399"/>
        <v>1.01</v>
      </c>
      <c r="CR243">
        <f t="shared" si="399"/>
        <v>1.0175000000000001</v>
      </c>
      <c r="CS243">
        <f t="shared" si="399"/>
        <v>1.01</v>
      </c>
      <c r="CT243">
        <f t="shared" si="399"/>
        <v>1.01</v>
      </c>
      <c r="CU243">
        <f t="shared" si="399"/>
        <v>1.0175000000000001</v>
      </c>
      <c r="CV243">
        <f t="shared" si="399"/>
        <v>1.0175000000000001</v>
      </c>
      <c r="CW243">
        <f t="shared" si="399"/>
        <v>1.01</v>
      </c>
      <c r="CX243">
        <f t="shared" si="399"/>
        <v>1.01</v>
      </c>
      <c r="CY243">
        <f t="shared" si="399"/>
        <v>1.01</v>
      </c>
      <c r="CZ243">
        <f t="shared" si="399"/>
        <v>1.0175000000000001</v>
      </c>
    </row>
    <row r="244" spans="4:104" x14ac:dyDescent="0.25">
      <c r="D244">
        <v>120</v>
      </c>
      <c r="E244" cm="1">
        <f t="array" ref="E244">marketImpact()/12 + 1</f>
        <v>1.01</v>
      </c>
      <c r="F244" cm="1">
        <f t="array" ref="F244">marketImpact()/12 + 1</f>
        <v>1.01</v>
      </c>
      <c r="G244" cm="1">
        <f t="array" ref="G244">marketImpact()/12 + 1</f>
        <v>1.01</v>
      </c>
      <c r="H244" cm="1">
        <f t="array" ref="H244">marketImpact()/12 + 1</f>
        <v>1.01</v>
      </c>
      <c r="I244" cm="1">
        <f t="array" ref="I244">marketImpact()/12 + 1</f>
        <v>1.0175000000000001</v>
      </c>
      <c r="J244" cm="1">
        <f t="array" ref="J244">marketImpact()/12 + 1</f>
        <v>1.01</v>
      </c>
      <c r="K244" cm="1">
        <f t="array" ref="K244">marketImpact()/12 + 1</f>
        <v>1.0175000000000001</v>
      </c>
      <c r="L244" cm="1">
        <f t="array" ref="L244">marketImpact()/12 + 1</f>
        <v>0.99250000000000005</v>
      </c>
      <c r="M244" cm="1">
        <f t="array" ref="M244">marketImpact()/12 + 1</f>
        <v>1.01</v>
      </c>
      <c r="N244" cm="1">
        <f t="array" ref="N244">marketImpact()/12 + 1</f>
        <v>1.01</v>
      </c>
      <c r="O244" cm="1">
        <f t="array" ref="O244">marketImpact()/12 + 1</f>
        <v>0.99250000000000005</v>
      </c>
      <c r="P244" cm="1">
        <f t="array" ref="P244">marketImpact()/12 + 1</f>
        <v>1.01</v>
      </c>
      <c r="Q244" cm="1">
        <f t="array" ref="Q244">marketImpact()/12 + 1</f>
        <v>1.01</v>
      </c>
      <c r="R244" cm="1">
        <f t="array" ref="R244">marketImpact()/12 + 1</f>
        <v>1.01</v>
      </c>
      <c r="S244" cm="1">
        <f t="array" ref="S244">marketImpact()/12 + 1</f>
        <v>1.0175000000000001</v>
      </c>
      <c r="T244" cm="1">
        <f t="array" ref="T244">marketImpact()/12 + 1</f>
        <v>1.0175000000000001</v>
      </c>
      <c r="U244" cm="1">
        <f t="array" ref="U244">marketImpact()/12 + 1</f>
        <v>1.01</v>
      </c>
      <c r="V244" cm="1">
        <f t="array" ref="V244">marketImpact()/12 + 1</f>
        <v>1.0175000000000001</v>
      </c>
      <c r="W244" cm="1">
        <f t="array" ref="W244">marketImpact()/12 + 1</f>
        <v>1.01</v>
      </c>
      <c r="X244" cm="1">
        <f t="array" ref="X244">marketImpact()/12 + 1</f>
        <v>1.01</v>
      </c>
      <c r="Y244" cm="1">
        <f t="array" ref="Y244">marketImpact()/12 + 1</f>
        <v>1.01</v>
      </c>
      <c r="Z244" cm="1">
        <f t="array" ref="Z244">marketImpact()/12 + 1</f>
        <v>1.0175000000000001</v>
      </c>
      <c r="AA244" cm="1">
        <f t="array" ref="AA244">marketImpact()/12 + 1</f>
        <v>1.0175000000000001</v>
      </c>
      <c r="AB244" cm="1">
        <f t="array" ref="AB244">marketImpact()/12 + 1</f>
        <v>1.01</v>
      </c>
      <c r="AC244" cm="1">
        <f t="array" ref="AC244">marketImpact()/12 + 1</f>
        <v>1.01</v>
      </c>
      <c r="AD244" cm="1">
        <f t="array" ref="AD244">marketImpact()/12 + 1</f>
        <v>1.01</v>
      </c>
      <c r="AE244" cm="1">
        <f t="array" ref="AE244">marketImpact()/12 + 1</f>
        <v>0.99250000000000005</v>
      </c>
      <c r="AF244" cm="1">
        <f t="array" ref="AF244">marketImpact()/12 + 1</f>
        <v>1.0175000000000001</v>
      </c>
      <c r="AG244" cm="1">
        <f t="array" ref="AG244">marketImpact()/12 + 1</f>
        <v>1.01</v>
      </c>
      <c r="AH244" cm="1">
        <f t="array" ref="AH244">marketImpact()/12 + 1</f>
        <v>1.01</v>
      </c>
      <c r="AI244" cm="1">
        <f t="array" ref="AI244">marketImpact()/12 + 1</f>
        <v>1.01</v>
      </c>
      <c r="AJ244" cm="1">
        <f t="array" ref="AJ244">marketImpact()/12 + 1</f>
        <v>1.01</v>
      </c>
      <c r="AK244" cm="1">
        <f t="array" ref="AK244">marketImpact()/12 + 1</f>
        <v>1.01</v>
      </c>
      <c r="AL244" cm="1">
        <f t="array" ref="AL244">marketImpact()/12 + 1</f>
        <v>1.01</v>
      </c>
      <c r="AM244" cm="1">
        <f t="array" ref="AM244">marketImpact()/12 + 1</f>
        <v>1.01</v>
      </c>
      <c r="AN244" cm="1">
        <f t="array" ref="AN244">marketImpact()/12 + 1</f>
        <v>1.01</v>
      </c>
      <c r="AO244" cm="1">
        <f t="array" ref="AO244">marketImpact()/12 + 1</f>
        <v>1.01</v>
      </c>
      <c r="AP244" cm="1">
        <f t="array" ref="AP244">marketImpact()/12 + 1</f>
        <v>1.01</v>
      </c>
      <c r="AQ244" cm="1">
        <f t="array" ref="AQ244">marketImpact()/12 + 1</f>
        <v>1.01</v>
      </c>
      <c r="AR244" cm="1">
        <f t="array" ref="AR244">marketImpact()/12 + 1</f>
        <v>1.0175000000000001</v>
      </c>
      <c r="AS244" cm="1">
        <f t="array" ref="AS244">marketImpact()/12 + 1</f>
        <v>1.01</v>
      </c>
      <c r="AT244" cm="1">
        <f t="array" ref="AT244">marketImpact()/12 + 1</f>
        <v>0.99250000000000005</v>
      </c>
      <c r="AU244" cm="1">
        <f t="array" ref="AU244">marketImpact()/12 + 1</f>
        <v>1.0175000000000001</v>
      </c>
      <c r="AV244" cm="1">
        <f t="array" ref="AV244">marketImpact()/12 + 1</f>
        <v>1.0175000000000001</v>
      </c>
      <c r="AW244" cm="1">
        <f t="array" ref="AW244">marketImpact()/12 + 1</f>
        <v>1.0175000000000001</v>
      </c>
      <c r="AX244" cm="1">
        <f t="array" ref="AX244">marketImpact()/12 + 1</f>
        <v>1.01</v>
      </c>
      <c r="AY244" cm="1">
        <f t="array" ref="AY244">marketImpact()/12 + 1</f>
        <v>0.99250000000000005</v>
      </c>
      <c r="AZ244" cm="1">
        <f t="array" ref="AZ244">marketImpact()/12 + 1</f>
        <v>1.01</v>
      </c>
      <c r="BA244" cm="1">
        <f t="array" ref="BA244">marketImpact()/12 + 1</f>
        <v>1.01</v>
      </c>
      <c r="BB244" cm="1">
        <f t="array" ref="BB244">marketImpact()/12 + 1</f>
        <v>1.01</v>
      </c>
      <c r="BC244" cm="1">
        <f t="array" ref="BC244">marketImpact()/12 + 1</f>
        <v>1.0175000000000001</v>
      </c>
      <c r="BD244" cm="1">
        <f t="array" ref="BD244">marketImpact()/12 + 1</f>
        <v>1.0175000000000001</v>
      </c>
      <c r="BE244" cm="1">
        <f t="array" ref="BE244">marketImpact()/12 + 1</f>
        <v>1.01</v>
      </c>
      <c r="BF244" cm="1">
        <f t="array" ref="BF244">marketImpact()/12 + 1</f>
        <v>1.01</v>
      </c>
      <c r="BG244" cm="1">
        <f t="array" ref="BG244">marketImpact()/12 + 1</f>
        <v>1.01</v>
      </c>
      <c r="BH244" cm="1">
        <f t="array" ref="BH244">marketImpact()/12 + 1</f>
        <v>1.01</v>
      </c>
      <c r="BI244" cm="1">
        <f t="array" ref="BI244">marketImpact()/12 + 1</f>
        <v>1.01</v>
      </c>
      <c r="BJ244" cm="1">
        <f t="array" ref="BJ244">marketImpact()/12 + 1</f>
        <v>1.01</v>
      </c>
      <c r="BK244" cm="1">
        <f t="array" ref="BK244">marketImpact()/12 + 1</f>
        <v>1.01</v>
      </c>
      <c r="BL244" cm="1">
        <f t="array" ref="BL244">marketImpact()/12 + 1</f>
        <v>1.01</v>
      </c>
      <c r="BM244" cm="1">
        <f t="array" ref="BM244">marketImpact()/12 + 1</f>
        <v>1.01</v>
      </c>
      <c r="BN244" cm="1">
        <f t="array" ref="BN244">marketImpact()/12 + 1</f>
        <v>0.99250000000000005</v>
      </c>
      <c r="BO244" cm="1">
        <f t="array" ref="BO244">marketImpact()/12 + 1</f>
        <v>1.0175000000000001</v>
      </c>
      <c r="BP244" cm="1">
        <f t="array" ref="BP244">marketImpact()/12 + 1</f>
        <v>1.01</v>
      </c>
      <c r="BQ244" cm="1">
        <f t="array" ref="BQ244">marketImpact()/12 + 1</f>
        <v>1.01</v>
      </c>
      <c r="BR244" cm="1">
        <f t="array" ref="BR244">marketImpact()/12 + 1</f>
        <v>0.99250000000000005</v>
      </c>
      <c r="BS244" cm="1">
        <f t="array" ref="BS244">marketImpact()/12 + 1</f>
        <v>1.01</v>
      </c>
      <c r="BT244" cm="1">
        <f t="array" ref="BT244">marketImpact()/12 + 1</f>
        <v>1.01</v>
      </c>
      <c r="BU244" cm="1">
        <f t="array" ref="BU244">marketImpact()/12 + 1</f>
        <v>1.01</v>
      </c>
      <c r="BV244" cm="1">
        <f t="array" ref="BV244">marketImpact()/12 + 1</f>
        <v>0.99250000000000005</v>
      </c>
      <c r="BW244" cm="1">
        <f t="array" ref="BW244">marketImpact()/12 + 1</f>
        <v>1.01</v>
      </c>
      <c r="BX244" cm="1">
        <f t="array" ref="BX244">marketImpact()/12 + 1</f>
        <v>1.01</v>
      </c>
      <c r="BY244" cm="1">
        <f t="array" ref="BY244">marketImpact()/12 + 1</f>
        <v>0.99250000000000005</v>
      </c>
      <c r="BZ244" cm="1">
        <f t="array" ref="BZ244">marketImpact()/12 + 1</f>
        <v>1.01</v>
      </c>
      <c r="CA244" cm="1">
        <f t="array" ref="CA244">marketImpact()/12 + 1</f>
        <v>1.0175000000000001</v>
      </c>
      <c r="CB244" cm="1">
        <f t="array" ref="CB244">marketImpact()/12 + 1</f>
        <v>1.01</v>
      </c>
      <c r="CC244" cm="1">
        <f t="array" ref="CC244">marketImpact()/12 + 1</f>
        <v>1.01</v>
      </c>
      <c r="CD244" cm="1">
        <f t="array" ref="CD244">marketImpact()/12 + 1</f>
        <v>1.01</v>
      </c>
      <c r="CE244" cm="1">
        <f t="array" ref="CE244">marketImpact()/12 + 1</f>
        <v>0.99250000000000005</v>
      </c>
      <c r="CF244" cm="1">
        <f t="array" ref="CF244">marketImpact()/12 + 1</f>
        <v>1.01</v>
      </c>
      <c r="CG244" cm="1">
        <f t="array" ref="CG244">marketImpact()/12 + 1</f>
        <v>1.0175000000000001</v>
      </c>
      <c r="CH244" cm="1">
        <f t="array" ref="CH244">marketImpact()/12 + 1</f>
        <v>1.01</v>
      </c>
      <c r="CI244" cm="1">
        <f t="array" ref="CI244">marketImpact()/12 + 1</f>
        <v>1.01</v>
      </c>
      <c r="CJ244" cm="1">
        <f t="array" ref="CJ244">marketImpact()/12 + 1</f>
        <v>1.01</v>
      </c>
      <c r="CK244" cm="1">
        <f t="array" ref="CK244">marketImpact()/12 + 1</f>
        <v>1.01</v>
      </c>
      <c r="CL244" cm="1">
        <f t="array" ref="CL244">marketImpact()/12 + 1</f>
        <v>0.99250000000000005</v>
      </c>
      <c r="CM244" cm="1">
        <f t="array" ref="CM244">marketImpact()/12 + 1</f>
        <v>1.01</v>
      </c>
      <c r="CN244" cm="1">
        <f t="array" ref="CN244">marketImpact()/12 + 1</f>
        <v>0.99250000000000005</v>
      </c>
      <c r="CO244" cm="1">
        <f t="array" ref="CO244">marketImpact()/12 + 1</f>
        <v>1.0175000000000001</v>
      </c>
      <c r="CP244" cm="1">
        <f t="array" ref="CP244">marketImpact()/12 + 1</f>
        <v>1.01</v>
      </c>
      <c r="CQ244" cm="1">
        <f t="array" ref="CQ244">marketImpact()/12 + 1</f>
        <v>1.01</v>
      </c>
      <c r="CR244" cm="1">
        <f t="array" ref="CR244">marketImpact()/12 + 1</f>
        <v>1.01</v>
      </c>
      <c r="CS244" cm="1">
        <f t="array" ref="CS244">marketImpact()/12 + 1</f>
        <v>1.0175000000000001</v>
      </c>
      <c r="CT244" cm="1">
        <f t="array" ref="CT244">marketImpact()/12 + 1</f>
        <v>1.01</v>
      </c>
      <c r="CU244" cm="1">
        <f t="array" ref="CU244">marketImpact()/12 + 1</f>
        <v>1.01</v>
      </c>
      <c r="CV244" cm="1">
        <f t="array" ref="CV244">marketImpact()/12 + 1</f>
        <v>1.01</v>
      </c>
      <c r="CW244" cm="1">
        <f t="array" ref="CW244">marketImpact()/12 + 1</f>
        <v>1.0175000000000001</v>
      </c>
      <c r="CX244" cm="1">
        <f t="array" ref="CX244">marketImpact()/12 + 1</f>
        <v>1.01</v>
      </c>
      <c r="CY244" cm="1">
        <f t="array" ref="CY244">marketImpact()/12 + 1</f>
        <v>0.99250000000000005</v>
      </c>
      <c r="CZ244" cm="1">
        <f t="array" ref="CZ244">marketImpact()/12 + 1</f>
        <v>1.01</v>
      </c>
    </row>
    <row r="246" spans="4:104" x14ac:dyDescent="0.25">
      <c r="D246" t="s">
        <v>363</v>
      </c>
      <c r="E246" t="s">
        <v>364</v>
      </c>
      <c r="F246" t="s">
        <v>365</v>
      </c>
      <c r="G246" t="s">
        <v>366</v>
      </c>
      <c r="H246" t="s">
        <v>367</v>
      </c>
      <c r="I246" t="s">
        <v>368</v>
      </c>
      <c r="J246" t="s">
        <v>369</v>
      </c>
      <c r="K246" t="s">
        <v>370</v>
      </c>
      <c r="L246" t="s">
        <v>371</v>
      </c>
      <c r="M246" t="s">
        <v>372</v>
      </c>
      <c r="N246" t="s">
        <v>373</v>
      </c>
      <c r="O246" t="s">
        <v>374</v>
      </c>
      <c r="P246" t="s">
        <v>375</v>
      </c>
      <c r="Q246" t="s">
        <v>376</v>
      </c>
      <c r="R246" t="s">
        <v>377</v>
      </c>
      <c r="S246" t="s">
        <v>378</v>
      </c>
      <c r="T246" t="s">
        <v>379</v>
      </c>
      <c r="U246" t="s">
        <v>380</v>
      </c>
      <c r="V246" t="s">
        <v>381</v>
      </c>
      <c r="W246" t="s">
        <v>382</v>
      </c>
      <c r="X246" t="s">
        <v>383</v>
      </c>
      <c r="Y246" t="s">
        <v>384</v>
      </c>
      <c r="Z246" t="s">
        <v>385</v>
      </c>
      <c r="AA246" t="s">
        <v>386</v>
      </c>
      <c r="AB246" t="s">
        <v>387</v>
      </c>
      <c r="AC246" t="s">
        <v>388</v>
      </c>
      <c r="AD246" t="s">
        <v>389</v>
      </c>
      <c r="AE246" t="s">
        <v>390</v>
      </c>
      <c r="AF246" t="s">
        <v>391</v>
      </c>
      <c r="AG246" t="s">
        <v>392</v>
      </c>
      <c r="AH246" t="s">
        <v>393</v>
      </c>
      <c r="AI246" t="s">
        <v>394</v>
      </c>
      <c r="AJ246" t="s">
        <v>395</v>
      </c>
      <c r="AK246" t="s">
        <v>396</v>
      </c>
      <c r="AL246" t="s">
        <v>397</v>
      </c>
      <c r="AM246" t="s">
        <v>398</v>
      </c>
      <c r="AN246" t="s">
        <v>399</v>
      </c>
      <c r="AO246" t="s">
        <v>400</v>
      </c>
      <c r="AP246" t="s">
        <v>401</v>
      </c>
      <c r="AQ246" t="s">
        <v>402</v>
      </c>
      <c r="AR246" t="s">
        <v>403</v>
      </c>
      <c r="AS246" t="s">
        <v>404</v>
      </c>
      <c r="AT246" t="s">
        <v>405</v>
      </c>
      <c r="AU246" t="s">
        <v>406</v>
      </c>
      <c r="AV246" t="s">
        <v>407</v>
      </c>
      <c r="AW246" t="s">
        <v>408</v>
      </c>
      <c r="AX246" t="s">
        <v>409</v>
      </c>
      <c r="AY246" t="s">
        <v>410</v>
      </c>
      <c r="AZ246" t="s">
        <v>411</v>
      </c>
      <c r="BA246" t="s">
        <v>412</v>
      </c>
      <c r="BB246" t="s">
        <v>413</v>
      </c>
      <c r="BC246" t="s">
        <v>414</v>
      </c>
      <c r="BD246" t="s">
        <v>415</v>
      </c>
      <c r="BE246" t="s">
        <v>416</v>
      </c>
      <c r="BF246" t="s">
        <v>417</v>
      </c>
      <c r="BG246" t="s">
        <v>418</v>
      </c>
      <c r="BH246" t="s">
        <v>419</v>
      </c>
      <c r="BI246" t="s">
        <v>420</v>
      </c>
      <c r="BJ246" t="s">
        <v>421</v>
      </c>
      <c r="BK246" t="s">
        <v>422</v>
      </c>
      <c r="BL246" t="s">
        <v>423</v>
      </c>
      <c r="BM246" t="s">
        <v>424</v>
      </c>
      <c r="BN246" t="s">
        <v>425</v>
      </c>
      <c r="BO246" t="s">
        <v>426</v>
      </c>
      <c r="BP246" t="s">
        <v>427</v>
      </c>
      <c r="BQ246" t="s">
        <v>428</v>
      </c>
      <c r="BR246" t="s">
        <v>429</v>
      </c>
      <c r="BS246" t="s">
        <v>430</v>
      </c>
      <c r="BT246" t="s">
        <v>431</v>
      </c>
      <c r="BU246" t="s">
        <v>432</v>
      </c>
      <c r="BV246" t="s">
        <v>433</v>
      </c>
      <c r="BW246" t="s">
        <v>434</v>
      </c>
      <c r="BX246" t="s">
        <v>435</v>
      </c>
      <c r="BY246" t="s">
        <v>436</v>
      </c>
      <c r="BZ246" t="s">
        <v>437</v>
      </c>
      <c r="CA246" t="s">
        <v>438</v>
      </c>
      <c r="CB246" t="s">
        <v>439</v>
      </c>
      <c r="CC246" t="s">
        <v>440</v>
      </c>
      <c r="CD246" t="s">
        <v>441</v>
      </c>
      <c r="CE246" t="s">
        <v>442</v>
      </c>
      <c r="CF246" t="s">
        <v>443</v>
      </c>
      <c r="CG246" t="s">
        <v>444</v>
      </c>
      <c r="CH246" t="s">
        <v>445</v>
      </c>
      <c r="CI246" t="s">
        <v>446</v>
      </c>
      <c r="CJ246" t="s">
        <v>447</v>
      </c>
      <c r="CK246" t="s">
        <v>448</v>
      </c>
      <c r="CL246" t="s">
        <v>449</v>
      </c>
      <c r="CM246" t="s">
        <v>450</v>
      </c>
      <c r="CN246" t="s">
        <v>451</v>
      </c>
      <c r="CO246" t="s">
        <v>452</v>
      </c>
      <c r="CP246" t="s">
        <v>453</v>
      </c>
      <c r="CQ246" t="s">
        <v>454</v>
      </c>
      <c r="CR246" t="s">
        <v>455</v>
      </c>
      <c r="CS246" t="s">
        <v>456</v>
      </c>
      <c r="CT246" t="s">
        <v>457</v>
      </c>
      <c r="CU246" t="s">
        <v>458</v>
      </c>
      <c r="CV246" t="s">
        <v>459</v>
      </c>
      <c r="CW246" t="s">
        <v>460</v>
      </c>
      <c r="CX246" t="s">
        <v>461</v>
      </c>
      <c r="CY246" t="s">
        <v>462</v>
      </c>
      <c r="CZ246" t="s">
        <v>463</v>
      </c>
    </row>
    <row r="247" spans="4:104" x14ac:dyDescent="0.25">
      <c r="D247">
        <v>1</v>
      </c>
      <c r="E247" cm="1">
        <f t="array" ref="E247">12*jumpTime()</f>
        <v>0</v>
      </c>
      <c r="F247" cm="1">
        <f t="array" ref="F247">12*jumpTime()</f>
        <v>24</v>
      </c>
      <c r="G247" cm="1">
        <f t="array" ref="G247">12*jumpTime()</f>
        <v>5</v>
      </c>
      <c r="H247" cm="1">
        <f t="array" ref="H247">12*jumpTime()</f>
        <v>2</v>
      </c>
      <c r="I247" cm="1">
        <f t="array" ref="I247">12*jumpTime()</f>
        <v>44</v>
      </c>
      <c r="J247" cm="1">
        <f t="array" ref="J247">12*jumpTime()</f>
        <v>48</v>
      </c>
      <c r="K247" cm="1">
        <f t="array" ref="K247">12*jumpTime()</f>
        <v>31</v>
      </c>
      <c r="L247" cm="1">
        <f t="array" ref="L247">12*jumpTime()</f>
        <v>5</v>
      </c>
      <c r="M247" cm="1">
        <f t="array" ref="M247">12*jumpTime()</f>
        <v>24</v>
      </c>
      <c r="N247" cm="1">
        <f t="array" ref="N247">12*jumpTime()</f>
        <v>35</v>
      </c>
      <c r="O247" cm="1">
        <f t="array" ref="O247">12*jumpTime()</f>
        <v>25</v>
      </c>
      <c r="P247" cm="1">
        <f t="array" ref="P247">12*jumpTime()</f>
        <v>110</v>
      </c>
      <c r="Q247" cm="1">
        <f t="array" ref="Q247">12*jumpTime()</f>
        <v>1</v>
      </c>
      <c r="R247" cm="1">
        <f t="array" ref="R247">12*jumpTime()</f>
        <v>96</v>
      </c>
      <c r="S247" cm="1">
        <f t="array" ref="S247">12*jumpTime()</f>
        <v>7</v>
      </c>
      <c r="T247" cm="1">
        <f t="array" ref="T247">12*jumpTime()</f>
        <v>63</v>
      </c>
      <c r="U247" cm="1">
        <f t="array" ref="U247">12*jumpTime()</f>
        <v>16</v>
      </c>
      <c r="V247" cm="1">
        <f t="array" ref="V247">12*jumpTime()</f>
        <v>58</v>
      </c>
      <c r="W247" cm="1">
        <f t="array" ref="W247">12*jumpTime()</f>
        <v>13</v>
      </c>
      <c r="X247" cm="1">
        <f t="array" ref="X247">12*jumpTime()</f>
        <v>6</v>
      </c>
      <c r="Y247" cm="1">
        <f t="array" ref="Y247">12*jumpTime()</f>
        <v>21</v>
      </c>
      <c r="Z247" cm="1">
        <f t="array" ref="Z247">12*jumpTime()</f>
        <v>5</v>
      </c>
      <c r="AA247" cm="1">
        <f t="array" ref="AA247">12*jumpTime()</f>
        <v>26</v>
      </c>
      <c r="AB247" cm="1">
        <f t="array" ref="AB247">12*jumpTime()</f>
        <v>61</v>
      </c>
      <c r="AC247" cm="1">
        <f t="array" ref="AC247">12*jumpTime()</f>
        <v>4</v>
      </c>
      <c r="AD247" cm="1">
        <f t="array" ref="AD247">12*jumpTime()</f>
        <v>29</v>
      </c>
      <c r="AE247" cm="1">
        <f t="array" ref="AE247">12*jumpTime()</f>
        <v>16</v>
      </c>
      <c r="AF247" cm="1">
        <f t="array" ref="AF247">12*jumpTime()</f>
        <v>13</v>
      </c>
      <c r="AG247" cm="1">
        <f t="array" ref="AG247">12*jumpTime()</f>
        <v>18</v>
      </c>
      <c r="AH247" cm="1">
        <f t="array" ref="AH247">12*jumpTime()</f>
        <v>8</v>
      </c>
      <c r="AI247" cm="1">
        <f t="array" ref="AI247">12*jumpTime()</f>
        <v>10</v>
      </c>
      <c r="AJ247" cm="1">
        <f t="array" ref="AJ247">12*jumpTime()</f>
        <v>2</v>
      </c>
      <c r="AK247" cm="1">
        <f t="array" ref="AK247">12*jumpTime()</f>
        <v>44</v>
      </c>
      <c r="AL247" cm="1">
        <f t="array" ref="AL247">12*jumpTime()</f>
        <v>9</v>
      </c>
      <c r="AM247" cm="1">
        <f t="array" ref="AM247">12*jumpTime()</f>
        <v>1</v>
      </c>
      <c r="AN247" cm="1">
        <f t="array" ref="AN247">12*jumpTime()</f>
        <v>58</v>
      </c>
      <c r="AO247" cm="1">
        <f t="array" ref="AO247">12*jumpTime()</f>
        <v>0</v>
      </c>
      <c r="AP247" cm="1">
        <f t="array" ref="AP247">12*jumpTime()</f>
        <v>5</v>
      </c>
      <c r="AQ247" cm="1">
        <f t="array" ref="AQ247">12*jumpTime()</f>
        <v>18</v>
      </c>
      <c r="AR247" cm="1">
        <f t="array" ref="AR247">12*jumpTime()</f>
        <v>25</v>
      </c>
      <c r="AS247" cm="1">
        <f t="array" ref="AS247">12*jumpTime()</f>
        <v>2</v>
      </c>
      <c r="AT247" cm="1">
        <f t="array" ref="AT247">12*jumpTime()</f>
        <v>5</v>
      </c>
      <c r="AU247" cm="1">
        <f t="array" ref="AU247">12*jumpTime()</f>
        <v>3</v>
      </c>
      <c r="AV247" cm="1">
        <f t="array" ref="AV247">12*jumpTime()</f>
        <v>1</v>
      </c>
      <c r="AW247" cm="1">
        <f t="array" ref="AW247">12*jumpTime()</f>
        <v>11</v>
      </c>
      <c r="AX247" cm="1">
        <f t="array" ref="AX247">12*jumpTime()</f>
        <v>112</v>
      </c>
      <c r="AY247" cm="1">
        <f t="array" ref="AY247">12*jumpTime()</f>
        <v>20</v>
      </c>
      <c r="AZ247" cm="1">
        <f t="array" ref="AZ247">12*jumpTime()</f>
        <v>20</v>
      </c>
      <c r="BA247" cm="1">
        <f t="array" ref="BA247">12*jumpTime()</f>
        <v>5</v>
      </c>
      <c r="BB247" cm="1">
        <f t="array" ref="BB247">12*jumpTime()</f>
        <v>106</v>
      </c>
      <c r="BC247" cm="1">
        <f t="array" ref="BC247">12*jumpTime()</f>
        <v>25</v>
      </c>
      <c r="BD247" cm="1">
        <f t="array" ref="BD247">12*jumpTime()</f>
        <v>53</v>
      </c>
      <c r="BE247" cm="1">
        <f t="array" ref="BE247">12*jumpTime()</f>
        <v>0</v>
      </c>
      <c r="BF247" cm="1">
        <f t="array" ref="BF247">12*jumpTime()</f>
        <v>59</v>
      </c>
      <c r="BG247" cm="1">
        <f t="array" ref="BG247">12*jumpTime()</f>
        <v>32</v>
      </c>
      <c r="BH247" cm="1">
        <f t="array" ref="BH247">12*jumpTime()</f>
        <v>5</v>
      </c>
      <c r="BI247" cm="1">
        <f t="array" ref="BI247">12*jumpTime()</f>
        <v>5</v>
      </c>
      <c r="BJ247" cm="1">
        <f t="array" ref="BJ247">12*jumpTime()</f>
        <v>49</v>
      </c>
      <c r="BK247" cm="1">
        <f t="array" ref="BK247">12*jumpTime()</f>
        <v>42</v>
      </c>
      <c r="BL247" cm="1">
        <f t="array" ref="BL247">12*jumpTime()</f>
        <v>18</v>
      </c>
      <c r="BM247" cm="1">
        <f t="array" ref="BM247">12*jumpTime()</f>
        <v>4</v>
      </c>
      <c r="BN247" cm="1">
        <f t="array" ref="BN247">12*jumpTime()</f>
        <v>7</v>
      </c>
      <c r="BO247" cm="1">
        <f t="array" ref="BO247">12*jumpTime()</f>
        <v>6</v>
      </c>
      <c r="BP247" cm="1">
        <f t="array" ref="BP247">12*jumpTime()</f>
        <v>9</v>
      </c>
      <c r="BQ247" cm="1">
        <f t="array" ref="BQ247">12*jumpTime()</f>
        <v>47</v>
      </c>
      <c r="BR247" cm="1">
        <f t="array" ref="BR247">12*jumpTime()</f>
        <v>6</v>
      </c>
      <c r="BS247" cm="1">
        <f t="array" ref="BS247">12*jumpTime()</f>
        <v>8</v>
      </c>
      <c r="BT247" cm="1">
        <f t="array" ref="BT247">12*jumpTime()</f>
        <v>2</v>
      </c>
      <c r="BU247" cm="1">
        <f t="array" ref="BU247">12*jumpTime()</f>
        <v>6</v>
      </c>
      <c r="BV247" cm="1">
        <f t="array" ref="BV247">12*jumpTime()</f>
        <v>6</v>
      </c>
      <c r="BW247" cm="1">
        <f t="array" ref="BW247">12*jumpTime()</f>
        <v>20</v>
      </c>
      <c r="BX247" cm="1">
        <f t="array" ref="BX247">12*jumpTime()</f>
        <v>31</v>
      </c>
      <c r="BY247" cm="1">
        <f t="array" ref="BY247">12*jumpTime()</f>
        <v>49</v>
      </c>
      <c r="BZ247" cm="1">
        <f t="array" ref="BZ247">12*jumpTime()</f>
        <v>40</v>
      </c>
      <c r="CA247" cm="1">
        <f t="array" ref="CA247">12*jumpTime()</f>
        <v>13</v>
      </c>
      <c r="CB247" cm="1">
        <f t="array" ref="CB247">12*jumpTime()</f>
        <v>2</v>
      </c>
      <c r="CC247" cm="1">
        <f t="array" ref="CC247">12*jumpTime()</f>
        <v>4</v>
      </c>
      <c r="CD247" cm="1">
        <f t="array" ref="CD247">12*jumpTime()</f>
        <v>18</v>
      </c>
      <c r="CE247" cm="1">
        <f t="array" ref="CE247">12*jumpTime()</f>
        <v>5</v>
      </c>
      <c r="CF247" cm="1">
        <f t="array" ref="CF247">12*jumpTime()</f>
        <v>10</v>
      </c>
      <c r="CG247" cm="1">
        <f t="array" ref="CG247">12*jumpTime()</f>
        <v>67</v>
      </c>
      <c r="CH247" cm="1">
        <f t="array" ref="CH247">12*jumpTime()</f>
        <v>28</v>
      </c>
      <c r="CI247" cm="1">
        <f t="array" ref="CI247">12*jumpTime()</f>
        <v>14</v>
      </c>
      <c r="CJ247" cm="1">
        <f t="array" ref="CJ247">12*jumpTime()</f>
        <v>24</v>
      </c>
      <c r="CK247" cm="1">
        <f t="array" ref="CK247">12*jumpTime()</f>
        <v>19</v>
      </c>
      <c r="CL247" cm="1">
        <f t="array" ref="CL247">12*jumpTime()</f>
        <v>5</v>
      </c>
      <c r="CM247" cm="1">
        <f t="array" ref="CM247">12*jumpTime()</f>
        <v>81</v>
      </c>
      <c r="CN247" cm="1">
        <f t="array" ref="CN247">12*jumpTime()</f>
        <v>176</v>
      </c>
      <c r="CO247" cm="1">
        <f t="array" ref="CO247">12*jumpTime()</f>
        <v>25</v>
      </c>
      <c r="CP247" cm="1">
        <f t="array" ref="CP247">12*jumpTime()</f>
        <v>29</v>
      </c>
      <c r="CQ247" cm="1">
        <f t="array" ref="CQ247">12*jumpTime()</f>
        <v>22</v>
      </c>
      <c r="CR247" cm="1">
        <f t="array" ref="CR247">12*jumpTime()</f>
        <v>8</v>
      </c>
      <c r="CS247" cm="1">
        <f t="array" ref="CS247">12*jumpTime()</f>
        <v>12</v>
      </c>
      <c r="CT247" cm="1">
        <f t="array" ref="CT247">12*jumpTime()</f>
        <v>30</v>
      </c>
      <c r="CU247" cm="1">
        <f t="array" ref="CU247">12*jumpTime()</f>
        <v>12</v>
      </c>
      <c r="CV247" cm="1">
        <f t="array" ref="CV247">12*jumpTime()</f>
        <v>1</v>
      </c>
      <c r="CW247" cm="1">
        <f t="array" ref="CW247">12*jumpTime()</f>
        <v>36</v>
      </c>
      <c r="CX247" cm="1">
        <f t="array" ref="CX247">12*jumpTime()</f>
        <v>6</v>
      </c>
      <c r="CY247" cm="1">
        <f t="array" ref="CY247">12*jumpTime()</f>
        <v>1</v>
      </c>
      <c r="CZ247" cm="1">
        <f t="array" ref="CZ247">12*jumpTime()</f>
        <v>60</v>
      </c>
    </row>
    <row r="248" spans="4:104" x14ac:dyDescent="0.25">
      <c r="D248">
        <v>2</v>
      </c>
      <c r="E248" cm="1">
        <f t="array" ref="E248">IF(E247&lt;120, 12*jumpTime() +E247, "")</f>
        <v>8</v>
      </c>
      <c r="F248" cm="1">
        <f t="array" ref="F248">IF(F247&lt;120, 12*jumpTime() +F247, "")</f>
        <v>52</v>
      </c>
      <c r="G248" cm="1">
        <f t="array" ref="G248">IF(G247&lt;120, 12*jumpTime() +G247, "")</f>
        <v>13</v>
      </c>
      <c r="H248" cm="1">
        <f t="array" ref="H248">IF(H247&lt;120, 12*jumpTime() +H247, "")</f>
        <v>18</v>
      </c>
      <c r="I248" cm="1">
        <f t="array" ref="I248">IF(I247&lt;120, 12*jumpTime() +I247, "")</f>
        <v>62</v>
      </c>
      <c r="J248" cm="1">
        <f t="array" ref="J248">IF(J247&lt;120, 12*jumpTime() +J247, "")</f>
        <v>59</v>
      </c>
      <c r="K248" cm="1">
        <f t="array" ref="K248">IF(K247&lt;120, 12*jumpTime() +K247, "")</f>
        <v>52</v>
      </c>
      <c r="L248" cm="1">
        <f t="array" ref="L248">IF(L247&lt;120, 12*jumpTime() +L247, "")</f>
        <v>23</v>
      </c>
      <c r="M248" cm="1">
        <f t="array" ref="M248">IF(M247&lt;120, 12*jumpTime() +M247, "")</f>
        <v>36</v>
      </c>
      <c r="N248" cm="1">
        <f t="array" ref="N248">IF(N247&lt;120, 12*jumpTime() +N247, "")</f>
        <v>75</v>
      </c>
      <c r="O248" cm="1">
        <f t="array" ref="O248">IF(O247&lt;120, 12*jumpTime() +O247, "")</f>
        <v>29</v>
      </c>
      <c r="P248" cm="1">
        <f t="array" ref="P248">IF(P247&lt;120, 12*jumpTime() +P247, "")</f>
        <v>151</v>
      </c>
      <c r="Q248" cm="1">
        <f t="array" ref="Q248">IF(Q247&lt;120, 12*jumpTime() +Q247, "")</f>
        <v>4</v>
      </c>
      <c r="R248" cm="1">
        <f t="array" ref="R248">IF(R247&lt;120, 12*jumpTime() +R247, "")</f>
        <v>119</v>
      </c>
      <c r="S248" cm="1">
        <f t="array" ref="S248">IF(S247&lt;120, 12*jumpTime() +S247, "")</f>
        <v>28</v>
      </c>
      <c r="T248" cm="1">
        <f t="array" ref="T248">IF(T247&lt;120, 12*jumpTime() +T247, "")</f>
        <v>84</v>
      </c>
      <c r="U248" cm="1">
        <f t="array" ref="U248">IF(U247&lt;120, 12*jumpTime() +U247, "")</f>
        <v>31</v>
      </c>
      <c r="V248" cm="1">
        <f t="array" ref="V248">IF(V247&lt;120, 12*jumpTime() +V247, "")</f>
        <v>64</v>
      </c>
      <c r="W248" cm="1">
        <f t="array" ref="W248">IF(W247&lt;120, 12*jumpTime() +W247, "")</f>
        <v>14</v>
      </c>
      <c r="X248" cm="1">
        <f t="array" ref="X248">IF(X247&lt;120, 12*jumpTime() +X247, "")</f>
        <v>41</v>
      </c>
      <c r="Y248" cm="1">
        <f t="array" ref="Y248">IF(Y247&lt;120, 12*jumpTime() +Y247, "")</f>
        <v>63</v>
      </c>
      <c r="Z248" cm="1">
        <f t="array" ref="Z248">IF(Z247&lt;120, 12*jumpTime() +Z247, "")</f>
        <v>48</v>
      </c>
      <c r="AA248" cm="1">
        <f t="array" ref="AA248">IF(AA247&lt;120, 12*jumpTime() +AA247, "")</f>
        <v>30</v>
      </c>
      <c r="AB248" cm="1">
        <f t="array" ref="AB248">IF(AB247&lt;120, 12*jumpTime() +AB247, "")</f>
        <v>82</v>
      </c>
      <c r="AC248" cm="1">
        <f t="array" ref="AC248">IF(AC247&lt;120, 12*jumpTime() +AC247, "")</f>
        <v>9</v>
      </c>
      <c r="AD248" cm="1">
        <f t="array" ref="AD248">IF(AD247&lt;120, 12*jumpTime() +AD247, "")</f>
        <v>46</v>
      </c>
      <c r="AE248" cm="1">
        <f t="array" ref="AE248">IF(AE247&lt;120, 12*jumpTime() +AE247, "")</f>
        <v>17</v>
      </c>
      <c r="AF248" cm="1">
        <f t="array" ref="AF248">IF(AF247&lt;120, 12*jumpTime() +AF247, "")</f>
        <v>51</v>
      </c>
      <c r="AG248" cm="1">
        <f t="array" ref="AG248">IF(AG247&lt;120, 12*jumpTime() +AG247, "")</f>
        <v>23</v>
      </c>
      <c r="AH248" cm="1">
        <f t="array" ref="AH248">IF(AH247&lt;120, 12*jumpTime() +AH247, "")</f>
        <v>14</v>
      </c>
      <c r="AI248" cm="1">
        <f t="array" ref="AI248">IF(AI247&lt;120, 12*jumpTime() +AI247, "")</f>
        <v>66</v>
      </c>
      <c r="AJ248" cm="1">
        <f t="array" ref="AJ248">IF(AJ247&lt;120, 12*jumpTime() +AJ247, "")</f>
        <v>21</v>
      </c>
      <c r="AK248" cm="1">
        <f t="array" ref="AK248">IF(AK247&lt;120, 12*jumpTime() +AK247, "")</f>
        <v>46</v>
      </c>
      <c r="AL248" cm="1">
        <f t="array" ref="AL248">IF(AL247&lt;120, 12*jumpTime() +AL247, "")</f>
        <v>57</v>
      </c>
      <c r="AM248" cm="1">
        <f t="array" ref="AM248">IF(AM247&lt;120, 12*jumpTime() +AM247, "")</f>
        <v>13</v>
      </c>
      <c r="AN248" cm="1">
        <f t="array" ref="AN248">IF(AN247&lt;120, 12*jumpTime() +AN247, "")</f>
        <v>79</v>
      </c>
      <c r="AO248" cm="1">
        <f t="array" ref="AO248">IF(AO247&lt;120, 12*jumpTime() +AO247, "")</f>
        <v>62</v>
      </c>
      <c r="AP248" cm="1">
        <f t="array" ref="AP248">IF(AP247&lt;120, 12*jumpTime() +AP247, "")</f>
        <v>6</v>
      </c>
      <c r="AQ248" cm="1">
        <f t="array" ref="AQ248">IF(AQ247&lt;120, 12*jumpTime() +AQ247, "")</f>
        <v>19</v>
      </c>
      <c r="AR248" cm="1">
        <f t="array" ref="AR248">IF(AR247&lt;120, 12*jumpTime() +AR247, "")</f>
        <v>51</v>
      </c>
      <c r="AS248" cm="1">
        <f t="array" ref="AS248">IF(AS247&lt;120, 12*jumpTime() +AS247, "")</f>
        <v>47</v>
      </c>
      <c r="AT248" cm="1">
        <f t="array" ref="AT248">IF(AT247&lt;120, 12*jumpTime() +AT247, "")</f>
        <v>69</v>
      </c>
      <c r="AU248" cm="1">
        <f t="array" ref="AU248">IF(AU247&lt;120, 12*jumpTime() +AU247, "")</f>
        <v>21</v>
      </c>
      <c r="AV248" cm="1">
        <f t="array" ref="AV248">IF(AV247&lt;120, 12*jumpTime() +AV247, "")</f>
        <v>10</v>
      </c>
      <c r="AW248" cm="1">
        <f t="array" ref="AW248">IF(AW247&lt;120, 12*jumpTime() +AW247, "")</f>
        <v>17</v>
      </c>
      <c r="AX248" cm="1">
        <f t="array" ref="AX248">IF(AX247&lt;120, 12*jumpTime() +AX247, "")</f>
        <v>114</v>
      </c>
      <c r="AY248" cm="1">
        <f t="array" ref="AY248">IF(AY247&lt;120, 12*jumpTime() +AY247, "")</f>
        <v>21</v>
      </c>
      <c r="AZ248" cm="1">
        <f t="array" ref="AZ248">IF(AZ247&lt;120, 12*jumpTime() +AZ247, "")</f>
        <v>21</v>
      </c>
      <c r="BA248" cm="1">
        <f t="array" ref="BA248">IF(BA247&lt;120, 12*jumpTime() +BA247, "")</f>
        <v>10</v>
      </c>
      <c r="BB248" cm="1">
        <f t="array" ref="BB248">IF(BB247&lt;120, 12*jumpTime() +BB247, "")</f>
        <v>112</v>
      </c>
      <c r="BC248" cm="1">
        <f t="array" ref="BC248">IF(BC247&lt;120, 12*jumpTime() +BC247, "")</f>
        <v>39</v>
      </c>
      <c r="BD248" cm="1">
        <f t="array" ref="BD248">IF(BD247&lt;120, 12*jumpTime() +BD247, "")</f>
        <v>67</v>
      </c>
      <c r="BE248" cm="1">
        <f t="array" ref="BE248">IF(BE247&lt;120, 12*jumpTime() +BE247, "")</f>
        <v>51</v>
      </c>
      <c r="BF248" cm="1">
        <f t="array" ref="BF248">IF(BF247&lt;120, 12*jumpTime() +BF247, "")</f>
        <v>72</v>
      </c>
      <c r="BG248" cm="1">
        <f t="array" ref="BG248">IF(BG247&lt;120, 12*jumpTime() +BG247, "")</f>
        <v>50</v>
      </c>
      <c r="BH248" cm="1">
        <f t="array" ref="BH248">IF(BH247&lt;120, 12*jumpTime() +BH247, "")</f>
        <v>6</v>
      </c>
      <c r="BI248" cm="1">
        <f t="array" ref="BI248">IF(BI247&lt;120, 12*jumpTime() +BI247, "")</f>
        <v>38</v>
      </c>
      <c r="BJ248" cm="1">
        <f t="array" ref="BJ248">IF(BJ247&lt;120, 12*jumpTime() +BJ247, "")</f>
        <v>57</v>
      </c>
      <c r="BK248" cm="1">
        <f t="array" ref="BK248">IF(BK247&lt;120, 12*jumpTime() +BK247, "")</f>
        <v>53</v>
      </c>
      <c r="BL248" cm="1">
        <f t="array" ref="BL248">IF(BL247&lt;120, 12*jumpTime() +BL247, "")</f>
        <v>97</v>
      </c>
      <c r="BM248" cm="1">
        <f t="array" ref="BM248">IF(BM247&lt;120, 12*jumpTime() +BM247, "")</f>
        <v>8</v>
      </c>
      <c r="BN248" cm="1">
        <f t="array" ref="BN248">IF(BN247&lt;120, 12*jumpTime() +BN247, "")</f>
        <v>44</v>
      </c>
      <c r="BO248" cm="1">
        <f t="array" ref="BO248">IF(BO247&lt;120, 12*jumpTime() +BO247, "")</f>
        <v>78</v>
      </c>
      <c r="BP248" cm="1">
        <f t="array" ref="BP248">IF(BP247&lt;120, 12*jumpTime() +BP247, "")</f>
        <v>17</v>
      </c>
      <c r="BQ248" cm="1">
        <f t="array" ref="BQ248">IF(BQ247&lt;120, 12*jumpTime() +BQ247, "")</f>
        <v>56</v>
      </c>
      <c r="BR248" cm="1">
        <f t="array" ref="BR248">IF(BR247&lt;120, 12*jumpTime() +BR247, "")</f>
        <v>27</v>
      </c>
      <c r="BS248" cm="1">
        <f t="array" ref="BS248">IF(BS247&lt;120, 12*jumpTime() +BS247, "")</f>
        <v>42</v>
      </c>
      <c r="BT248" cm="1">
        <f t="array" ref="BT248">IF(BT247&lt;120, 12*jumpTime() +BT247, "")</f>
        <v>21</v>
      </c>
      <c r="BU248" cm="1">
        <f t="array" ref="BU248">IF(BU247&lt;120, 12*jumpTime() +BU247, "")</f>
        <v>30</v>
      </c>
      <c r="BV248" cm="1">
        <f t="array" ref="BV248">IF(BV247&lt;120, 12*jumpTime() +BV247, "")</f>
        <v>26</v>
      </c>
      <c r="BW248" cm="1">
        <f t="array" ref="BW248">IF(BW247&lt;120, 12*jumpTime() +BW247, "")</f>
        <v>82</v>
      </c>
      <c r="BX248" cm="1">
        <f t="array" ref="BX248">IF(BX247&lt;120, 12*jumpTime() +BX247, "")</f>
        <v>68</v>
      </c>
      <c r="BY248" cm="1">
        <f t="array" ref="BY248">IF(BY247&lt;120, 12*jumpTime() +BY247, "")</f>
        <v>149</v>
      </c>
      <c r="BZ248" cm="1">
        <f t="array" ref="BZ248">IF(BZ247&lt;120, 12*jumpTime() +BZ247, "")</f>
        <v>70</v>
      </c>
      <c r="CA248" cm="1">
        <f t="array" ref="CA248">IF(CA247&lt;120, 12*jumpTime() +CA247, "")</f>
        <v>23</v>
      </c>
      <c r="CB248" cm="1">
        <f t="array" ref="CB248">IF(CB247&lt;120, 12*jumpTime() +CB247, "")</f>
        <v>6</v>
      </c>
      <c r="CC248" cm="1">
        <f t="array" ref="CC248">IF(CC247&lt;120, 12*jumpTime() +CC247, "")</f>
        <v>27</v>
      </c>
      <c r="CD248" cm="1">
        <f t="array" ref="CD248">IF(CD247&lt;120, 12*jumpTime() +CD247, "")</f>
        <v>91</v>
      </c>
      <c r="CE248" cm="1">
        <f t="array" ref="CE248">IF(CE247&lt;120, 12*jumpTime() +CE247, "")</f>
        <v>6</v>
      </c>
      <c r="CF248" cm="1">
        <f t="array" ref="CF248">IF(CF247&lt;120, 12*jumpTime() +CF247, "")</f>
        <v>37</v>
      </c>
      <c r="CG248" cm="1">
        <f t="array" ref="CG248">IF(CG247&lt;120, 12*jumpTime() +CG247, "")</f>
        <v>84</v>
      </c>
      <c r="CH248" cm="1">
        <f t="array" ref="CH248">IF(CH247&lt;120, 12*jumpTime() +CH247, "")</f>
        <v>28</v>
      </c>
      <c r="CI248" cm="1">
        <f t="array" ref="CI248">IF(CI247&lt;120, 12*jumpTime() +CI247, "")</f>
        <v>81</v>
      </c>
      <c r="CJ248" cm="1">
        <f t="array" ref="CJ248">IF(CJ247&lt;120, 12*jumpTime() +CJ247, "")</f>
        <v>32</v>
      </c>
      <c r="CK248" cm="1">
        <f t="array" ref="CK248">IF(CK247&lt;120, 12*jumpTime() +CK247, "")</f>
        <v>56</v>
      </c>
      <c r="CL248" cm="1">
        <f t="array" ref="CL248">IF(CL247&lt;120, 12*jumpTime() +CL247, "")</f>
        <v>84</v>
      </c>
      <c r="CM248" cm="1">
        <f t="array" ref="CM248">IF(CM247&lt;120, 12*jumpTime() +CM247, "")</f>
        <v>83</v>
      </c>
      <c r="CN248" t="str" cm="1">
        <f t="array" ref="CN248">IF(CN247&lt;120, 12*jumpTime() +CN247, "")</f>
        <v/>
      </c>
      <c r="CO248" cm="1">
        <f t="array" ref="CO248">IF(CO247&lt;120, 12*jumpTime() +CO247, "")</f>
        <v>43</v>
      </c>
      <c r="CP248" cm="1">
        <f t="array" ref="CP248">IF(CP247&lt;120, 12*jumpTime() +CP247, "")</f>
        <v>40</v>
      </c>
      <c r="CQ248" cm="1">
        <f t="array" ref="CQ248">IF(CQ247&lt;120, 12*jumpTime() +CQ247, "")</f>
        <v>23</v>
      </c>
      <c r="CR248" cm="1">
        <f t="array" ref="CR248">IF(CR247&lt;120, 12*jumpTime() +CR247, "")</f>
        <v>41</v>
      </c>
      <c r="CS248" cm="1">
        <f t="array" ref="CS248">IF(CS247&lt;120, 12*jumpTime() +CS247, "")</f>
        <v>42</v>
      </c>
      <c r="CT248" cm="1">
        <f t="array" ref="CT248">IF(CT247&lt;120, 12*jumpTime() +CT247, "")</f>
        <v>63</v>
      </c>
      <c r="CU248" cm="1">
        <f t="array" ref="CU248">IF(CU247&lt;120, 12*jumpTime() +CU247, "")</f>
        <v>30</v>
      </c>
      <c r="CV248" cm="1">
        <f t="array" ref="CV248">IF(CV247&lt;120, 12*jumpTime() +CV247, "")</f>
        <v>5</v>
      </c>
      <c r="CW248" cm="1">
        <f t="array" ref="CW248">IF(CW247&lt;120, 12*jumpTime() +CW247, "")</f>
        <v>70</v>
      </c>
      <c r="CX248" cm="1">
        <f t="array" ref="CX248">IF(CX247&lt;120, 12*jumpTime() +CX247, "")</f>
        <v>19</v>
      </c>
      <c r="CY248" cm="1">
        <f t="array" ref="CY248">IF(CY247&lt;120, 12*jumpTime() +CY247, "")</f>
        <v>25</v>
      </c>
      <c r="CZ248" cm="1">
        <f t="array" ref="CZ248">IF(CZ247&lt;120, 12*jumpTime() +CZ247, "")</f>
        <v>79</v>
      </c>
    </row>
    <row r="249" spans="4:104" x14ac:dyDescent="0.25">
      <c r="D249">
        <v>3</v>
      </c>
      <c r="E249" cm="1">
        <f t="array" ref="E249">IF(E248&lt;120, 12*jumpTime() +E248, "")</f>
        <v>28</v>
      </c>
      <c r="F249" cm="1">
        <f t="array" ref="F249">IF(F248&lt;120, 12*jumpTime() +F248, "")</f>
        <v>106</v>
      </c>
      <c r="G249" cm="1">
        <f t="array" ref="G249">IF(G248&lt;120, 12*jumpTime() +G248, "")</f>
        <v>35</v>
      </c>
      <c r="H249" cm="1">
        <f t="array" ref="H249">IF(H248&lt;120, 12*jumpTime() +H248, "")</f>
        <v>52</v>
      </c>
      <c r="I249" cm="1">
        <f t="array" ref="I249">IF(I248&lt;120, 12*jumpTime() +I248, "")</f>
        <v>82</v>
      </c>
      <c r="J249" cm="1">
        <f t="array" ref="J249">IF(J248&lt;120, 12*jumpTime() +J248, "")</f>
        <v>88</v>
      </c>
      <c r="K249" cm="1">
        <f t="array" ref="K249">IF(K248&lt;120, 12*jumpTime() +K248, "")</f>
        <v>58</v>
      </c>
      <c r="L249" cm="1">
        <f t="array" ref="L249">IF(L248&lt;120, 12*jumpTime() +L248, "")</f>
        <v>78</v>
      </c>
      <c r="M249" cm="1">
        <f t="array" ref="M249">IF(M248&lt;120, 12*jumpTime() +M248, "")</f>
        <v>56</v>
      </c>
      <c r="N249" cm="1">
        <f t="array" ref="N249">IF(N248&lt;120, 12*jumpTime() +N248, "")</f>
        <v>106</v>
      </c>
      <c r="O249" cm="1">
        <f t="array" ref="O249">IF(O248&lt;120, 12*jumpTime() +O248, "")</f>
        <v>38</v>
      </c>
      <c r="P249" t="str" cm="1">
        <f t="array" ref="P249">IF(P248&lt;120, 12*jumpTime() +P248, "")</f>
        <v/>
      </c>
      <c r="Q249" cm="1">
        <f t="array" ref="Q249">IF(Q248&lt;120, 12*jumpTime() +Q248, "")</f>
        <v>8</v>
      </c>
      <c r="R249" cm="1">
        <f t="array" ref="R249">IF(R248&lt;120, 12*jumpTime() +R248, "")</f>
        <v>129</v>
      </c>
      <c r="S249" cm="1">
        <f t="array" ref="S249">IF(S248&lt;120, 12*jumpTime() +S248, "")</f>
        <v>57</v>
      </c>
      <c r="T249" cm="1">
        <f t="array" ref="T249">IF(T248&lt;120, 12*jumpTime() +T248, "")</f>
        <v>90</v>
      </c>
      <c r="U249" cm="1">
        <f t="array" ref="U249">IF(U248&lt;120, 12*jumpTime() +U248, "")</f>
        <v>32</v>
      </c>
      <c r="V249" cm="1">
        <f t="array" ref="V249">IF(V248&lt;120, 12*jumpTime() +V248, "")</f>
        <v>75</v>
      </c>
      <c r="W249" cm="1">
        <f t="array" ref="W249">IF(W248&lt;120, 12*jumpTime() +W248, "")</f>
        <v>26</v>
      </c>
      <c r="X249" cm="1">
        <f t="array" ref="X249">IF(X248&lt;120, 12*jumpTime() +X248, "")</f>
        <v>71</v>
      </c>
      <c r="Y249" cm="1">
        <f t="array" ref="Y249">IF(Y248&lt;120, 12*jumpTime() +Y248, "")</f>
        <v>73</v>
      </c>
      <c r="Z249" cm="1">
        <f t="array" ref="Z249">IF(Z248&lt;120, 12*jumpTime() +Z248, "")</f>
        <v>50</v>
      </c>
      <c r="AA249" cm="1">
        <f t="array" ref="AA249">IF(AA248&lt;120, 12*jumpTime() +AA248, "")</f>
        <v>69</v>
      </c>
      <c r="AB249" cm="1">
        <f t="array" ref="AB249">IF(AB248&lt;120, 12*jumpTime() +AB248, "")</f>
        <v>109</v>
      </c>
      <c r="AC249" cm="1">
        <f t="array" ref="AC249">IF(AC248&lt;120, 12*jumpTime() +AC248, "")</f>
        <v>16</v>
      </c>
      <c r="AD249" cm="1">
        <f t="array" ref="AD249">IF(AD248&lt;120, 12*jumpTime() +AD248, "")</f>
        <v>51</v>
      </c>
      <c r="AE249" cm="1">
        <f t="array" ref="AE249">IF(AE248&lt;120, 12*jumpTime() +AE248, "")</f>
        <v>40</v>
      </c>
      <c r="AF249" cm="1">
        <f t="array" ref="AF249">IF(AF248&lt;120, 12*jumpTime() +AF248, "")</f>
        <v>99</v>
      </c>
      <c r="AG249" cm="1">
        <f t="array" ref="AG249">IF(AG248&lt;120, 12*jumpTime() +AG248, "")</f>
        <v>28</v>
      </c>
      <c r="AH249" cm="1">
        <f t="array" ref="AH249">IF(AH248&lt;120, 12*jumpTime() +AH248, "")</f>
        <v>45</v>
      </c>
      <c r="AI249" cm="1">
        <f t="array" ref="AI249">IF(AI248&lt;120, 12*jumpTime() +AI248, "")</f>
        <v>120</v>
      </c>
      <c r="AJ249" cm="1">
        <f t="array" ref="AJ249">IF(AJ248&lt;120, 12*jumpTime() +AJ248, "")</f>
        <v>21</v>
      </c>
      <c r="AK249" cm="1">
        <f t="array" ref="AK249">IF(AK248&lt;120, 12*jumpTime() +AK248, "")</f>
        <v>56</v>
      </c>
      <c r="AL249" cm="1">
        <f t="array" ref="AL249">IF(AL248&lt;120, 12*jumpTime() +AL248, "")</f>
        <v>115</v>
      </c>
      <c r="AM249" cm="1">
        <f t="array" ref="AM249">IF(AM248&lt;120, 12*jumpTime() +AM248, "")</f>
        <v>28</v>
      </c>
      <c r="AN249" cm="1">
        <f t="array" ref="AN249">IF(AN248&lt;120, 12*jumpTime() +AN248, "")</f>
        <v>135</v>
      </c>
      <c r="AO249" cm="1">
        <f t="array" ref="AO249">IF(AO248&lt;120, 12*jumpTime() +AO248, "")</f>
        <v>68</v>
      </c>
      <c r="AP249" cm="1">
        <f t="array" ref="AP249">IF(AP248&lt;120, 12*jumpTime() +AP248, "")</f>
        <v>14</v>
      </c>
      <c r="AQ249" cm="1">
        <f t="array" ref="AQ249">IF(AQ248&lt;120, 12*jumpTime() +AQ248, "")</f>
        <v>24</v>
      </c>
      <c r="AR249" cm="1">
        <f t="array" ref="AR249">IF(AR248&lt;120, 12*jumpTime() +AR248, "")</f>
        <v>74</v>
      </c>
      <c r="AS249" cm="1">
        <f t="array" ref="AS249">IF(AS248&lt;120, 12*jumpTime() +AS248, "")</f>
        <v>131</v>
      </c>
      <c r="AT249" cm="1">
        <f t="array" ref="AT249">IF(AT248&lt;120, 12*jumpTime() +AT248, "")</f>
        <v>109</v>
      </c>
      <c r="AU249" cm="1">
        <f t="array" ref="AU249">IF(AU248&lt;120, 12*jumpTime() +AU248, "")</f>
        <v>24</v>
      </c>
      <c r="AV249" cm="1">
        <f t="array" ref="AV249">IF(AV248&lt;120, 12*jumpTime() +AV248, "")</f>
        <v>12</v>
      </c>
      <c r="AW249" cm="1">
        <f t="array" ref="AW249">IF(AW248&lt;120, 12*jumpTime() +AW248, "")</f>
        <v>18</v>
      </c>
      <c r="AX249" cm="1">
        <f t="array" ref="AX249">IF(AX248&lt;120, 12*jumpTime() +AX248, "")</f>
        <v>134</v>
      </c>
      <c r="AY249" cm="1">
        <f t="array" ref="AY249">IF(AY248&lt;120, 12*jumpTime() +AY248, "")</f>
        <v>24</v>
      </c>
      <c r="AZ249" cm="1">
        <f t="array" ref="AZ249">IF(AZ248&lt;120, 12*jumpTime() +AZ248, "")</f>
        <v>102</v>
      </c>
      <c r="BA249" cm="1">
        <f t="array" ref="BA249">IF(BA248&lt;120, 12*jumpTime() +BA248, "")</f>
        <v>16</v>
      </c>
      <c r="BB249" cm="1">
        <f t="array" ref="BB249">IF(BB248&lt;120, 12*jumpTime() +BB248, "")</f>
        <v>156</v>
      </c>
      <c r="BC249" cm="1">
        <f t="array" ref="BC249">IF(BC248&lt;120, 12*jumpTime() +BC248, "")</f>
        <v>219</v>
      </c>
      <c r="BD249" cm="1">
        <f t="array" ref="BD249">IF(BD248&lt;120, 12*jumpTime() +BD248, "")</f>
        <v>145</v>
      </c>
      <c r="BE249" cm="1">
        <f t="array" ref="BE249">IF(BE248&lt;120, 12*jumpTime() +BE248, "")</f>
        <v>73</v>
      </c>
      <c r="BF249" cm="1">
        <f t="array" ref="BF249">IF(BF248&lt;120, 12*jumpTime() +BF248, "")</f>
        <v>88</v>
      </c>
      <c r="BG249" cm="1">
        <f t="array" ref="BG249">IF(BG248&lt;120, 12*jumpTime() +BG248, "")</f>
        <v>253</v>
      </c>
      <c r="BH249" cm="1">
        <f t="array" ref="BH249">IF(BH248&lt;120, 12*jumpTime() +BH248, "")</f>
        <v>35</v>
      </c>
      <c r="BI249" cm="1">
        <f t="array" ref="BI249">IF(BI248&lt;120, 12*jumpTime() +BI248, "")</f>
        <v>41</v>
      </c>
      <c r="BJ249" cm="1">
        <f t="array" ref="BJ249">IF(BJ248&lt;120, 12*jumpTime() +BJ248, "")</f>
        <v>83</v>
      </c>
      <c r="BK249" cm="1">
        <f t="array" ref="BK249">IF(BK248&lt;120, 12*jumpTime() +BK248, "")</f>
        <v>58</v>
      </c>
      <c r="BL249" cm="1">
        <f t="array" ref="BL249">IF(BL248&lt;120, 12*jumpTime() +BL248, "")</f>
        <v>154</v>
      </c>
      <c r="BM249" cm="1">
        <f t="array" ref="BM249">IF(BM248&lt;120, 12*jumpTime() +BM248, "")</f>
        <v>64</v>
      </c>
      <c r="BN249" cm="1">
        <f t="array" ref="BN249">IF(BN248&lt;120, 12*jumpTime() +BN248, "")</f>
        <v>48</v>
      </c>
      <c r="BO249" cm="1">
        <f t="array" ref="BO249">IF(BO248&lt;120, 12*jumpTime() +BO248, "")</f>
        <v>85</v>
      </c>
      <c r="BP249" cm="1">
        <f t="array" ref="BP249">IF(BP248&lt;120, 12*jumpTime() +BP248, "")</f>
        <v>82</v>
      </c>
      <c r="BQ249" cm="1">
        <f t="array" ref="BQ249">IF(BQ248&lt;120, 12*jumpTime() +BQ248, "")</f>
        <v>79</v>
      </c>
      <c r="BR249" cm="1">
        <f t="array" ref="BR249">IF(BR248&lt;120, 12*jumpTime() +BR248, "")</f>
        <v>61</v>
      </c>
      <c r="BS249" cm="1">
        <f t="array" ref="BS249">IF(BS248&lt;120, 12*jumpTime() +BS248, "")</f>
        <v>59</v>
      </c>
      <c r="BT249" cm="1">
        <f t="array" ref="BT249">IF(BT248&lt;120, 12*jumpTime() +BT248, "")</f>
        <v>71</v>
      </c>
      <c r="BU249" cm="1">
        <f t="array" ref="BU249">IF(BU248&lt;120, 12*jumpTime() +BU248, "")</f>
        <v>30</v>
      </c>
      <c r="BV249" cm="1">
        <f t="array" ref="BV249">IF(BV248&lt;120, 12*jumpTime() +BV248, "")</f>
        <v>95</v>
      </c>
      <c r="BW249" cm="1">
        <f t="array" ref="BW249">IF(BW248&lt;120, 12*jumpTime() +BW248, "")</f>
        <v>117</v>
      </c>
      <c r="BX249" cm="1">
        <f t="array" ref="BX249">IF(BX248&lt;120, 12*jumpTime() +BX248, "")</f>
        <v>73</v>
      </c>
      <c r="BY249" t="str" cm="1">
        <f t="array" ref="BY249">IF(BY248&lt;120, 12*jumpTime() +BY248, "")</f>
        <v/>
      </c>
      <c r="BZ249" cm="1">
        <f t="array" ref="BZ249">IF(BZ248&lt;120, 12*jumpTime() +BZ248, "")</f>
        <v>85</v>
      </c>
      <c r="CA249" cm="1">
        <f t="array" ref="CA249">IF(CA248&lt;120, 12*jumpTime() +CA248, "")</f>
        <v>96</v>
      </c>
      <c r="CB249" cm="1">
        <f t="array" ref="CB249">IF(CB248&lt;120, 12*jumpTime() +CB248, "")</f>
        <v>56</v>
      </c>
      <c r="CC249" cm="1">
        <f t="array" ref="CC249">IF(CC248&lt;120, 12*jumpTime() +CC248, "")</f>
        <v>30</v>
      </c>
      <c r="CD249" cm="1">
        <f t="array" ref="CD249">IF(CD248&lt;120, 12*jumpTime() +CD248, "")</f>
        <v>105</v>
      </c>
      <c r="CE249" cm="1">
        <f t="array" ref="CE249">IF(CE248&lt;120, 12*jumpTime() +CE248, "")</f>
        <v>22</v>
      </c>
      <c r="CF249" cm="1">
        <f t="array" ref="CF249">IF(CF248&lt;120, 12*jumpTime() +CF248, "")</f>
        <v>95</v>
      </c>
      <c r="CG249" cm="1">
        <f t="array" ref="CG249">IF(CG248&lt;120, 12*jumpTime() +CG248, "")</f>
        <v>96</v>
      </c>
      <c r="CH249" cm="1">
        <f t="array" ref="CH249">IF(CH248&lt;120, 12*jumpTime() +CH248, "")</f>
        <v>50</v>
      </c>
      <c r="CI249" cm="1">
        <f t="array" ref="CI249">IF(CI248&lt;120, 12*jumpTime() +CI248, "")</f>
        <v>89</v>
      </c>
      <c r="CJ249" cm="1">
        <f t="array" ref="CJ249">IF(CJ248&lt;120, 12*jumpTime() +CJ248, "")</f>
        <v>101</v>
      </c>
      <c r="CK249" cm="1">
        <f t="array" ref="CK249">IF(CK248&lt;120, 12*jumpTime() +CK248, "")</f>
        <v>66</v>
      </c>
      <c r="CL249" cm="1">
        <f t="array" ref="CL249">IF(CL248&lt;120, 12*jumpTime() +CL248, "")</f>
        <v>104</v>
      </c>
      <c r="CM249" cm="1">
        <f t="array" ref="CM249">IF(CM248&lt;120, 12*jumpTime() +CM248, "")</f>
        <v>105</v>
      </c>
      <c r="CN249" t="str" cm="1">
        <f t="array" ref="CN249">IF(CN248&lt;120, 12*jumpTime() +CN248, "")</f>
        <v/>
      </c>
      <c r="CO249" cm="1">
        <f t="array" ref="CO249">IF(CO248&lt;120, 12*jumpTime() +CO248, "")</f>
        <v>69</v>
      </c>
      <c r="CP249" cm="1">
        <f t="array" ref="CP249">IF(CP248&lt;120, 12*jumpTime() +CP248, "")</f>
        <v>55</v>
      </c>
      <c r="CQ249" cm="1">
        <f t="array" ref="CQ249">IF(CQ248&lt;120, 12*jumpTime() +CQ248, "")</f>
        <v>46</v>
      </c>
      <c r="CR249" cm="1">
        <f t="array" ref="CR249">IF(CR248&lt;120, 12*jumpTime() +CR248, "")</f>
        <v>64</v>
      </c>
      <c r="CS249" cm="1">
        <f t="array" ref="CS249">IF(CS248&lt;120, 12*jumpTime() +CS248, "")</f>
        <v>97</v>
      </c>
      <c r="CT249" cm="1">
        <f t="array" ref="CT249">IF(CT248&lt;120, 12*jumpTime() +CT248, "")</f>
        <v>64</v>
      </c>
      <c r="CU249" cm="1">
        <f t="array" ref="CU249">IF(CU248&lt;120, 12*jumpTime() +CU248, "")</f>
        <v>64</v>
      </c>
      <c r="CV249" cm="1">
        <f t="array" ref="CV249">IF(CV248&lt;120, 12*jumpTime() +CV248, "")</f>
        <v>26</v>
      </c>
      <c r="CW249" cm="1">
        <f t="array" ref="CW249">IF(CW248&lt;120, 12*jumpTime() +CW248, "")</f>
        <v>79</v>
      </c>
      <c r="CX249" cm="1">
        <f t="array" ref="CX249">IF(CX248&lt;120, 12*jumpTime() +CX248, "")</f>
        <v>36</v>
      </c>
      <c r="CY249" cm="1">
        <f t="array" ref="CY249">IF(CY248&lt;120, 12*jumpTime() +CY248, "")</f>
        <v>123</v>
      </c>
      <c r="CZ249" cm="1">
        <f t="array" ref="CZ249">IF(CZ248&lt;120, 12*jumpTime() +CZ248, "")</f>
        <v>99</v>
      </c>
    </row>
    <row r="250" spans="4:104" x14ac:dyDescent="0.25">
      <c r="D250">
        <v>4</v>
      </c>
      <c r="E250" cm="1">
        <f t="array" ref="E250">IF(E249&lt;120, 12*jumpTime() +E249, "")</f>
        <v>35</v>
      </c>
      <c r="F250" cm="1">
        <f t="array" ref="F250">IF(F249&lt;120, 12*jumpTime() +F249, "")</f>
        <v>130</v>
      </c>
      <c r="G250" cm="1">
        <f t="array" ref="G250">IF(G249&lt;120, 12*jumpTime() +G249, "")</f>
        <v>51</v>
      </c>
      <c r="H250" cm="1">
        <f t="array" ref="H250">IF(H249&lt;120, 12*jumpTime() +H249, "")</f>
        <v>71</v>
      </c>
      <c r="I250" cm="1">
        <f t="array" ref="I250">IF(I249&lt;120, 12*jumpTime() +I249, "")</f>
        <v>123</v>
      </c>
      <c r="J250" cm="1">
        <f t="array" ref="J250">IF(J249&lt;120, 12*jumpTime() +J249, "")</f>
        <v>93</v>
      </c>
      <c r="K250" cm="1">
        <f t="array" ref="K250">IF(K249&lt;120, 12*jumpTime() +K249, "")</f>
        <v>72</v>
      </c>
      <c r="L250" cm="1">
        <f t="array" ref="L250">IF(L249&lt;120, 12*jumpTime() +L249, "")</f>
        <v>88</v>
      </c>
      <c r="M250" cm="1">
        <f t="array" ref="M250">IF(M249&lt;120, 12*jumpTime() +M249, "")</f>
        <v>69</v>
      </c>
      <c r="N250" cm="1">
        <f t="array" ref="N250">IF(N249&lt;120, 12*jumpTime() +N249, "")</f>
        <v>132</v>
      </c>
      <c r="O250" cm="1">
        <f t="array" ref="O250">IF(O249&lt;120, 12*jumpTime() +O249, "")</f>
        <v>60</v>
      </c>
      <c r="P250" t="str" cm="1">
        <f t="array" ref="P250">IF(P249&lt;120, 12*jumpTime() +P249, "")</f>
        <v/>
      </c>
      <c r="Q250" cm="1">
        <f t="array" ref="Q250">IF(Q249&lt;120, 12*jumpTime() +Q249, "")</f>
        <v>17</v>
      </c>
      <c r="R250" t="str" cm="1">
        <f t="array" ref="R250">IF(R249&lt;120, 12*jumpTime() +R249, "")</f>
        <v/>
      </c>
      <c r="S250" cm="1">
        <f t="array" ref="S250">IF(S249&lt;120, 12*jumpTime() +S249, "")</f>
        <v>115</v>
      </c>
      <c r="T250" cm="1">
        <f t="array" ref="T250">IF(T249&lt;120, 12*jumpTime() +T249, "")</f>
        <v>115</v>
      </c>
      <c r="U250" cm="1">
        <f t="array" ref="U250">IF(U249&lt;120, 12*jumpTime() +U249, "")</f>
        <v>37</v>
      </c>
      <c r="V250" cm="1">
        <f t="array" ref="V250">IF(V249&lt;120, 12*jumpTime() +V249, "")</f>
        <v>80</v>
      </c>
      <c r="W250" cm="1">
        <f t="array" ref="W250">IF(W249&lt;120, 12*jumpTime() +W249, "")</f>
        <v>46</v>
      </c>
      <c r="X250" cm="1">
        <f t="array" ref="X250">IF(X249&lt;120, 12*jumpTime() +X249, "")</f>
        <v>103</v>
      </c>
      <c r="Y250" cm="1">
        <f t="array" ref="Y250">IF(Y249&lt;120, 12*jumpTime() +Y249, "")</f>
        <v>75</v>
      </c>
      <c r="Z250" cm="1">
        <f t="array" ref="Z250">IF(Z249&lt;120, 12*jumpTime() +Z249, "")</f>
        <v>121</v>
      </c>
      <c r="AA250" cm="1">
        <f t="array" ref="AA250">IF(AA249&lt;120, 12*jumpTime() +AA249, "")</f>
        <v>96</v>
      </c>
      <c r="AB250" cm="1">
        <f t="array" ref="AB250">IF(AB249&lt;120, 12*jumpTime() +AB249, "")</f>
        <v>115</v>
      </c>
      <c r="AC250" cm="1">
        <f t="array" ref="AC250">IF(AC249&lt;120, 12*jumpTime() +AC249, "")</f>
        <v>56</v>
      </c>
      <c r="AD250" cm="1">
        <f t="array" ref="AD250">IF(AD249&lt;120, 12*jumpTime() +AD249, "")</f>
        <v>73</v>
      </c>
      <c r="AE250" cm="1">
        <f t="array" ref="AE250">IF(AE249&lt;120, 12*jumpTime() +AE249, "")</f>
        <v>44</v>
      </c>
      <c r="AF250" cm="1">
        <f t="array" ref="AF250">IF(AF249&lt;120, 12*jumpTime() +AF249, "")</f>
        <v>126</v>
      </c>
      <c r="AG250" cm="1">
        <f t="array" ref="AG250">IF(AG249&lt;120, 12*jumpTime() +AG249, "")</f>
        <v>84</v>
      </c>
      <c r="AH250" cm="1">
        <f t="array" ref="AH250">IF(AH249&lt;120, 12*jumpTime() +AH249, "")</f>
        <v>61</v>
      </c>
      <c r="AI250" t="str" cm="1">
        <f t="array" ref="AI250">IF(AI249&lt;120, 12*jumpTime() +AI249, "")</f>
        <v/>
      </c>
      <c r="AJ250" cm="1">
        <f t="array" ref="AJ250">IF(AJ249&lt;120, 12*jumpTime() +AJ249, "")</f>
        <v>43</v>
      </c>
      <c r="AK250" cm="1">
        <f t="array" ref="AK250">IF(AK249&lt;120, 12*jumpTime() +AK249, "")</f>
        <v>132</v>
      </c>
      <c r="AL250" cm="1">
        <f t="array" ref="AL250">IF(AL249&lt;120, 12*jumpTime() +AL249, "")</f>
        <v>132</v>
      </c>
      <c r="AM250" cm="1">
        <f t="array" ref="AM250">IF(AM249&lt;120, 12*jumpTime() +AM249, "")</f>
        <v>124</v>
      </c>
      <c r="AN250" t="str" cm="1">
        <f t="array" ref="AN250">IF(AN249&lt;120, 12*jumpTime() +AN249, "")</f>
        <v/>
      </c>
      <c r="AO250" cm="1">
        <f t="array" ref="AO250">IF(AO249&lt;120, 12*jumpTime() +AO249, "")</f>
        <v>72</v>
      </c>
      <c r="AP250" cm="1">
        <f t="array" ref="AP250">IF(AP249&lt;120, 12*jumpTime() +AP249, "")</f>
        <v>16</v>
      </c>
      <c r="AQ250" cm="1">
        <f t="array" ref="AQ250">IF(AQ249&lt;120, 12*jumpTime() +AQ249, "")</f>
        <v>63</v>
      </c>
      <c r="AR250" cm="1">
        <f t="array" ref="AR250">IF(AR249&lt;120, 12*jumpTime() +AR249, "")</f>
        <v>84</v>
      </c>
      <c r="AS250" t="str" cm="1">
        <f t="array" ref="AS250">IF(AS249&lt;120, 12*jumpTime() +AS249, "")</f>
        <v/>
      </c>
      <c r="AT250" cm="1">
        <f t="array" ref="AT250">IF(AT249&lt;120, 12*jumpTime() +AT249, "")</f>
        <v>136</v>
      </c>
      <c r="AU250" cm="1">
        <f t="array" ref="AU250">IF(AU249&lt;120, 12*jumpTime() +AU249, "")</f>
        <v>31</v>
      </c>
      <c r="AV250" cm="1">
        <f t="array" ref="AV250">IF(AV249&lt;120, 12*jumpTime() +AV249, "")</f>
        <v>48</v>
      </c>
      <c r="AW250" cm="1">
        <f t="array" ref="AW250">IF(AW249&lt;120, 12*jumpTime() +AW249, "")</f>
        <v>72</v>
      </c>
      <c r="AX250" t="str" cm="1">
        <f t="array" ref="AX250">IF(AX249&lt;120, 12*jumpTime() +AX249, "")</f>
        <v/>
      </c>
      <c r="AY250" cm="1">
        <f t="array" ref="AY250">IF(AY249&lt;120, 12*jumpTime() +AY249, "")</f>
        <v>63</v>
      </c>
      <c r="AZ250" cm="1">
        <f t="array" ref="AZ250">IF(AZ249&lt;120, 12*jumpTime() +AZ249, "")</f>
        <v>113</v>
      </c>
      <c r="BA250" cm="1">
        <f t="array" ref="BA250">IF(BA249&lt;120, 12*jumpTime() +BA249, "")</f>
        <v>78</v>
      </c>
      <c r="BB250" t="str" cm="1">
        <f t="array" ref="BB250">IF(BB249&lt;120, 12*jumpTime() +BB249, "")</f>
        <v/>
      </c>
      <c r="BC250" t="str" cm="1">
        <f t="array" ref="BC250">IF(BC249&lt;120, 12*jumpTime() +BC249, "")</f>
        <v/>
      </c>
      <c r="BD250" t="str" cm="1">
        <f t="array" ref="BD250">IF(BD249&lt;120, 12*jumpTime() +BD249, "")</f>
        <v/>
      </c>
      <c r="BE250" cm="1">
        <f t="array" ref="BE250">IF(BE249&lt;120, 12*jumpTime() +BE249, "")</f>
        <v>100</v>
      </c>
      <c r="BF250" cm="1">
        <f t="array" ref="BF250">IF(BF249&lt;120, 12*jumpTime() +BF249, "")</f>
        <v>120</v>
      </c>
      <c r="BG250" t="str" cm="1">
        <f t="array" ref="BG250">IF(BG249&lt;120, 12*jumpTime() +BG249, "")</f>
        <v/>
      </c>
      <c r="BH250" cm="1">
        <f t="array" ref="BH250">IF(BH249&lt;120, 12*jumpTime() +BH249, "")</f>
        <v>62</v>
      </c>
      <c r="BI250" cm="1">
        <f t="array" ref="BI250">IF(BI249&lt;120, 12*jumpTime() +BI249, "")</f>
        <v>49</v>
      </c>
      <c r="BJ250" cm="1">
        <f t="array" ref="BJ250">IF(BJ249&lt;120, 12*jumpTime() +BJ249, "")</f>
        <v>122</v>
      </c>
      <c r="BK250" cm="1">
        <f t="array" ref="BK250">IF(BK249&lt;120, 12*jumpTime() +BK249, "")</f>
        <v>92</v>
      </c>
      <c r="BL250" t="str" cm="1">
        <f t="array" ref="BL250">IF(BL249&lt;120, 12*jumpTime() +BL249, "")</f>
        <v/>
      </c>
      <c r="BM250" cm="1">
        <f t="array" ref="BM250">IF(BM249&lt;120, 12*jumpTime() +BM249, "")</f>
        <v>65</v>
      </c>
      <c r="BN250" cm="1">
        <f t="array" ref="BN250">IF(BN249&lt;120, 12*jumpTime() +BN249, "")</f>
        <v>78</v>
      </c>
      <c r="BO250" cm="1">
        <f t="array" ref="BO250">IF(BO249&lt;120, 12*jumpTime() +BO249, "")</f>
        <v>88</v>
      </c>
      <c r="BP250" cm="1">
        <f t="array" ref="BP250">IF(BP249&lt;120, 12*jumpTime() +BP249, "")</f>
        <v>171</v>
      </c>
      <c r="BQ250" cm="1">
        <f t="array" ref="BQ250">IF(BQ249&lt;120, 12*jumpTime() +BQ249, "")</f>
        <v>123</v>
      </c>
      <c r="BR250" cm="1">
        <f t="array" ref="BR250">IF(BR249&lt;120, 12*jumpTime() +BR249, "")</f>
        <v>68</v>
      </c>
      <c r="BS250" cm="1">
        <f t="array" ref="BS250">IF(BS249&lt;120, 12*jumpTime() +BS249, "")</f>
        <v>128</v>
      </c>
      <c r="BT250" cm="1">
        <f t="array" ref="BT250">IF(BT249&lt;120, 12*jumpTime() +BT249, "")</f>
        <v>85</v>
      </c>
      <c r="BU250" cm="1">
        <f t="array" ref="BU250">IF(BU249&lt;120, 12*jumpTime() +BU249, "")</f>
        <v>40</v>
      </c>
      <c r="BV250" cm="1">
        <f t="array" ref="BV250">IF(BV249&lt;120, 12*jumpTime() +BV249, "")</f>
        <v>121</v>
      </c>
      <c r="BW250" cm="1">
        <f t="array" ref="BW250">IF(BW249&lt;120, 12*jumpTime() +BW249, "")</f>
        <v>136</v>
      </c>
      <c r="BX250" cm="1">
        <f t="array" ref="BX250">IF(BX249&lt;120, 12*jumpTime() +BX249, "")</f>
        <v>81</v>
      </c>
      <c r="BY250" t="str" cm="1">
        <f t="array" ref="BY250">IF(BY249&lt;120, 12*jumpTime() +BY249, "")</f>
        <v/>
      </c>
      <c r="BZ250" cm="1">
        <f t="array" ref="BZ250">IF(BZ249&lt;120, 12*jumpTime() +BZ249, "")</f>
        <v>99</v>
      </c>
      <c r="CA250" cm="1">
        <f t="array" ref="CA250">IF(CA249&lt;120, 12*jumpTime() +CA249, "")</f>
        <v>101</v>
      </c>
      <c r="CB250" cm="1">
        <f t="array" ref="CB250">IF(CB249&lt;120, 12*jumpTime() +CB249, "")</f>
        <v>77</v>
      </c>
      <c r="CC250" cm="1">
        <f t="array" ref="CC250">IF(CC249&lt;120, 12*jumpTime() +CC249, "")</f>
        <v>54</v>
      </c>
      <c r="CD250" cm="1">
        <f t="array" ref="CD250">IF(CD249&lt;120, 12*jumpTime() +CD249, "")</f>
        <v>142</v>
      </c>
      <c r="CE250" cm="1">
        <f t="array" ref="CE250">IF(CE249&lt;120, 12*jumpTime() +CE249, "")</f>
        <v>80</v>
      </c>
      <c r="CF250" cm="1">
        <f t="array" ref="CF250">IF(CF249&lt;120, 12*jumpTime() +CF249, "")</f>
        <v>127</v>
      </c>
      <c r="CG250" cm="1">
        <f t="array" ref="CG250">IF(CG249&lt;120, 12*jumpTime() +CG249, "")</f>
        <v>140</v>
      </c>
      <c r="CH250" cm="1">
        <f t="array" ref="CH250">IF(CH249&lt;120, 12*jumpTime() +CH249, "")</f>
        <v>73</v>
      </c>
      <c r="CI250" cm="1">
        <f t="array" ref="CI250">IF(CI249&lt;120, 12*jumpTime() +CI249, "")</f>
        <v>124</v>
      </c>
      <c r="CJ250" cm="1">
        <f t="array" ref="CJ250">IF(CJ249&lt;120, 12*jumpTime() +CJ249, "")</f>
        <v>121</v>
      </c>
      <c r="CK250" cm="1">
        <f t="array" ref="CK250">IF(CK249&lt;120, 12*jumpTime() +CK249, "")</f>
        <v>67</v>
      </c>
      <c r="CL250" cm="1">
        <f t="array" ref="CL250">IF(CL249&lt;120, 12*jumpTime() +CL249, "")</f>
        <v>112</v>
      </c>
      <c r="CM250" cm="1">
        <f t="array" ref="CM250">IF(CM249&lt;120, 12*jumpTime() +CM249, "")</f>
        <v>110</v>
      </c>
      <c r="CN250" t="str" cm="1">
        <f t="array" ref="CN250">IF(CN249&lt;120, 12*jumpTime() +CN249, "")</f>
        <v/>
      </c>
      <c r="CO250" cm="1">
        <f t="array" ref="CO250">IF(CO249&lt;120, 12*jumpTime() +CO249, "")</f>
        <v>71</v>
      </c>
      <c r="CP250" cm="1">
        <f t="array" ref="CP250">IF(CP249&lt;120, 12*jumpTime() +CP249, "")</f>
        <v>60</v>
      </c>
      <c r="CQ250" cm="1">
        <f t="array" ref="CQ250">IF(CQ249&lt;120, 12*jumpTime() +CQ249, "")</f>
        <v>82</v>
      </c>
      <c r="CR250" cm="1">
        <f t="array" ref="CR250">IF(CR249&lt;120, 12*jumpTime() +CR249, "")</f>
        <v>104</v>
      </c>
      <c r="CS250" cm="1">
        <f t="array" ref="CS250">IF(CS249&lt;120, 12*jumpTime() +CS249, "")</f>
        <v>114</v>
      </c>
      <c r="CT250" cm="1">
        <f t="array" ref="CT250">IF(CT249&lt;120, 12*jumpTime() +CT249, "")</f>
        <v>73</v>
      </c>
      <c r="CU250" cm="1">
        <f t="array" ref="CU250">IF(CU249&lt;120, 12*jumpTime() +CU249, "")</f>
        <v>73</v>
      </c>
      <c r="CV250" cm="1">
        <f t="array" ref="CV250">IF(CV249&lt;120, 12*jumpTime() +CV249, "")</f>
        <v>36</v>
      </c>
      <c r="CW250" cm="1">
        <f t="array" ref="CW250">IF(CW249&lt;120, 12*jumpTime() +CW249, "")</f>
        <v>169</v>
      </c>
      <c r="CX250" cm="1">
        <f t="array" ref="CX250">IF(CX249&lt;120, 12*jumpTime() +CX249, "")</f>
        <v>61</v>
      </c>
      <c r="CY250" t="str" cm="1">
        <f t="array" ref="CY250">IF(CY249&lt;120, 12*jumpTime() +CY249, "")</f>
        <v/>
      </c>
      <c r="CZ250" cm="1">
        <f t="array" ref="CZ250">IF(CZ249&lt;120, 12*jumpTime() +CZ249, "")</f>
        <v>109</v>
      </c>
    </row>
    <row r="251" spans="4:104" x14ac:dyDescent="0.25">
      <c r="D251">
        <v>5</v>
      </c>
      <c r="E251" cm="1">
        <f t="array" ref="E251">IF(E250&lt;120, 12*jumpTime() +E250, "")</f>
        <v>46</v>
      </c>
      <c r="F251" t="str" cm="1">
        <f t="array" ref="F251">IF(F250&lt;120, 12*jumpTime() +F250, "")</f>
        <v/>
      </c>
      <c r="G251" cm="1">
        <f t="array" ref="G251">IF(G250&lt;120, 12*jumpTime() +G250, "")</f>
        <v>137</v>
      </c>
      <c r="H251" cm="1">
        <f t="array" ref="H251">IF(H250&lt;120, 12*jumpTime() +H250, "")</f>
        <v>88</v>
      </c>
      <c r="I251" t="str" cm="1">
        <f t="array" ref="I251">IF(I250&lt;120, 12*jumpTime() +I250, "")</f>
        <v/>
      </c>
      <c r="J251" cm="1">
        <f t="array" ref="J251">IF(J250&lt;120, 12*jumpTime() +J250, "")</f>
        <v>96</v>
      </c>
      <c r="K251" cm="1">
        <f t="array" ref="K251">IF(K250&lt;120, 12*jumpTime() +K250, "")</f>
        <v>74</v>
      </c>
      <c r="L251" cm="1">
        <f t="array" ref="L251">IF(L250&lt;120, 12*jumpTime() +L250, "")</f>
        <v>90</v>
      </c>
      <c r="M251" cm="1">
        <f t="array" ref="M251">IF(M250&lt;120, 12*jumpTime() +M250, "")</f>
        <v>83</v>
      </c>
      <c r="N251" t="str" cm="1">
        <f t="array" ref="N251">IF(N250&lt;120, 12*jumpTime() +N250, "")</f>
        <v/>
      </c>
      <c r="O251" cm="1">
        <f t="array" ref="O251">IF(O250&lt;120, 12*jumpTime() +O250, "")</f>
        <v>77</v>
      </c>
      <c r="P251" t="str" cm="1">
        <f t="array" ref="P251">IF(P250&lt;120, 12*jumpTime() +P250, "")</f>
        <v/>
      </c>
      <c r="Q251" cm="1">
        <f t="array" ref="Q251">IF(Q250&lt;120, 12*jumpTime() +Q250, "")</f>
        <v>68</v>
      </c>
      <c r="R251" t="str" cm="1">
        <f t="array" ref="R251">IF(R250&lt;120, 12*jumpTime() +R250, "")</f>
        <v/>
      </c>
      <c r="S251" cm="1">
        <f t="array" ref="S251">IF(S250&lt;120, 12*jumpTime() +S250, "")</f>
        <v>119</v>
      </c>
      <c r="T251" cm="1">
        <f t="array" ref="T251">IF(T250&lt;120, 12*jumpTime() +T250, "")</f>
        <v>127</v>
      </c>
      <c r="U251" cm="1">
        <f t="array" ref="U251">IF(U250&lt;120, 12*jumpTime() +U250, "")</f>
        <v>106</v>
      </c>
      <c r="V251" cm="1">
        <f t="array" ref="V251">IF(V250&lt;120, 12*jumpTime() +V250, "")</f>
        <v>121</v>
      </c>
      <c r="W251" cm="1">
        <f t="array" ref="W251">IF(W250&lt;120, 12*jumpTime() +W250, "")</f>
        <v>65</v>
      </c>
      <c r="X251" cm="1">
        <f t="array" ref="X251">IF(X250&lt;120, 12*jumpTime() +X250, "")</f>
        <v>113</v>
      </c>
      <c r="Y251" cm="1">
        <f t="array" ref="Y251">IF(Y250&lt;120, 12*jumpTime() +Y250, "")</f>
        <v>81</v>
      </c>
      <c r="Z251" t="str" cm="1">
        <f t="array" ref="Z251">IF(Z250&lt;120, 12*jumpTime() +Z250, "")</f>
        <v/>
      </c>
      <c r="AA251" cm="1">
        <f t="array" ref="AA251">IF(AA250&lt;120, 12*jumpTime() +AA250, "")</f>
        <v>287</v>
      </c>
      <c r="AB251" cm="1">
        <f t="array" ref="AB251">IF(AB250&lt;120, 12*jumpTime() +AB250, "")</f>
        <v>136</v>
      </c>
      <c r="AC251" cm="1">
        <f t="array" ref="AC251">IF(AC250&lt;120, 12*jumpTime() +AC250, "")</f>
        <v>117</v>
      </c>
      <c r="AD251" cm="1">
        <f t="array" ref="AD251">IF(AD250&lt;120, 12*jumpTime() +AD250, "")</f>
        <v>86</v>
      </c>
      <c r="AE251" cm="1">
        <f t="array" ref="AE251">IF(AE250&lt;120, 12*jumpTime() +AE250, "")</f>
        <v>46</v>
      </c>
      <c r="AF251" t="str" cm="1">
        <f t="array" ref="AF251">IF(AF250&lt;120, 12*jumpTime() +AF250, "")</f>
        <v/>
      </c>
      <c r="AG251" cm="1">
        <f t="array" ref="AG251">IF(AG250&lt;120, 12*jumpTime() +AG250, "")</f>
        <v>133</v>
      </c>
      <c r="AH251" cm="1">
        <f t="array" ref="AH251">IF(AH250&lt;120, 12*jumpTime() +AH250, "")</f>
        <v>111</v>
      </c>
      <c r="AI251" t="str" cm="1">
        <f t="array" ref="AI251">IF(AI250&lt;120, 12*jumpTime() +AI250, "")</f>
        <v/>
      </c>
      <c r="AJ251" cm="1">
        <f t="array" ref="AJ251">IF(AJ250&lt;120, 12*jumpTime() +AJ250, "")</f>
        <v>54</v>
      </c>
      <c r="AK251" t="str" cm="1">
        <f t="array" ref="AK251">IF(AK250&lt;120, 12*jumpTime() +AK250, "")</f>
        <v/>
      </c>
      <c r="AL251" t="str" cm="1">
        <f t="array" ref="AL251">IF(AL250&lt;120, 12*jumpTime() +AL250, "")</f>
        <v/>
      </c>
      <c r="AM251" t="str" cm="1">
        <f t="array" ref="AM251">IF(AM250&lt;120, 12*jumpTime() +AM250, "")</f>
        <v/>
      </c>
      <c r="AN251" t="str" cm="1">
        <f t="array" ref="AN251">IF(AN250&lt;120, 12*jumpTime() +AN250, "")</f>
        <v/>
      </c>
      <c r="AO251" cm="1">
        <f t="array" ref="AO251">IF(AO250&lt;120, 12*jumpTime() +AO250, "")</f>
        <v>110</v>
      </c>
      <c r="AP251" cm="1">
        <f t="array" ref="AP251">IF(AP250&lt;120, 12*jumpTime() +AP250, "")</f>
        <v>33</v>
      </c>
      <c r="AQ251" cm="1">
        <f t="array" ref="AQ251">IF(AQ250&lt;120, 12*jumpTime() +AQ250, "")</f>
        <v>77</v>
      </c>
      <c r="AR251" cm="1">
        <f t="array" ref="AR251">IF(AR250&lt;120, 12*jumpTime() +AR250, "")</f>
        <v>85</v>
      </c>
      <c r="AS251" t="str" cm="1">
        <f t="array" ref="AS251">IF(AS250&lt;120, 12*jumpTime() +AS250, "")</f>
        <v/>
      </c>
      <c r="AT251" t="str" cm="1">
        <f t="array" ref="AT251">IF(AT250&lt;120, 12*jumpTime() +AT250, "")</f>
        <v/>
      </c>
      <c r="AU251" cm="1">
        <f t="array" ref="AU251">IF(AU250&lt;120, 12*jumpTime() +AU250, "")</f>
        <v>44</v>
      </c>
      <c r="AV251" cm="1">
        <f t="array" ref="AV251">IF(AV250&lt;120, 12*jumpTime() +AV250, "")</f>
        <v>48</v>
      </c>
      <c r="AW251" cm="1">
        <f t="array" ref="AW251">IF(AW250&lt;120, 12*jumpTime() +AW250, "")</f>
        <v>73</v>
      </c>
      <c r="AX251" t="str" cm="1">
        <f t="array" ref="AX251">IF(AX250&lt;120, 12*jumpTime() +AX250, "")</f>
        <v/>
      </c>
      <c r="AY251" cm="1">
        <f t="array" ref="AY251">IF(AY250&lt;120, 12*jumpTime() +AY250, "")</f>
        <v>84</v>
      </c>
      <c r="AZ251" cm="1">
        <f t="array" ref="AZ251">IF(AZ250&lt;120, 12*jumpTime() +AZ250, "")</f>
        <v>133</v>
      </c>
      <c r="BA251" cm="1">
        <f t="array" ref="BA251">IF(BA250&lt;120, 12*jumpTime() +BA250, "")</f>
        <v>113</v>
      </c>
      <c r="BB251" t="str" cm="1">
        <f t="array" ref="BB251">IF(BB250&lt;120, 12*jumpTime() +BB250, "")</f>
        <v/>
      </c>
      <c r="BC251" t="str" cm="1">
        <f t="array" ref="BC251">IF(BC250&lt;120, 12*jumpTime() +BC250, "")</f>
        <v/>
      </c>
      <c r="BD251" t="str" cm="1">
        <f t="array" ref="BD251">IF(BD250&lt;120, 12*jumpTime() +BD250, "")</f>
        <v/>
      </c>
      <c r="BE251" cm="1">
        <f t="array" ref="BE251">IF(BE250&lt;120, 12*jumpTime() +BE250, "")</f>
        <v>102</v>
      </c>
      <c r="BF251" t="str" cm="1">
        <f t="array" ref="BF251">IF(BF250&lt;120, 12*jumpTime() +BF250, "")</f>
        <v/>
      </c>
      <c r="BG251" t="str" cm="1">
        <f t="array" ref="BG251">IF(BG250&lt;120, 12*jumpTime() +BG250, "")</f>
        <v/>
      </c>
      <c r="BH251" cm="1">
        <f t="array" ref="BH251">IF(BH250&lt;120, 12*jumpTime() +BH250, "")</f>
        <v>110</v>
      </c>
      <c r="BI251" cm="1">
        <f t="array" ref="BI251">IF(BI250&lt;120, 12*jumpTime() +BI250, "")</f>
        <v>60</v>
      </c>
      <c r="BJ251" t="str" cm="1">
        <f t="array" ref="BJ251">IF(BJ250&lt;120, 12*jumpTime() +BJ250, "")</f>
        <v/>
      </c>
      <c r="BK251" cm="1">
        <f t="array" ref="BK251">IF(BK250&lt;120, 12*jumpTime() +BK250, "")</f>
        <v>129</v>
      </c>
      <c r="BL251" t="str" cm="1">
        <f t="array" ref="BL251">IF(BL250&lt;120, 12*jumpTime() +BL250, "")</f>
        <v/>
      </c>
      <c r="BM251" cm="1">
        <f t="array" ref="BM251">IF(BM250&lt;120, 12*jumpTime() +BM250, "")</f>
        <v>72</v>
      </c>
      <c r="BN251" cm="1">
        <f t="array" ref="BN251">IF(BN250&lt;120, 12*jumpTime() +BN250, "")</f>
        <v>173</v>
      </c>
      <c r="BO251" cm="1">
        <f t="array" ref="BO251">IF(BO250&lt;120, 12*jumpTime() +BO250, "")</f>
        <v>135</v>
      </c>
      <c r="BP251" t="str" cm="1">
        <f t="array" ref="BP251">IF(BP250&lt;120, 12*jumpTime() +BP250, "")</f>
        <v/>
      </c>
      <c r="BQ251" t="str" cm="1">
        <f t="array" ref="BQ251">IF(BQ250&lt;120, 12*jumpTime() +BQ250, "")</f>
        <v/>
      </c>
      <c r="BR251" cm="1">
        <f t="array" ref="BR251">IF(BR250&lt;120, 12*jumpTime() +BR250, "")</f>
        <v>118</v>
      </c>
      <c r="BS251" t="str" cm="1">
        <f t="array" ref="BS251">IF(BS250&lt;120, 12*jumpTime() +BS250, "")</f>
        <v/>
      </c>
      <c r="BT251" cm="1">
        <f t="array" ref="BT251">IF(BT250&lt;120, 12*jumpTime() +BT250, "")</f>
        <v>88</v>
      </c>
      <c r="BU251" cm="1">
        <f t="array" ref="BU251">IF(BU250&lt;120, 12*jumpTime() +BU250, "")</f>
        <v>94</v>
      </c>
      <c r="BV251" t="str" cm="1">
        <f t="array" ref="BV251">IF(BV250&lt;120, 12*jumpTime() +BV250, "")</f>
        <v/>
      </c>
      <c r="BW251" t="str" cm="1">
        <f t="array" ref="BW251">IF(BW250&lt;120, 12*jumpTime() +BW250, "")</f>
        <v/>
      </c>
      <c r="BX251" cm="1">
        <f t="array" ref="BX251">IF(BX250&lt;120, 12*jumpTime() +BX250, "")</f>
        <v>109</v>
      </c>
      <c r="BY251" t="str" cm="1">
        <f t="array" ref="BY251">IF(BY250&lt;120, 12*jumpTime() +BY250, "")</f>
        <v/>
      </c>
      <c r="BZ251" cm="1">
        <f t="array" ref="BZ251">IF(BZ250&lt;120, 12*jumpTime() +BZ250, "")</f>
        <v>99</v>
      </c>
      <c r="CA251" cm="1">
        <f t="array" ref="CA251">IF(CA250&lt;120, 12*jumpTime() +CA250, "")</f>
        <v>153</v>
      </c>
      <c r="CB251" cm="1">
        <f t="array" ref="CB251">IF(CB250&lt;120, 12*jumpTime() +CB250, "")</f>
        <v>90</v>
      </c>
      <c r="CC251" cm="1">
        <f t="array" ref="CC251">IF(CC250&lt;120, 12*jumpTime() +CC250, "")</f>
        <v>73</v>
      </c>
      <c r="CD251" t="str" cm="1">
        <f t="array" ref="CD251">IF(CD250&lt;120, 12*jumpTime() +CD250, "")</f>
        <v/>
      </c>
      <c r="CE251" cm="1">
        <f t="array" ref="CE251">IF(CE250&lt;120, 12*jumpTime() +CE250, "")</f>
        <v>98</v>
      </c>
      <c r="CF251" t="str" cm="1">
        <f t="array" ref="CF251">IF(CF250&lt;120, 12*jumpTime() +CF250, "")</f>
        <v/>
      </c>
      <c r="CG251" t="str" cm="1">
        <f t="array" ref="CG251">IF(CG250&lt;120, 12*jumpTime() +CG250, "")</f>
        <v/>
      </c>
      <c r="CH251" cm="1">
        <f t="array" ref="CH251">IF(CH250&lt;120, 12*jumpTime() +CH250, "")</f>
        <v>188</v>
      </c>
      <c r="CI251" t="str" cm="1">
        <f t="array" ref="CI251">IF(CI250&lt;120, 12*jumpTime() +CI250, "")</f>
        <v/>
      </c>
      <c r="CJ251" t="str" cm="1">
        <f t="array" ref="CJ251">IF(CJ250&lt;120, 12*jumpTime() +CJ250, "")</f>
        <v/>
      </c>
      <c r="CK251" cm="1">
        <f t="array" ref="CK251">IF(CK250&lt;120, 12*jumpTime() +CK250, "")</f>
        <v>101</v>
      </c>
      <c r="CL251" cm="1">
        <f t="array" ref="CL251">IF(CL250&lt;120, 12*jumpTime() +CL250, "")</f>
        <v>116</v>
      </c>
      <c r="CM251" cm="1">
        <f t="array" ref="CM251">IF(CM250&lt;120, 12*jumpTime() +CM250, "")</f>
        <v>268</v>
      </c>
      <c r="CN251" t="str" cm="1">
        <f t="array" ref="CN251">IF(CN250&lt;120, 12*jumpTime() +CN250, "")</f>
        <v/>
      </c>
      <c r="CO251" cm="1">
        <f t="array" ref="CO251">IF(CO250&lt;120, 12*jumpTime() +CO250, "")</f>
        <v>82</v>
      </c>
      <c r="CP251" cm="1">
        <f t="array" ref="CP251">IF(CP250&lt;120, 12*jumpTime() +CP250, "")</f>
        <v>103</v>
      </c>
      <c r="CQ251" cm="1">
        <f t="array" ref="CQ251">IF(CQ250&lt;120, 12*jumpTime() +CQ250, "")</f>
        <v>85</v>
      </c>
      <c r="CR251" cm="1">
        <f t="array" ref="CR251">IF(CR250&lt;120, 12*jumpTime() +CR250, "")</f>
        <v>117</v>
      </c>
      <c r="CS251" cm="1">
        <f t="array" ref="CS251">IF(CS250&lt;120, 12*jumpTime() +CS250, "")</f>
        <v>141</v>
      </c>
      <c r="CT251" cm="1">
        <f t="array" ref="CT251">IF(CT250&lt;120, 12*jumpTime() +CT250, "")</f>
        <v>89</v>
      </c>
      <c r="CU251" cm="1">
        <f t="array" ref="CU251">IF(CU250&lt;120, 12*jumpTime() +CU250, "")</f>
        <v>74</v>
      </c>
      <c r="CV251" cm="1">
        <f t="array" ref="CV251">IF(CV250&lt;120, 12*jumpTime() +CV250, "")</f>
        <v>116</v>
      </c>
      <c r="CW251" t="str" cm="1">
        <f t="array" ref="CW251">IF(CW250&lt;120, 12*jumpTime() +CW250, "")</f>
        <v/>
      </c>
      <c r="CX251" cm="1">
        <f t="array" ref="CX251">IF(CX250&lt;120, 12*jumpTime() +CX250, "")</f>
        <v>69</v>
      </c>
      <c r="CY251" t="str" cm="1">
        <f t="array" ref="CY251">IF(CY250&lt;120, 12*jumpTime() +CY250, "")</f>
        <v/>
      </c>
      <c r="CZ251" cm="1">
        <f t="array" ref="CZ251">IF(CZ250&lt;120, 12*jumpTime() +CZ250, "")</f>
        <v>146</v>
      </c>
    </row>
    <row r="252" spans="4:104" x14ac:dyDescent="0.25">
      <c r="D252">
        <v>6</v>
      </c>
      <c r="E252" cm="1">
        <f t="array" ref="E252">IF(E251&lt;120, 12*jumpTime() +E251, "")</f>
        <v>47</v>
      </c>
      <c r="F252" t="str" cm="1">
        <f t="array" ref="F252">IF(F251&lt;120, 12*jumpTime() +F251, "")</f>
        <v/>
      </c>
      <c r="G252" t="str" cm="1">
        <f t="array" ref="G252">IF(G251&lt;120, 12*jumpTime() +G251, "")</f>
        <v/>
      </c>
      <c r="H252" cm="1">
        <f t="array" ref="H252">IF(H251&lt;120, 12*jumpTime() +H251, "")</f>
        <v>90</v>
      </c>
      <c r="I252" t="str" cm="1">
        <f t="array" ref="I252">IF(I251&lt;120, 12*jumpTime() +I251, "")</f>
        <v/>
      </c>
      <c r="J252" cm="1">
        <f t="array" ref="J252">IF(J251&lt;120, 12*jumpTime() +J251, "")</f>
        <v>135</v>
      </c>
      <c r="K252" cm="1">
        <f t="array" ref="K252">IF(K251&lt;120, 12*jumpTime() +K251, "")</f>
        <v>92</v>
      </c>
      <c r="L252" cm="1">
        <f t="array" ref="L252">IF(L251&lt;120, 12*jumpTime() +L251, "")</f>
        <v>94</v>
      </c>
      <c r="M252" cm="1">
        <f t="array" ref="M252">IF(M251&lt;120, 12*jumpTime() +M251, "")</f>
        <v>90</v>
      </c>
      <c r="N252" t="str" cm="1">
        <f t="array" ref="N252">IF(N251&lt;120, 12*jumpTime() +N251, "")</f>
        <v/>
      </c>
      <c r="O252" cm="1">
        <f t="array" ref="O252">IF(O251&lt;120, 12*jumpTime() +O251, "")</f>
        <v>88</v>
      </c>
      <c r="P252" t="str" cm="1">
        <f t="array" ref="P252">IF(P251&lt;120, 12*jumpTime() +P251, "")</f>
        <v/>
      </c>
      <c r="Q252" cm="1">
        <f t="array" ref="Q252">IF(Q251&lt;120, 12*jumpTime() +Q251, "")</f>
        <v>106</v>
      </c>
      <c r="R252" t="str" cm="1">
        <f t="array" ref="R252">IF(R251&lt;120, 12*jumpTime() +R251, "")</f>
        <v/>
      </c>
      <c r="S252" cm="1">
        <f t="array" ref="S252">IF(S251&lt;120, 12*jumpTime() +S251, "")</f>
        <v>121</v>
      </c>
      <c r="T252" t="str" cm="1">
        <f t="array" ref="T252">IF(T251&lt;120, 12*jumpTime() +T251, "")</f>
        <v/>
      </c>
      <c r="U252" cm="1">
        <f t="array" ref="U252">IF(U251&lt;120, 12*jumpTime() +U251, "")</f>
        <v>112</v>
      </c>
      <c r="V252" t="str" cm="1">
        <f t="array" ref="V252">IF(V251&lt;120, 12*jumpTime() +V251, "")</f>
        <v/>
      </c>
      <c r="W252" cm="1">
        <f t="array" ref="W252">IF(W251&lt;120, 12*jumpTime() +W251, "")</f>
        <v>85</v>
      </c>
      <c r="X252" cm="1">
        <f t="array" ref="X252">IF(X251&lt;120, 12*jumpTime() +X251, "")</f>
        <v>117</v>
      </c>
      <c r="Y252" cm="1">
        <f t="array" ref="Y252">IF(Y251&lt;120, 12*jumpTime() +Y251, "")</f>
        <v>92</v>
      </c>
      <c r="Z252" t="str" cm="1">
        <f t="array" ref="Z252">IF(Z251&lt;120, 12*jumpTime() +Z251, "")</f>
        <v/>
      </c>
      <c r="AA252" t="str" cm="1">
        <f t="array" ref="AA252">IF(AA251&lt;120, 12*jumpTime() +AA251, "")</f>
        <v/>
      </c>
      <c r="AB252" t="str" cm="1">
        <f t="array" ref="AB252">IF(AB251&lt;120, 12*jumpTime() +AB251, "")</f>
        <v/>
      </c>
      <c r="AC252" cm="1">
        <f t="array" ref="AC252">IF(AC251&lt;120, 12*jumpTime() +AC251, "")</f>
        <v>178</v>
      </c>
      <c r="AD252" cm="1">
        <f t="array" ref="AD252">IF(AD251&lt;120, 12*jumpTime() +AD251, "")</f>
        <v>90</v>
      </c>
      <c r="AE252" cm="1">
        <f t="array" ref="AE252">IF(AE251&lt;120, 12*jumpTime() +AE251, "")</f>
        <v>54</v>
      </c>
      <c r="AF252" t="str" cm="1">
        <f t="array" ref="AF252">IF(AF251&lt;120, 12*jumpTime() +AF251, "")</f>
        <v/>
      </c>
      <c r="AG252" t="str" cm="1">
        <f t="array" ref="AG252">IF(AG251&lt;120, 12*jumpTime() +AG251, "")</f>
        <v/>
      </c>
      <c r="AH252" cm="1">
        <f t="array" ref="AH252">IF(AH251&lt;120, 12*jumpTime() +AH251, "")</f>
        <v>207</v>
      </c>
      <c r="AI252" t="str" cm="1">
        <f t="array" ref="AI252">IF(AI251&lt;120, 12*jumpTime() +AI251, "")</f>
        <v/>
      </c>
      <c r="AJ252" cm="1">
        <f t="array" ref="AJ252">IF(AJ251&lt;120, 12*jumpTime() +AJ251, "")</f>
        <v>57</v>
      </c>
      <c r="AK252" t="str" cm="1">
        <f t="array" ref="AK252">IF(AK251&lt;120, 12*jumpTime() +AK251, "")</f>
        <v/>
      </c>
      <c r="AL252" t="str" cm="1">
        <f t="array" ref="AL252">IF(AL251&lt;120, 12*jumpTime() +AL251, "")</f>
        <v/>
      </c>
      <c r="AM252" t="str" cm="1">
        <f t="array" ref="AM252">IF(AM251&lt;120, 12*jumpTime() +AM251, "")</f>
        <v/>
      </c>
      <c r="AN252" t="str" cm="1">
        <f t="array" ref="AN252">IF(AN251&lt;120, 12*jumpTime() +AN251, "")</f>
        <v/>
      </c>
      <c r="AO252" cm="1">
        <f t="array" ref="AO252">IF(AO251&lt;120, 12*jumpTime() +AO251, "")</f>
        <v>205</v>
      </c>
      <c r="AP252" cm="1">
        <f t="array" ref="AP252">IF(AP251&lt;120, 12*jumpTime() +AP251, "")</f>
        <v>33</v>
      </c>
      <c r="AQ252" cm="1">
        <f t="array" ref="AQ252">IF(AQ251&lt;120, 12*jumpTime() +AQ251, "")</f>
        <v>96</v>
      </c>
      <c r="AR252" cm="1">
        <f t="array" ref="AR252">IF(AR251&lt;120, 12*jumpTime() +AR251, "")</f>
        <v>121</v>
      </c>
      <c r="AS252" t="str" cm="1">
        <f t="array" ref="AS252">IF(AS251&lt;120, 12*jumpTime() +AS251, "")</f>
        <v/>
      </c>
      <c r="AT252" t="str" cm="1">
        <f t="array" ref="AT252">IF(AT251&lt;120, 12*jumpTime() +AT251, "")</f>
        <v/>
      </c>
      <c r="AU252" cm="1">
        <f t="array" ref="AU252">IF(AU251&lt;120, 12*jumpTime() +AU251, "")</f>
        <v>44</v>
      </c>
      <c r="AV252" cm="1">
        <f t="array" ref="AV252">IF(AV251&lt;120, 12*jumpTime() +AV251, "")</f>
        <v>72</v>
      </c>
      <c r="AW252" cm="1">
        <f t="array" ref="AW252">IF(AW251&lt;120, 12*jumpTime() +AW251, "")</f>
        <v>111</v>
      </c>
      <c r="AX252" t="str" cm="1">
        <f t="array" ref="AX252">IF(AX251&lt;120, 12*jumpTime() +AX251, "")</f>
        <v/>
      </c>
      <c r="AY252" cm="1">
        <f t="array" ref="AY252">IF(AY251&lt;120, 12*jumpTime() +AY251, "")</f>
        <v>112</v>
      </c>
      <c r="AZ252" t="str" cm="1">
        <f t="array" ref="AZ252">IF(AZ251&lt;120, 12*jumpTime() +AZ251, "")</f>
        <v/>
      </c>
      <c r="BA252" cm="1">
        <f t="array" ref="BA252">IF(BA251&lt;120, 12*jumpTime() +BA251, "")</f>
        <v>141</v>
      </c>
      <c r="BB252" t="str" cm="1">
        <f t="array" ref="BB252">IF(BB251&lt;120, 12*jumpTime() +BB251, "")</f>
        <v/>
      </c>
      <c r="BC252" t="str" cm="1">
        <f t="array" ref="BC252">IF(BC251&lt;120, 12*jumpTime() +BC251, "")</f>
        <v/>
      </c>
      <c r="BD252" t="str" cm="1">
        <f t="array" ref="BD252">IF(BD251&lt;120, 12*jumpTime() +BD251, "")</f>
        <v/>
      </c>
      <c r="BE252" cm="1">
        <f t="array" ref="BE252">IF(BE251&lt;120, 12*jumpTime() +BE251, "")</f>
        <v>131</v>
      </c>
      <c r="BF252" t="str" cm="1">
        <f t="array" ref="BF252">IF(BF251&lt;120, 12*jumpTime() +BF251, "")</f>
        <v/>
      </c>
      <c r="BG252" t="str" cm="1">
        <f t="array" ref="BG252">IF(BG251&lt;120, 12*jumpTime() +BG251, "")</f>
        <v/>
      </c>
      <c r="BH252" cm="1">
        <f t="array" ref="BH252">IF(BH251&lt;120, 12*jumpTime() +BH251, "")</f>
        <v>111</v>
      </c>
      <c r="BI252" cm="1">
        <f t="array" ref="BI252">IF(BI251&lt;120, 12*jumpTime() +BI251, "")</f>
        <v>116</v>
      </c>
      <c r="BJ252" t="str" cm="1">
        <f t="array" ref="BJ252">IF(BJ251&lt;120, 12*jumpTime() +BJ251, "")</f>
        <v/>
      </c>
      <c r="BK252" t="str" cm="1">
        <f t="array" ref="BK252">IF(BK251&lt;120, 12*jumpTime() +BK251, "")</f>
        <v/>
      </c>
      <c r="BL252" t="str" cm="1">
        <f t="array" ref="BL252">IF(BL251&lt;120, 12*jumpTime() +BL251, "")</f>
        <v/>
      </c>
      <c r="BM252" cm="1">
        <f t="array" ref="BM252">IF(BM251&lt;120, 12*jumpTime() +BM251, "")</f>
        <v>163</v>
      </c>
      <c r="BN252" t="str" cm="1">
        <f t="array" ref="BN252">IF(BN251&lt;120, 12*jumpTime() +BN251, "")</f>
        <v/>
      </c>
      <c r="BO252" t="str" cm="1">
        <f t="array" ref="BO252">IF(BO251&lt;120, 12*jumpTime() +BO251, "")</f>
        <v/>
      </c>
      <c r="BP252" t="str" cm="1">
        <f t="array" ref="BP252">IF(BP251&lt;120, 12*jumpTime() +BP251, "")</f>
        <v/>
      </c>
      <c r="BQ252" t="str" cm="1">
        <f t="array" ref="BQ252">IF(BQ251&lt;120, 12*jumpTime() +BQ251, "")</f>
        <v/>
      </c>
      <c r="BR252" cm="1">
        <f t="array" ref="BR252">IF(BR251&lt;120, 12*jumpTime() +BR251, "")</f>
        <v>162</v>
      </c>
      <c r="BS252" t="str" cm="1">
        <f t="array" ref="BS252">IF(BS251&lt;120, 12*jumpTime() +BS251, "")</f>
        <v/>
      </c>
      <c r="BT252" cm="1">
        <f t="array" ref="BT252">IF(BT251&lt;120, 12*jumpTime() +BT251, "")</f>
        <v>93</v>
      </c>
      <c r="BU252" cm="1">
        <f t="array" ref="BU252">IF(BU251&lt;120, 12*jumpTime() +BU251, "")</f>
        <v>145</v>
      </c>
      <c r="BV252" t="str" cm="1">
        <f t="array" ref="BV252">IF(BV251&lt;120, 12*jumpTime() +BV251, "")</f>
        <v/>
      </c>
      <c r="BW252" t="str" cm="1">
        <f t="array" ref="BW252">IF(BW251&lt;120, 12*jumpTime() +BW251, "")</f>
        <v/>
      </c>
      <c r="BX252" cm="1">
        <f t="array" ref="BX252">IF(BX251&lt;120, 12*jumpTime() +BX251, "")</f>
        <v>151</v>
      </c>
      <c r="BY252" t="str" cm="1">
        <f t="array" ref="BY252">IF(BY251&lt;120, 12*jumpTime() +BY251, "")</f>
        <v/>
      </c>
      <c r="BZ252" cm="1">
        <f t="array" ref="BZ252">IF(BZ251&lt;120, 12*jumpTime() +BZ251, "")</f>
        <v>110</v>
      </c>
      <c r="CA252" t="str" cm="1">
        <f t="array" ref="CA252">IF(CA251&lt;120, 12*jumpTime() +CA251, "")</f>
        <v/>
      </c>
      <c r="CB252" cm="1">
        <f t="array" ref="CB252">IF(CB251&lt;120, 12*jumpTime() +CB251, "")</f>
        <v>99</v>
      </c>
      <c r="CC252" cm="1">
        <f t="array" ref="CC252">IF(CC251&lt;120, 12*jumpTime() +CC251, "")</f>
        <v>76</v>
      </c>
      <c r="CD252" t="str" cm="1">
        <f t="array" ref="CD252">IF(CD251&lt;120, 12*jumpTime() +CD251, "")</f>
        <v/>
      </c>
      <c r="CE252" cm="1">
        <f t="array" ref="CE252">IF(CE251&lt;120, 12*jumpTime() +CE251, "")</f>
        <v>115</v>
      </c>
      <c r="CF252" t="str" cm="1">
        <f t="array" ref="CF252">IF(CF251&lt;120, 12*jumpTime() +CF251, "")</f>
        <v/>
      </c>
      <c r="CG252" t="str" cm="1">
        <f t="array" ref="CG252">IF(CG251&lt;120, 12*jumpTime() +CG251, "")</f>
        <v/>
      </c>
      <c r="CH252" t="str" cm="1">
        <f t="array" ref="CH252">IF(CH251&lt;120, 12*jumpTime() +CH251, "")</f>
        <v/>
      </c>
      <c r="CI252" t="str" cm="1">
        <f t="array" ref="CI252">IF(CI251&lt;120, 12*jumpTime() +CI251, "")</f>
        <v/>
      </c>
      <c r="CJ252" t="str" cm="1">
        <f t="array" ref="CJ252">IF(CJ251&lt;120, 12*jumpTime() +CJ251, "")</f>
        <v/>
      </c>
      <c r="CK252" cm="1">
        <f t="array" ref="CK252">IF(CK251&lt;120, 12*jumpTime() +CK251, "")</f>
        <v>143</v>
      </c>
      <c r="CL252" cm="1">
        <f t="array" ref="CL252">IF(CL251&lt;120, 12*jumpTime() +CL251, "")</f>
        <v>129</v>
      </c>
      <c r="CM252" t="str" cm="1">
        <f t="array" ref="CM252">IF(CM251&lt;120, 12*jumpTime() +CM251, "")</f>
        <v/>
      </c>
      <c r="CN252" t="str" cm="1">
        <f t="array" ref="CN252">IF(CN251&lt;120, 12*jumpTime() +CN251, "")</f>
        <v/>
      </c>
      <c r="CO252" cm="1">
        <f t="array" ref="CO252">IF(CO251&lt;120, 12*jumpTime() +CO251, "")</f>
        <v>83</v>
      </c>
      <c r="CP252" cm="1">
        <f t="array" ref="CP252">IF(CP251&lt;120, 12*jumpTime() +CP251, "")</f>
        <v>144</v>
      </c>
      <c r="CQ252" cm="1">
        <f t="array" ref="CQ252">IF(CQ251&lt;120, 12*jumpTime() +CQ251, "")</f>
        <v>100</v>
      </c>
      <c r="CR252" cm="1">
        <f t="array" ref="CR252">IF(CR251&lt;120, 12*jumpTime() +CR251, "")</f>
        <v>151</v>
      </c>
      <c r="CS252" t="str" cm="1">
        <f t="array" ref="CS252">IF(CS251&lt;120, 12*jumpTime() +CS251, "")</f>
        <v/>
      </c>
      <c r="CT252" cm="1">
        <f t="array" ref="CT252">IF(CT251&lt;120, 12*jumpTime() +CT251, "")</f>
        <v>124</v>
      </c>
      <c r="CU252" cm="1">
        <f t="array" ref="CU252">IF(CU251&lt;120, 12*jumpTime() +CU251, "")</f>
        <v>99</v>
      </c>
      <c r="CV252" cm="1">
        <f t="array" ref="CV252">IF(CV251&lt;120, 12*jumpTime() +CV251, "")</f>
        <v>125</v>
      </c>
      <c r="CW252" t="str" cm="1">
        <f t="array" ref="CW252">IF(CW251&lt;120, 12*jumpTime() +CW251, "")</f>
        <v/>
      </c>
      <c r="CX252" cm="1">
        <f t="array" ref="CX252">IF(CX251&lt;120, 12*jumpTime() +CX251, "")</f>
        <v>122</v>
      </c>
      <c r="CY252" t="str" cm="1">
        <f t="array" ref="CY252">IF(CY251&lt;120, 12*jumpTime() +CY251, "")</f>
        <v/>
      </c>
      <c r="CZ252" t="str" cm="1">
        <f t="array" ref="CZ252">IF(CZ251&lt;120, 12*jumpTime() +CZ251, "")</f>
        <v/>
      </c>
    </row>
    <row r="253" spans="4:104" x14ac:dyDescent="0.25">
      <c r="D253">
        <v>7</v>
      </c>
      <c r="E253" cm="1">
        <f t="array" ref="E253">IF(E252&lt;120, 12*jumpTime() +E252, "")</f>
        <v>80</v>
      </c>
      <c r="F253" t="str" cm="1">
        <f t="array" ref="F253">IF(F252&lt;120, 12*jumpTime() +F252, "")</f>
        <v/>
      </c>
      <c r="G253" t="str" cm="1">
        <f t="array" ref="G253">IF(G252&lt;120, 12*jumpTime() +G252, "")</f>
        <v/>
      </c>
      <c r="H253" cm="1">
        <f t="array" ref="H253">IF(H252&lt;120, 12*jumpTime() +H252, "")</f>
        <v>110</v>
      </c>
      <c r="I253" t="str" cm="1">
        <f t="array" ref="I253">IF(I252&lt;120, 12*jumpTime() +I252, "")</f>
        <v/>
      </c>
      <c r="J253" t="str" cm="1">
        <f t="array" ref="J253">IF(J252&lt;120, 12*jumpTime() +J252, "")</f>
        <v/>
      </c>
      <c r="K253" cm="1">
        <f t="array" ref="K253">IF(K252&lt;120, 12*jumpTime() +K252, "")</f>
        <v>102</v>
      </c>
      <c r="L253" cm="1">
        <f t="array" ref="L253">IF(L252&lt;120, 12*jumpTime() +L252, "")</f>
        <v>143</v>
      </c>
      <c r="M253" cm="1">
        <f t="array" ref="M253">IF(M252&lt;120, 12*jumpTime() +M252, "")</f>
        <v>127</v>
      </c>
      <c r="N253" t="str" cm="1">
        <f t="array" ref="N253">IF(N252&lt;120, 12*jumpTime() +N252, "")</f>
        <v/>
      </c>
      <c r="O253" cm="1">
        <f t="array" ref="O253">IF(O252&lt;120, 12*jumpTime() +O252, "")</f>
        <v>124</v>
      </c>
      <c r="P253" t="str" cm="1">
        <f t="array" ref="P253">IF(P252&lt;120, 12*jumpTime() +P252, "")</f>
        <v/>
      </c>
      <c r="Q253" cm="1">
        <f t="array" ref="Q253">IF(Q252&lt;120, 12*jumpTime() +Q252, "")</f>
        <v>159</v>
      </c>
      <c r="R253" t="str" cm="1">
        <f t="array" ref="R253">IF(R252&lt;120, 12*jumpTime() +R252, "")</f>
        <v/>
      </c>
      <c r="S253" t="str" cm="1">
        <f t="array" ref="S253">IF(S252&lt;120, 12*jumpTime() +S252, "")</f>
        <v/>
      </c>
      <c r="T253" t="str" cm="1">
        <f t="array" ref="T253">IF(T252&lt;120, 12*jumpTime() +T252, "")</f>
        <v/>
      </c>
      <c r="U253" cm="1">
        <f t="array" ref="U253">IF(U252&lt;120, 12*jumpTime() +U252, "")</f>
        <v>136</v>
      </c>
      <c r="V253" t="str" cm="1">
        <f t="array" ref="V253">IF(V252&lt;120, 12*jumpTime() +V252, "")</f>
        <v/>
      </c>
      <c r="W253" cm="1">
        <f t="array" ref="W253">IF(W252&lt;120, 12*jumpTime() +W252, "")</f>
        <v>119</v>
      </c>
      <c r="X253" cm="1">
        <f t="array" ref="X253">IF(X252&lt;120, 12*jumpTime() +X252, "")</f>
        <v>135</v>
      </c>
      <c r="Y253" cm="1">
        <f t="array" ref="Y253">IF(Y252&lt;120, 12*jumpTime() +Y252, "")</f>
        <v>110</v>
      </c>
      <c r="Z253" t="str" cm="1">
        <f t="array" ref="Z253">IF(Z252&lt;120, 12*jumpTime() +Z252, "")</f>
        <v/>
      </c>
      <c r="AA253" t="str" cm="1">
        <f t="array" ref="AA253">IF(AA252&lt;120, 12*jumpTime() +AA252, "")</f>
        <v/>
      </c>
      <c r="AB253" t="str" cm="1">
        <f t="array" ref="AB253">IF(AB252&lt;120, 12*jumpTime() +AB252, "")</f>
        <v/>
      </c>
      <c r="AC253" t="str" cm="1">
        <f t="array" ref="AC253">IF(AC252&lt;120, 12*jumpTime() +AC252, "")</f>
        <v/>
      </c>
      <c r="AD253" cm="1">
        <f t="array" ref="AD253">IF(AD252&lt;120, 12*jumpTime() +AD252, "")</f>
        <v>119</v>
      </c>
      <c r="AE253" cm="1">
        <f t="array" ref="AE253">IF(AE252&lt;120, 12*jumpTime() +AE252, "")</f>
        <v>63</v>
      </c>
      <c r="AF253" t="str" cm="1">
        <f t="array" ref="AF253">IF(AF252&lt;120, 12*jumpTime() +AF252, "")</f>
        <v/>
      </c>
      <c r="AG253" t="str" cm="1">
        <f t="array" ref="AG253">IF(AG252&lt;120, 12*jumpTime() +AG252, "")</f>
        <v/>
      </c>
      <c r="AH253" t="str" cm="1">
        <f t="array" ref="AH253">IF(AH252&lt;120, 12*jumpTime() +AH252, "")</f>
        <v/>
      </c>
      <c r="AI253" t="str" cm="1">
        <f t="array" ref="AI253">IF(AI252&lt;120, 12*jumpTime() +AI252, "")</f>
        <v/>
      </c>
      <c r="AJ253" cm="1">
        <f t="array" ref="AJ253">IF(AJ252&lt;120, 12*jumpTime() +AJ252, "")</f>
        <v>76</v>
      </c>
      <c r="AK253" t="str" cm="1">
        <f t="array" ref="AK253">IF(AK252&lt;120, 12*jumpTime() +AK252, "")</f>
        <v/>
      </c>
      <c r="AL253" t="str" cm="1">
        <f t="array" ref="AL253">IF(AL252&lt;120, 12*jumpTime() +AL252, "")</f>
        <v/>
      </c>
      <c r="AM253" t="str" cm="1">
        <f t="array" ref="AM253">IF(AM252&lt;120, 12*jumpTime() +AM252, "")</f>
        <v/>
      </c>
      <c r="AN253" t="str" cm="1">
        <f t="array" ref="AN253">IF(AN252&lt;120, 12*jumpTime() +AN252, "")</f>
        <v/>
      </c>
      <c r="AO253" t="str" cm="1">
        <f t="array" ref="AO253">IF(AO252&lt;120, 12*jumpTime() +AO252, "")</f>
        <v/>
      </c>
      <c r="AP253" cm="1">
        <f t="array" ref="AP253">IF(AP252&lt;120, 12*jumpTime() +AP252, "")</f>
        <v>58</v>
      </c>
      <c r="AQ253" cm="1">
        <f t="array" ref="AQ253">IF(AQ252&lt;120, 12*jumpTime() +AQ252, "")</f>
        <v>143</v>
      </c>
      <c r="AR253" t="str" cm="1">
        <f t="array" ref="AR253">IF(AR252&lt;120, 12*jumpTime() +AR252, "")</f>
        <v/>
      </c>
      <c r="AS253" t="str" cm="1">
        <f t="array" ref="AS253">IF(AS252&lt;120, 12*jumpTime() +AS252, "")</f>
        <v/>
      </c>
      <c r="AT253" t="str" cm="1">
        <f t="array" ref="AT253">IF(AT252&lt;120, 12*jumpTime() +AT252, "")</f>
        <v/>
      </c>
      <c r="AU253" cm="1">
        <f t="array" ref="AU253">IF(AU252&lt;120, 12*jumpTime() +AU252, "")</f>
        <v>58</v>
      </c>
      <c r="AV253" cm="1">
        <f t="array" ref="AV253">IF(AV252&lt;120, 12*jumpTime() +AV252, "")</f>
        <v>137</v>
      </c>
      <c r="AW253" cm="1">
        <f t="array" ref="AW253">IF(AW252&lt;120, 12*jumpTime() +AW252, "")</f>
        <v>118</v>
      </c>
      <c r="AX253" t="str" cm="1">
        <f t="array" ref="AX253">IF(AX252&lt;120, 12*jumpTime() +AX252, "")</f>
        <v/>
      </c>
      <c r="AY253" cm="1">
        <f t="array" ref="AY253">IF(AY252&lt;120, 12*jumpTime() +AY252, "")</f>
        <v>148</v>
      </c>
      <c r="AZ253" t="str" cm="1">
        <f t="array" ref="AZ253">IF(AZ252&lt;120, 12*jumpTime() +AZ252, "")</f>
        <v/>
      </c>
      <c r="BA253" t="str" cm="1">
        <f t="array" ref="BA253">IF(BA252&lt;120, 12*jumpTime() +BA252, "")</f>
        <v/>
      </c>
      <c r="BB253" t="str" cm="1">
        <f t="array" ref="BB253">IF(BB252&lt;120, 12*jumpTime() +BB252, "")</f>
        <v/>
      </c>
      <c r="BC253" t="str" cm="1">
        <f t="array" ref="BC253">IF(BC252&lt;120, 12*jumpTime() +BC252, "")</f>
        <v/>
      </c>
      <c r="BD253" t="str" cm="1">
        <f t="array" ref="BD253">IF(BD252&lt;120, 12*jumpTime() +BD252, "")</f>
        <v/>
      </c>
      <c r="BE253" t="str" cm="1">
        <f t="array" ref="BE253">IF(BE252&lt;120, 12*jumpTime() +BE252, "")</f>
        <v/>
      </c>
      <c r="BF253" t="str" cm="1">
        <f t="array" ref="BF253">IF(BF252&lt;120, 12*jumpTime() +BF252, "")</f>
        <v/>
      </c>
      <c r="BG253" t="str" cm="1">
        <f t="array" ref="BG253">IF(BG252&lt;120, 12*jumpTime() +BG252, "")</f>
        <v/>
      </c>
      <c r="BH253" cm="1">
        <f t="array" ref="BH253">IF(BH252&lt;120, 12*jumpTime() +BH252, "")</f>
        <v>121</v>
      </c>
      <c r="BI253" cm="1">
        <f t="array" ref="BI253">IF(BI252&lt;120, 12*jumpTime() +BI252, "")</f>
        <v>121</v>
      </c>
      <c r="BJ253" t="str" cm="1">
        <f t="array" ref="BJ253">IF(BJ252&lt;120, 12*jumpTime() +BJ252, "")</f>
        <v/>
      </c>
      <c r="BK253" t="str" cm="1">
        <f t="array" ref="BK253">IF(BK252&lt;120, 12*jumpTime() +BK252, "")</f>
        <v/>
      </c>
      <c r="BL253" t="str" cm="1">
        <f t="array" ref="BL253">IF(BL252&lt;120, 12*jumpTime() +BL252, "")</f>
        <v/>
      </c>
      <c r="BM253" t="str" cm="1">
        <f t="array" ref="BM253">IF(BM252&lt;120, 12*jumpTime() +BM252, "")</f>
        <v/>
      </c>
      <c r="BN253" t="str" cm="1">
        <f t="array" ref="BN253">IF(BN252&lt;120, 12*jumpTime() +BN252, "")</f>
        <v/>
      </c>
      <c r="BO253" t="str" cm="1">
        <f t="array" ref="BO253">IF(BO252&lt;120, 12*jumpTime() +BO252, "")</f>
        <v/>
      </c>
      <c r="BP253" t="str" cm="1">
        <f t="array" ref="BP253">IF(BP252&lt;120, 12*jumpTime() +BP252, "")</f>
        <v/>
      </c>
      <c r="BQ253" t="str" cm="1">
        <f t="array" ref="BQ253">IF(BQ252&lt;120, 12*jumpTime() +BQ252, "")</f>
        <v/>
      </c>
      <c r="BR253" t="str" cm="1">
        <f t="array" ref="BR253">IF(BR252&lt;120, 12*jumpTime() +BR252, "")</f>
        <v/>
      </c>
      <c r="BS253" t="str" cm="1">
        <f t="array" ref="BS253">IF(BS252&lt;120, 12*jumpTime() +BS252, "")</f>
        <v/>
      </c>
      <c r="BT253" cm="1">
        <f t="array" ref="BT253">IF(BT252&lt;120, 12*jumpTime() +BT252, "")</f>
        <v>119</v>
      </c>
      <c r="BU253" t="str" cm="1">
        <f t="array" ref="BU253">IF(BU252&lt;120, 12*jumpTime() +BU252, "")</f>
        <v/>
      </c>
      <c r="BV253" t="str" cm="1">
        <f t="array" ref="BV253">IF(BV252&lt;120, 12*jumpTime() +BV252, "")</f>
        <v/>
      </c>
      <c r="BW253" t="str" cm="1">
        <f t="array" ref="BW253">IF(BW252&lt;120, 12*jumpTime() +BW252, "")</f>
        <v/>
      </c>
      <c r="BX253" t="str" cm="1">
        <f t="array" ref="BX253">IF(BX252&lt;120, 12*jumpTime() +BX252, "")</f>
        <v/>
      </c>
      <c r="BY253" t="str" cm="1">
        <f t="array" ref="BY253">IF(BY252&lt;120, 12*jumpTime() +BY252, "")</f>
        <v/>
      </c>
      <c r="BZ253" cm="1">
        <f t="array" ref="BZ253">IF(BZ252&lt;120, 12*jumpTime() +BZ252, "")</f>
        <v>140</v>
      </c>
      <c r="CA253" t="str" cm="1">
        <f t="array" ref="CA253">IF(CA252&lt;120, 12*jumpTime() +CA252, "")</f>
        <v/>
      </c>
      <c r="CB253" cm="1">
        <f t="array" ref="CB253">IF(CB252&lt;120, 12*jumpTime() +CB252, "")</f>
        <v>105</v>
      </c>
      <c r="CC253" cm="1">
        <f t="array" ref="CC253">IF(CC252&lt;120, 12*jumpTime() +CC252, "")</f>
        <v>82</v>
      </c>
      <c r="CD253" t="str" cm="1">
        <f t="array" ref="CD253">IF(CD252&lt;120, 12*jumpTime() +CD252, "")</f>
        <v/>
      </c>
      <c r="CE253" cm="1">
        <f t="array" ref="CE253">IF(CE252&lt;120, 12*jumpTime() +CE252, "")</f>
        <v>125</v>
      </c>
      <c r="CF253" t="str" cm="1">
        <f t="array" ref="CF253">IF(CF252&lt;120, 12*jumpTime() +CF252, "")</f>
        <v/>
      </c>
      <c r="CG253" t="str" cm="1">
        <f t="array" ref="CG253">IF(CG252&lt;120, 12*jumpTime() +CG252, "")</f>
        <v/>
      </c>
      <c r="CH253" t="str" cm="1">
        <f t="array" ref="CH253">IF(CH252&lt;120, 12*jumpTime() +CH252, "")</f>
        <v/>
      </c>
      <c r="CI253" t="str" cm="1">
        <f t="array" ref="CI253">IF(CI252&lt;120, 12*jumpTime() +CI252, "")</f>
        <v/>
      </c>
      <c r="CJ253" t="str" cm="1">
        <f t="array" ref="CJ253">IF(CJ252&lt;120, 12*jumpTime() +CJ252, "")</f>
        <v/>
      </c>
      <c r="CK253" t="str" cm="1">
        <f t="array" ref="CK253">IF(CK252&lt;120, 12*jumpTime() +CK252, "")</f>
        <v/>
      </c>
      <c r="CL253" t="str" cm="1">
        <f t="array" ref="CL253">IF(CL252&lt;120, 12*jumpTime() +CL252, "")</f>
        <v/>
      </c>
      <c r="CM253" t="str" cm="1">
        <f t="array" ref="CM253">IF(CM252&lt;120, 12*jumpTime() +CM252, "")</f>
        <v/>
      </c>
      <c r="CN253" t="str" cm="1">
        <f t="array" ref="CN253">IF(CN252&lt;120, 12*jumpTime() +CN252, "")</f>
        <v/>
      </c>
      <c r="CO253" cm="1">
        <f t="array" ref="CO253">IF(CO252&lt;120, 12*jumpTime() +CO252, "")</f>
        <v>111</v>
      </c>
      <c r="CP253" t="str" cm="1">
        <f t="array" ref="CP253">IF(CP252&lt;120, 12*jumpTime() +CP252, "")</f>
        <v/>
      </c>
      <c r="CQ253" cm="1">
        <f t="array" ref="CQ253">IF(CQ252&lt;120, 12*jumpTime() +CQ252, "")</f>
        <v>121</v>
      </c>
      <c r="CR253" t="str" cm="1">
        <f t="array" ref="CR253">IF(CR252&lt;120, 12*jumpTime() +CR252, "")</f>
        <v/>
      </c>
      <c r="CS253" t="str" cm="1">
        <f t="array" ref="CS253">IF(CS252&lt;120, 12*jumpTime() +CS252, "")</f>
        <v/>
      </c>
      <c r="CT253" t="str" cm="1">
        <f t="array" ref="CT253">IF(CT252&lt;120, 12*jumpTime() +CT252, "")</f>
        <v/>
      </c>
      <c r="CU253" cm="1">
        <f t="array" ref="CU253">IF(CU252&lt;120, 12*jumpTime() +CU252, "")</f>
        <v>112</v>
      </c>
      <c r="CV253" t="str" cm="1">
        <f t="array" ref="CV253">IF(CV252&lt;120, 12*jumpTime() +CV252, "")</f>
        <v/>
      </c>
      <c r="CW253" t="str" cm="1">
        <f t="array" ref="CW253">IF(CW252&lt;120, 12*jumpTime() +CW252, "")</f>
        <v/>
      </c>
      <c r="CX253" t="str" cm="1">
        <f t="array" ref="CX253">IF(CX252&lt;120, 12*jumpTime() +CX252, "")</f>
        <v/>
      </c>
      <c r="CY253" t="str" cm="1">
        <f t="array" ref="CY253">IF(CY252&lt;120, 12*jumpTime() +CY252, "")</f>
        <v/>
      </c>
      <c r="CZ253" t="str" cm="1">
        <f t="array" ref="CZ253">IF(CZ252&lt;120, 12*jumpTime() +CZ252, "")</f>
        <v/>
      </c>
    </row>
    <row r="254" spans="4:104" x14ac:dyDescent="0.25">
      <c r="D254">
        <v>8</v>
      </c>
      <c r="E254" cm="1">
        <f t="array" ref="E254">IF(E253&lt;120, 12*jumpTime() +E253, "")</f>
        <v>86</v>
      </c>
      <c r="F254" t="str" cm="1">
        <f t="array" ref="F254">IF(F253&lt;120, 12*jumpTime() +F253, "")</f>
        <v/>
      </c>
      <c r="G254" t="str" cm="1">
        <f t="array" ref="G254">IF(G253&lt;120, 12*jumpTime() +G253, "")</f>
        <v/>
      </c>
      <c r="H254" cm="1">
        <f t="array" ref="H254">IF(H253&lt;120, 12*jumpTime() +H253, "")</f>
        <v>111</v>
      </c>
      <c r="I254" t="str" cm="1">
        <f t="array" ref="I254">IF(I253&lt;120, 12*jumpTime() +I253, "")</f>
        <v/>
      </c>
      <c r="J254" t="str" cm="1">
        <f t="array" ref="J254">IF(J253&lt;120, 12*jumpTime() +J253, "")</f>
        <v/>
      </c>
      <c r="K254" cm="1">
        <f t="array" ref="K254">IF(K253&lt;120, 12*jumpTime() +K253, "")</f>
        <v>140</v>
      </c>
      <c r="L254" t="str" cm="1">
        <f t="array" ref="L254">IF(L253&lt;120, 12*jumpTime() +L253, "")</f>
        <v/>
      </c>
      <c r="M254" t="str" cm="1">
        <f t="array" ref="M254">IF(M253&lt;120, 12*jumpTime() +M253, "")</f>
        <v/>
      </c>
      <c r="N254" t="str" cm="1">
        <f t="array" ref="N254">IF(N253&lt;120, 12*jumpTime() +N253, "")</f>
        <v/>
      </c>
      <c r="O254" t="str" cm="1">
        <f t="array" ref="O254">IF(O253&lt;120, 12*jumpTime() +O253, "")</f>
        <v/>
      </c>
      <c r="P254" t="str" cm="1">
        <f t="array" ref="P254">IF(P253&lt;120, 12*jumpTime() +P253, "")</f>
        <v/>
      </c>
      <c r="Q254" t="str" cm="1">
        <f t="array" ref="Q254">IF(Q253&lt;120, 12*jumpTime() +Q253, "")</f>
        <v/>
      </c>
      <c r="R254" t="str" cm="1">
        <f t="array" ref="R254">IF(R253&lt;120, 12*jumpTime() +R253, "")</f>
        <v/>
      </c>
      <c r="S254" t="str" cm="1">
        <f t="array" ref="S254">IF(S253&lt;120, 12*jumpTime() +S253, "")</f>
        <v/>
      </c>
      <c r="T254" t="str" cm="1">
        <f t="array" ref="T254">IF(T253&lt;120, 12*jumpTime() +T253, "")</f>
        <v/>
      </c>
      <c r="U254" t="str" cm="1">
        <f t="array" ref="U254">IF(U253&lt;120, 12*jumpTime() +U253, "")</f>
        <v/>
      </c>
      <c r="V254" t="str" cm="1">
        <f t="array" ref="V254">IF(V253&lt;120, 12*jumpTime() +V253, "")</f>
        <v/>
      </c>
      <c r="W254" cm="1">
        <f t="array" ref="W254">IF(W253&lt;120, 12*jumpTime() +W253, "")</f>
        <v>134</v>
      </c>
      <c r="X254" t="str" cm="1">
        <f t="array" ref="X254">IF(X253&lt;120, 12*jumpTime() +X253, "")</f>
        <v/>
      </c>
      <c r="Y254" cm="1">
        <f t="array" ref="Y254">IF(Y253&lt;120, 12*jumpTime() +Y253, "")</f>
        <v>154</v>
      </c>
      <c r="Z254" t="str" cm="1">
        <f t="array" ref="Z254">IF(Z253&lt;120, 12*jumpTime() +Z253, "")</f>
        <v/>
      </c>
      <c r="AA254" t="str" cm="1">
        <f t="array" ref="AA254">IF(AA253&lt;120, 12*jumpTime() +AA253, "")</f>
        <v/>
      </c>
      <c r="AB254" t="str" cm="1">
        <f t="array" ref="AB254">IF(AB253&lt;120, 12*jumpTime() +AB253, "")</f>
        <v/>
      </c>
      <c r="AC254" t="str" cm="1">
        <f t="array" ref="AC254">IF(AC253&lt;120, 12*jumpTime() +AC253, "")</f>
        <v/>
      </c>
      <c r="AD254" cm="1">
        <f t="array" ref="AD254">IF(AD253&lt;120, 12*jumpTime() +AD253, "")</f>
        <v>125</v>
      </c>
      <c r="AE254" cm="1">
        <f t="array" ref="AE254">IF(AE253&lt;120, 12*jumpTime() +AE253, "")</f>
        <v>126</v>
      </c>
      <c r="AF254" t="str" cm="1">
        <f t="array" ref="AF254">IF(AF253&lt;120, 12*jumpTime() +AF253, "")</f>
        <v/>
      </c>
      <c r="AG254" t="str" cm="1">
        <f t="array" ref="AG254">IF(AG253&lt;120, 12*jumpTime() +AG253, "")</f>
        <v/>
      </c>
      <c r="AH254" t="str" cm="1">
        <f t="array" ref="AH254">IF(AH253&lt;120, 12*jumpTime() +AH253, "")</f>
        <v/>
      </c>
      <c r="AI254" t="str" cm="1">
        <f t="array" ref="AI254">IF(AI253&lt;120, 12*jumpTime() +AI253, "")</f>
        <v/>
      </c>
      <c r="AJ254" cm="1">
        <f t="array" ref="AJ254">IF(AJ253&lt;120, 12*jumpTime() +AJ253, "")</f>
        <v>90</v>
      </c>
      <c r="AK254" t="str" cm="1">
        <f t="array" ref="AK254">IF(AK253&lt;120, 12*jumpTime() +AK253, "")</f>
        <v/>
      </c>
      <c r="AL254" t="str" cm="1">
        <f t="array" ref="AL254">IF(AL253&lt;120, 12*jumpTime() +AL253, "")</f>
        <v/>
      </c>
      <c r="AM254" t="str" cm="1">
        <f t="array" ref="AM254">IF(AM253&lt;120, 12*jumpTime() +AM253, "")</f>
        <v/>
      </c>
      <c r="AN254" t="str" cm="1">
        <f t="array" ref="AN254">IF(AN253&lt;120, 12*jumpTime() +AN253, "")</f>
        <v/>
      </c>
      <c r="AO254" t="str" cm="1">
        <f t="array" ref="AO254">IF(AO253&lt;120, 12*jumpTime() +AO253, "")</f>
        <v/>
      </c>
      <c r="AP254" cm="1">
        <f t="array" ref="AP254">IF(AP253&lt;120, 12*jumpTime() +AP253, "")</f>
        <v>68</v>
      </c>
      <c r="AQ254" t="str" cm="1">
        <f t="array" ref="AQ254">IF(AQ253&lt;120, 12*jumpTime() +AQ253, "")</f>
        <v/>
      </c>
      <c r="AR254" t="str" cm="1">
        <f t="array" ref="AR254">IF(AR253&lt;120, 12*jumpTime() +AR253, "")</f>
        <v/>
      </c>
      <c r="AS254" t="str" cm="1">
        <f t="array" ref="AS254">IF(AS253&lt;120, 12*jumpTime() +AS253, "")</f>
        <v/>
      </c>
      <c r="AT254" t="str" cm="1">
        <f t="array" ref="AT254">IF(AT253&lt;120, 12*jumpTime() +AT253, "")</f>
        <v/>
      </c>
      <c r="AU254" cm="1">
        <f t="array" ref="AU254">IF(AU253&lt;120, 12*jumpTime() +AU253, "")</f>
        <v>143</v>
      </c>
      <c r="AV254" t="str" cm="1">
        <f t="array" ref="AV254">IF(AV253&lt;120, 12*jumpTime() +AV253, "")</f>
        <v/>
      </c>
      <c r="AW254" cm="1">
        <f t="array" ref="AW254">IF(AW253&lt;120, 12*jumpTime() +AW253, "")</f>
        <v>125</v>
      </c>
      <c r="AX254" t="str" cm="1">
        <f t="array" ref="AX254">IF(AX253&lt;120, 12*jumpTime() +AX253, "")</f>
        <v/>
      </c>
      <c r="AY254" t="str" cm="1">
        <f t="array" ref="AY254">IF(AY253&lt;120, 12*jumpTime() +AY253, "")</f>
        <v/>
      </c>
      <c r="AZ254" t="str" cm="1">
        <f t="array" ref="AZ254">IF(AZ253&lt;120, 12*jumpTime() +AZ253, "")</f>
        <v/>
      </c>
      <c r="BA254" t="str" cm="1">
        <f t="array" ref="BA254">IF(BA253&lt;120, 12*jumpTime() +BA253, "")</f>
        <v/>
      </c>
      <c r="BB254" t="str" cm="1">
        <f t="array" ref="BB254">IF(BB253&lt;120, 12*jumpTime() +BB253, "")</f>
        <v/>
      </c>
      <c r="BC254" t="str" cm="1">
        <f t="array" ref="BC254">IF(BC253&lt;120, 12*jumpTime() +BC253, "")</f>
        <v/>
      </c>
      <c r="BD254" t="str" cm="1">
        <f t="array" ref="BD254">IF(BD253&lt;120, 12*jumpTime() +BD253, "")</f>
        <v/>
      </c>
      <c r="BE254" t="str" cm="1">
        <f t="array" ref="BE254">IF(BE253&lt;120, 12*jumpTime() +BE253, "")</f>
        <v/>
      </c>
      <c r="BF254" t="str" cm="1">
        <f t="array" ref="BF254">IF(BF253&lt;120, 12*jumpTime() +BF253, "")</f>
        <v/>
      </c>
      <c r="BG254" t="str" cm="1">
        <f t="array" ref="BG254">IF(BG253&lt;120, 12*jumpTime() +BG253, "")</f>
        <v/>
      </c>
      <c r="BH254" t="str" cm="1">
        <f t="array" ref="BH254">IF(BH253&lt;120, 12*jumpTime() +BH253, "")</f>
        <v/>
      </c>
      <c r="BI254" t="str" cm="1">
        <f t="array" ref="BI254">IF(BI253&lt;120, 12*jumpTime() +BI253, "")</f>
        <v/>
      </c>
      <c r="BJ254" t="str" cm="1">
        <f t="array" ref="BJ254">IF(BJ253&lt;120, 12*jumpTime() +BJ253, "")</f>
        <v/>
      </c>
      <c r="BK254" t="str" cm="1">
        <f t="array" ref="BK254">IF(BK253&lt;120, 12*jumpTime() +BK253, "")</f>
        <v/>
      </c>
      <c r="BL254" t="str" cm="1">
        <f t="array" ref="BL254">IF(BL253&lt;120, 12*jumpTime() +BL253, "")</f>
        <v/>
      </c>
      <c r="BM254" t="str" cm="1">
        <f t="array" ref="BM254">IF(BM253&lt;120, 12*jumpTime() +BM253, "")</f>
        <v/>
      </c>
      <c r="BN254" t="str" cm="1">
        <f t="array" ref="BN254">IF(BN253&lt;120, 12*jumpTime() +BN253, "")</f>
        <v/>
      </c>
      <c r="BO254" t="str" cm="1">
        <f t="array" ref="BO254">IF(BO253&lt;120, 12*jumpTime() +BO253, "")</f>
        <v/>
      </c>
      <c r="BP254" t="str" cm="1">
        <f t="array" ref="BP254">IF(BP253&lt;120, 12*jumpTime() +BP253, "")</f>
        <v/>
      </c>
      <c r="BQ254" t="str" cm="1">
        <f t="array" ref="BQ254">IF(BQ253&lt;120, 12*jumpTime() +BQ253, "")</f>
        <v/>
      </c>
      <c r="BR254" t="str" cm="1">
        <f t="array" ref="BR254">IF(BR253&lt;120, 12*jumpTime() +BR253, "")</f>
        <v/>
      </c>
      <c r="BS254" t="str" cm="1">
        <f t="array" ref="BS254">IF(BS253&lt;120, 12*jumpTime() +BS253, "")</f>
        <v/>
      </c>
      <c r="BT254" cm="1">
        <f t="array" ref="BT254">IF(BT253&lt;120, 12*jumpTime() +BT253, "")</f>
        <v>170</v>
      </c>
      <c r="BU254" t="str" cm="1">
        <f t="array" ref="BU254">IF(BU253&lt;120, 12*jumpTime() +BU253, "")</f>
        <v/>
      </c>
      <c r="BV254" t="str" cm="1">
        <f t="array" ref="BV254">IF(BV253&lt;120, 12*jumpTime() +BV253, "")</f>
        <v/>
      </c>
      <c r="BW254" t="str" cm="1">
        <f t="array" ref="BW254">IF(BW253&lt;120, 12*jumpTime() +BW253, "")</f>
        <v/>
      </c>
      <c r="BX254" t="str" cm="1">
        <f t="array" ref="BX254">IF(BX253&lt;120, 12*jumpTime() +BX253, "")</f>
        <v/>
      </c>
      <c r="BY254" t="str" cm="1">
        <f t="array" ref="BY254">IF(BY253&lt;120, 12*jumpTime() +BY253, "")</f>
        <v/>
      </c>
      <c r="BZ254" t="str" cm="1">
        <f t="array" ref="BZ254">IF(BZ253&lt;120, 12*jumpTime() +BZ253, "")</f>
        <v/>
      </c>
      <c r="CA254" t="str" cm="1">
        <f t="array" ref="CA254">IF(CA253&lt;120, 12*jumpTime() +CA253, "")</f>
        <v/>
      </c>
      <c r="CB254" cm="1">
        <f t="array" ref="CB254">IF(CB253&lt;120, 12*jumpTime() +CB253, "")</f>
        <v>111</v>
      </c>
      <c r="CC254" cm="1">
        <f t="array" ref="CC254">IF(CC253&lt;120, 12*jumpTime() +CC253, "")</f>
        <v>132</v>
      </c>
      <c r="CD254" t="str" cm="1">
        <f t="array" ref="CD254">IF(CD253&lt;120, 12*jumpTime() +CD253, "")</f>
        <v/>
      </c>
      <c r="CE254" t="str" cm="1">
        <f t="array" ref="CE254">IF(CE253&lt;120, 12*jumpTime() +CE253, "")</f>
        <v/>
      </c>
      <c r="CF254" t="str" cm="1">
        <f t="array" ref="CF254">IF(CF253&lt;120, 12*jumpTime() +CF253, "")</f>
        <v/>
      </c>
      <c r="CG254" t="str" cm="1">
        <f t="array" ref="CG254">IF(CG253&lt;120, 12*jumpTime() +CG253, "")</f>
        <v/>
      </c>
      <c r="CH254" t="str" cm="1">
        <f t="array" ref="CH254">IF(CH253&lt;120, 12*jumpTime() +CH253, "")</f>
        <v/>
      </c>
      <c r="CI254" t="str" cm="1">
        <f t="array" ref="CI254">IF(CI253&lt;120, 12*jumpTime() +CI253, "")</f>
        <v/>
      </c>
      <c r="CJ254" t="str" cm="1">
        <f t="array" ref="CJ254">IF(CJ253&lt;120, 12*jumpTime() +CJ253, "")</f>
        <v/>
      </c>
      <c r="CK254" t="str" cm="1">
        <f t="array" ref="CK254">IF(CK253&lt;120, 12*jumpTime() +CK253, "")</f>
        <v/>
      </c>
      <c r="CL254" t="str" cm="1">
        <f t="array" ref="CL254">IF(CL253&lt;120, 12*jumpTime() +CL253, "")</f>
        <v/>
      </c>
      <c r="CM254" t="str" cm="1">
        <f t="array" ref="CM254">IF(CM253&lt;120, 12*jumpTime() +CM253, "")</f>
        <v/>
      </c>
      <c r="CN254" t="str" cm="1">
        <f t="array" ref="CN254">IF(CN253&lt;120, 12*jumpTime() +CN253, "")</f>
        <v/>
      </c>
      <c r="CO254" cm="1">
        <f t="array" ref="CO254">IF(CO253&lt;120, 12*jumpTime() +CO253, "")</f>
        <v>114</v>
      </c>
      <c r="CP254" t="str" cm="1">
        <f t="array" ref="CP254">IF(CP253&lt;120, 12*jumpTime() +CP253, "")</f>
        <v/>
      </c>
      <c r="CQ254" t="str" cm="1">
        <f t="array" ref="CQ254">IF(CQ253&lt;120, 12*jumpTime() +CQ253, "")</f>
        <v/>
      </c>
      <c r="CR254" t="str" cm="1">
        <f t="array" ref="CR254">IF(CR253&lt;120, 12*jumpTime() +CR253, "")</f>
        <v/>
      </c>
      <c r="CS254" t="str" cm="1">
        <f t="array" ref="CS254">IF(CS253&lt;120, 12*jumpTime() +CS253, "")</f>
        <v/>
      </c>
      <c r="CT254" t="str" cm="1">
        <f t="array" ref="CT254">IF(CT253&lt;120, 12*jumpTime() +CT253, "")</f>
        <v/>
      </c>
      <c r="CU254" cm="1">
        <f t="array" ref="CU254">IF(CU253&lt;120, 12*jumpTime() +CU253, "")</f>
        <v>123</v>
      </c>
      <c r="CV254" t="str" cm="1">
        <f t="array" ref="CV254">IF(CV253&lt;120, 12*jumpTime() +CV253, "")</f>
        <v/>
      </c>
      <c r="CW254" t="str" cm="1">
        <f t="array" ref="CW254">IF(CW253&lt;120, 12*jumpTime() +CW253, "")</f>
        <v/>
      </c>
      <c r="CX254" t="str" cm="1">
        <f t="array" ref="CX254">IF(CX253&lt;120, 12*jumpTime() +CX253, "")</f>
        <v/>
      </c>
      <c r="CY254" t="str" cm="1">
        <f t="array" ref="CY254">IF(CY253&lt;120, 12*jumpTime() +CY253, "")</f>
        <v/>
      </c>
      <c r="CZ254" t="str" cm="1">
        <f t="array" ref="CZ254">IF(CZ253&lt;120, 12*jumpTime() +CZ253, "")</f>
        <v/>
      </c>
    </row>
    <row r="255" spans="4:104" x14ac:dyDescent="0.25">
      <c r="D255">
        <v>9</v>
      </c>
      <c r="E255" cm="1">
        <f t="array" ref="E255">IF(E254&lt;120, 12*jumpTime() +E254, "")</f>
        <v>88</v>
      </c>
      <c r="F255" t="str" cm="1">
        <f t="array" ref="F255">IF(F254&lt;120, 12*jumpTime() +F254, "")</f>
        <v/>
      </c>
      <c r="G255" t="str" cm="1">
        <f t="array" ref="G255">IF(G254&lt;120, 12*jumpTime() +G254, "")</f>
        <v/>
      </c>
      <c r="H255" cm="1">
        <f t="array" ref="H255">IF(H254&lt;120, 12*jumpTime() +H254, "")</f>
        <v>118</v>
      </c>
      <c r="I255" t="str" cm="1">
        <f t="array" ref="I255">IF(I254&lt;120, 12*jumpTime() +I254, "")</f>
        <v/>
      </c>
      <c r="J255" t="str" cm="1">
        <f t="array" ref="J255">IF(J254&lt;120, 12*jumpTime() +J254, "")</f>
        <v/>
      </c>
      <c r="K255" t="str" cm="1">
        <f t="array" ref="K255">IF(K254&lt;120, 12*jumpTime() +K254, "")</f>
        <v/>
      </c>
      <c r="L255" t="str" cm="1">
        <f t="array" ref="L255">IF(L254&lt;120, 12*jumpTime() +L254, "")</f>
        <v/>
      </c>
      <c r="M255" t="str" cm="1">
        <f t="array" ref="M255">IF(M254&lt;120, 12*jumpTime() +M254, "")</f>
        <v/>
      </c>
      <c r="N255" t="str" cm="1">
        <f t="array" ref="N255">IF(N254&lt;120, 12*jumpTime() +N254, "")</f>
        <v/>
      </c>
      <c r="O255" t="str" cm="1">
        <f t="array" ref="O255">IF(O254&lt;120, 12*jumpTime() +O254, "")</f>
        <v/>
      </c>
      <c r="P255" t="str" cm="1">
        <f t="array" ref="P255">IF(P254&lt;120, 12*jumpTime() +P254, "")</f>
        <v/>
      </c>
      <c r="Q255" t="str" cm="1">
        <f t="array" ref="Q255">IF(Q254&lt;120, 12*jumpTime() +Q254, "")</f>
        <v/>
      </c>
      <c r="R255" t="str" cm="1">
        <f t="array" ref="R255">IF(R254&lt;120, 12*jumpTime() +R254, "")</f>
        <v/>
      </c>
      <c r="S255" t="str" cm="1">
        <f t="array" ref="S255">IF(S254&lt;120, 12*jumpTime() +S254, "")</f>
        <v/>
      </c>
      <c r="T255" t="str" cm="1">
        <f t="array" ref="T255">IF(T254&lt;120, 12*jumpTime() +T254, "")</f>
        <v/>
      </c>
      <c r="U255" t="str" cm="1">
        <f t="array" ref="U255">IF(U254&lt;120, 12*jumpTime() +U254, "")</f>
        <v/>
      </c>
      <c r="V255" t="str" cm="1">
        <f t="array" ref="V255">IF(V254&lt;120, 12*jumpTime() +V254, "")</f>
        <v/>
      </c>
      <c r="W255" t="str" cm="1">
        <f t="array" ref="W255">IF(W254&lt;120, 12*jumpTime() +W254, "")</f>
        <v/>
      </c>
      <c r="X255" t="str" cm="1">
        <f t="array" ref="X255">IF(X254&lt;120, 12*jumpTime() +X254, "")</f>
        <v/>
      </c>
      <c r="Y255" t="str" cm="1">
        <f t="array" ref="Y255">IF(Y254&lt;120, 12*jumpTime() +Y254, "")</f>
        <v/>
      </c>
      <c r="Z255" t="str" cm="1">
        <f t="array" ref="Z255">IF(Z254&lt;120, 12*jumpTime() +Z254, "")</f>
        <v/>
      </c>
      <c r="AA255" t="str" cm="1">
        <f t="array" ref="AA255">IF(AA254&lt;120, 12*jumpTime() +AA254, "")</f>
        <v/>
      </c>
      <c r="AB255" t="str" cm="1">
        <f t="array" ref="AB255">IF(AB254&lt;120, 12*jumpTime() +AB254, "")</f>
        <v/>
      </c>
      <c r="AC255" t="str" cm="1">
        <f t="array" ref="AC255">IF(AC254&lt;120, 12*jumpTime() +AC254, "")</f>
        <v/>
      </c>
      <c r="AD255" t="str" cm="1">
        <f t="array" ref="AD255">IF(AD254&lt;120, 12*jumpTime() +AD254, "")</f>
        <v/>
      </c>
      <c r="AE255" t="str" cm="1">
        <f t="array" ref="AE255">IF(AE254&lt;120, 12*jumpTime() +AE254, "")</f>
        <v/>
      </c>
      <c r="AF255" t="str" cm="1">
        <f t="array" ref="AF255">IF(AF254&lt;120, 12*jumpTime() +AF254, "")</f>
        <v/>
      </c>
      <c r="AG255" t="str" cm="1">
        <f t="array" ref="AG255">IF(AG254&lt;120, 12*jumpTime() +AG254, "")</f>
        <v/>
      </c>
      <c r="AH255" t="str" cm="1">
        <f t="array" ref="AH255">IF(AH254&lt;120, 12*jumpTime() +AH254, "")</f>
        <v/>
      </c>
      <c r="AI255" t="str" cm="1">
        <f t="array" ref="AI255">IF(AI254&lt;120, 12*jumpTime() +AI254, "")</f>
        <v/>
      </c>
      <c r="AJ255" cm="1">
        <f t="array" ref="AJ255">IF(AJ254&lt;120, 12*jumpTime() +AJ254, "")</f>
        <v>176</v>
      </c>
      <c r="AK255" t="str" cm="1">
        <f t="array" ref="AK255">IF(AK254&lt;120, 12*jumpTime() +AK254, "")</f>
        <v/>
      </c>
      <c r="AL255" t="str" cm="1">
        <f t="array" ref="AL255">IF(AL254&lt;120, 12*jumpTime() +AL254, "")</f>
        <v/>
      </c>
      <c r="AM255" t="str" cm="1">
        <f t="array" ref="AM255">IF(AM254&lt;120, 12*jumpTime() +AM254, "")</f>
        <v/>
      </c>
      <c r="AN255" t="str" cm="1">
        <f t="array" ref="AN255">IF(AN254&lt;120, 12*jumpTime() +AN254, "")</f>
        <v/>
      </c>
      <c r="AO255" t="str" cm="1">
        <f t="array" ref="AO255">IF(AO254&lt;120, 12*jumpTime() +AO254, "")</f>
        <v/>
      </c>
      <c r="AP255" cm="1">
        <f t="array" ref="AP255">IF(AP254&lt;120, 12*jumpTime() +AP254, "")</f>
        <v>74</v>
      </c>
      <c r="AQ255" t="str" cm="1">
        <f t="array" ref="AQ255">IF(AQ254&lt;120, 12*jumpTime() +AQ254, "")</f>
        <v/>
      </c>
      <c r="AR255" t="str" cm="1">
        <f t="array" ref="AR255">IF(AR254&lt;120, 12*jumpTime() +AR254, "")</f>
        <v/>
      </c>
      <c r="AS255" t="str" cm="1">
        <f t="array" ref="AS255">IF(AS254&lt;120, 12*jumpTime() +AS254, "")</f>
        <v/>
      </c>
      <c r="AT255" t="str" cm="1">
        <f t="array" ref="AT255">IF(AT254&lt;120, 12*jumpTime() +AT254, "")</f>
        <v/>
      </c>
      <c r="AU255" t="str" cm="1">
        <f t="array" ref="AU255">IF(AU254&lt;120, 12*jumpTime() +AU254, "")</f>
        <v/>
      </c>
      <c r="AV255" t="str" cm="1">
        <f t="array" ref="AV255">IF(AV254&lt;120, 12*jumpTime() +AV254, "")</f>
        <v/>
      </c>
      <c r="AW255" t="str" cm="1">
        <f t="array" ref="AW255">IF(AW254&lt;120, 12*jumpTime() +AW254, "")</f>
        <v/>
      </c>
      <c r="AX255" t="str" cm="1">
        <f t="array" ref="AX255">IF(AX254&lt;120, 12*jumpTime() +AX254, "")</f>
        <v/>
      </c>
      <c r="AY255" t="str" cm="1">
        <f t="array" ref="AY255">IF(AY254&lt;120, 12*jumpTime() +AY254, "")</f>
        <v/>
      </c>
      <c r="AZ255" t="str" cm="1">
        <f t="array" ref="AZ255">IF(AZ254&lt;120, 12*jumpTime() +AZ254, "")</f>
        <v/>
      </c>
      <c r="BA255" t="str" cm="1">
        <f t="array" ref="BA255">IF(BA254&lt;120, 12*jumpTime() +BA254, "")</f>
        <v/>
      </c>
      <c r="BB255" t="str" cm="1">
        <f t="array" ref="BB255">IF(BB254&lt;120, 12*jumpTime() +BB254, "")</f>
        <v/>
      </c>
      <c r="BC255" t="str" cm="1">
        <f t="array" ref="BC255">IF(BC254&lt;120, 12*jumpTime() +BC254, "")</f>
        <v/>
      </c>
      <c r="BD255" t="str" cm="1">
        <f t="array" ref="BD255">IF(BD254&lt;120, 12*jumpTime() +BD254, "")</f>
        <v/>
      </c>
      <c r="BE255" t="str" cm="1">
        <f t="array" ref="BE255">IF(BE254&lt;120, 12*jumpTime() +BE254, "")</f>
        <v/>
      </c>
      <c r="BF255" t="str" cm="1">
        <f t="array" ref="BF255">IF(BF254&lt;120, 12*jumpTime() +BF254, "")</f>
        <v/>
      </c>
      <c r="BG255" t="str" cm="1">
        <f t="array" ref="BG255">IF(BG254&lt;120, 12*jumpTime() +BG254, "")</f>
        <v/>
      </c>
      <c r="BH255" t="str" cm="1">
        <f t="array" ref="BH255">IF(BH254&lt;120, 12*jumpTime() +BH254, "")</f>
        <v/>
      </c>
      <c r="BI255" t="str" cm="1">
        <f t="array" ref="BI255">IF(BI254&lt;120, 12*jumpTime() +BI254, "")</f>
        <v/>
      </c>
      <c r="BJ255" t="str" cm="1">
        <f t="array" ref="BJ255">IF(BJ254&lt;120, 12*jumpTime() +BJ254, "")</f>
        <v/>
      </c>
      <c r="BK255" t="str" cm="1">
        <f t="array" ref="BK255">IF(BK254&lt;120, 12*jumpTime() +BK254, "")</f>
        <v/>
      </c>
      <c r="BL255" t="str" cm="1">
        <f t="array" ref="BL255">IF(BL254&lt;120, 12*jumpTime() +BL254, "")</f>
        <v/>
      </c>
      <c r="BM255" t="str" cm="1">
        <f t="array" ref="BM255">IF(BM254&lt;120, 12*jumpTime() +BM254, "")</f>
        <v/>
      </c>
      <c r="BN255" t="str" cm="1">
        <f t="array" ref="BN255">IF(BN254&lt;120, 12*jumpTime() +BN254, "")</f>
        <v/>
      </c>
      <c r="BO255" t="str" cm="1">
        <f t="array" ref="BO255">IF(BO254&lt;120, 12*jumpTime() +BO254, "")</f>
        <v/>
      </c>
      <c r="BP255" t="str" cm="1">
        <f t="array" ref="BP255">IF(BP254&lt;120, 12*jumpTime() +BP254, "")</f>
        <v/>
      </c>
      <c r="BQ255" t="str" cm="1">
        <f t="array" ref="BQ255">IF(BQ254&lt;120, 12*jumpTime() +BQ254, "")</f>
        <v/>
      </c>
      <c r="BR255" t="str" cm="1">
        <f t="array" ref="BR255">IF(BR254&lt;120, 12*jumpTime() +BR254, "")</f>
        <v/>
      </c>
      <c r="BS255" t="str" cm="1">
        <f t="array" ref="BS255">IF(BS254&lt;120, 12*jumpTime() +BS254, "")</f>
        <v/>
      </c>
      <c r="BT255" t="str" cm="1">
        <f t="array" ref="BT255">IF(BT254&lt;120, 12*jumpTime() +BT254, "")</f>
        <v/>
      </c>
      <c r="BU255" t="str" cm="1">
        <f t="array" ref="BU255">IF(BU254&lt;120, 12*jumpTime() +BU254, "")</f>
        <v/>
      </c>
      <c r="BV255" t="str" cm="1">
        <f t="array" ref="BV255">IF(BV254&lt;120, 12*jumpTime() +BV254, "")</f>
        <v/>
      </c>
      <c r="BW255" t="str" cm="1">
        <f t="array" ref="BW255">IF(BW254&lt;120, 12*jumpTime() +BW254, "")</f>
        <v/>
      </c>
      <c r="BX255" t="str" cm="1">
        <f t="array" ref="BX255">IF(BX254&lt;120, 12*jumpTime() +BX254, "")</f>
        <v/>
      </c>
      <c r="BY255" t="str" cm="1">
        <f t="array" ref="BY255">IF(BY254&lt;120, 12*jumpTime() +BY254, "")</f>
        <v/>
      </c>
      <c r="BZ255" t="str" cm="1">
        <f t="array" ref="BZ255">IF(BZ254&lt;120, 12*jumpTime() +BZ254, "")</f>
        <v/>
      </c>
      <c r="CA255" t="str" cm="1">
        <f t="array" ref="CA255">IF(CA254&lt;120, 12*jumpTime() +CA254, "")</f>
        <v/>
      </c>
      <c r="CB255" cm="1">
        <f t="array" ref="CB255">IF(CB254&lt;120, 12*jumpTime() +CB254, "")</f>
        <v>154</v>
      </c>
      <c r="CC255" t="str" cm="1">
        <f t="array" ref="CC255">IF(CC254&lt;120, 12*jumpTime() +CC254, "")</f>
        <v/>
      </c>
      <c r="CD255" t="str" cm="1">
        <f t="array" ref="CD255">IF(CD254&lt;120, 12*jumpTime() +CD254, "")</f>
        <v/>
      </c>
      <c r="CE255" t="str" cm="1">
        <f t="array" ref="CE255">IF(CE254&lt;120, 12*jumpTime() +CE254, "")</f>
        <v/>
      </c>
      <c r="CF255" t="str" cm="1">
        <f t="array" ref="CF255">IF(CF254&lt;120, 12*jumpTime() +CF254, "")</f>
        <v/>
      </c>
      <c r="CG255" t="str" cm="1">
        <f t="array" ref="CG255">IF(CG254&lt;120, 12*jumpTime() +CG254, "")</f>
        <v/>
      </c>
      <c r="CH255" t="str" cm="1">
        <f t="array" ref="CH255">IF(CH254&lt;120, 12*jumpTime() +CH254, "")</f>
        <v/>
      </c>
      <c r="CI255" t="str" cm="1">
        <f t="array" ref="CI255">IF(CI254&lt;120, 12*jumpTime() +CI254, "")</f>
        <v/>
      </c>
      <c r="CJ255" t="str" cm="1">
        <f t="array" ref="CJ255">IF(CJ254&lt;120, 12*jumpTime() +CJ254, "")</f>
        <v/>
      </c>
      <c r="CK255" t="str" cm="1">
        <f t="array" ref="CK255">IF(CK254&lt;120, 12*jumpTime() +CK254, "")</f>
        <v/>
      </c>
      <c r="CL255" t="str" cm="1">
        <f t="array" ref="CL255">IF(CL254&lt;120, 12*jumpTime() +CL254, "")</f>
        <v/>
      </c>
      <c r="CM255" t="str" cm="1">
        <f t="array" ref="CM255">IF(CM254&lt;120, 12*jumpTime() +CM254, "")</f>
        <v/>
      </c>
      <c r="CN255" t="str" cm="1">
        <f t="array" ref="CN255">IF(CN254&lt;120, 12*jumpTime() +CN254, "")</f>
        <v/>
      </c>
      <c r="CO255" cm="1">
        <f t="array" ref="CO255">IF(CO254&lt;120, 12*jumpTime() +CO254, "")</f>
        <v>156</v>
      </c>
      <c r="CP255" t="str" cm="1">
        <f t="array" ref="CP255">IF(CP254&lt;120, 12*jumpTime() +CP254, "")</f>
        <v/>
      </c>
      <c r="CQ255" t="str" cm="1">
        <f t="array" ref="CQ255">IF(CQ254&lt;120, 12*jumpTime() +CQ254, "")</f>
        <v/>
      </c>
      <c r="CR255" t="str" cm="1">
        <f t="array" ref="CR255">IF(CR254&lt;120, 12*jumpTime() +CR254, "")</f>
        <v/>
      </c>
      <c r="CS255" t="str" cm="1">
        <f t="array" ref="CS255">IF(CS254&lt;120, 12*jumpTime() +CS254, "")</f>
        <v/>
      </c>
      <c r="CT255" t="str" cm="1">
        <f t="array" ref="CT255">IF(CT254&lt;120, 12*jumpTime() +CT254, "")</f>
        <v/>
      </c>
      <c r="CU255" t="str" cm="1">
        <f t="array" ref="CU255">IF(CU254&lt;120, 12*jumpTime() +CU254, "")</f>
        <v/>
      </c>
      <c r="CV255" t="str" cm="1">
        <f t="array" ref="CV255">IF(CV254&lt;120, 12*jumpTime() +CV254, "")</f>
        <v/>
      </c>
      <c r="CW255" t="str" cm="1">
        <f t="array" ref="CW255">IF(CW254&lt;120, 12*jumpTime() +CW254, "")</f>
        <v/>
      </c>
      <c r="CX255" t="str" cm="1">
        <f t="array" ref="CX255">IF(CX254&lt;120, 12*jumpTime() +CX254, "")</f>
        <v/>
      </c>
      <c r="CY255" t="str" cm="1">
        <f t="array" ref="CY255">IF(CY254&lt;120, 12*jumpTime() +CY254, "")</f>
        <v/>
      </c>
      <c r="CZ255" t="str" cm="1">
        <f t="array" ref="CZ255">IF(CZ254&lt;120, 12*jumpTime() +CZ254, "")</f>
        <v/>
      </c>
    </row>
    <row r="256" spans="4:104" x14ac:dyDescent="0.25">
      <c r="D256">
        <v>10</v>
      </c>
      <c r="E256" cm="1">
        <f t="array" ref="E256">IF(E255&lt;120, 12*jumpTime() +E255, "")</f>
        <v>88</v>
      </c>
      <c r="F256" t="str" cm="1">
        <f t="array" ref="F256">IF(F255&lt;120, 12*jumpTime() +F255, "")</f>
        <v/>
      </c>
      <c r="G256" t="str" cm="1">
        <f t="array" ref="G256">IF(G255&lt;120, 12*jumpTime() +G255, "")</f>
        <v/>
      </c>
      <c r="H256" cm="1">
        <f t="array" ref="H256">IF(H255&lt;120, 12*jumpTime() +H255, "")</f>
        <v>165</v>
      </c>
      <c r="I256" t="str" cm="1">
        <f t="array" ref="I256">IF(I255&lt;120, 12*jumpTime() +I255, "")</f>
        <v/>
      </c>
      <c r="J256" t="str" cm="1">
        <f t="array" ref="J256">IF(J255&lt;120, 12*jumpTime() +J255, "")</f>
        <v/>
      </c>
      <c r="K256" t="str" cm="1">
        <f t="array" ref="K256">IF(K255&lt;120, 12*jumpTime() +K255, "")</f>
        <v/>
      </c>
      <c r="L256" t="str" cm="1">
        <f t="array" ref="L256">IF(L255&lt;120, 12*jumpTime() +L255, "")</f>
        <v/>
      </c>
      <c r="M256" t="str" cm="1">
        <f t="array" ref="M256">IF(M255&lt;120, 12*jumpTime() +M255, "")</f>
        <v/>
      </c>
      <c r="N256" t="str" cm="1">
        <f t="array" ref="N256">IF(N255&lt;120, 12*jumpTime() +N255, "")</f>
        <v/>
      </c>
      <c r="O256" t="str" cm="1">
        <f t="array" ref="O256">IF(O255&lt;120, 12*jumpTime() +O255, "")</f>
        <v/>
      </c>
      <c r="P256" t="str" cm="1">
        <f t="array" ref="P256">IF(P255&lt;120, 12*jumpTime() +P255, "")</f>
        <v/>
      </c>
      <c r="Q256" t="str" cm="1">
        <f t="array" ref="Q256">IF(Q255&lt;120, 12*jumpTime() +Q255, "")</f>
        <v/>
      </c>
      <c r="R256" t="str" cm="1">
        <f t="array" ref="R256">IF(R255&lt;120, 12*jumpTime() +R255, "")</f>
        <v/>
      </c>
      <c r="S256" t="str" cm="1">
        <f t="array" ref="S256">IF(S255&lt;120, 12*jumpTime() +S255, "")</f>
        <v/>
      </c>
      <c r="T256" t="str" cm="1">
        <f t="array" ref="T256">IF(T255&lt;120, 12*jumpTime() +T255, "")</f>
        <v/>
      </c>
      <c r="U256" t="str" cm="1">
        <f t="array" ref="U256">IF(U255&lt;120, 12*jumpTime() +U255, "")</f>
        <v/>
      </c>
      <c r="V256" t="str" cm="1">
        <f t="array" ref="V256">IF(V255&lt;120, 12*jumpTime() +V255, "")</f>
        <v/>
      </c>
      <c r="W256" t="str" cm="1">
        <f t="array" ref="W256">IF(W255&lt;120, 12*jumpTime() +W255, "")</f>
        <v/>
      </c>
      <c r="X256" t="str" cm="1">
        <f t="array" ref="X256">IF(X255&lt;120, 12*jumpTime() +X255, "")</f>
        <v/>
      </c>
      <c r="Y256" t="str" cm="1">
        <f t="array" ref="Y256">IF(Y255&lt;120, 12*jumpTime() +Y255, "")</f>
        <v/>
      </c>
      <c r="Z256" t="str" cm="1">
        <f t="array" ref="Z256">IF(Z255&lt;120, 12*jumpTime() +Z255, "")</f>
        <v/>
      </c>
      <c r="AA256" t="str" cm="1">
        <f t="array" ref="AA256">IF(AA255&lt;120, 12*jumpTime() +AA255, "")</f>
        <v/>
      </c>
      <c r="AB256" t="str" cm="1">
        <f t="array" ref="AB256">IF(AB255&lt;120, 12*jumpTime() +AB255, "")</f>
        <v/>
      </c>
      <c r="AC256" t="str" cm="1">
        <f t="array" ref="AC256">IF(AC255&lt;120, 12*jumpTime() +AC255, "")</f>
        <v/>
      </c>
      <c r="AD256" t="str" cm="1">
        <f t="array" ref="AD256">IF(AD255&lt;120, 12*jumpTime() +AD255, "")</f>
        <v/>
      </c>
      <c r="AE256" t="str" cm="1">
        <f t="array" ref="AE256">IF(AE255&lt;120, 12*jumpTime() +AE255, "")</f>
        <v/>
      </c>
      <c r="AF256" t="str" cm="1">
        <f t="array" ref="AF256">IF(AF255&lt;120, 12*jumpTime() +AF255, "")</f>
        <v/>
      </c>
      <c r="AG256" t="str" cm="1">
        <f t="array" ref="AG256">IF(AG255&lt;120, 12*jumpTime() +AG255, "")</f>
        <v/>
      </c>
      <c r="AH256" t="str" cm="1">
        <f t="array" ref="AH256">IF(AH255&lt;120, 12*jumpTime() +AH255, "")</f>
        <v/>
      </c>
      <c r="AI256" t="str" cm="1">
        <f t="array" ref="AI256">IF(AI255&lt;120, 12*jumpTime() +AI255, "")</f>
        <v/>
      </c>
      <c r="AJ256" t="str" cm="1">
        <f t="array" ref="AJ256">IF(AJ255&lt;120, 12*jumpTime() +AJ255, "")</f>
        <v/>
      </c>
      <c r="AK256" t="str" cm="1">
        <f t="array" ref="AK256">IF(AK255&lt;120, 12*jumpTime() +AK255, "")</f>
        <v/>
      </c>
      <c r="AL256" t="str" cm="1">
        <f t="array" ref="AL256">IF(AL255&lt;120, 12*jumpTime() +AL255, "")</f>
        <v/>
      </c>
      <c r="AM256" t="str" cm="1">
        <f t="array" ref="AM256">IF(AM255&lt;120, 12*jumpTime() +AM255, "")</f>
        <v/>
      </c>
      <c r="AN256" t="str" cm="1">
        <f t="array" ref="AN256">IF(AN255&lt;120, 12*jumpTime() +AN255, "")</f>
        <v/>
      </c>
      <c r="AO256" t="str" cm="1">
        <f t="array" ref="AO256">IF(AO255&lt;120, 12*jumpTime() +AO255, "")</f>
        <v/>
      </c>
      <c r="AP256" cm="1">
        <f t="array" ref="AP256">IF(AP255&lt;120, 12*jumpTime() +AP255, "")</f>
        <v>96</v>
      </c>
      <c r="AQ256" t="str" cm="1">
        <f t="array" ref="AQ256">IF(AQ255&lt;120, 12*jumpTime() +AQ255, "")</f>
        <v/>
      </c>
      <c r="AR256" t="str" cm="1">
        <f t="array" ref="AR256">IF(AR255&lt;120, 12*jumpTime() +AR255, "")</f>
        <v/>
      </c>
      <c r="AS256" t="str" cm="1">
        <f t="array" ref="AS256">IF(AS255&lt;120, 12*jumpTime() +AS255, "")</f>
        <v/>
      </c>
      <c r="AT256" t="str" cm="1">
        <f t="array" ref="AT256">IF(AT255&lt;120, 12*jumpTime() +AT255, "")</f>
        <v/>
      </c>
      <c r="AU256" t="str" cm="1">
        <f t="array" ref="AU256">IF(AU255&lt;120, 12*jumpTime() +AU255, "")</f>
        <v/>
      </c>
      <c r="AV256" t="str" cm="1">
        <f t="array" ref="AV256">IF(AV255&lt;120, 12*jumpTime() +AV255, "")</f>
        <v/>
      </c>
      <c r="AW256" t="str" cm="1">
        <f t="array" ref="AW256">IF(AW255&lt;120, 12*jumpTime() +AW255, "")</f>
        <v/>
      </c>
      <c r="AX256" t="str" cm="1">
        <f t="array" ref="AX256">IF(AX255&lt;120, 12*jumpTime() +AX255, "")</f>
        <v/>
      </c>
      <c r="AY256" t="str" cm="1">
        <f t="array" ref="AY256">IF(AY255&lt;120, 12*jumpTime() +AY255, "")</f>
        <v/>
      </c>
      <c r="AZ256" t="str" cm="1">
        <f t="array" ref="AZ256">IF(AZ255&lt;120, 12*jumpTime() +AZ255, "")</f>
        <v/>
      </c>
      <c r="BA256" t="str" cm="1">
        <f t="array" ref="BA256">IF(BA255&lt;120, 12*jumpTime() +BA255, "")</f>
        <v/>
      </c>
      <c r="BB256" t="str" cm="1">
        <f t="array" ref="BB256">IF(BB255&lt;120, 12*jumpTime() +BB255, "")</f>
        <v/>
      </c>
      <c r="BC256" t="str" cm="1">
        <f t="array" ref="BC256">IF(BC255&lt;120, 12*jumpTime() +BC255, "")</f>
        <v/>
      </c>
      <c r="BD256" t="str" cm="1">
        <f t="array" ref="BD256">IF(BD255&lt;120, 12*jumpTime() +BD255, "")</f>
        <v/>
      </c>
      <c r="BE256" t="str" cm="1">
        <f t="array" ref="BE256">IF(BE255&lt;120, 12*jumpTime() +BE255, "")</f>
        <v/>
      </c>
      <c r="BF256" t="str" cm="1">
        <f t="array" ref="BF256">IF(BF255&lt;120, 12*jumpTime() +BF255, "")</f>
        <v/>
      </c>
      <c r="BG256" t="str" cm="1">
        <f t="array" ref="BG256">IF(BG255&lt;120, 12*jumpTime() +BG255, "")</f>
        <v/>
      </c>
      <c r="BH256" t="str" cm="1">
        <f t="array" ref="BH256">IF(BH255&lt;120, 12*jumpTime() +BH255, "")</f>
        <v/>
      </c>
      <c r="BI256" t="str" cm="1">
        <f t="array" ref="BI256">IF(BI255&lt;120, 12*jumpTime() +BI255, "")</f>
        <v/>
      </c>
      <c r="BJ256" t="str" cm="1">
        <f t="array" ref="BJ256">IF(BJ255&lt;120, 12*jumpTime() +BJ255, "")</f>
        <v/>
      </c>
      <c r="BK256" t="str" cm="1">
        <f t="array" ref="BK256">IF(BK255&lt;120, 12*jumpTime() +BK255, "")</f>
        <v/>
      </c>
      <c r="BL256" t="str" cm="1">
        <f t="array" ref="BL256">IF(BL255&lt;120, 12*jumpTime() +BL255, "")</f>
        <v/>
      </c>
      <c r="BM256" t="str" cm="1">
        <f t="array" ref="BM256">IF(BM255&lt;120, 12*jumpTime() +BM255, "")</f>
        <v/>
      </c>
      <c r="BN256" t="str" cm="1">
        <f t="array" ref="BN256">IF(BN255&lt;120, 12*jumpTime() +BN255, "")</f>
        <v/>
      </c>
      <c r="BO256" t="str" cm="1">
        <f t="array" ref="BO256">IF(BO255&lt;120, 12*jumpTime() +BO255, "")</f>
        <v/>
      </c>
      <c r="BP256" t="str" cm="1">
        <f t="array" ref="BP256">IF(BP255&lt;120, 12*jumpTime() +BP255, "")</f>
        <v/>
      </c>
      <c r="BQ256" t="str" cm="1">
        <f t="array" ref="BQ256">IF(BQ255&lt;120, 12*jumpTime() +BQ255, "")</f>
        <v/>
      </c>
      <c r="BR256" t="str" cm="1">
        <f t="array" ref="BR256">IF(BR255&lt;120, 12*jumpTime() +BR255, "")</f>
        <v/>
      </c>
      <c r="BS256" t="str" cm="1">
        <f t="array" ref="BS256">IF(BS255&lt;120, 12*jumpTime() +BS255, "")</f>
        <v/>
      </c>
      <c r="BT256" t="str" cm="1">
        <f t="array" ref="BT256">IF(BT255&lt;120, 12*jumpTime() +BT255, "")</f>
        <v/>
      </c>
      <c r="BU256" t="str" cm="1">
        <f t="array" ref="BU256">IF(BU255&lt;120, 12*jumpTime() +BU255, "")</f>
        <v/>
      </c>
      <c r="BV256" t="str" cm="1">
        <f t="array" ref="BV256">IF(BV255&lt;120, 12*jumpTime() +BV255, "")</f>
        <v/>
      </c>
      <c r="BW256" t="str" cm="1">
        <f t="array" ref="BW256">IF(BW255&lt;120, 12*jumpTime() +BW255, "")</f>
        <v/>
      </c>
      <c r="BX256" t="str" cm="1">
        <f t="array" ref="BX256">IF(BX255&lt;120, 12*jumpTime() +BX255, "")</f>
        <v/>
      </c>
      <c r="BY256" t="str" cm="1">
        <f t="array" ref="BY256">IF(BY255&lt;120, 12*jumpTime() +BY255, "")</f>
        <v/>
      </c>
      <c r="BZ256" t="str" cm="1">
        <f t="array" ref="BZ256">IF(BZ255&lt;120, 12*jumpTime() +BZ255, "")</f>
        <v/>
      </c>
      <c r="CA256" t="str" cm="1">
        <f t="array" ref="CA256">IF(CA255&lt;120, 12*jumpTime() +CA255, "")</f>
        <v/>
      </c>
      <c r="CB256" t="str" cm="1">
        <f t="array" ref="CB256">IF(CB255&lt;120, 12*jumpTime() +CB255, "")</f>
        <v/>
      </c>
      <c r="CC256" t="str" cm="1">
        <f t="array" ref="CC256">IF(CC255&lt;120, 12*jumpTime() +CC255, "")</f>
        <v/>
      </c>
      <c r="CD256" t="str" cm="1">
        <f t="array" ref="CD256">IF(CD255&lt;120, 12*jumpTime() +CD255, "")</f>
        <v/>
      </c>
      <c r="CE256" t="str" cm="1">
        <f t="array" ref="CE256">IF(CE255&lt;120, 12*jumpTime() +CE255, "")</f>
        <v/>
      </c>
      <c r="CF256" t="str" cm="1">
        <f t="array" ref="CF256">IF(CF255&lt;120, 12*jumpTime() +CF255, "")</f>
        <v/>
      </c>
      <c r="CG256" t="str" cm="1">
        <f t="array" ref="CG256">IF(CG255&lt;120, 12*jumpTime() +CG255, "")</f>
        <v/>
      </c>
      <c r="CH256" t="str" cm="1">
        <f t="array" ref="CH256">IF(CH255&lt;120, 12*jumpTime() +CH255, "")</f>
        <v/>
      </c>
      <c r="CI256" t="str" cm="1">
        <f t="array" ref="CI256">IF(CI255&lt;120, 12*jumpTime() +CI255, "")</f>
        <v/>
      </c>
      <c r="CJ256" t="str" cm="1">
        <f t="array" ref="CJ256">IF(CJ255&lt;120, 12*jumpTime() +CJ255, "")</f>
        <v/>
      </c>
      <c r="CK256" t="str" cm="1">
        <f t="array" ref="CK256">IF(CK255&lt;120, 12*jumpTime() +CK255, "")</f>
        <v/>
      </c>
      <c r="CL256" t="str" cm="1">
        <f t="array" ref="CL256">IF(CL255&lt;120, 12*jumpTime() +CL255, "")</f>
        <v/>
      </c>
      <c r="CM256" t="str" cm="1">
        <f t="array" ref="CM256">IF(CM255&lt;120, 12*jumpTime() +CM255, "")</f>
        <v/>
      </c>
      <c r="CN256" t="str" cm="1">
        <f t="array" ref="CN256">IF(CN255&lt;120, 12*jumpTime() +CN255, "")</f>
        <v/>
      </c>
      <c r="CO256" t="str" cm="1">
        <f t="array" ref="CO256">IF(CO255&lt;120, 12*jumpTime() +CO255, "")</f>
        <v/>
      </c>
      <c r="CP256" t="str" cm="1">
        <f t="array" ref="CP256">IF(CP255&lt;120, 12*jumpTime() +CP255, "")</f>
        <v/>
      </c>
      <c r="CQ256" t="str" cm="1">
        <f t="array" ref="CQ256">IF(CQ255&lt;120, 12*jumpTime() +CQ255, "")</f>
        <v/>
      </c>
      <c r="CR256" t="str" cm="1">
        <f t="array" ref="CR256">IF(CR255&lt;120, 12*jumpTime() +CR255, "")</f>
        <v/>
      </c>
      <c r="CS256" t="str" cm="1">
        <f t="array" ref="CS256">IF(CS255&lt;120, 12*jumpTime() +CS255, "")</f>
        <v/>
      </c>
      <c r="CT256" t="str" cm="1">
        <f t="array" ref="CT256">IF(CT255&lt;120, 12*jumpTime() +CT255, "")</f>
        <v/>
      </c>
      <c r="CU256" t="str" cm="1">
        <f t="array" ref="CU256">IF(CU255&lt;120, 12*jumpTime() +CU255, "")</f>
        <v/>
      </c>
      <c r="CV256" t="str" cm="1">
        <f t="array" ref="CV256">IF(CV255&lt;120, 12*jumpTime() +CV255, "")</f>
        <v/>
      </c>
      <c r="CW256" t="str" cm="1">
        <f t="array" ref="CW256">IF(CW255&lt;120, 12*jumpTime() +CW255, "")</f>
        <v/>
      </c>
      <c r="CX256" t="str" cm="1">
        <f t="array" ref="CX256">IF(CX255&lt;120, 12*jumpTime() +CX255, "")</f>
        <v/>
      </c>
      <c r="CY256" t="str" cm="1">
        <f t="array" ref="CY256">IF(CY255&lt;120, 12*jumpTime() +CY255, "")</f>
        <v/>
      </c>
      <c r="CZ256" t="str" cm="1">
        <f t="array" ref="CZ256">IF(CZ255&lt;120, 12*jumpTime() +CZ255, "")</f>
        <v/>
      </c>
    </row>
    <row r="257" spans="4:104" x14ac:dyDescent="0.25">
      <c r="D257">
        <v>11</v>
      </c>
      <c r="E257" cm="1">
        <f t="array" ref="E257">IF(E256&lt;120, 12*jumpTime() +E256, "")</f>
        <v>89</v>
      </c>
      <c r="F257" t="str" cm="1">
        <f t="array" ref="F257">IF(F256&lt;120, 12*jumpTime() +F256, "")</f>
        <v/>
      </c>
      <c r="G257" t="str" cm="1">
        <f t="array" ref="G257">IF(G256&lt;120, 12*jumpTime() +G256, "")</f>
        <v/>
      </c>
      <c r="H257" t="str" cm="1">
        <f t="array" ref="H257">IF(H256&lt;120, 12*jumpTime() +H256, "")</f>
        <v/>
      </c>
      <c r="I257" t="str" cm="1">
        <f t="array" ref="I257">IF(I256&lt;120, 12*jumpTime() +I256, "")</f>
        <v/>
      </c>
      <c r="J257" t="str" cm="1">
        <f t="array" ref="J257">IF(J256&lt;120, 12*jumpTime() +J256, "")</f>
        <v/>
      </c>
      <c r="K257" t="str" cm="1">
        <f t="array" ref="K257">IF(K256&lt;120, 12*jumpTime() +K256, "")</f>
        <v/>
      </c>
      <c r="L257" t="str" cm="1">
        <f t="array" ref="L257">IF(L256&lt;120, 12*jumpTime() +L256, "")</f>
        <v/>
      </c>
      <c r="M257" t="str" cm="1">
        <f t="array" ref="M257">IF(M256&lt;120, 12*jumpTime() +M256, "")</f>
        <v/>
      </c>
      <c r="N257" t="str" cm="1">
        <f t="array" ref="N257">IF(N256&lt;120, 12*jumpTime() +N256, "")</f>
        <v/>
      </c>
      <c r="O257" t="str" cm="1">
        <f t="array" ref="O257">IF(O256&lt;120, 12*jumpTime() +O256, "")</f>
        <v/>
      </c>
      <c r="P257" t="str" cm="1">
        <f t="array" ref="P257">IF(P256&lt;120, 12*jumpTime() +P256, "")</f>
        <v/>
      </c>
      <c r="Q257" t="str" cm="1">
        <f t="array" ref="Q257">IF(Q256&lt;120, 12*jumpTime() +Q256, "")</f>
        <v/>
      </c>
      <c r="R257" t="str" cm="1">
        <f t="array" ref="R257">IF(R256&lt;120, 12*jumpTime() +R256, "")</f>
        <v/>
      </c>
      <c r="S257" t="str" cm="1">
        <f t="array" ref="S257">IF(S256&lt;120, 12*jumpTime() +S256, "")</f>
        <v/>
      </c>
      <c r="T257" t="str" cm="1">
        <f t="array" ref="T257">IF(T256&lt;120, 12*jumpTime() +T256, "")</f>
        <v/>
      </c>
      <c r="U257" t="str" cm="1">
        <f t="array" ref="U257">IF(U256&lt;120, 12*jumpTime() +U256, "")</f>
        <v/>
      </c>
      <c r="V257" t="str" cm="1">
        <f t="array" ref="V257">IF(V256&lt;120, 12*jumpTime() +V256, "")</f>
        <v/>
      </c>
      <c r="W257" t="str" cm="1">
        <f t="array" ref="W257">IF(W256&lt;120, 12*jumpTime() +W256, "")</f>
        <v/>
      </c>
      <c r="X257" t="str" cm="1">
        <f t="array" ref="X257">IF(X256&lt;120, 12*jumpTime() +X256, "")</f>
        <v/>
      </c>
      <c r="Y257" t="str" cm="1">
        <f t="array" ref="Y257">IF(Y256&lt;120, 12*jumpTime() +Y256, "")</f>
        <v/>
      </c>
      <c r="Z257" t="str" cm="1">
        <f t="array" ref="Z257">IF(Z256&lt;120, 12*jumpTime() +Z256, "")</f>
        <v/>
      </c>
      <c r="AA257" t="str" cm="1">
        <f t="array" ref="AA257">IF(AA256&lt;120, 12*jumpTime() +AA256, "")</f>
        <v/>
      </c>
      <c r="AB257" t="str" cm="1">
        <f t="array" ref="AB257">IF(AB256&lt;120, 12*jumpTime() +AB256, "")</f>
        <v/>
      </c>
      <c r="AC257" t="str" cm="1">
        <f t="array" ref="AC257">IF(AC256&lt;120, 12*jumpTime() +AC256, "")</f>
        <v/>
      </c>
      <c r="AD257" t="str" cm="1">
        <f t="array" ref="AD257">IF(AD256&lt;120, 12*jumpTime() +AD256, "")</f>
        <v/>
      </c>
      <c r="AE257" t="str" cm="1">
        <f t="array" ref="AE257">IF(AE256&lt;120, 12*jumpTime() +AE256, "")</f>
        <v/>
      </c>
      <c r="AF257" t="str" cm="1">
        <f t="array" ref="AF257">IF(AF256&lt;120, 12*jumpTime() +AF256, "")</f>
        <v/>
      </c>
      <c r="AG257" t="str" cm="1">
        <f t="array" ref="AG257">IF(AG256&lt;120, 12*jumpTime() +AG256, "")</f>
        <v/>
      </c>
      <c r="AH257" t="str" cm="1">
        <f t="array" ref="AH257">IF(AH256&lt;120, 12*jumpTime() +AH256, "")</f>
        <v/>
      </c>
      <c r="AI257" t="str" cm="1">
        <f t="array" ref="AI257">IF(AI256&lt;120, 12*jumpTime() +AI256, "")</f>
        <v/>
      </c>
      <c r="AJ257" t="str" cm="1">
        <f t="array" ref="AJ257">IF(AJ256&lt;120, 12*jumpTime() +AJ256, "")</f>
        <v/>
      </c>
      <c r="AK257" t="str" cm="1">
        <f t="array" ref="AK257">IF(AK256&lt;120, 12*jumpTime() +AK256, "")</f>
        <v/>
      </c>
      <c r="AL257" t="str" cm="1">
        <f t="array" ref="AL257">IF(AL256&lt;120, 12*jumpTime() +AL256, "")</f>
        <v/>
      </c>
      <c r="AM257" t="str" cm="1">
        <f t="array" ref="AM257">IF(AM256&lt;120, 12*jumpTime() +AM256, "")</f>
        <v/>
      </c>
      <c r="AN257" t="str" cm="1">
        <f t="array" ref="AN257">IF(AN256&lt;120, 12*jumpTime() +AN256, "")</f>
        <v/>
      </c>
      <c r="AO257" t="str" cm="1">
        <f t="array" ref="AO257">IF(AO256&lt;120, 12*jumpTime() +AO256, "")</f>
        <v/>
      </c>
      <c r="AP257" cm="1">
        <f t="array" ref="AP257">IF(AP256&lt;120, 12*jumpTime() +AP256, "")</f>
        <v>98</v>
      </c>
      <c r="AQ257" t="str" cm="1">
        <f t="array" ref="AQ257">IF(AQ256&lt;120, 12*jumpTime() +AQ256, "")</f>
        <v/>
      </c>
      <c r="AR257" t="str" cm="1">
        <f t="array" ref="AR257">IF(AR256&lt;120, 12*jumpTime() +AR256, "")</f>
        <v/>
      </c>
      <c r="AS257" t="str" cm="1">
        <f t="array" ref="AS257">IF(AS256&lt;120, 12*jumpTime() +AS256, "")</f>
        <v/>
      </c>
      <c r="AT257" t="str" cm="1">
        <f t="array" ref="AT257">IF(AT256&lt;120, 12*jumpTime() +AT256, "")</f>
        <v/>
      </c>
      <c r="AU257" t="str" cm="1">
        <f t="array" ref="AU257">IF(AU256&lt;120, 12*jumpTime() +AU256, "")</f>
        <v/>
      </c>
      <c r="AV257" t="str" cm="1">
        <f t="array" ref="AV257">IF(AV256&lt;120, 12*jumpTime() +AV256, "")</f>
        <v/>
      </c>
      <c r="AW257" t="str" cm="1">
        <f t="array" ref="AW257">IF(AW256&lt;120, 12*jumpTime() +AW256, "")</f>
        <v/>
      </c>
      <c r="AX257" t="str" cm="1">
        <f t="array" ref="AX257">IF(AX256&lt;120, 12*jumpTime() +AX256, "")</f>
        <v/>
      </c>
      <c r="AY257" t="str" cm="1">
        <f t="array" ref="AY257">IF(AY256&lt;120, 12*jumpTime() +AY256, "")</f>
        <v/>
      </c>
      <c r="AZ257" t="str" cm="1">
        <f t="array" ref="AZ257">IF(AZ256&lt;120, 12*jumpTime() +AZ256, "")</f>
        <v/>
      </c>
      <c r="BA257" t="str" cm="1">
        <f t="array" ref="BA257">IF(BA256&lt;120, 12*jumpTime() +BA256, "")</f>
        <v/>
      </c>
      <c r="BB257" t="str" cm="1">
        <f t="array" ref="BB257">IF(BB256&lt;120, 12*jumpTime() +BB256, "")</f>
        <v/>
      </c>
      <c r="BC257" t="str" cm="1">
        <f t="array" ref="BC257">IF(BC256&lt;120, 12*jumpTime() +BC256, "")</f>
        <v/>
      </c>
      <c r="BD257" t="str" cm="1">
        <f t="array" ref="BD257">IF(BD256&lt;120, 12*jumpTime() +BD256, "")</f>
        <v/>
      </c>
      <c r="BE257" t="str" cm="1">
        <f t="array" ref="BE257">IF(BE256&lt;120, 12*jumpTime() +BE256, "")</f>
        <v/>
      </c>
      <c r="BF257" t="str" cm="1">
        <f t="array" ref="BF257">IF(BF256&lt;120, 12*jumpTime() +BF256, "")</f>
        <v/>
      </c>
      <c r="BG257" t="str" cm="1">
        <f t="array" ref="BG257">IF(BG256&lt;120, 12*jumpTime() +BG256, "")</f>
        <v/>
      </c>
      <c r="BH257" t="str" cm="1">
        <f t="array" ref="BH257">IF(BH256&lt;120, 12*jumpTime() +BH256, "")</f>
        <v/>
      </c>
      <c r="BI257" t="str" cm="1">
        <f t="array" ref="BI257">IF(BI256&lt;120, 12*jumpTime() +BI256, "")</f>
        <v/>
      </c>
      <c r="BJ257" t="str" cm="1">
        <f t="array" ref="BJ257">IF(BJ256&lt;120, 12*jumpTime() +BJ256, "")</f>
        <v/>
      </c>
      <c r="BK257" t="str" cm="1">
        <f t="array" ref="BK257">IF(BK256&lt;120, 12*jumpTime() +BK256, "")</f>
        <v/>
      </c>
      <c r="BL257" t="str" cm="1">
        <f t="array" ref="BL257">IF(BL256&lt;120, 12*jumpTime() +BL256, "")</f>
        <v/>
      </c>
      <c r="BM257" t="str" cm="1">
        <f t="array" ref="BM257">IF(BM256&lt;120, 12*jumpTime() +BM256, "")</f>
        <v/>
      </c>
      <c r="BN257" t="str" cm="1">
        <f t="array" ref="BN257">IF(BN256&lt;120, 12*jumpTime() +BN256, "")</f>
        <v/>
      </c>
      <c r="BO257" t="str" cm="1">
        <f t="array" ref="BO257">IF(BO256&lt;120, 12*jumpTime() +BO256, "")</f>
        <v/>
      </c>
      <c r="BP257" t="str" cm="1">
        <f t="array" ref="BP257">IF(BP256&lt;120, 12*jumpTime() +BP256, "")</f>
        <v/>
      </c>
      <c r="BQ257" t="str" cm="1">
        <f t="array" ref="BQ257">IF(BQ256&lt;120, 12*jumpTime() +BQ256, "")</f>
        <v/>
      </c>
      <c r="BR257" t="str" cm="1">
        <f t="array" ref="BR257">IF(BR256&lt;120, 12*jumpTime() +BR256, "")</f>
        <v/>
      </c>
      <c r="BS257" t="str" cm="1">
        <f t="array" ref="BS257">IF(BS256&lt;120, 12*jumpTime() +BS256, "")</f>
        <v/>
      </c>
      <c r="BT257" t="str" cm="1">
        <f t="array" ref="BT257">IF(BT256&lt;120, 12*jumpTime() +BT256, "")</f>
        <v/>
      </c>
      <c r="BU257" t="str" cm="1">
        <f t="array" ref="BU257">IF(BU256&lt;120, 12*jumpTime() +BU256, "")</f>
        <v/>
      </c>
      <c r="BV257" t="str" cm="1">
        <f t="array" ref="BV257">IF(BV256&lt;120, 12*jumpTime() +BV256, "")</f>
        <v/>
      </c>
      <c r="BW257" t="str" cm="1">
        <f t="array" ref="BW257">IF(BW256&lt;120, 12*jumpTime() +BW256, "")</f>
        <v/>
      </c>
      <c r="BX257" t="str" cm="1">
        <f t="array" ref="BX257">IF(BX256&lt;120, 12*jumpTime() +BX256, "")</f>
        <v/>
      </c>
      <c r="BY257" t="str" cm="1">
        <f t="array" ref="BY257">IF(BY256&lt;120, 12*jumpTime() +BY256, "")</f>
        <v/>
      </c>
      <c r="BZ257" t="str" cm="1">
        <f t="array" ref="BZ257">IF(BZ256&lt;120, 12*jumpTime() +BZ256, "")</f>
        <v/>
      </c>
      <c r="CA257" t="str" cm="1">
        <f t="array" ref="CA257">IF(CA256&lt;120, 12*jumpTime() +CA256, "")</f>
        <v/>
      </c>
      <c r="CB257" t="str" cm="1">
        <f t="array" ref="CB257">IF(CB256&lt;120, 12*jumpTime() +CB256, "")</f>
        <v/>
      </c>
      <c r="CC257" t="str" cm="1">
        <f t="array" ref="CC257">IF(CC256&lt;120, 12*jumpTime() +CC256, "")</f>
        <v/>
      </c>
      <c r="CD257" t="str" cm="1">
        <f t="array" ref="CD257">IF(CD256&lt;120, 12*jumpTime() +CD256, "")</f>
        <v/>
      </c>
      <c r="CE257" t="str" cm="1">
        <f t="array" ref="CE257">IF(CE256&lt;120, 12*jumpTime() +CE256, "")</f>
        <v/>
      </c>
      <c r="CF257" t="str" cm="1">
        <f t="array" ref="CF257">IF(CF256&lt;120, 12*jumpTime() +CF256, "")</f>
        <v/>
      </c>
      <c r="CG257" t="str" cm="1">
        <f t="array" ref="CG257">IF(CG256&lt;120, 12*jumpTime() +CG256, "")</f>
        <v/>
      </c>
      <c r="CH257" t="str" cm="1">
        <f t="array" ref="CH257">IF(CH256&lt;120, 12*jumpTime() +CH256, "")</f>
        <v/>
      </c>
      <c r="CI257" t="str" cm="1">
        <f t="array" ref="CI257">IF(CI256&lt;120, 12*jumpTime() +CI256, "")</f>
        <v/>
      </c>
      <c r="CJ257" t="str" cm="1">
        <f t="array" ref="CJ257">IF(CJ256&lt;120, 12*jumpTime() +CJ256, "")</f>
        <v/>
      </c>
      <c r="CK257" t="str" cm="1">
        <f t="array" ref="CK257">IF(CK256&lt;120, 12*jumpTime() +CK256, "")</f>
        <v/>
      </c>
      <c r="CL257" t="str" cm="1">
        <f t="array" ref="CL257">IF(CL256&lt;120, 12*jumpTime() +CL256, "")</f>
        <v/>
      </c>
      <c r="CM257" t="str" cm="1">
        <f t="array" ref="CM257">IF(CM256&lt;120, 12*jumpTime() +CM256, "")</f>
        <v/>
      </c>
      <c r="CN257" t="str" cm="1">
        <f t="array" ref="CN257">IF(CN256&lt;120, 12*jumpTime() +CN256, "")</f>
        <v/>
      </c>
      <c r="CO257" t="str" cm="1">
        <f t="array" ref="CO257">IF(CO256&lt;120, 12*jumpTime() +CO256, "")</f>
        <v/>
      </c>
      <c r="CP257" t="str" cm="1">
        <f t="array" ref="CP257">IF(CP256&lt;120, 12*jumpTime() +CP256, "")</f>
        <v/>
      </c>
      <c r="CQ257" t="str" cm="1">
        <f t="array" ref="CQ257">IF(CQ256&lt;120, 12*jumpTime() +CQ256, "")</f>
        <v/>
      </c>
      <c r="CR257" t="str" cm="1">
        <f t="array" ref="CR257">IF(CR256&lt;120, 12*jumpTime() +CR256, "")</f>
        <v/>
      </c>
      <c r="CS257" t="str" cm="1">
        <f t="array" ref="CS257">IF(CS256&lt;120, 12*jumpTime() +CS256, "")</f>
        <v/>
      </c>
      <c r="CT257" t="str" cm="1">
        <f t="array" ref="CT257">IF(CT256&lt;120, 12*jumpTime() +CT256, "")</f>
        <v/>
      </c>
      <c r="CU257" t="str" cm="1">
        <f t="array" ref="CU257">IF(CU256&lt;120, 12*jumpTime() +CU256, "")</f>
        <v/>
      </c>
      <c r="CV257" t="str" cm="1">
        <f t="array" ref="CV257">IF(CV256&lt;120, 12*jumpTime() +CV256, "")</f>
        <v/>
      </c>
      <c r="CW257" t="str" cm="1">
        <f t="array" ref="CW257">IF(CW256&lt;120, 12*jumpTime() +CW256, "")</f>
        <v/>
      </c>
      <c r="CX257" t="str" cm="1">
        <f t="array" ref="CX257">IF(CX256&lt;120, 12*jumpTime() +CX256, "")</f>
        <v/>
      </c>
      <c r="CY257" t="str" cm="1">
        <f t="array" ref="CY257">IF(CY256&lt;120, 12*jumpTime() +CY256, "")</f>
        <v/>
      </c>
      <c r="CZ257" t="str" cm="1">
        <f t="array" ref="CZ257">IF(CZ256&lt;120, 12*jumpTime() +CZ256, "")</f>
        <v/>
      </c>
    </row>
    <row r="258" spans="4:104" x14ac:dyDescent="0.25">
      <c r="D258">
        <v>12</v>
      </c>
      <c r="E258" cm="1">
        <f t="array" ref="E258">IF(E257&lt;120, 12*jumpTime() +E257, "")</f>
        <v>124</v>
      </c>
      <c r="F258" t="str" cm="1">
        <f t="array" ref="F258">IF(F257&lt;120, 12*jumpTime() +F257, "")</f>
        <v/>
      </c>
      <c r="G258" t="str" cm="1">
        <f t="array" ref="G258">IF(G257&lt;120, 12*jumpTime() +G257, "")</f>
        <v/>
      </c>
      <c r="H258" t="str" cm="1">
        <f t="array" ref="H258">IF(H257&lt;120, 12*jumpTime() +H257, "")</f>
        <v/>
      </c>
      <c r="I258" t="str" cm="1">
        <f t="array" ref="I258">IF(I257&lt;120, 12*jumpTime() +I257, "")</f>
        <v/>
      </c>
      <c r="J258" t="str" cm="1">
        <f t="array" ref="J258">IF(J257&lt;120, 12*jumpTime() +J257, "")</f>
        <v/>
      </c>
      <c r="K258" t="str" cm="1">
        <f t="array" ref="K258">IF(K257&lt;120, 12*jumpTime() +K257, "")</f>
        <v/>
      </c>
      <c r="L258" t="str" cm="1">
        <f t="array" ref="L258">IF(L257&lt;120, 12*jumpTime() +L257, "")</f>
        <v/>
      </c>
      <c r="M258" t="str" cm="1">
        <f t="array" ref="M258">IF(M257&lt;120, 12*jumpTime() +M257, "")</f>
        <v/>
      </c>
      <c r="N258" t="str" cm="1">
        <f t="array" ref="N258">IF(N257&lt;120, 12*jumpTime() +N257, "")</f>
        <v/>
      </c>
      <c r="O258" t="str" cm="1">
        <f t="array" ref="O258">IF(O257&lt;120, 12*jumpTime() +O257, "")</f>
        <v/>
      </c>
      <c r="P258" t="str" cm="1">
        <f t="array" ref="P258">IF(P257&lt;120, 12*jumpTime() +P257, "")</f>
        <v/>
      </c>
      <c r="Q258" t="str" cm="1">
        <f t="array" ref="Q258">IF(Q257&lt;120, 12*jumpTime() +Q257, "")</f>
        <v/>
      </c>
      <c r="R258" t="str" cm="1">
        <f t="array" ref="R258">IF(R257&lt;120, 12*jumpTime() +R257, "")</f>
        <v/>
      </c>
      <c r="S258" t="str" cm="1">
        <f t="array" ref="S258">IF(S257&lt;120, 12*jumpTime() +S257, "")</f>
        <v/>
      </c>
      <c r="T258" t="str" cm="1">
        <f t="array" ref="T258">IF(T257&lt;120, 12*jumpTime() +T257, "")</f>
        <v/>
      </c>
      <c r="U258" t="str" cm="1">
        <f t="array" ref="U258">IF(U257&lt;120, 12*jumpTime() +U257, "")</f>
        <v/>
      </c>
      <c r="V258" t="str" cm="1">
        <f t="array" ref="V258">IF(V257&lt;120, 12*jumpTime() +V257, "")</f>
        <v/>
      </c>
      <c r="W258" t="str" cm="1">
        <f t="array" ref="W258">IF(W257&lt;120, 12*jumpTime() +W257, "")</f>
        <v/>
      </c>
      <c r="X258" t="str" cm="1">
        <f t="array" ref="X258">IF(X257&lt;120, 12*jumpTime() +X257, "")</f>
        <v/>
      </c>
      <c r="Y258" t="str" cm="1">
        <f t="array" ref="Y258">IF(Y257&lt;120, 12*jumpTime() +Y257, "")</f>
        <v/>
      </c>
      <c r="Z258" t="str" cm="1">
        <f t="array" ref="Z258">IF(Z257&lt;120, 12*jumpTime() +Z257, "")</f>
        <v/>
      </c>
      <c r="AA258" t="str" cm="1">
        <f t="array" ref="AA258">IF(AA257&lt;120, 12*jumpTime() +AA257, "")</f>
        <v/>
      </c>
      <c r="AB258" t="str" cm="1">
        <f t="array" ref="AB258">IF(AB257&lt;120, 12*jumpTime() +AB257, "")</f>
        <v/>
      </c>
      <c r="AC258" t="str" cm="1">
        <f t="array" ref="AC258">IF(AC257&lt;120, 12*jumpTime() +AC257, "")</f>
        <v/>
      </c>
      <c r="AD258" t="str" cm="1">
        <f t="array" ref="AD258">IF(AD257&lt;120, 12*jumpTime() +AD257, "")</f>
        <v/>
      </c>
      <c r="AE258" t="str" cm="1">
        <f t="array" ref="AE258">IF(AE257&lt;120, 12*jumpTime() +AE257, "")</f>
        <v/>
      </c>
      <c r="AF258" t="str" cm="1">
        <f t="array" ref="AF258">IF(AF257&lt;120, 12*jumpTime() +AF257, "")</f>
        <v/>
      </c>
      <c r="AG258" t="str" cm="1">
        <f t="array" ref="AG258">IF(AG257&lt;120, 12*jumpTime() +AG257, "")</f>
        <v/>
      </c>
      <c r="AH258" t="str" cm="1">
        <f t="array" ref="AH258">IF(AH257&lt;120, 12*jumpTime() +AH257, "")</f>
        <v/>
      </c>
      <c r="AI258" t="str" cm="1">
        <f t="array" ref="AI258">IF(AI257&lt;120, 12*jumpTime() +AI257, "")</f>
        <v/>
      </c>
      <c r="AJ258" t="str" cm="1">
        <f t="array" ref="AJ258">IF(AJ257&lt;120, 12*jumpTime() +AJ257, "")</f>
        <v/>
      </c>
      <c r="AK258" t="str" cm="1">
        <f t="array" ref="AK258">IF(AK257&lt;120, 12*jumpTime() +AK257, "")</f>
        <v/>
      </c>
      <c r="AL258" t="str" cm="1">
        <f t="array" ref="AL258">IF(AL257&lt;120, 12*jumpTime() +AL257, "")</f>
        <v/>
      </c>
      <c r="AM258" t="str" cm="1">
        <f t="array" ref="AM258">IF(AM257&lt;120, 12*jumpTime() +AM257, "")</f>
        <v/>
      </c>
      <c r="AN258" t="str" cm="1">
        <f t="array" ref="AN258">IF(AN257&lt;120, 12*jumpTime() +AN257, "")</f>
        <v/>
      </c>
      <c r="AO258" t="str" cm="1">
        <f t="array" ref="AO258">IF(AO257&lt;120, 12*jumpTime() +AO257, "")</f>
        <v/>
      </c>
      <c r="AP258" cm="1">
        <f t="array" ref="AP258">IF(AP257&lt;120, 12*jumpTime() +AP257, "")</f>
        <v>118</v>
      </c>
      <c r="AQ258" t="str" cm="1">
        <f t="array" ref="AQ258">IF(AQ257&lt;120, 12*jumpTime() +AQ257, "")</f>
        <v/>
      </c>
      <c r="AR258" t="str" cm="1">
        <f t="array" ref="AR258">IF(AR257&lt;120, 12*jumpTime() +AR257, "")</f>
        <v/>
      </c>
      <c r="AS258" t="str" cm="1">
        <f t="array" ref="AS258">IF(AS257&lt;120, 12*jumpTime() +AS257, "")</f>
        <v/>
      </c>
      <c r="AT258" t="str" cm="1">
        <f t="array" ref="AT258">IF(AT257&lt;120, 12*jumpTime() +AT257, "")</f>
        <v/>
      </c>
      <c r="AU258" t="str" cm="1">
        <f t="array" ref="AU258">IF(AU257&lt;120, 12*jumpTime() +AU257, "")</f>
        <v/>
      </c>
      <c r="AV258" t="str" cm="1">
        <f t="array" ref="AV258">IF(AV257&lt;120, 12*jumpTime() +AV257, "")</f>
        <v/>
      </c>
      <c r="AW258" t="str" cm="1">
        <f t="array" ref="AW258">IF(AW257&lt;120, 12*jumpTime() +AW257, "")</f>
        <v/>
      </c>
      <c r="AX258" t="str" cm="1">
        <f t="array" ref="AX258">IF(AX257&lt;120, 12*jumpTime() +AX257, "")</f>
        <v/>
      </c>
      <c r="AY258" t="str" cm="1">
        <f t="array" ref="AY258">IF(AY257&lt;120, 12*jumpTime() +AY257, "")</f>
        <v/>
      </c>
      <c r="AZ258" t="str" cm="1">
        <f t="array" ref="AZ258">IF(AZ257&lt;120, 12*jumpTime() +AZ257, "")</f>
        <v/>
      </c>
      <c r="BA258" t="str" cm="1">
        <f t="array" ref="BA258">IF(BA257&lt;120, 12*jumpTime() +BA257, "")</f>
        <v/>
      </c>
      <c r="BB258" t="str" cm="1">
        <f t="array" ref="BB258">IF(BB257&lt;120, 12*jumpTime() +BB257, "")</f>
        <v/>
      </c>
      <c r="BC258" t="str" cm="1">
        <f t="array" ref="BC258">IF(BC257&lt;120, 12*jumpTime() +BC257, "")</f>
        <v/>
      </c>
      <c r="BD258" t="str" cm="1">
        <f t="array" ref="BD258">IF(BD257&lt;120, 12*jumpTime() +BD257, "")</f>
        <v/>
      </c>
      <c r="BE258" t="str" cm="1">
        <f t="array" ref="BE258">IF(BE257&lt;120, 12*jumpTime() +BE257, "")</f>
        <v/>
      </c>
      <c r="BF258" t="str" cm="1">
        <f t="array" ref="BF258">IF(BF257&lt;120, 12*jumpTime() +BF257, "")</f>
        <v/>
      </c>
      <c r="BG258" t="str" cm="1">
        <f t="array" ref="BG258">IF(BG257&lt;120, 12*jumpTime() +BG257, "")</f>
        <v/>
      </c>
      <c r="BH258" t="str" cm="1">
        <f t="array" ref="BH258">IF(BH257&lt;120, 12*jumpTime() +BH257, "")</f>
        <v/>
      </c>
      <c r="BI258" t="str" cm="1">
        <f t="array" ref="BI258">IF(BI257&lt;120, 12*jumpTime() +BI257, "")</f>
        <v/>
      </c>
      <c r="BJ258" t="str" cm="1">
        <f t="array" ref="BJ258">IF(BJ257&lt;120, 12*jumpTime() +BJ257, "")</f>
        <v/>
      </c>
      <c r="BK258" t="str" cm="1">
        <f t="array" ref="BK258">IF(BK257&lt;120, 12*jumpTime() +BK257, "")</f>
        <v/>
      </c>
      <c r="BL258" t="str" cm="1">
        <f t="array" ref="BL258">IF(BL257&lt;120, 12*jumpTime() +BL257, "")</f>
        <v/>
      </c>
      <c r="BM258" t="str" cm="1">
        <f t="array" ref="BM258">IF(BM257&lt;120, 12*jumpTime() +BM257, "")</f>
        <v/>
      </c>
      <c r="BN258" t="str" cm="1">
        <f t="array" ref="BN258">IF(BN257&lt;120, 12*jumpTime() +BN257, "")</f>
        <v/>
      </c>
      <c r="BO258" t="str" cm="1">
        <f t="array" ref="BO258">IF(BO257&lt;120, 12*jumpTime() +BO257, "")</f>
        <v/>
      </c>
      <c r="BP258" t="str" cm="1">
        <f t="array" ref="BP258">IF(BP257&lt;120, 12*jumpTime() +BP257, "")</f>
        <v/>
      </c>
      <c r="BQ258" t="str" cm="1">
        <f t="array" ref="BQ258">IF(BQ257&lt;120, 12*jumpTime() +BQ257, "")</f>
        <v/>
      </c>
      <c r="BR258" t="str" cm="1">
        <f t="array" ref="BR258">IF(BR257&lt;120, 12*jumpTime() +BR257, "")</f>
        <v/>
      </c>
      <c r="BS258" t="str" cm="1">
        <f t="array" ref="BS258">IF(BS257&lt;120, 12*jumpTime() +BS257, "")</f>
        <v/>
      </c>
      <c r="BT258" t="str" cm="1">
        <f t="array" ref="BT258">IF(BT257&lt;120, 12*jumpTime() +BT257, "")</f>
        <v/>
      </c>
      <c r="BU258" t="str" cm="1">
        <f t="array" ref="BU258">IF(BU257&lt;120, 12*jumpTime() +BU257, "")</f>
        <v/>
      </c>
      <c r="BV258" t="str" cm="1">
        <f t="array" ref="BV258">IF(BV257&lt;120, 12*jumpTime() +BV257, "")</f>
        <v/>
      </c>
      <c r="BW258" t="str" cm="1">
        <f t="array" ref="BW258">IF(BW257&lt;120, 12*jumpTime() +BW257, "")</f>
        <v/>
      </c>
      <c r="BX258" t="str" cm="1">
        <f t="array" ref="BX258">IF(BX257&lt;120, 12*jumpTime() +BX257, "")</f>
        <v/>
      </c>
      <c r="BY258" t="str" cm="1">
        <f t="array" ref="BY258">IF(BY257&lt;120, 12*jumpTime() +BY257, "")</f>
        <v/>
      </c>
      <c r="BZ258" t="str" cm="1">
        <f t="array" ref="BZ258">IF(BZ257&lt;120, 12*jumpTime() +BZ257, "")</f>
        <v/>
      </c>
      <c r="CA258" t="str" cm="1">
        <f t="array" ref="CA258">IF(CA257&lt;120, 12*jumpTime() +CA257, "")</f>
        <v/>
      </c>
      <c r="CB258" t="str" cm="1">
        <f t="array" ref="CB258">IF(CB257&lt;120, 12*jumpTime() +CB257, "")</f>
        <v/>
      </c>
      <c r="CC258" t="str" cm="1">
        <f t="array" ref="CC258">IF(CC257&lt;120, 12*jumpTime() +CC257, "")</f>
        <v/>
      </c>
      <c r="CD258" t="str" cm="1">
        <f t="array" ref="CD258">IF(CD257&lt;120, 12*jumpTime() +CD257, "")</f>
        <v/>
      </c>
      <c r="CE258" t="str" cm="1">
        <f t="array" ref="CE258">IF(CE257&lt;120, 12*jumpTime() +CE257, "")</f>
        <v/>
      </c>
      <c r="CF258" t="str" cm="1">
        <f t="array" ref="CF258">IF(CF257&lt;120, 12*jumpTime() +CF257, "")</f>
        <v/>
      </c>
      <c r="CG258" t="str" cm="1">
        <f t="array" ref="CG258">IF(CG257&lt;120, 12*jumpTime() +CG257, "")</f>
        <v/>
      </c>
      <c r="CH258" t="str" cm="1">
        <f t="array" ref="CH258">IF(CH257&lt;120, 12*jumpTime() +CH257, "")</f>
        <v/>
      </c>
      <c r="CI258" t="str" cm="1">
        <f t="array" ref="CI258">IF(CI257&lt;120, 12*jumpTime() +CI257, "")</f>
        <v/>
      </c>
      <c r="CJ258" t="str" cm="1">
        <f t="array" ref="CJ258">IF(CJ257&lt;120, 12*jumpTime() +CJ257, "")</f>
        <v/>
      </c>
      <c r="CK258" t="str" cm="1">
        <f t="array" ref="CK258">IF(CK257&lt;120, 12*jumpTime() +CK257, "")</f>
        <v/>
      </c>
      <c r="CL258" t="str" cm="1">
        <f t="array" ref="CL258">IF(CL257&lt;120, 12*jumpTime() +CL257, "")</f>
        <v/>
      </c>
      <c r="CM258" t="str" cm="1">
        <f t="array" ref="CM258">IF(CM257&lt;120, 12*jumpTime() +CM257, "")</f>
        <v/>
      </c>
      <c r="CN258" t="str" cm="1">
        <f t="array" ref="CN258">IF(CN257&lt;120, 12*jumpTime() +CN257, "")</f>
        <v/>
      </c>
      <c r="CO258" t="str" cm="1">
        <f t="array" ref="CO258">IF(CO257&lt;120, 12*jumpTime() +CO257, "")</f>
        <v/>
      </c>
      <c r="CP258" t="str" cm="1">
        <f t="array" ref="CP258">IF(CP257&lt;120, 12*jumpTime() +CP257, "")</f>
        <v/>
      </c>
      <c r="CQ258" t="str" cm="1">
        <f t="array" ref="CQ258">IF(CQ257&lt;120, 12*jumpTime() +CQ257, "")</f>
        <v/>
      </c>
      <c r="CR258" t="str" cm="1">
        <f t="array" ref="CR258">IF(CR257&lt;120, 12*jumpTime() +CR257, "")</f>
        <v/>
      </c>
      <c r="CS258" t="str" cm="1">
        <f t="array" ref="CS258">IF(CS257&lt;120, 12*jumpTime() +CS257, "")</f>
        <v/>
      </c>
      <c r="CT258" t="str" cm="1">
        <f t="array" ref="CT258">IF(CT257&lt;120, 12*jumpTime() +CT257, "")</f>
        <v/>
      </c>
      <c r="CU258" t="str" cm="1">
        <f t="array" ref="CU258">IF(CU257&lt;120, 12*jumpTime() +CU257, "")</f>
        <v/>
      </c>
      <c r="CV258" t="str" cm="1">
        <f t="array" ref="CV258">IF(CV257&lt;120, 12*jumpTime() +CV257, "")</f>
        <v/>
      </c>
      <c r="CW258" t="str" cm="1">
        <f t="array" ref="CW258">IF(CW257&lt;120, 12*jumpTime() +CW257, "")</f>
        <v/>
      </c>
      <c r="CX258" t="str" cm="1">
        <f t="array" ref="CX258">IF(CX257&lt;120, 12*jumpTime() +CX257, "")</f>
        <v/>
      </c>
      <c r="CY258" t="str" cm="1">
        <f t="array" ref="CY258">IF(CY257&lt;120, 12*jumpTime() +CY257, "")</f>
        <v/>
      </c>
      <c r="CZ258" t="str" cm="1">
        <f t="array" ref="CZ258">IF(CZ257&lt;120, 12*jumpTime() +CZ257, "")</f>
        <v/>
      </c>
    </row>
    <row r="259" spans="4:104" x14ac:dyDescent="0.25">
      <c r="D259">
        <v>13</v>
      </c>
      <c r="E259" t="str" cm="1">
        <f t="array" ref="E259">IF(E258&lt;120, 12*jumpTime() +E258, "")</f>
        <v/>
      </c>
      <c r="F259" t="str" cm="1">
        <f t="array" ref="F259">IF(F258&lt;120, 12*jumpTime() +F258, "")</f>
        <v/>
      </c>
      <c r="G259" t="str" cm="1">
        <f t="array" ref="G259">IF(G258&lt;120, 12*jumpTime() +G258, "")</f>
        <v/>
      </c>
      <c r="H259" t="str" cm="1">
        <f t="array" ref="H259">IF(H258&lt;120, 12*jumpTime() +H258, "")</f>
        <v/>
      </c>
      <c r="I259" t="str" cm="1">
        <f t="array" ref="I259">IF(I258&lt;120, 12*jumpTime() +I258, "")</f>
        <v/>
      </c>
      <c r="J259" t="str" cm="1">
        <f t="array" ref="J259">IF(J258&lt;120, 12*jumpTime() +J258, "")</f>
        <v/>
      </c>
      <c r="K259" t="str" cm="1">
        <f t="array" ref="K259">IF(K258&lt;120, 12*jumpTime() +K258, "")</f>
        <v/>
      </c>
      <c r="L259" t="str" cm="1">
        <f t="array" ref="L259">IF(L258&lt;120, 12*jumpTime() +L258, "")</f>
        <v/>
      </c>
      <c r="M259" t="str" cm="1">
        <f t="array" ref="M259">IF(M258&lt;120, 12*jumpTime() +M258, "")</f>
        <v/>
      </c>
      <c r="N259" t="str" cm="1">
        <f t="array" ref="N259">IF(N258&lt;120, 12*jumpTime() +N258, "")</f>
        <v/>
      </c>
      <c r="O259" t="str" cm="1">
        <f t="array" ref="O259">IF(O258&lt;120, 12*jumpTime() +O258, "")</f>
        <v/>
      </c>
      <c r="P259" t="str" cm="1">
        <f t="array" ref="P259">IF(P258&lt;120, 12*jumpTime() +P258, "")</f>
        <v/>
      </c>
      <c r="Q259" t="str" cm="1">
        <f t="array" ref="Q259">IF(Q258&lt;120, 12*jumpTime() +Q258, "")</f>
        <v/>
      </c>
      <c r="R259" t="str" cm="1">
        <f t="array" ref="R259">IF(R258&lt;120, 12*jumpTime() +R258, "")</f>
        <v/>
      </c>
      <c r="S259" t="str" cm="1">
        <f t="array" ref="S259">IF(S258&lt;120, 12*jumpTime() +S258, "")</f>
        <v/>
      </c>
      <c r="T259" t="str" cm="1">
        <f t="array" ref="T259">IF(T258&lt;120, 12*jumpTime() +T258, "")</f>
        <v/>
      </c>
      <c r="U259" t="str" cm="1">
        <f t="array" ref="U259">IF(U258&lt;120, 12*jumpTime() +U258, "")</f>
        <v/>
      </c>
      <c r="V259" t="str" cm="1">
        <f t="array" ref="V259">IF(V258&lt;120, 12*jumpTime() +V258, "")</f>
        <v/>
      </c>
      <c r="W259" t="str" cm="1">
        <f t="array" ref="W259">IF(W258&lt;120, 12*jumpTime() +W258, "")</f>
        <v/>
      </c>
      <c r="X259" t="str" cm="1">
        <f t="array" ref="X259">IF(X258&lt;120, 12*jumpTime() +X258, "")</f>
        <v/>
      </c>
      <c r="Y259" t="str" cm="1">
        <f t="array" ref="Y259">IF(Y258&lt;120, 12*jumpTime() +Y258, "")</f>
        <v/>
      </c>
      <c r="Z259" t="str" cm="1">
        <f t="array" ref="Z259">IF(Z258&lt;120, 12*jumpTime() +Z258, "")</f>
        <v/>
      </c>
      <c r="AA259" t="str" cm="1">
        <f t="array" ref="AA259">IF(AA258&lt;120, 12*jumpTime() +AA258, "")</f>
        <v/>
      </c>
      <c r="AB259" t="str" cm="1">
        <f t="array" ref="AB259">IF(AB258&lt;120, 12*jumpTime() +AB258, "")</f>
        <v/>
      </c>
      <c r="AC259" t="str" cm="1">
        <f t="array" ref="AC259">IF(AC258&lt;120, 12*jumpTime() +AC258, "")</f>
        <v/>
      </c>
      <c r="AD259" t="str" cm="1">
        <f t="array" ref="AD259">IF(AD258&lt;120, 12*jumpTime() +AD258, "")</f>
        <v/>
      </c>
      <c r="AE259" t="str" cm="1">
        <f t="array" ref="AE259">IF(AE258&lt;120, 12*jumpTime() +AE258, "")</f>
        <v/>
      </c>
      <c r="AF259" t="str" cm="1">
        <f t="array" ref="AF259">IF(AF258&lt;120, 12*jumpTime() +AF258, "")</f>
        <v/>
      </c>
      <c r="AG259" t="str" cm="1">
        <f t="array" ref="AG259">IF(AG258&lt;120, 12*jumpTime() +AG258, "")</f>
        <v/>
      </c>
      <c r="AH259" t="str" cm="1">
        <f t="array" ref="AH259">IF(AH258&lt;120, 12*jumpTime() +AH258, "")</f>
        <v/>
      </c>
      <c r="AI259" t="str" cm="1">
        <f t="array" ref="AI259">IF(AI258&lt;120, 12*jumpTime() +AI258, "")</f>
        <v/>
      </c>
      <c r="AJ259" t="str" cm="1">
        <f t="array" ref="AJ259">IF(AJ258&lt;120, 12*jumpTime() +AJ258, "")</f>
        <v/>
      </c>
      <c r="AK259" t="str" cm="1">
        <f t="array" ref="AK259">IF(AK258&lt;120, 12*jumpTime() +AK258, "")</f>
        <v/>
      </c>
      <c r="AL259" t="str" cm="1">
        <f t="array" ref="AL259">IF(AL258&lt;120, 12*jumpTime() +AL258, "")</f>
        <v/>
      </c>
      <c r="AM259" t="str" cm="1">
        <f t="array" ref="AM259">IF(AM258&lt;120, 12*jumpTime() +AM258, "")</f>
        <v/>
      </c>
      <c r="AN259" t="str" cm="1">
        <f t="array" ref="AN259">IF(AN258&lt;120, 12*jumpTime() +AN258, "")</f>
        <v/>
      </c>
      <c r="AO259" t="str" cm="1">
        <f t="array" ref="AO259">IF(AO258&lt;120, 12*jumpTime() +AO258, "")</f>
        <v/>
      </c>
      <c r="AP259" cm="1">
        <f t="array" ref="AP259">IF(AP258&lt;120, 12*jumpTime() +AP258, "")</f>
        <v>160</v>
      </c>
      <c r="AQ259" t="str" cm="1">
        <f t="array" ref="AQ259">IF(AQ258&lt;120, 12*jumpTime() +AQ258, "")</f>
        <v/>
      </c>
      <c r="AR259" t="str" cm="1">
        <f t="array" ref="AR259">IF(AR258&lt;120, 12*jumpTime() +AR258, "")</f>
        <v/>
      </c>
      <c r="AS259" t="str" cm="1">
        <f t="array" ref="AS259">IF(AS258&lt;120, 12*jumpTime() +AS258, "")</f>
        <v/>
      </c>
      <c r="AT259" t="str" cm="1">
        <f t="array" ref="AT259">IF(AT258&lt;120, 12*jumpTime() +AT258, "")</f>
        <v/>
      </c>
      <c r="AU259" t="str" cm="1">
        <f t="array" ref="AU259">IF(AU258&lt;120, 12*jumpTime() +AU258, "")</f>
        <v/>
      </c>
      <c r="AV259" t="str" cm="1">
        <f t="array" ref="AV259">IF(AV258&lt;120, 12*jumpTime() +AV258, "")</f>
        <v/>
      </c>
      <c r="AW259" t="str" cm="1">
        <f t="array" ref="AW259">IF(AW258&lt;120, 12*jumpTime() +AW258, "")</f>
        <v/>
      </c>
      <c r="AX259" t="str" cm="1">
        <f t="array" ref="AX259">IF(AX258&lt;120, 12*jumpTime() +AX258, "")</f>
        <v/>
      </c>
      <c r="AY259" t="str" cm="1">
        <f t="array" ref="AY259">IF(AY258&lt;120, 12*jumpTime() +AY258, "")</f>
        <v/>
      </c>
      <c r="AZ259" t="str" cm="1">
        <f t="array" ref="AZ259">IF(AZ258&lt;120, 12*jumpTime() +AZ258, "")</f>
        <v/>
      </c>
      <c r="BA259" t="str" cm="1">
        <f t="array" ref="BA259">IF(BA258&lt;120, 12*jumpTime() +BA258, "")</f>
        <v/>
      </c>
      <c r="BB259" t="str" cm="1">
        <f t="array" ref="BB259">IF(BB258&lt;120, 12*jumpTime() +BB258, "")</f>
        <v/>
      </c>
      <c r="BC259" t="str" cm="1">
        <f t="array" ref="BC259">IF(BC258&lt;120, 12*jumpTime() +BC258, "")</f>
        <v/>
      </c>
      <c r="BD259" t="str" cm="1">
        <f t="array" ref="BD259">IF(BD258&lt;120, 12*jumpTime() +BD258, "")</f>
        <v/>
      </c>
      <c r="BE259" t="str" cm="1">
        <f t="array" ref="BE259">IF(BE258&lt;120, 12*jumpTime() +BE258, "")</f>
        <v/>
      </c>
      <c r="BF259" t="str" cm="1">
        <f t="array" ref="BF259">IF(BF258&lt;120, 12*jumpTime() +BF258, "")</f>
        <v/>
      </c>
      <c r="BG259" t="str" cm="1">
        <f t="array" ref="BG259">IF(BG258&lt;120, 12*jumpTime() +BG258, "")</f>
        <v/>
      </c>
      <c r="BH259" t="str" cm="1">
        <f t="array" ref="BH259">IF(BH258&lt;120, 12*jumpTime() +BH258, "")</f>
        <v/>
      </c>
      <c r="BI259" t="str" cm="1">
        <f t="array" ref="BI259">IF(BI258&lt;120, 12*jumpTime() +BI258, "")</f>
        <v/>
      </c>
      <c r="BJ259" t="str" cm="1">
        <f t="array" ref="BJ259">IF(BJ258&lt;120, 12*jumpTime() +BJ258, "")</f>
        <v/>
      </c>
      <c r="BK259" t="str" cm="1">
        <f t="array" ref="BK259">IF(BK258&lt;120, 12*jumpTime() +BK258, "")</f>
        <v/>
      </c>
      <c r="BL259" t="str" cm="1">
        <f t="array" ref="BL259">IF(BL258&lt;120, 12*jumpTime() +BL258, "")</f>
        <v/>
      </c>
      <c r="BM259" t="str" cm="1">
        <f t="array" ref="BM259">IF(BM258&lt;120, 12*jumpTime() +BM258, "")</f>
        <v/>
      </c>
      <c r="BN259" t="str" cm="1">
        <f t="array" ref="BN259">IF(BN258&lt;120, 12*jumpTime() +BN258, "")</f>
        <v/>
      </c>
      <c r="BO259" t="str" cm="1">
        <f t="array" ref="BO259">IF(BO258&lt;120, 12*jumpTime() +BO258, "")</f>
        <v/>
      </c>
      <c r="BP259" t="str" cm="1">
        <f t="array" ref="BP259">IF(BP258&lt;120, 12*jumpTime() +BP258, "")</f>
        <v/>
      </c>
      <c r="BQ259" t="str" cm="1">
        <f t="array" ref="BQ259">IF(BQ258&lt;120, 12*jumpTime() +BQ258, "")</f>
        <v/>
      </c>
      <c r="BR259" t="str" cm="1">
        <f t="array" ref="BR259">IF(BR258&lt;120, 12*jumpTime() +BR258, "")</f>
        <v/>
      </c>
      <c r="BS259" t="str" cm="1">
        <f t="array" ref="BS259">IF(BS258&lt;120, 12*jumpTime() +BS258, "")</f>
        <v/>
      </c>
      <c r="BT259" t="str" cm="1">
        <f t="array" ref="BT259">IF(BT258&lt;120, 12*jumpTime() +BT258, "")</f>
        <v/>
      </c>
      <c r="BU259" t="str" cm="1">
        <f t="array" ref="BU259">IF(BU258&lt;120, 12*jumpTime() +BU258, "")</f>
        <v/>
      </c>
      <c r="BV259" t="str" cm="1">
        <f t="array" ref="BV259">IF(BV258&lt;120, 12*jumpTime() +BV258, "")</f>
        <v/>
      </c>
      <c r="BW259" t="str" cm="1">
        <f t="array" ref="BW259">IF(BW258&lt;120, 12*jumpTime() +BW258, "")</f>
        <v/>
      </c>
      <c r="BX259" t="str" cm="1">
        <f t="array" ref="BX259">IF(BX258&lt;120, 12*jumpTime() +BX258, "")</f>
        <v/>
      </c>
      <c r="BY259" t="str" cm="1">
        <f t="array" ref="BY259">IF(BY258&lt;120, 12*jumpTime() +BY258, "")</f>
        <v/>
      </c>
      <c r="BZ259" t="str" cm="1">
        <f t="array" ref="BZ259">IF(BZ258&lt;120, 12*jumpTime() +BZ258, "")</f>
        <v/>
      </c>
      <c r="CA259" t="str" cm="1">
        <f t="array" ref="CA259">IF(CA258&lt;120, 12*jumpTime() +CA258, "")</f>
        <v/>
      </c>
      <c r="CB259" t="str" cm="1">
        <f t="array" ref="CB259">IF(CB258&lt;120, 12*jumpTime() +CB258, "")</f>
        <v/>
      </c>
      <c r="CC259" t="str" cm="1">
        <f t="array" ref="CC259">IF(CC258&lt;120, 12*jumpTime() +CC258, "")</f>
        <v/>
      </c>
      <c r="CD259" t="str" cm="1">
        <f t="array" ref="CD259">IF(CD258&lt;120, 12*jumpTime() +CD258, "")</f>
        <v/>
      </c>
      <c r="CE259" t="str" cm="1">
        <f t="array" ref="CE259">IF(CE258&lt;120, 12*jumpTime() +CE258, "")</f>
        <v/>
      </c>
      <c r="CF259" t="str" cm="1">
        <f t="array" ref="CF259">IF(CF258&lt;120, 12*jumpTime() +CF258, "")</f>
        <v/>
      </c>
      <c r="CG259" t="str" cm="1">
        <f t="array" ref="CG259">IF(CG258&lt;120, 12*jumpTime() +CG258, "")</f>
        <v/>
      </c>
      <c r="CH259" t="str" cm="1">
        <f t="array" ref="CH259">IF(CH258&lt;120, 12*jumpTime() +CH258, "")</f>
        <v/>
      </c>
      <c r="CI259" t="str" cm="1">
        <f t="array" ref="CI259">IF(CI258&lt;120, 12*jumpTime() +CI258, "")</f>
        <v/>
      </c>
      <c r="CJ259" t="str" cm="1">
        <f t="array" ref="CJ259">IF(CJ258&lt;120, 12*jumpTime() +CJ258, "")</f>
        <v/>
      </c>
      <c r="CK259" t="str" cm="1">
        <f t="array" ref="CK259">IF(CK258&lt;120, 12*jumpTime() +CK258, "")</f>
        <v/>
      </c>
      <c r="CL259" t="str" cm="1">
        <f t="array" ref="CL259">IF(CL258&lt;120, 12*jumpTime() +CL258, "")</f>
        <v/>
      </c>
      <c r="CM259" t="str" cm="1">
        <f t="array" ref="CM259">IF(CM258&lt;120, 12*jumpTime() +CM258, "")</f>
        <v/>
      </c>
      <c r="CN259" t="str" cm="1">
        <f t="array" ref="CN259">IF(CN258&lt;120, 12*jumpTime() +CN258, "")</f>
        <v/>
      </c>
      <c r="CO259" t="str" cm="1">
        <f t="array" ref="CO259">IF(CO258&lt;120, 12*jumpTime() +CO258, "")</f>
        <v/>
      </c>
      <c r="CP259" t="str" cm="1">
        <f t="array" ref="CP259">IF(CP258&lt;120, 12*jumpTime() +CP258, "")</f>
        <v/>
      </c>
      <c r="CQ259" t="str" cm="1">
        <f t="array" ref="CQ259">IF(CQ258&lt;120, 12*jumpTime() +CQ258, "")</f>
        <v/>
      </c>
      <c r="CR259" t="str" cm="1">
        <f t="array" ref="CR259">IF(CR258&lt;120, 12*jumpTime() +CR258, "")</f>
        <v/>
      </c>
      <c r="CS259" t="str" cm="1">
        <f t="array" ref="CS259">IF(CS258&lt;120, 12*jumpTime() +CS258, "")</f>
        <v/>
      </c>
      <c r="CT259" t="str" cm="1">
        <f t="array" ref="CT259">IF(CT258&lt;120, 12*jumpTime() +CT258, "")</f>
        <v/>
      </c>
      <c r="CU259" t="str" cm="1">
        <f t="array" ref="CU259">IF(CU258&lt;120, 12*jumpTime() +CU258, "")</f>
        <v/>
      </c>
      <c r="CV259" t="str" cm="1">
        <f t="array" ref="CV259">IF(CV258&lt;120, 12*jumpTime() +CV258, "")</f>
        <v/>
      </c>
      <c r="CW259" t="str" cm="1">
        <f t="array" ref="CW259">IF(CW258&lt;120, 12*jumpTime() +CW258, "")</f>
        <v/>
      </c>
      <c r="CX259" t="str" cm="1">
        <f t="array" ref="CX259">IF(CX258&lt;120, 12*jumpTime() +CX258, "")</f>
        <v/>
      </c>
      <c r="CY259" t="str" cm="1">
        <f t="array" ref="CY259">IF(CY258&lt;120, 12*jumpTime() +CY258, "")</f>
        <v/>
      </c>
      <c r="CZ259" t="str" cm="1">
        <f t="array" ref="CZ259">IF(CZ258&lt;120, 12*jumpTime() +CZ258, "")</f>
        <v/>
      </c>
    </row>
    <row r="260" spans="4:104" x14ac:dyDescent="0.25">
      <c r="D260">
        <v>14</v>
      </c>
      <c r="E260" t="str" cm="1">
        <f t="array" ref="E260">IF(E259&lt;120, 12*jumpTime() +E259, "")</f>
        <v/>
      </c>
      <c r="F260" t="str" cm="1">
        <f t="array" ref="F260">IF(F259&lt;120, 12*jumpTime() +F259, "")</f>
        <v/>
      </c>
      <c r="G260" t="str" cm="1">
        <f t="array" ref="G260">IF(G259&lt;120, 12*jumpTime() +G259, "")</f>
        <v/>
      </c>
      <c r="H260" t="str" cm="1">
        <f t="array" ref="H260">IF(H259&lt;120, 12*jumpTime() +H259, "")</f>
        <v/>
      </c>
      <c r="I260" t="str" cm="1">
        <f t="array" ref="I260">IF(I259&lt;120, 12*jumpTime() +I259, "")</f>
        <v/>
      </c>
      <c r="J260" t="str" cm="1">
        <f t="array" ref="J260">IF(J259&lt;120, 12*jumpTime() +J259, "")</f>
        <v/>
      </c>
      <c r="K260" t="str" cm="1">
        <f t="array" ref="K260">IF(K259&lt;120, 12*jumpTime() +K259, "")</f>
        <v/>
      </c>
      <c r="L260" t="str" cm="1">
        <f t="array" ref="L260">IF(L259&lt;120, 12*jumpTime() +L259, "")</f>
        <v/>
      </c>
      <c r="M260" t="str" cm="1">
        <f t="array" ref="M260">IF(M259&lt;120, 12*jumpTime() +M259, "")</f>
        <v/>
      </c>
      <c r="N260" t="str" cm="1">
        <f t="array" ref="N260">IF(N259&lt;120, 12*jumpTime() +N259, "")</f>
        <v/>
      </c>
      <c r="O260" t="str" cm="1">
        <f t="array" ref="O260">IF(O259&lt;120, 12*jumpTime() +O259, "")</f>
        <v/>
      </c>
      <c r="P260" t="str" cm="1">
        <f t="array" ref="P260">IF(P259&lt;120, 12*jumpTime() +P259, "")</f>
        <v/>
      </c>
      <c r="Q260" t="str" cm="1">
        <f t="array" ref="Q260">IF(Q259&lt;120, 12*jumpTime() +Q259, "")</f>
        <v/>
      </c>
      <c r="R260" t="str" cm="1">
        <f t="array" ref="R260">IF(R259&lt;120, 12*jumpTime() +R259, "")</f>
        <v/>
      </c>
      <c r="S260" t="str" cm="1">
        <f t="array" ref="S260">IF(S259&lt;120, 12*jumpTime() +S259, "")</f>
        <v/>
      </c>
      <c r="T260" t="str" cm="1">
        <f t="array" ref="T260">IF(T259&lt;120, 12*jumpTime() +T259, "")</f>
        <v/>
      </c>
      <c r="U260" t="str" cm="1">
        <f t="array" ref="U260">IF(U259&lt;120, 12*jumpTime() +U259, "")</f>
        <v/>
      </c>
      <c r="V260" t="str" cm="1">
        <f t="array" ref="V260">IF(V259&lt;120, 12*jumpTime() +V259, "")</f>
        <v/>
      </c>
      <c r="W260" t="str" cm="1">
        <f t="array" ref="W260">IF(W259&lt;120, 12*jumpTime() +W259, "")</f>
        <v/>
      </c>
      <c r="X260" t="str" cm="1">
        <f t="array" ref="X260">IF(X259&lt;120, 12*jumpTime() +X259, "")</f>
        <v/>
      </c>
      <c r="Y260" t="str" cm="1">
        <f t="array" ref="Y260">IF(Y259&lt;120, 12*jumpTime() +Y259, "")</f>
        <v/>
      </c>
      <c r="Z260" t="str" cm="1">
        <f t="array" ref="Z260">IF(Z259&lt;120, 12*jumpTime() +Z259, "")</f>
        <v/>
      </c>
      <c r="AA260" t="str" cm="1">
        <f t="array" ref="AA260">IF(AA259&lt;120, 12*jumpTime() +AA259, "")</f>
        <v/>
      </c>
      <c r="AB260" t="str" cm="1">
        <f t="array" ref="AB260">IF(AB259&lt;120, 12*jumpTime() +AB259, "")</f>
        <v/>
      </c>
      <c r="AC260" t="str" cm="1">
        <f t="array" ref="AC260">IF(AC259&lt;120, 12*jumpTime() +AC259, "")</f>
        <v/>
      </c>
      <c r="AD260" t="str" cm="1">
        <f t="array" ref="AD260">IF(AD259&lt;120, 12*jumpTime() +AD259, "")</f>
        <v/>
      </c>
      <c r="AE260" t="str" cm="1">
        <f t="array" ref="AE260">IF(AE259&lt;120, 12*jumpTime() +AE259, "")</f>
        <v/>
      </c>
      <c r="AF260" t="str" cm="1">
        <f t="array" ref="AF260">IF(AF259&lt;120, 12*jumpTime() +AF259, "")</f>
        <v/>
      </c>
      <c r="AG260" t="str" cm="1">
        <f t="array" ref="AG260">IF(AG259&lt;120, 12*jumpTime() +AG259, "")</f>
        <v/>
      </c>
      <c r="AH260" t="str" cm="1">
        <f t="array" ref="AH260">IF(AH259&lt;120, 12*jumpTime() +AH259, "")</f>
        <v/>
      </c>
      <c r="AI260" t="str" cm="1">
        <f t="array" ref="AI260">IF(AI259&lt;120, 12*jumpTime() +AI259, "")</f>
        <v/>
      </c>
      <c r="AJ260" t="str" cm="1">
        <f t="array" ref="AJ260">IF(AJ259&lt;120, 12*jumpTime() +AJ259, "")</f>
        <v/>
      </c>
      <c r="AK260" t="str" cm="1">
        <f t="array" ref="AK260">IF(AK259&lt;120, 12*jumpTime() +AK259, "")</f>
        <v/>
      </c>
      <c r="AL260" t="str" cm="1">
        <f t="array" ref="AL260">IF(AL259&lt;120, 12*jumpTime() +AL259, "")</f>
        <v/>
      </c>
      <c r="AM260" t="str" cm="1">
        <f t="array" ref="AM260">IF(AM259&lt;120, 12*jumpTime() +AM259, "")</f>
        <v/>
      </c>
      <c r="AN260" t="str" cm="1">
        <f t="array" ref="AN260">IF(AN259&lt;120, 12*jumpTime() +AN259, "")</f>
        <v/>
      </c>
      <c r="AO260" t="str" cm="1">
        <f t="array" ref="AO260">IF(AO259&lt;120, 12*jumpTime() +AO259, "")</f>
        <v/>
      </c>
      <c r="AP260" t="str" cm="1">
        <f t="array" ref="AP260">IF(AP259&lt;120, 12*jumpTime() +AP259, "")</f>
        <v/>
      </c>
      <c r="AQ260" t="str" cm="1">
        <f t="array" ref="AQ260">IF(AQ259&lt;120, 12*jumpTime() +AQ259, "")</f>
        <v/>
      </c>
      <c r="AR260" t="str" cm="1">
        <f t="array" ref="AR260">IF(AR259&lt;120, 12*jumpTime() +AR259, "")</f>
        <v/>
      </c>
      <c r="AS260" t="str" cm="1">
        <f t="array" ref="AS260">IF(AS259&lt;120, 12*jumpTime() +AS259, "")</f>
        <v/>
      </c>
      <c r="AT260" t="str" cm="1">
        <f t="array" ref="AT260">IF(AT259&lt;120, 12*jumpTime() +AT259, "")</f>
        <v/>
      </c>
      <c r="AU260" t="str" cm="1">
        <f t="array" ref="AU260">IF(AU259&lt;120, 12*jumpTime() +AU259, "")</f>
        <v/>
      </c>
      <c r="AV260" t="str" cm="1">
        <f t="array" ref="AV260">IF(AV259&lt;120, 12*jumpTime() +AV259, "")</f>
        <v/>
      </c>
      <c r="AW260" t="str" cm="1">
        <f t="array" ref="AW260">IF(AW259&lt;120, 12*jumpTime() +AW259, "")</f>
        <v/>
      </c>
      <c r="AX260" t="str" cm="1">
        <f t="array" ref="AX260">IF(AX259&lt;120, 12*jumpTime() +AX259, "")</f>
        <v/>
      </c>
      <c r="AY260" t="str" cm="1">
        <f t="array" ref="AY260">IF(AY259&lt;120, 12*jumpTime() +AY259, "")</f>
        <v/>
      </c>
      <c r="AZ260" t="str" cm="1">
        <f t="array" ref="AZ260">IF(AZ259&lt;120, 12*jumpTime() +AZ259, "")</f>
        <v/>
      </c>
      <c r="BA260" t="str" cm="1">
        <f t="array" ref="BA260">IF(BA259&lt;120, 12*jumpTime() +BA259, "")</f>
        <v/>
      </c>
      <c r="BB260" t="str" cm="1">
        <f t="array" ref="BB260">IF(BB259&lt;120, 12*jumpTime() +BB259, "")</f>
        <v/>
      </c>
      <c r="BC260" t="str" cm="1">
        <f t="array" ref="BC260">IF(BC259&lt;120, 12*jumpTime() +BC259, "")</f>
        <v/>
      </c>
      <c r="BD260" t="str" cm="1">
        <f t="array" ref="BD260">IF(BD259&lt;120, 12*jumpTime() +BD259, "")</f>
        <v/>
      </c>
      <c r="BE260" t="str" cm="1">
        <f t="array" ref="BE260">IF(BE259&lt;120, 12*jumpTime() +BE259, "")</f>
        <v/>
      </c>
      <c r="BF260" t="str" cm="1">
        <f t="array" ref="BF260">IF(BF259&lt;120, 12*jumpTime() +BF259, "")</f>
        <v/>
      </c>
      <c r="BG260" t="str" cm="1">
        <f t="array" ref="BG260">IF(BG259&lt;120, 12*jumpTime() +BG259, "")</f>
        <v/>
      </c>
      <c r="BH260" t="str" cm="1">
        <f t="array" ref="BH260">IF(BH259&lt;120, 12*jumpTime() +BH259, "")</f>
        <v/>
      </c>
      <c r="BI260" t="str" cm="1">
        <f t="array" ref="BI260">IF(BI259&lt;120, 12*jumpTime() +BI259, "")</f>
        <v/>
      </c>
      <c r="BJ260" t="str" cm="1">
        <f t="array" ref="BJ260">IF(BJ259&lt;120, 12*jumpTime() +BJ259, "")</f>
        <v/>
      </c>
      <c r="BK260" t="str" cm="1">
        <f t="array" ref="BK260">IF(BK259&lt;120, 12*jumpTime() +BK259, "")</f>
        <v/>
      </c>
      <c r="BL260" t="str" cm="1">
        <f t="array" ref="BL260">IF(BL259&lt;120, 12*jumpTime() +BL259, "")</f>
        <v/>
      </c>
      <c r="BM260" t="str" cm="1">
        <f t="array" ref="BM260">IF(BM259&lt;120, 12*jumpTime() +BM259, "")</f>
        <v/>
      </c>
      <c r="BN260" t="str" cm="1">
        <f t="array" ref="BN260">IF(BN259&lt;120, 12*jumpTime() +BN259, "")</f>
        <v/>
      </c>
      <c r="BO260" t="str" cm="1">
        <f t="array" ref="BO260">IF(BO259&lt;120, 12*jumpTime() +BO259, "")</f>
        <v/>
      </c>
      <c r="BP260" t="str" cm="1">
        <f t="array" ref="BP260">IF(BP259&lt;120, 12*jumpTime() +BP259, "")</f>
        <v/>
      </c>
      <c r="BQ260" t="str" cm="1">
        <f t="array" ref="BQ260">IF(BQ259&lt;120, 12*jumpTime() +BQ259, "")</f>
        <v/>
      </c>
      <c r="BR260" t="str" cm="1">
        <f t="array" ref="BR260">IF(BR259&lt;120, 12*jumpTime() +BR259, "")</f>
        <v/>
      </c>
      <c r="BS260" t="str" cm="1">
        <f t="array" ref="BS260">IF(BS259&lt;120, 12*jumpTime() +BS259, "")</f>
        <v/>
      </c>
      <c r="BT260" t="str" cm="1">
        <f t="array" ref="BT260">IF(BT259&lt;120, 12*jumpTime() +BT259, "")</f>
        <v/>
      </c>
      <c r="BU260" t="str" cm="1">
        <f t="array" ref="BU260">IF(BU259&lt;120, 12*jumpTime() +BU259, "")</f>
        <v/>
      </c>
      <c r="BV260" t="str" cm="1">
        <f t="array" ref="BV260">IF(BV259&lt;120, 12*jumpTime() +BV259, "")</f>
        <v/>
      </c>
      <c r="BW260" t="str" cm="1">
        <f t="array" ref="BW260">IF(BW259&lt;120, 12*jumpTime() +BW259, "")</f>
        <v/>
      </c>
      <c r="BX260" t="str" cm="1">
        <f t="array" ref="BX260">IF(BX259&lt;120, 12*jumpTime() +BX259, "")</f>
        <v/>
      </c>
      <c r="BY260" t="str" cm="1">
        <f t="array" ref="BY260">IF(BY259&lt;120, 12*jumpTime() +BY259, "")</f>
        <v/>
      </c>
      <c r="BZ260" t="str" cm="1">
        <f t="array" ref="BZ260">IF(BZ259&lt;120, 12*jumpTime() +BZ259, "")</f>
        <v/>
      </c>
      <c r="CA260" t="str" cm="1">
        <f t="array" ref="CA260">IF(CA259&lt;120, 12*jumpTime() +CA259, "")</f>
        <v/>
      </c>
      <c r="CB260" t="str" cm="1">
        <f t="array" ref="CB260">IF(CB259&lt;120, 12*jumpTime() +CB259, "")</f>
        <v/>
      </c>
      <c r="CC260" t="str" cm="1">
        <f t="array" ref="CC260">IF(CC259&lt;120, 12*jumpTime() +CC259, "")</f>
        <v/>
      </c>
      <c r="CD260" t="str" cm="1">
        <f t="array" ref="CD260">IF(CD259&lt;120, 12*jumpTime() +CD259, "")</f>
        <v/>
      </c>
      <c r="CE260" t="str" cm="1">
        <f t="array" ref="CE260">IF(CE259&lt;120, 12*jumpTime() +CE259, "")</f>
        <v/>
      </c>
      <c r="CF260" t="str" cm="1">
        <f t="array" ref="CF260">IF(CF259&lt;120, 12*jumpTime() +CF259, "")</f>
        <v/>
      </c>
      <c r="CG260" t="str" cm="1">
        <f t="array" ref="CG260">IF(CG259&lt;120, 12*jumpTime() +CG259, "")</f>
        <v/>
      </c>
      <c r="CH260" t="str" cm="1">
        <f t="array" ref="CH260">IF(CH259&lt;120, 12*jumpTime() +CH259, "")</f>
        <v/>
      </c>
      <c r="CI260" t="str" cm="1">
        <f t="array" ref="CI260">IF(CI259&lt;120, 12*jumpTime() +CI259, "")</f>
        <v/>
      </c>
      <c r="CJ260" t="str" cm="1">
        <f t="array" ref="CJ260">IF(CJ259&lt;120, 12*jumpTime() +CJ259, "")</f>
        <v/>
      </c>
      <c r="CK260" t="str" cm="1">
        <f t="array" ref="CK260">IF(CK259&lt;120, 12*jumpTime() +CK259, "")</f>
        <v/>
      </c>
      <c r="CL260" t="str" cm="1">
        <f t="array" ref="CL260">IF(CL259&lt;120, 12*jumpTime() +CL259, "")</f>
        <v/>
      </c>
      <c r="CM260" t="str" cm="1">
        <f t="array" ref="CM260">IF(CM259&lt;120, 12*jumpTime() +CM259, "")</f>
        <v/>
      </c>
      <c r="CN260" t="str" cm="1">
        <f t="array" ref="CN260">IF(CN259&lt;120, 12*jumpTime() +CN259, "")</f>
        <v/>
      </c>
      <c r="CO260" t="str" cm="1">
        <f t="array" ref="CO260">IF(CO259&lt;120, 12*jumpTime() +CO259, "")</f>
        <v/>
      </c>
      <c r="CP260" t="str" cm="1">
        <f t="array" ref="CP260">IF(CP259&lt;120, 12*jumpTime() +CP259, "")</f>
        <v/>
      </c>
      <c r="CQ260" t="str" cm="1">
        <f t="array" ref="CQ260">IF(CQ259&lt;120, 12*jumpTime() +CQ259, "")</f>
        <v/>
      </c>
      <c r="CR260" t="str" cm="1">
        <f t="array" ref="CR260">IF(CR259&lt;120, 12*jumpTime() +CR259, "")</f>
        <v/>
      </c>
      <c r="CS260" t="str" cm="1">
        <f t="array" ref="CS260">IF(CS259&lt;120, 12*jumpTime() +CS259, "")</f>
        <v/>
      </c>
      <c r="CT260" t="str" cm="1">
        <f t="array" ref="CT260">IF(CT259&lt;120, 12*jumpTime() +CT259, "")</f>
        <v/>
      </c>
      <c r="CU260" t="str" cm="1">
        <f t="array" ref="CU260">IF(CU259&lt;120, 12*jumpTime() +CU259, "")</f>
        <v/>
      </c>
      <c r="CV260" t="str" cm="1">
        <f t="array" ref="CV260">IF(CV259&lt;120, 12*jumpTime() +CV259, "")</f>
        <v/>
      </c>
      <c r="CW260" t="str" cm="1">
        <f t="array" ref="CW260">IF(CW259&lt;120, 12*jumpTime() +CW259, "")</f>
        <v/>
      </c>
      <c r="CX260" t="str" cm="1">
        <f t="array" ref="CX260">IF(CX259&lt;120, 12*jumpTime() +CX259, "")</f>
        <v/>
      </c>
      <c r="CY260" t="str" cm="1">
        <f t="array" ref="CY260">IF(CY259&lt;120, 12*jumpTime() +CY259, "")</f>
        <v/>
      </c>
      <c r="CZ260" t="str" cm="1">
        <f t="array" ref="CZ260">IF(CZ259&lt;120, 12*jumpTime() +CZ259, "")</f>
        <v/>
      </c>
    </row>
    <row r="261" spans="4:104" x14ac:dyDescent="0.25">
      <c r="D261">
        <v>15</v>
      </c>
      <c r="E261" t="str" cm="1">
        <f t="array" ref="E261">IF(E260&lt;120, 12*jumpTime() +E260, "")</f>
        <v/>
      </c>
      <c r="F261" t="str" cm="1">
        <f t="array" ref="F261">IF(F260&lt;120, 12*jumpTime() +F260, "")</f>
        <v/>
      </c>
      <c r="G261" t="str" cm="1">
        <f t="array" ref="G261">IF(G260&lt;120, 12*jumpTime() +G260, "")</f>
        <v/>
      </c>
      <c r="H261" t="str" cm="1">
        <f t="array" ref="H261">IF(H260&lt;120, 12*jumpTime() +H260, "")</f>
        <v/>
      </c>
      <c r="I261" t="str" cm="1">
        <f t="array" ref="I261">IF(I260&lt;120, 12*jumpTime() +I260, "")</f>
        <v/>
      </c>
      <c r="J261" t="str" cm="1">
        <f t="array" ref="J261">IF(J260&lt;120, 12*jumpTime() +J260, "")</f>
        <v/>
      </c>
      <c r="K261" t="str" cm="1">
        <f t="array" ref="K261">IF(K260&lt;120, 12*jumpTime() +K260, "")</f>
        <v/>
      </c>
      <c r="L261" t="str" cm="1">
        <f t="array" ref="L261">IF(L260&lt;120, 12*jumpTime() +L260, "")</f>
        <v/>
      </c>
      <c r="M261" t="str" cm="1">
        <f t="array" ref="M261">IF(M260&lt;120, 12*jumpTime() +M260, "")</f>
        <v/>
      </c>
      <c r="N261" t="str" cm="1">
        <f t="array" ref="N261">IF(N260&lt;120, 12*jumpTime() +N260, "")</f>
        <v/>
      </c>
      <c r="O261" t="str" cm="1">
        <f t="array" ref="O261">IF(O260&lt;120, 12*jumpTime() +O260, "")</f>
        <v/>
      </c>
      <c r="P261" t="str" cm="1">
        <f t="array" ref="P261">IF(P260&lt;120, 12*jumpTime() +P260, "")</f>
        <v/>
      </c>
      <c r="Q261" t="str" cm="1">
        <f t="array" ref="Q261">IF(Q260&lt;120, 12*jumpTime() +Q260, "")</f>
        <v/>
      </c>
      <c r="R261" t="str" cm="1">
        <f t="array" ref="R261">IF(R260&lt;120, 12*jumpTime() +R260, "")</f>
        <v/>
      </c>
      <c r="S261" t="str" cm="1">
        <f t="array" ref="S261">IF(S260&lt;120, 12*jumpTime() +S260, "")</f>
        <v/>
      </c>
      <c r="T261" t="str" cm="1">
        <f t="array" ref="T261">IF(T260&lt;120, 12*jumpTime() +T260, "")</f>
        <v/>
      </c>
      <c r="U261" t="str" cm="1">
        <f t="array" ref="U261">IF(U260&lt;120, 12*jumpTime() +U260, "")</f>
        <v/>
      </c>
      <c r="V261" t="str" cm="1">
        <f t="array" ref="V261">IF(V260&lt;120, 12*jumpTime() +V260, "")</f>
        <v/>
      </c>
      <c r="W261" t="str" cm="1">
        <f t="array" ref="W261">IF(W260&lt;120, 12*jumpTime() +W260, "")</f>
        <v/>
      </c>
      <c r="X261" t="str" cm="1">
        <f t="array" ref="X261">IF(X260&lt;120, 12*jumpTime() +X260, "")</f>
        <v/>
      </c>
      <c r="Y261" t="str" cm="1">
        <f t="array" ref="Y261">IF(Y260&lt;120, 12*jumpTime() +Y260, "")</f>
        <v/>
      </c>
      <c r="Z261" t="str" cm="1">
        <f t="array" ref="Z261">IF(Z260&lt;120, 12*jumpTime() +Z260, "")</f>
        <v/>
      </c>
      <c r="AA261" t="str" cm="1">
        <f t="array" ref="AA261">IF(AA260&lt;120, 12*jumpTime() +AA260, "")</f>
        <v/>
      </c>
      <c r="AB261" t="str" cm="1">
        <f t="array" ref="AB261">IF(AB260&lt;120, 12*jumpTime() +AB260, "")</f>
        <v/>
      </c>
      <c r="AC261" t="str" cm="1">
        <f t="array" ref="AC261">IF(AC260&lt;120, 12*jumpTime() +AC260, "")</f>
        <v/>
      </c>
      <c r="AD261" t="str" cm="1">
        <f t="array" ref="AD261">IF(AD260&lt;120, 12*jumpTime() +AD260, "")</f>
        <v/>
      </c>
      <c r="AE261" t="str" cm="1">
        <f t="array" ref="AE261">IF(AE260&lt;120, 12*jumpTime() +AE260, "")</f>
        <v/>
      </c>
      <c r="AF261" t="str" cm="1">
        <f t="array" ref="AF261">IF(AF260&lt;120, 12*jumpTime() +AF260, "")</f>
        <v/>
      </c>
      <c r="AG261" t="str" cm="1">
        <f t="array" ref="AG261">IF(AG260&lt;120, 12*jumpTime() +AG260, "")</f>
        <v/>
      </c>
      <c r="AH261" t="str" cm="1">
        <f t="array" ref="AH261">IF(AH260&lt;120, 12*jumpTime() +AH260, "")</f>
        <v/>
      </c>
      <c r="AI261" t="str" cm="1">
        <f t="array" ref="AI261">IF(AI260&lt;120, 12*jumpTime() +AI260, "")</f>
        <v/>
      </c>
      <c r="AJ261" t="str" cm="1">
        <f t="array" ref="AJ261">IF(AJ260&lt;120, 12*jumpTime() +AJ260, "")</f>
        <v/>
      </c>
      <c r="AK261" t="str" cm="1">
        <f t="array" ref="AK261">IF(AK260&lt;120, 12*jumpTime() +AK260, "")</f>
        <v/>
      </c>
      <c r="AL261" t="str" cm="1">
        <f t="array" ref="AL261">IF(AL260&lt;120, 12*jumpTime() +AL260, "")</f>
        <v/>
      </c>
      <c r="AM261" t="str" cm="1">
        <f t="array" ref="AM261">IF(AM260&lt;120, 12*jumpTime() +AM260, "")</f>
        <v/>
      </c>
      <c r="AN261" t="str" cm="1">
        <f t="array" ref="AN261">IF(AN260&lt;120, 12*jumpTime() +AN260, "")</f>
        <v/>
      </c>
      <c r="AO261" t="str" cm="1">
        <f t="array" ref="AO261">IF(AO260&lt;120, 12*jumpTime() +AO260, "")</f>
        <v/>
      </c>
      <c r="AP261" t="str" cm="1">
        <f t="array" ref="AP261">IF(AP260&lt;120, 12*jumpTime() +AP260, "")</f>
        <v/>
      </c>
      <c r="AQ261" t="str" cm="1">
        <f t="array" ref="AQ261">IF(AQ260&lt;120, 12*jumpTime() +AQ260, "")</f>
        <v/>
      </c>
      <c r="AR261" t="str" cm="1">
        <f t="array" ref="AR261">IF(AR260&lt;120, 12*jumpTime() +AR260, "")</f>
        <v/>
      </c>
      <c r="AS261" t="str" cm="1">
        <f t="array" ref="AS261">IF(AS260&lt;120, 12*jumpTime() +AS260, "")</f>
        <v/>
      </c>
      <c r="AT261" t="str" cm="1">
        <f t="array" ref="AT261">IF(AT260&lt;120, 12*jumpTime() +AT260, "")</f>
        <v/>
      </c>
      <c r="AU261" t="str" cm="1">
        <f t="array" ref="AU261">IF(AU260&lt;120, 12*jumpTime() +AU260, "")</f>
        <v/>
      </c>
      <c r="AV261" t="str" cm="1">
        <f t="array" ref="AV261">IF(AV260&lt;120, 12*jumpTime() +AV260, "")</f>
        <v/>
      </c>
      <c r="AW261" t="str" cm="1">
        <f t="array" ref="AW261">IF(AW260&lt;120, 12*jumpTime() +AW260, "")</f>
        <v/>
      </c>
      <c r="AX261" t="str" cm="1">
        <f t="array" ref="AX261">IF(AX260&lt;120, 12*jumpTime() +AX260, "")</f>
        <v/>
      </c>
      <c r="AY261" t="str" cm="1">
        <f t="array" ref="AY261">IF(AY260&lt;120, 12*jumpTime() +AY260, "")</f>
        <v/>
      </c>
      <c r="AZ261" t="str" cm="1">
        <f t="array" ref="AZ261">IF(AZ260&lt;120, 12*jumpTime() +AZ260, "")</f>
        <v/>
      </c>
      <c r="BA261" t="str" cm="1">
        <f t="array" ref="BA261">IF(BA260&lt;120, 12*jumpTime() +BA260, "")</f>
        <v/>
      </c>
      <c r="BB261" t="str" cm="1">
        <f t="array" ref="BB261">IF(BB260&lt;120, 12*jumpTime() +BB260, "")</f>
        <v/>
      </c>
      <c r="BC261" t="str" cm="1">
        <f t="array" ref="BC261">IF(BC260&lt;120, 12*jumpTime() +BC260, "")</f>
        <v/>
      </c>
      <c r="BD261" t="str" cm="1">
        <f t="array" ref="BD261">IF(BD260&lt;120, 12*jumpTime() +BD260, "")</f>
        <v/>
      </c>
      <c r="BE261" t="str" cm="1">
        <f t="array" ref="BE261">IF(BE260&lt;120, 12*jumpTime() +BE260, "")</f>
        <v/>
      </c>
      <c r="BF261" t="str" cm="1">
        <f t="array" ref="BF261">IF(BF260&lt;120, 12*jumpTime() +BF260, "")</f>
        <v/>
      </c>
      <c r="BG261" t="str" cm="1">
        <f t="array" ref="BG261">IF(BG260&lt;120, 12*jumpTime() +BG260, "")</f>
        <v/>
      </c>
      <c r="BH261" t="str" cm="1">
        <f t="array" ref="BH261">IF(BH260&lt;120, 12*jumpTime() +BH260, "")</f>
        <v/>
      </c>
      <c r="BI261" t="str" cm="1">
        <f t="array" ref="BI261">IF(BI260&lt;120, 12*jumpTime() +BI260, "")</f>
        <v/>
      </c>
      <c r="BJ261" t="str" cm="1">
        <f t="array" ref="BJ261">IF(BJ260&lt;120, 12*jumpTime() +BJ260, "")</f>
        <v/>
      </c>
      <c r="BK261" t="str" cm="1">
        <f t="array" ref="BK261">IF(BK260&lt;120, 12*jumpTime() +BK260, "")</f>
        <v/>
      </c>
      <c r="BL261" t="str" cm="1">
        <f t="array" ref="BL261">IF(BL260&lt;120, 12*jumpTime() +BL260, "")</f>
        <v/>
      </c>
      <c r="BM261" t="str" cm="1">
        <f t="array" ref="BM261">IF(BM260&lt;120, 12*jumpTime() +BM260, "")</f>
        <v/>
      </c>
      <c r="BN261" t="str" cm="1">
        <f t="array" ref="BN261">IF(BN260&lt;120, 12*jumpTime() +BN260, "")</f>
        <v/>
      </c>
      <c r="BO261" t="str" cm="1">
        <f t="array" ref="BO261">IF(BO260&lt;120, 12*jumpTime() +BO260, "")</f>
        <v/>
      </c>
      <c r="BP261" t="str" cm="1">
        <f t="array" ref="BP261">IF(BP260&lt;120, 12*jumpTime() +BP260, "")</f>
        <v/>
      </c>
      <c r="BQ261" t="str" cm="1">
        <f t="array" ref="BQ261">IF(BQ260&lt;120, 12*jumpTime() +BQ260, "")</f>
        <v/>
      </c>
      <c r="BR261" t="str" cm="1">
        <f t="array" ref="BR261">IF(BR260&lt;120, 12*jumpTime() +BR260, "")</f>
        <v/>
      </c>
      <c r="BS261" t="str" cm="1">
        <f t="array" ref="BS261">IF(BS260&lt;120, 12*jumpTime() +BS260, "")</f>
        <v/>
      </c>
      <c r="BT261" t="str" cm="1">
        <f t="array" ref="BT261">IF(BT260&lt;120, 12*jumpTime() +BT260, "")</f>
        <v/>
      </c>
      <c r="BU261" t="str" cm="1">
        <f t="array" ref="BU261">IF(BU260&lt;120, 12*jumpTime() +BU260, "")</f>
        <v/>
      </c>
      <c r="BV261" t="str" cm="1">
        <f t="array" ref="BV261">IF(BV260&lt;120, 12*jumpTime() +BV260, "")</f>
        <v/>
      </c>
      <c r="BW261" t="str" cm="1">
        <f t="array" ref="BW261">IF(BW260&lt;120, 12*jumpTime() +BW260, "")</f>
        <v/>
      </c>
      <c r="BX261" t="str" cm="1">
        <f t="array" ref="BX261">IF(BX260&lt;120, 12*jumpTime() +BX260, "")</f>
        <v/>
      </c>
      <c r="BY261" t="str" cm="1">
        <f t="array" ref="BY261">IF(BY260&lt;120, 12*jumpTime() +BY260, "")</f>
        <v/>
      </c>
      <c r="BZ261" t="str" cm="1">
        <f t="array" ref="BZ261">IF(BZ260&lt;120, 12*jumpTime() +BZ260, "")</f>
        <v/>
      </c>
      <c r="CA261" t="str" cm="1">
        <f t="array" ref="CA261">IF(CA260&lt;120, 12*jumpTime() +CA260, "")</f>
        <v/>
      </c>
      <c r="CB261" t="str" cm="1">
        <f t="array" ref="CB261">IF(CB260&lt;120, 12*jumpTime() +CB260, "")</f>
        <v/>
      </c>
      <c r="CC261" t="str" cm="1">
        <f t="array" ref="CC261">IF(CC260&lt;120, 12*jumpTime() +CC260, "")</f>
        <v/>
      </c>
      <c r="CD261" t="str" cm="1">
        <f t="array" ref="CD261">IF(CD260&lt;120, 12*jumpTime() +CD260, "")</f>
        <v/>
      </c>
      <c r="CE261" t="str" cm="1">
        <f t="array" ref="CE261">IF(CE260&lt;120, 12*jumpTime() +CE260, "")</f>
        <v/>
      </c>
      <c r="CF261" t="str" cm="1">
        <f t="array" ref="CF261">IF(CF260&lt;120, 12*jumpTime() +CF260, "")</f>
        <v/>
      </c>
      <c r="CG261" t="str" cm="1">
        <f t="array" ref="CG261">IF(CG260&lt;120, 12*jumpTime() +CG260, "")</f>
        <v/>
      </c>
      <c r="CH261" t="str" cm="1">
        <f t="array" ref="CH261">IF(CH260&lt;120, 12*jumpTime() +CH260, "")</f>
        <v/>
      </c>
      <c r="CI261" t="str" cm="1">
        <f t="array" ref="CI261">IF(CI260&lt;120, 12*jumpTime() +CI260, "")</f>
        <v/>
      </c>
      <c r="CJ261" t="str" cm="1">
        <f t="array" ref="CJ261">IF(CJ260&lt;120, 12*jumpTime() +CJ260, "")</f>
        <v/>
      </c>
      <c r="CK261" t="str" cm="1">
        <f t="array" ref="CK261">IF(CK260&lt;120, 12*jumpTime() +CK260, "")</f>
        <v/>
      </c>
      <c r="CL261" t="str" cm="1">
        <f t="array" ref="CL261">IF(CL260&lt;120, 12*jumpTime() +CL260, "")</f>
        <v/>
      </c>
      <c r="CM261" t="str" cm="1">
        <f t="array" ref="CM261">IF(CM260&lt;120, 12*jumpTime() +CM260, "")</f>
        <v/>
      </c>
      <c r="CN261" t="str" cm="1">
        <f t="array" ref="CN261">IF(CN260&lt;120, 12*jumpTime() +CN260, "")</f>
        <v/>
      </c>
      <c r="CO261" t="str" cm="1">
        <f t="array" ref="CO261">IF(CO260&lt;120, 12*jumpTime() +CO260, "")</f>
        <v/>
      </c>
      <c r="CP261" t="str" cm="1">
        <f t="array" ref="CP261">IF(CP260&lt;120, 12*jumpTime() +CP260, "")</f>
        <v/>
      </c>
      <c r="CQ261" t="str" cm="1">
        <f t="array" ref="CQ261">IF(CQ260&lt;120, 12*jumpTime() +CQ260, "")</f>
        <v/>
      </c>
      <c r="CR261" t="str" cm="1">
        <f t="array" ref="CR261">IF(CR260&lt;120, 12*jumpTime() +CR260, "")</f>
        <v/>
      </c>
      <c r="CS261" t="str" cm="1">
        <f t="array" ref="CS261">IF(CS260&lt;120, 12*jumpTime() +CS260, "")</f>
        <v/>
      </c>
      <c r="CT261" t="str" cm="1">
        <f t="array" ref="CT261">IF(CT260&lt;120, 12*jumpTime() +CT260, "")</f>
        <v/>
      </c>
      <c r="CU261" t="str" cm="1">
        <f t="array" ref="CU261">IF(CU260&lt;120, 12*jumpTime() +CU260, "")</f>
        <v/>
      </c>
      <c r="CV261" t="str" cm="1">
        <f t="array" ref="CV261">IF(CV260&lt;120, 12*jumpTime() +CV260, "")</f>
        <v/>
      </c>
      <c r="CW261" t="str" cm="1">
        <f t="array" ref="CW261">IF(CW260&lt;120, 12*jumpTime() +CW260, "")</f>
        <v/>
      </c>
      <c r="CX261" t="str" cm="1">
        <f t="array" ref="CX261">IF(CX260&lt;120, 12*jumpTime() +CX260, "")</f>
        <v/>
      </c>
      <c r="CY261" t="str" cm="1">
        <f t="array" ref="CY261">IF(CY260&lt;120, 12*jumpTime() +CY260, "")</f>
        <v/>
      </c>
      <c r="CZ261" t="str" cm="1">
        <f t="array" ref="CZ261">IF(CZ260&lt;120, 12*jumpTime() +CZ260, "")</f>
        <v/>
      </c>
    </row>
    <row r="262" spans="4:104" x14ac:dyDescent="0.25">
      <c r="D262">
        <v>16</v>
      </c>
      <c r="E262" t="str" cm="1">
        <f t="array" ref="E262">IF(E261&lt;120, 12*jumpTime() +E261, "")</f>
        <v/>
      </c>
      <c r="F262" t="str" cm="1">
        <f t="array" ref="F262">IF(F261&lt;120, 12*jumpTime() +F261, "")</f>
        <v/>
      </c>
      <c r="G262" t="str" cm="1">
        <f t="array" ref="G262">IF(G261&lt;120, 12*jumpTime() +G261, "")</f>
        <v/>
      </c>
      <c r="H262" t="str" cm="1">
        <f t="array" ref="H262">IF(H261&lt;120, 12*jumpTime() +H261, "")</f>
        <v/>
      </c>
      <c r="I262" t="str" cm="1">
        <f t="array" ref="I262">IF(I261&lt;120, 12*jumpTime() +I261, "")</f>
        <v/>
      </c>
      <c r="J262" t="str" cm="1">
        <f t="array" ref="J262">IF(J261&lt;120, 12*jumpTime() +J261, "")</f>
        <v/>
      </c>
      <c r="K262" t="str" cm="1">
        <f t="array" ref="K262">IF(K261&lt;120, 12*jumpTime() +K261, "")</f>
        <v/>
      </c>
      <c r="L262" t="str" cm="1">
        <f t="array" ref="L262">IF(L261&lt;120, 12*jumpTime() +L261, "")</f>
        <v/>
      </c>
      <c r="M262" t="str" cm="1">
        <f t="array" ref="M262">IF(M261&lt;120, 12*jumpTime() +M261, "")</f>
        <v/>
      </c>
      <c r="N262" t="str" cm="1">
        <f t="array" ref="N262">IF(N261&lt;120, 12*jumpTime() +N261, "")</f>
        <v/>
      </c>
      <c r="O262" t="str" cm="1">
        <f t="array" ref="O262">IF(O261&lt;120, 12*jumpTime() +O261, "")</f>
        <v/>
      </c>
      <c r="P262" t="str" cm="1">
        <f t="array" ref="P262">IF(P261&lt;120, 12*jumpTime() +P261, "")</f>
        <v/>
      </c>
      <c r="Q262" t="str" cm="1">
        <f t="array" ref="Q262">IF(Q261&lt;120, 12*jumpTime() +Q261, "")</f>
        <v/>
      </c>
      <c r="R262" t="str" cm="1">
        <f t="array" ref="R262">IF(R261&lt;120, 12*jumpTime() +R261, "")</f>
        <v/>
      </c>
      <c r="S262" t="str" cm="1">
        <f t="array" ref="S262">IF(S261&lt;120, 12*jumpTime() +S261, "")</f>
        <v/>
      </c>
      <c r="T262" t="str" cm="1">
        <f t="array" ref="T262">IF(T261&lt;120, 12*jumpTime() +T261, "")</f>
        <v/>
      </c>
      <c r="U262" t="str" cm="1">
        <f t="array" ref="U262">IF(U261&lt;120, 12*jumpTime() +U261, "")</f>
        <v/>
      </c>
      <c r="V262" t="str" cm="1">
        <f t="array" ref="V262">IF(V261&lt;120, 12*jumpTime() +V261, "")</f>
        <v/>
      </c>
      <c r="W262" t="str" cm="1">
        <f t="array" ref="W262">IF(W261&lt;120, 12*jumpTime() +W261, "")</f>
        <v/>
      </c>
      <c r="X262" t="str" cm="1">
        <f t="array" ref="X262">IF(X261&lt;120, 12*jumpTime() +X261, "")</f>
        <v/>
      </c>
      <c r="Y262" t="str" cm="1">
        <f t="array" ref="Y262">IF(Y261&lt;120, 12*jumpTime() +Y261, "")</f>
        <v/>
      </c>
      <c r="Z262" t="str" cm="1">
        <f t="array" ref="Z262">IF(Z261&lt;120, 12*jumpTime() +Z261, "")</f>
        <v/>
      </c>
      <c r="AA262" t="str" cm="1">
        <f t="array" ref="AA262">IF(AA261&lt;120, 12*jumpTime() +AA261, "")</f>
        <v/>
      </c>
      <c r="AB262" t="str" cm="1">
        <f t="array" ref="AB262">IF(AB261&lt;120, 12*jumpTime() +AB261, "")</f>
        <v/>
      </c>
      <c r="AC262" t="str" cm="1">
        <f t="array" ref="AC262">IF(AC261&lt;120, 12*jumpTime() +AC261, "")</f>
        <v/>
      </c>
      <c r="AD262" t="str" cm="1">
        <f t="array" ref="AD262">IF(AD261&lt;120, 12*jumpTime() +AD261, "")</f>
        <v/>
      </c>
      <c r="AE262" t="str" cm="1">
        <f t="array" ref="AE262">IF(AE261&lt;120, 12*jumpTime() +AE261, "")</f>
        <v/>
      </c>
      <c r="AF262" t="str" cm="1">
        <f t="array" ref="AF262">IF(AF261&lt;120, 12*jumpTime() +AF261, "")</f>
        <v/>
      </c>
      <c r="AG262" t="str" cm="1">
        <f t="array" ref="AG262">IF(AG261&lt;120, 12*jumpTime() +AG261, "")</f>
        <v/>
      </c>
      <c r="AH262" t="str" cm="1">
        <f t="array" ref="AH262">IF(AH261&lt;120, 12*jumpTime() +AH261, "")</f>
        <v/>
      </c>
      <c r="AI262" t="str" cm="1">
        <f t="array" ref="AI262">IF(AI261&lt;120, 12*jumpTime() +AI261, "")</f>
        <v/>
      </c>
      <c r="AJ262" t="str" cm="1">
        <f t="array" ref="AJ262">IF(AJ261&lt;120, 12*jumpTime() +AJ261, "")</f>
        <v/>
      </c>
      <c r="AK262" t="str" cm="1">
        <f t="array" ref="AK262">IF(AK261&lt;120, 12*jumpTime() +AK261, "")</f>
        <v/>
      </c>
      <c r="AL262" t="str" cm="1">
        <f t="array" ref="AL262">IF(AL261&lt;120, 12*jumpTime() +AL261, "")</f>
        <v/>
      </c>
      <c r="AM262" t="str" cm="1">
        <f t="array" ref="AM262">IF(AM261&lt;120, 12*jumpTime() +AM261, "")</f>
        <v/>
      </c>
      <c r="AN262" t="str" cm="1">
        <f t="array" ref="AN262">IF(AN261&lt;120, 12*jumpTime() +AN261, "")</f>
        <v/>
      </c>
      <c r="AO262" t="str" cm="1">
        <f t="array" ref="AO262">IF(AO261&lt;120, 12*jumpTime() +AO261, "")</f>
        <v/>
      </c>
      <c r="AP262" t="str" cm="1">
        <f t="array" ref="AP262">IF(AP261&lt;120, 12*jumpTime() +AP261, "")</f>
        <v/>
      </c>
      <c r="AQ262" t="str" cm="1">
        <f t="array" ref="AQ262">IF(AQ261&lt;120, 12*jumpTime() +AQ261, "")</f>
        <v/>
      </c>
      <c r="AR262" t="str" cm="1">
        <f t="array" ref="AR262">IF(AR261&lt;120, 12*jumpTime() +AR261, "")</f>
        <v/>
      </c>
      <c r="AS262" t="str" cm="1">
        <f t="array" ref="AS262">IF(AS261&lt;120, 12*jumpTime() +AS261, "")</f>
        <v/>
      </c>
      <c r="AT262" t="str" cm="1">
        <f t="array" ref="AT262">IF(AT261&lt;120, 12*jumpTime() +AT261, "")</f>
        <v/>
      </c>
      <c r="AU262" t="str" cm="1">
        <f t="array" ref="AU262">IF(AU261&lt;120, 12*jumpTime() +AU261, "")</f>
        <v/>
      </c>
      <c r="AV262" t="str" cm="1">
        <f t="array" ref="AV262">IF(AV261&lt;120, 12*jumpTime() +AV261, "")</f>
        <v/>
      </c>
      <c r="AW262" t="str" cm="1">
        <f t="array" ref="AW262">IF(AW261&lt;120, 12*jumpTime() +AW261, "")</f>
        <v/>
      </c>
      <c r="AX262" t="str" cm="1">
        <f t="array" ref="AX262">IF(AX261&lt;120, 12*jumpTime() +AX261, "")</f>
        <v/>
      </c>
      <c r="AY262" t="str" cm="1">
        <f t="array" ref="AY262">IF(AY261&lt;120, 12*jumpTime() +AY261, "")</f>
        <v/>
      </c>
      <c r="AZ262" t="str" cm="1">
        <f t="array" ref="AZ262">IF(AZ261&lt;120, 12*jumpTime() +AZ261, "")</f>
        <v/>
      </c>
      <c r="BA262" t="str" cm="1">
        <f t="array" ref="BA262">IF(BA261&lt;120, 12*jumpTime() +BA261, "")</f>
        <v/>
      </c>
      <c r="BB262" t="str" cm="1">
        <f t="array" ref="BB262">IF(BB261&lt;120, 12*jumpTime() +BB261, "")</f>
        <v/>
      </c>
      <c r="BC262" t="str" cm="1">
        <f t="array" ref="BC262">IF(BC261&lt;120, 12*jumpTime() +BC261, "")</f>
        <v/>
      </c>
      <c r="BD262" t="str" cm="1">
        <f t="array" ref="BD262">IF(BD261&lt;120, 12*jumpTime() +BD261, "")</f>
        <v/>
      </c>
      <c r="BE262" t="str" cm="1">
        <f t="array" ref="BE262">IF(BE261&lt;120, 12*jumpTime() +BE261, "")</f>
        <v/>
      </c>
      <c r="BF262" t="str" cm="1">
        <f t="array" ref="BF262">IF(BF261&lt;120, 12*jumpTime() +BF261, "")</f>
        <v/>
      </c>
      <c r="BG262" t="str" cm="1">
        <f t="array" ref="BG262">IF(BG261&lt;120, 12*jumpTime() +BG261, "")</f>
        <v/>
      </c>
      <c r="BH262" t="str" cm="1">
        <f t="array" ref="BH262">IF(BH261&lt;120, 12*jumpTime() +BH261, "")</f>
        <v/>
      </c>
      <c r="BI262" t="str" cm="1">
        <f t="array" ref="BI262">IF(BI261&lt;120, 12*jumpTime() +BI261, "")</f>
        <v/>
      </c>
      <c r="BJ262" t="str" cm="1">
        <f t="array" ref="BJ262">IF(BJ261&lt;120, 12*jumpTime() +BJ261, "")</f>
        <v/>
      </c>
      <c r="BK262" t="str" cm="1">
        <f t="array" ref="BK262">IF(BK261&lt;120, 12*jumpTime() +BK261, "")</f>
        <v/>
      </c>
      <c r="BL262" t="str" cm="1">
        <f t="array" ref="BL262">IF(BL261&lt;120, 12*jumpTime() +BL261, "")</f>
        <v/>
      </c>
      <c r="BM262" t="str" cm="1">
        <f t="array" ref="BM262">IF(BM261&lt;120, 12*jumpTime() +BM261, "")</f>
        <v/>
      </c>
      <c r="BN262" t="str" cm="1">
        <f t="array" ref="BN262">IF(BN261&lt;120, 12*jumpTime() +BN261, "")</f>
        <v/>
      </c>
      <c r="BO262" t="str" cm="1">
        <f t="array" ref="BO262">IF(BO261&lt;120, 12*jumpTime() +BO261, "")</f>
        <v/>
      </c>
      <c r="BP262" t="str" cm="1">
        <f t="array" ref="BP262">IF(BP261&lt;120, 12*jumpTime() +BP261, "")</f>
        <v/>
      </c>
      <c r="BQ262" t="str" cm="1">
        <f t="array" ref="BQ262">IF(BQ261&lt;120, 12*jumpTime() +BQ261, "")</f>
        <v/>
      </c>
      <c r="BR262" t="str" cm="1">
        <f t="array" ref="BR262">IF(BR261&lt;120, 12*jumpTime() +BR261, "")</f>
        <v/>
      </c>
      <c r="BS262" t="str" cm="1">
        <f t="array" ref="BS262">IF(BS261&lt;120, 12*jumpTime() +BS261, "")</f>
        <v/>
      </c>
      <c r="BT262" t="str" cm="1">
        <f t="array" ref="BT262">IF(BT261&lt;120, 12*jumpTime() +BT261, "")</f>
        <v/>
      </c>
      <c r="BU262" t="str" cm="1">
        <f t="array" ref="BU262">IF(BU261&lt;120, 12*jumpTime() +BU261, "")</f>
        <v/>
      </c>
      <c r="BV262" t="str" cm="1">
        <f t="array" ref="BV262">IF(BV261&lt;120, 12*jumpTime() +BV261, "")</f>
        <v/>
      </c>
      <c r="BW262" t="str" cm="1">
        <f t="array" ref="BW262">IF(BW261&lt;120, 12*jumpTime() +BW261, "")</f>
        <v/>
      </c>
      <c r="BX262" t="str" cm="1">
        <f t="array" ref="BX262">IF(BX261&lt;120, 12*jumpTime() +BX261, "")</f>
        <v/>
      </c>
      <c r="BY262" t="str" cm="1">
        <f t="array" ref="BY262">IF(BY261&lt;120, 12*jumpTime() +BY261, "")</f>
        <v/>
      </c>
      <c r="BZ262" t="str" cm="1">
        <f t="array" ref="BZ262">IF(BZ261&lt;120, 12*jumpTime() +BZ261, "")</f>
        <v/>
      </c>
      <c r="CA262" t="str" cm="1">
        <f t="array" ref="CA262">IF(CA261&lt;120, 12*jumpTime() +CA261, "")</f>
        <v/>
      </c>
      <c r="CB262" t="str" cm="1">
        <f t="array" ref="CB262">IF(CB261&lt;120, 12*jumpTime() +CB261, "")</f>
        <v/>
      </c>
      <c r="CC262" t="str" cm="1">
        <f t="array" ref="CC262">IF(CC261&lt;120, 12*jumpTime() +CC261, "")</f>
        <v/>
      </c>
      <c r="CD262" t="str" cm="1">
        <f t="array" ref="CD262">IF(CD261&lt;120, 12*jumpTime() +CD261, "")</f>
        <v/>
      </c>
      <c r="CE262" t="str" cm="1">
        <f t="array" ref="CE262">IF(CE261&lt;120, 12*jumpTime() +CE261, "")</f>
        <v/>
      </c>
      <c r="CF262" t="str" cm="1">
        <f t="array" ref="CF262">IF(CF261&lt;120, 12*jumpTime() +CF261, "")</f>
        <v/>
      </c>
      <c r="CG262" t="str" cm="1">
        <f t="array" ref="CG262">IF(CG261&lt;120, 12*jumpTime() +CG261, "")</f>
        <v/>
      </c>
      <c r="CH262" t="str" cm="1">
        <f t="array" ref="CH262">IF(CH261&lt;120, 12*jumpTime() +CH261, "")</f>
        <v/>
      </c>
      <c r="CI262" t="str" cm="1">
        <f t="array" ref="CI262">IF(CI261&lt;120, 12*jumpTime() +CI261, "")</f>
        <v/>
      </c>
      <c r="CJ262" t="str" cm="1">
        <f t="array" ref="CJ262">IF(CJ261&lt;120, 12*jumpTime() +CJ261, "")</f>
        <v/>
      </c>
      <c r="CK262" t="str" cm="1">
        <f t="array" ref="CK262">IF(CK261&lt;120, 12*jumpTime() +CK261, "")</f>
        <v/>
      </c>
      <c r="CL262" t="str" cm="1">
        <f t="array" ref="CL262">IF(CL261&lt;120, 12*jumpTime() +CL261, "")</f>
        <v/>
      </c>
      <c r="CM262" t="str" cm="1">
        <f t="array" ref="CM262">IF(CM261&lt;120, 12*jumpTime() +CM261, "")</f>
        <v/>
      </c>
      <c r="CN262" t="str" cm="1">
        <f t="array" ref="CN262">IF(CN261&lt;120, 12*jumpTime() +CN261, "")</f>
        <v/>
      </c>
      <c r="CO262" t="str" cm="1">
        <f t="array" ref="CO262">IF(CO261&lt;120, 12*jumpTime() +CO261, "")</f>
        <v/>
      </c>
      <c r="CP262" t="str" cm="1">
        <f t="array" ref="CP262">IF(CP261&lt;120, 12*jumpTime() +CP261, "")</f>
        <v/>
      </c>
      <c r="CQ262" t="str" cm="1">
        <f t="array" ref="CQ262">IF(CQ261&lt;120, 12*jumpTime() +CQ261, "")</f>
        <v/>
      </c>
      <c r="CR262" t="str" cm="1">
        <f t="array" ref="CR262">IF(CR261&lt;120, 12*jumpTime() +CR261, "")</f>
        <v/>
      </c>
      <c r="CS262" t="str" cm="1">
        <f t="array" ref="CS262">IF(CS261&lt;120, 12*jumpTime() +CS261, "")</f>
        <v/>
      </c>
      <c r="CT262" t="str" cm="1">
        <f t="array" ref="CT262">IF(CT261&lt;120, 12*jumpTime() +CT261, "")</f>
        <v/>
      </c>
      <c r="CU262" t="str" cm="1">
        <f t="array" ref="CU262">IF(CU261&lt;120, 12*jumpTime() +CU261, "")</f>
        <v/>
      </c>
      <c r="CV262" t="str" cm="1">
        <f t="array" ref="CV262">IF(CV261&lt;120, 12*jumpTime() +CV261, "")</f>
        <v/>
      </c>
      <c r="CW262" t="str" cm="1">
        <f t="array" ref="CW262">IF(CW261&lt;120, 12*jumpTime() +CW261, "")</f>
        <v/>
      </c>
      <c r="CX262" t="str" cm="1">
        <f t="array" ref="CX262">IF(CX261&lt;120, 12*jumpTime() +CX261, "")</f>
        <v/>
      </c>
      <c r="CY262" t="str" cm="1">
        <f t="array" ref="CY262">IF(CY261&lt;120, 12*jumpTime() +CY261, "")</f>
        <v/>
      </c>
      <c r="CZ262" t="str" cm="1">
        <f t="array" ref="CZ262">IF(CZ261&lt;120, 12*jumpTime() +CZ261, "")</f>
        <v/>
      </c>
    </row>
    <row r="263" spans="4:104" x14ac:dyDescent="0.25">
      <c r="D263">
        <v>17</v>
      </c>
      <c r="E263" t="str" cm="1">
        <f t="array" ref="E263">IF(E262&lt;120, 12*jumpTime() +E262, "")</f>
        <v/>
      </c>
      <c r="F263" t="str" cm="1">
        <f t="array" ref="F263">IF(F262&lt;120, 12*jumpTime() +F262, "")</f>
        <v/>
      </c>
      <c r="G263" t="str" cm="1">
        <f t="array" ref="G263">IF(G262&lt;120, 12*jumpTime() +G262, "")</f>
        <v/>
      </c>
      <c r="H263" t="str" cm="1">
        <f t="array" ref="H263">IF(H262&lt;120, 12*jumpTime() +H262, "")</f>
        <v/>
      </c>
      <c r="I263" t="str" cm="1">
        <f t="array" ref="I263">IF(I262&lt;120, 12*jumpTime() +I262, "")</f>
        <v/>
      </c>
      <c r="J263" t="str" cm="1">
        <f t="array" ref="J263">IF(J262&lt;120, 12*jumpTime() +J262, "")</f>
        <v/>
      </c>
      <c r="K263" t="str" cm="1">
        <f t="array" ref="K263">IF(K262&lt;120, 12*jumpTime() +K262, "")</f>
        <v/>
      </c>
      <c r="L263" t="str" cm="1">
        <f t="array" ref="L263">IF(L262&lt;120, 12*jumpTime() +L262, "")</f>
        <v/>
      </c>
      <c r="M263" t="str" cm="1">
        <f t="array" ref="M263">IF(M262&lt;120, 12*jumpTime() +M262, "")</f>
        <v/>
      </c>
      <c r="N263" t="str" cm="1">
        <f t="array" ref="N263">IF(N262&lt;120, 12*jumpTime() +N262, "")</f>
        <v/>
      </c>
      <c r="O263" t="str" cm="1">
        <f t="array" ref="O263">IF(O262&lt;120, 12*jumpTime() +O262, "")</f>
        <v/>
      </c>
      <c r="P263" t="str" cm="1">
        <f t="array" ref="P263">IF(P262&lt;120, 12*jumpTime() +P262, "")</f>
        <v/>
      </c>
      <c r="Q263" t="str" cm="1">
        <f t="array" ref="Q263">IF(Q262&lt;120, 12*jumpTime() +Q262, "")</f>
        <v/>
      </c>
      <c r="R263" t="str" cm="1">
        <f t="array" ref="R263">IF(R262&lt;120, 12*jumpTime() +R262, "")</f>
        <v/>
      </c>
      <c r="S263" t="str" cm="1">
        <f t="array" ref="S263">IF(S262&lt;120, 12*jumpTime() +S262, "")</f>
        <v/>
      </c>
      <c r="T263" t="str" cm="1">
        <f t="array" ref="T263">IF(T262&lt;120, 12*jumpTime() +T262, "")</f>
        <v/>
      </c>
      <c r="U263" t="str" cm="1">
        <f t="array" ref="U263">IF(U262&lt;120, 12*jumpTime() +U262, "")</f>
        <v/>
      </c>
      <c r="V263" t="str" cm="1">
        <f t="array" ref="V263">IF(V262&lt;120, 12*jumpTime() +V262, "")</f>
        <v/>
      </c>
      <c r="W263" t="str" cm="1">
        <f t="array" ref="W263">IF(W262&lt;120, 12*jumpTime() +W262, "")</f>
        <v/>
      </c>
      <c r="X263" t="str" cm="1">
        <f t="array" ref="X263">IF(X262&lt;120, 12*jumpTime() +X262, "")</f>
        <v/>
      </c>
      <c r="Y263" t="str" cm="1">
        <f t="array" ref="Y263">IF(Y262&lt;120, 12*jumpTime() +Y262, "")</f>
        <v/>
      </c>
      <c r="Z263" t="str" cm="1">
        <f t="array" ref="Z263">IF(Z262&lt;120, 12*jumpTime() +Z262, "")</f>
        <v/>
      </c>
      <c r="AA263" t="str" cm="1">
        <f t="array" ref="AA263">IF(AA262&lt;120, 12*jumpTime() +AA262, "")</f>
        <v/>
      </c>
      <c r="AB263" t="str" cm="1">
        <f t="array" ref="AB263">IF(AB262&lt;120, 12*jumpTime() +AB262, "")</f>
        <v/>
      </c>
      <c r="AC263" t="str" cm="1">
        <f t="array" ref="AC263">IF(AC262&lt;120, 12*jumpTime() +AC262, "")</f>
        <v/>
      </c>
      <c r="AD263" t="str" cm="1">
        <f t="array" ref="AD263">IF(AD262&lt;120, 12*jumpTime() +AD262, "")</f>
        <v/>
      </c>
      <c r="AE263" t="str" cm="1">
        <f t="array" ref="AE263">IF(AE262&lt;120, 12*jumpTime() +AE262, "")</f>
        <v/>
      </c>
      <c r="AF263" t="str" cm="1">
        <f t="array" ref="AF263">IF(AF262&lt;120, 12*jumpTime() +AF262, "")</f>
        <v/>
      </c>
      <c r="AG263" t="str" cm="1">
        <f t="array" ref="AG263">IF(AG262&lt;120, 12*jumpTime() +AG262, "")</f>
        <v/>
      </c>
      <c r="AH263" t="str" cm="1">
        <f t="array" ref="AH263">IF(AH262&lt;120, 12*jumpTime() +AH262, "")</f>
        <v/>
      </c>
      <c r="AI263" t="str" cm="1">
        <f t="array" ref="AI263">IF(AI262&lt;120, 12*jumpTime() +AI262, "")</f>
        <v/>
      </c>
      <c r="AJ263" t="str" cm="1">
        <f t="array" ref="AJ263">IF(AJ262&lt;120, 12*jumpTime() +AJ262, "")</f>
        <v/>
      </c>
      <c r="AK263" t="str" cm="1">
        <f t="array" ref="AK263">IF(AK262&lt;120, 12*jumpTime() +AK262, "")</f>
        <v/>
      </c>
      <c r="AL263" t="str" cm="1">
        <f t="array" ref="AL263">IF(AL262&lt;120, 12*jumpTime() +AL262, "")</f>
        <v/>
      </c>
      <c r="AM263" t="str" cm="1">
        <f t="array" ref="AM263">IF(AM262&lt;120, 12*jumpTime() +AM262, "")</f>
        <v/>
      </c>
      <c r="AN263" t="str" cm="1">
        <f t="array" ref="AN263">IF(AN262&lt;120, 12*jumpTime() +AN262, "")</f>
        <v/>
      </c>
      <c r="AO263" t="str" cm="1">
        <f t="array" ref="AO263">IF(AO262&lt;120, 12*jumpTime() +AO262, "")</f>
        <v/>
      </c>
      <c r="AP263" t="str" cm="1">
        <f t="array" ref="AP263">IF(AP262&lt;120, 12*jumpTime() +AP262, "")</f>
        <v/>
      </c>
      <c r="AQ263" t="str" cm="1">
        <f t="array" ref="AQ263">IF(AQ262&lt;120, 12*jumpTime() +AQ262, "")</f>
        <v/>
      </c>
      <c r="AR263" t="str" cm="1">
        <f t="array" ref="AR263">IF(AR262&lt;120, 12*jumpTime() +AR262, "")</f>
        <v/>
      </c>
      <c r="AS263" t="str" cm="1">
        <f t="array" ref="AS263">IF(AS262&lt;120, 12*jumpTime() +AS262, "")</f>
        <v/>
      </c>
      <c r="AT263" t="str" cm="1">
        <f t="array" ref="AT263">IF(AT262&lt;120, 12*jumpTime() +AT262, "")</f>
        <v/>
      </c>
      <c r="AU263" t="str" cm="1">
        <f t="array" ref="AU263">IF(AU262&lt;120, 12*jumpTime() +AU262, "")</f>
        <v/>
      </c>
      <c r="AV263" t="str" cm="1">
        <f t="array" ref="AV263">IF(AV262&lt;120, 12*jumpTime() +AV262, "")</f>
        <v/>
      </c>
      <c r="AW263" t="str" cm="1">
        <f t="array" ref="AW263">IF(AW262&lt;120, 12*jumpTime() +AW262, "")</f>
        <v/>
      </c>
      <c r="AX263" t="str" cm="1">
        <f t="array" ref="AX263">IF(AX262&lt;120, 12*jumpTime() +AX262, "")</f>
        <v/>
      </c>
      <c r="AY263" t="str" cm="1">
        <f t="array" ref="AY263">IF(AY262&lt;120, 12*jumpTime() +AY262, "")</f>
        <v/>
      </c>
      <c r="AZ263" t="str" cm="1">
        <f t="array" ref="AZ263">IF(AZ262&lt;120, 12*jumpTime() +AZ262, "")</f>
        <v/>
      </c>
      <c r="BA263" t="str" cm="1">
        <f t="array" ref="BA263">IF(BA262&lt;120, 12*jumpTime() +BA262, "")</f>
        <v/>
      </c>
      <c r="BB263" t="str" cm="1">
        <f t="array" ref="BB263">IF(BB262&lt;120, 12*jumpTime() +BB262, "")</f>
        <v/>
      </c>
      <c r="BC263" t="str" cm="1">
        <f t="array" ref="BC263">IF(BC262&lt;120, 12*jumpTime() +BC262, "")</f>
        <v/>
      </c>
      <c r="BD263" t="str" cm="1">
        <f t="array" ref="BD263">IF(BD262&lt;120, 12*jumpTime() +BD262, "")</f>
        <v/>
      </c>
      <c r="BE263" t="str" cm="1">
        <f t="array" ref="BE263">IF(BE262&lt;120, 12*jumpTime() +BE262, "")</f>
        <v/>
      </c>
      <c r="BF263" t="str" cm="1">
        <f t="array" ref="BF263">IF(BF262&lt;120, 12*jumpTime() +BF262, "")</f>
        <v/>
      </c>
      <c r="BG263" t="str" cm="1">
        <f t="array" ref="BG263">IF(BG262&lt;120, 12*jumpTime() +BG262, "")</f>
        <v/>
      </c>
      <c r="BH263" t="str" cm="1">
        <f t="array" ref="BH263">IF(BH262&lt;120, 12*jumpTime() +BH262, "")</f>
        <v/>
      </c>
      <c r="BI263" t="str" cm="1">
        <f t="array" ref="BI263">IF(BI262&lt;120, 12*jumpTime() +BI262, "")</f>
        <v/>
      </c>
      <c r="BJ263" t="str" cm="1">
        <f t="array" ref="BJ263">IF(BJ262&lt;120, 12*jumpTime() +BJ262, "")</f>
        <v/>
      </c>
      <c r="BK263" t="str" cm="1">
        <f t="array" ref="BK263">IF(BK262&lt;120, 12*jumpTime() +BK262, "")</f>
        <v/>
      </c>
      <c r="BL263" t="str" cm="1">
        <f t="array" ref="BL263">IF(BL262&lt;120, 12*jumpTime() +BL262, "")</f>
        <v/>
      </c>
      <c r="BM263" t="str" cm="1">
        <f t="array" ref="BM263">IF(BM262&lt;120, 12*jumpTime() +BM262, "")</f>
        <v/>
      </c>
      <c r="BN263" t="str" cm="1">
        <f t="array" ref="BN263">IF(BN262&lt;120, 12*jumpTime() +BN262, "")</f>
        <v/>
      </c>
      <c r="BO263" t="str" cm="1">
        <f t="array" ref="BO263">IF(BO262&lt;120, 12*jumpTime() +BO262, "")</f>
        <v/>
      </c>
      <c r="BP263" t="str" cm="1">
        <f t="array" ref="BP263">IF(BP262&lt;120, 12*jumpTime() +BP262, "")</f>
        <v/>
      </c>
      <c r="BQ263" t="str" cm="1">
        <f t="array" ref="BQ263">IF(BQ262&lt;120, 12*jumpTime() +BQ262, "")</f>
        <v/>
      </c>
      <c r="BR263" t="str" cm="1">
        <f t="array" ref="BR263">IF(BR262&lt;120, 12*jumpTime() +BR262, "")</f>
        <v/>
      </c>
      <c r="BS263" t="str" cm="1">
        <f t="array" ref="BS263">IF(BS262&lt;120, 12*jumpTime() +BS262, "")</f>
        <v/>
      </c>
      <c r="BT263" t="str" cm="1">
        <f t="array" ref="BT263">IF(BT262&lt;120, 12*jumpTime() +BT262, "")</f>
        <v/>
      </c>
      <c r="BU263" t="str" cm="1">
        <f t="array" ref="BU263">IF(BU262&lt;120, 12*jumpTime() +BU262, "")</f>
        <v/>
      </c>
      <c r="BV263" t="str" cm="1">
        <f t="array" ref="BV263">IF(BV262&lt;120, 12*jumpTime() +BV262, "")</f>
        <v/>
      </c>
      <c r="BW263" t="str" cm="1">
        <f t="array" ref="BW263">IF(BW262&lt;120, 12*jumpTime() +BW262, "")</f>
        <v/>
      </c>
      <c r="BX263" t="str" cm="1">
        <f t="array" ref="BX263">IF(BX262&lt;120, 12*jumpTime() +BX262, "")</f>
        <v/>
      </c>
      <c r="BY263" t="str" cm="1">
        <f t="array" ref="BY263">IF(BY262&lt;120, 12*jumpTime() +BY262, "")</f>
        <v/>
      </c>
      <c r="BZ263" t="str" cm="1">
        <f t="array" ref="BZ263">IF(BZ262&lt;120, 12*jumpTime() +BZ262, "")</f>
        <v/>
      </c>
      <c r="CA263" t="str" cm="1">
        <f t="array" ref="CA263">IF(CA262&lt;120, 12*jumpTime() +CA262, "")</f>
        <v/>
      </c>
      <c r="CB263" t="str" cm="1">
        <f t="array" ref="CB263">IF(CB262&lt;120, 12*jumpTime() +CB262, "")</f>
        <v/>
      </c>
      <c r="CC263" t="str" cm="1">
        <f t="array" ref="CC263">IF(CC262&lt;120, 12*jumpTime() +CC262, "")</f>
        <v/>
      </c>
      <c r="CD263" t="str" cm="1">
        <f t="array" ref="CD263">IF(CD262&lt;120, 12*jumpTime() +CD262, "")</f>
        <v/>
      </c>
      <c r="CE263" t="str" cm="1">
        <f t="array" ref="CE263">IF(CE262&lt;120, 12*jumpTime() +CE262, "")</f>
        <v/>
      </c>
      <c r="CF263" t="str" cm="1">
        <f t="array" ref="CF263">IF(CF262&lt;120, 12*jumpTime() +CF262, "")</f>
        <v/>
      </c>
      <c r="CG263" t="str" cm="1">
        <f t="array" ref="CG263">IF(CG262&lt;120, 12*jumpTime() +CG262, "")</f>
        <v/>
      </c>
      <c r="CH263" t="str" cm="1">
        <f t="array" ref="CH263">IF(CH262&lt;120, 12*jumpTime() +CH262, "")</f>
        <v/>
      </c>
      <c r="CI263" t="str" cm="1">
        <f t="array" ref="CI263">IF(CI262&lt;120, 12*jumpTime() +CI262, "")</f>
        <v/>
      </c>
      <c r="CJ263" t="str" cm="1">
        <f t="array" ref="CJ263">IF(CJ262&lt;120, 12*jumpTime() +CJ262, "")</f>
        <v/>
      </c>
      <c r="CK263" t="str" cm="1">
        <f t="array" ref="CK263">IF(CK262&lt;120, 12*jumpTime() +CK262, "")</f>
        <v/>
      </c>
      <c r="CL263" t="str" cm="1">
        <f t="array" ref="CL263">IF(CL262&lt;120, 12*jumpTime() +CL262, "")</f>
        <v/>
      </c>
      <c r="CM263" t="str" cm="1">
        <f t="array" ref="CM263">IF(CM262&lt;120, 12*jumpTime() +CM262, "")</f>
        <v/>
      </c>
      <c r="CN263" t="str" cm="1">
        <f t="array" ref="CN263">IF(CN262&lt;120, 12*jumpTime() +CN262, "")</f>
        <v/>
      </c>
      <c r="CO263" t="str" cm="1">
        <f t="array" ref="CO263">IF(CO262&lt;120, 12*jumpTime() +CO262, "")</f>
        <v/>
      </c>
      <c r="CP263" t="str" cm="1">
        <f t="array" ref="CP263">IF(CP262&lt;120, 12*jumpTime() +CP262, "")</f>
        <v/>
      </c>
      <c r="CQ263" t="str" cm="1">
        <f t="array" ref="CQ263">IF(CQ262&lt;120, 12*jumpTime() +CQ262, "")</f>
        <v/>
      </c>
      <c r="CR263" t="str" cm="1">
        <f t="array" ref="CR263">IF(CR262&lt;120, 12*jumpTime() +CR262, "")</f>
        <v/>
      </c>
      <c r="CS263" t="str" cm="1">
        <f t="array" ref="CS263">IF(CS262&lt;120, 12*jumpTime() +CS262, "")</f>
        <v/>
      </c>
      <c r="CT263" t="str" cm="1">
        <f t="array" ref="CT263">IF(CT262&lt;120, 12*jumpTime() +CT262, "")</f>
        <v/>
      </c>
      <c r="CU263" t="str" cm="1">
        <f t="array" ref="CU263">IF(CU262&lt;120, 12*jumpTime() +CU262, "")</f>
        <v/>
      </c>
      <c r="CV263" t="str" cm="1">
        <f t="array" ref="CV263">IF(CV262&lt;120, 12*jumpTime() +CV262, "")</f>
        <v/>
      </c>
      <c r="CW263" t="str" cm="1">
        <f t="array" ref="CW263">IF(CW262&lt;120, 12*jumpTime() +CW262, "")</f>
        <v/>
      </c>
      <c r="CX263" t="str" cm="1">
        <f t="array" ref="CX263">IF(CX262&lt;120, 12*jumpTime() +CX262, "")</f>
        <v/>
      </c>
      <c r="CY263" t="str" cm="1">
        <f t="array" ref="CY263">IF(CY262&lt;120, 12*jumpTime() +CY262, "")</f>
        <v/>
      </c>
      <c r="CZ263" t="str" cm="1">
        <f t="array" ref="CZ263">IF(CZ262&lt;120, 12*jumpTime() +CZ262, "")</f>
        <v/>
      </c>
    </row>
    <row r="264" spans="4:104" x14ac:dyDescent="0.25">
      <c r="D264">
        <v>18</v>
      </c>
      <c r="E264" t="str" cm="1">
        <f t="array" ref="E264">IF(E263&lt;120, 12*jumpTime() +E263, "")</f>
        <v/>
      </c>
      <c r="F264" t="str" cm="1">
        <f t="array" ref="F264">IF(F263&lt;120, 12*jumpTime() +F263, "")</f>
        <v/>
      </c>
      <c r="G264" t="str" cm="1">
        <f t="array" ref="G264">IF(G263&lt;120, 12*jumpTime() +G263, "")</f>
        <v/>
      </c>
      <c r="H264" t="str" cm="1">
        <f t="array" ref="H264">IF(H263&lt;120, 12*jumpTime() +H263, "")</f>
        <v/>
      </c>
      <c r="I264" t="str" cm="1">
        <f t="array" ref="I264">IF(I263&lt;120, 12*jumpTime() +I263, "")</f>
        <v/>
      </c>
      <c r="J264" t="str" cm="1">
        <f t="array" ref="J264">IF(J263&lt;120, 12*jumpTime() +J263, "")</f>
        <v/>
      </c>
      <c r="K264" t="str" cm="1">
        <f t="array" ref="K264">IF(K263&lt;120, 12*jumpTime() +K263, "")</f>
        <v/>
      </c>
      <c r="L264" t="str" cm="1">
        <f t="array" ref="L264">IF(L263&lt;120, 12*jumpTime() +L263, "")</f>
        <v/>
      </c>
      <c r="M264" t="str" cm="1">
        <f t="array" ref="M264">IF(M263&lt;120, 12*jumpTime() +M263, "")</f>
        <v/>
      </c>
      <c r="N264" t="str" cm="1">
        <f t="array" ref="N264">IF(N263&lt;120, 12*jumpTime() +N263, "")</f>
        <v/>
      </c>
      <c r="O264" t="str" cm="1">
        <f t="array" ref="O264">IF(O263&lt;120, 12*jumpTime() +O263, "")</f>
        <v/>
      </c>
      <c r="P264" t="str" cm="1">
        <f t="array" ref="P264">IF(P263&lt;120, 12*jumpTime() +P263, "")</f>
        <v/>
      </c>
      <c r="Q264" t="str" cm="1">
        <f t="array" ref="Q264">IF(Q263&lt;120, 12*jumpTime() +Q263, "")</f>
        <v/>
      </c>
      <c r="R264" t="str" cm="1">
        <f t="array" ref="R264">IF(R263&lt;120, 12*jumpTime() +R263, "")</f>
        <v/>
      </c>
      <c r="S264" t="str" cm="1">
        <f t="array" ref="S264">IF(S263&lt;120, 12*jumpTime() +S263, "")</f>
        <v/>
      </c>
      <c r="T264" t="str" cm="1">
        <f t="array" ref="T264">IF(T263&lt;120, 12*jumpTime() +T263, "")</f>
        <v/>
      </c>
      <c r="U264" t="str" cm="1">
        <f t="array" ref="U264">IF(U263&lt;120, 12*jumpTime() +U263, "")</f>
        <v/>
      </c>
      <c r="V264" t="str" cm="1">
        <f t="array" ref="V264">IF(V263&lt;120, 12*jumpTime() +V263, "")</f>
        <v/>
      </c>
      <c r="W264" t="str" cm="1">
        <f t="array" ref="W264">IF(W263&lt;120, 12*jumpTime() +W263, "")</f>
        <v/>
      </c>
      <c r="X264" t="str" cm="1">
        <f t="array" ref="X264">IF(X263&lt;120, 12*jumpTime() +X263, "")</f>
        <v/>
      </c>
      <c r="Y264" t="str" cm="1">
        <f t="array" ref="Y264">IF(Y263&lt;120, 12*jumpTime() +Y263, "")</f>
        <v/>
      </c>
      <c r="Z264" t="str" cm="1">
        <f t="array" ref="Z264">IF(Z263&lt;120, 12*jumpTime() +Z263, "")</f>
        <v/>
      </c>
      <c r="AA264" t="str" cm="1">
        <f t="array" ref="AA264">IF(AA263&lt;120, 12*jumpTime() +AA263, "")</f>
        <v/>
      </c>
      <c r="AB264" t="str" cm="1">
        <f t="array" ref="AB264">IF(AB263&lt;120, 12*jumpTime() +AB263, "")</f>
        <v/>
      </c>
      <c r="AC264" t="str" cm="1">
        <f t="array" ref="AC264">IF(AC263&lt;120, 12*jumpTime() +AC263, "")</f>
        <v/>
      </c>
      <c r="AD264" t="str" cm="1">
        <f t="array" ref="AD264">IF(AD263&lt;120, 12*jumpTime() +AD263, "")</f>
        <v/>
      </c>
      <c r="AE264" t="str" cm="1">
        <f t="array" ref="AE264">IF(AE263&lt;120, 12*jumpTime() +AE263, "")</f>
        <v/>
      </c>
      <c r="AF264" t="str" cm="1">
        <f t="array" ref="AF264">IF(AF263&lt;120, 12*jumpTime() +AF263, "")</f>
        <v/>
      </c>
      <c r="AG264" t="str" cm="1">
        <f t="array" ref="AG264">IF(AG263&lt;120, 12*jumpTime() +AG263, "")</f>
        <v/>
      </c>
      <c r="AH264" t="str" cm="1">
        <f t="array" ref="AH264">IF(AH263&lt;120, 12*jumpTime() +AH263, "")</f>
        <v/>
      </c>
      <c r="AI264" t="str" cm="1">
        <f t="array" ref="AI264">IF(AI263&lt;120, 12*jumpTime() +AI263, "")</f>
        <v/>
      </c>
      <c r="AJ264" t="str" cm="1">
        <f t="array" ref="AJ264">IF(AJ263&lt;120, 12*jumpTime() +AJ263, "")</f>
        <v/>
      </c>
      <c r="AK264" t="str" cm="1">
        <f t="array" ref="AK264">IF(AK263&lt;120, 12*jumpTime() +AK263, "")</f>
        <v/>
      </c>
      <c r="AL264" t="str" cm="1">
        <f t="array" ref="AL264">IF(AL263&lt;120, 12*jumpTime() +AL263, "")</f>
        <v/>
      </c>
      <c r="AM264" t="str" cm="1">
        <f t="array" ref="AM264">IF(AM263&lt;120, 12*jumpTime() +AM263, "")</f>
        <v/>
      </c>
      <c r="AN264" t="str" cm="1">
        <f t="array" ref="AN264">IF(AN263&lt;120, 12*jumpTime() +AN263, "")</f>
        <v/>
      </c>
      <c r="AO264" t="str" cm="1">
        <f t="array" ref="AO264">IF(AO263&lt;120, 12*jumpTime() +AO263, "")</f>
        <v/>
      </c>
      <c r="AP264" t="str" cm="1">
        <f t="array" ref="AP264">IF(AP263&lt;120, 12*jumpTime() +AP263, "")</f>
        <v/>
      </c>
      <c r="AQ264" t="str" cm="1">
        <f t="array" ref="AQ264">IF(AQ263&lt;120, 12*jumpTime() +AQ263, "")</f>
        <v/>
      </c>
      <c r="AR264" t="str" cm="1">
        <f t="array" ref="AR264">IF(AR263&lt;120, 12*jumpTime() +AR263, "")</f>
        <v/>
      </c>
      <c r="AS264" t="str" cm="1">
        <f t="array" ref="AS264">IF(AS263&lt;120, 12*jumpTime() +AS263, "")</f>
        <v/>
      </c>
      <c r="AT264" t="str" cm="1">
        <f t="array" ref="AT264">IF(AT263&lt;120, 12*jumpTime() +AT263, "")</f>
        <v/>
      </c>
      <c r="AU264" t="str" cm="1">
        <f t="array" ref="AU264">IF(AU263&lt;120, 12*jumpTime() +AU263, "")</f>
        <v/>
      </c>
      <c r="AV264" t="str" cm="1">
        <f t="array" ref="AV264">IF(AV263&lt;120, 12*jumpTime() +AV263, "")</f>
        <v/>
      </c>
      <c r="AW264" t="str" cm="1">
        <f t="array" ref="AW264">IF(AW263&lt;120, 12*jumpTime() +AW263, "")</f>
        <v/>
      </c>
      <c r="AX264" t="str" cm="1">
        <f t="array" ref="AX264">IF(AX263&lt;120, 12*jumpTime() +AX263, "")</f>
        <v/>
      </c>
      <c r="AY264" t="str" cm="1">
        <f t="array" ref="AY264">IF(AY263&lt;120, 12*jumpTime() +AY263, "")</f>
        <v/>
      </c>
      <c r="AZ264" t="str" cm="1">
        <f t="array" ref="AZ264">IF(AZ263&lt;120, 12*jumpTime() +AZ263, "")</f>
        <v/>
      </c>
      <c r="BA264" t="str" cm="1">
        <f t="array" ref="BA264">IF(BA263&lt;120, 12*jumpTime() +BA263, "")</f>
        <v/>
      </c>
      <c r="BB264" t="str" cm="1">
        <f t="array" ref="BB264">IF(BB263&lt;120, 12*jumpTime() +BB263, "")</f>
        <v/>
      </c>
      <c r="BC264" t="str" cm="1">
        <f t="array" ref="BC264">IF(BC263&lt;120, 12*jumpTime() +BC263, "")</f>
        <v/>
      </c>
      <c r="BD264" t="str" cm="1">
        <f t="array" ref="BD264">IF(BD263&lt;120, 12*jumpTime() +BD263, "")</f>
        <v/>
      </c>
      <c r="BE264" t="str" cm="1">
        <f t="array" ref="BE264">IF(BE263&lt;120, 12*jumpTime() +BE263, "")</f>
        <v/>
      </c>
      <c r="BF264" t="str" cm="1">
        <f t="array" ref="BF264">IF(BF263&lt;120, 12*jumpTime() +BF263, "")</f>
        <v/>
      </c>
      <c r="BG264" t="str" cm="1">
        <f t="array" ref="BG264">IF(BG263&lt;120, 12*jumpTime() +BG263, "")</f>
        <v/>
      </c>
      <c r="BH264" t="str" cm="1">
        <f t="array" ref="BH264">IF(BH263&lt;120, 12*jumpTime() +BH263, "")</f>
        <v/>
      </c>
      <c r="BI264" t="str" cm="1">
        <f t="array" ref="BI264">IF(BI263&lt;120, 12*jumpTime() +BI263, "")</f>
        <v/>
      </c>
      <c r="BJ264" t="str" cm="1">
        <f t="array" ref="BJ264">IF(BJ263&lt;120, 12*jumpTime() +BJ263, "")</f>
        <v/>
      </c>
      <c r="BK264" t="str" cm="1">
        <f t="array" ref="BK264">IF(BK263&lt;120, 12*jumpTime() +BK263, "")</f>
        <v/>
      </c>
      <c r="BL264" t="str" cm="1">
        <f t="array" ref="BL264">IF(BL263&lt;120, 12*jumpTime() +BL263, "")</f>
        <v/>
      </c>
      <c r="BM264" t="str" cm="1">
        <f t="array" ref="BM264">IF(BM263&lt;120, 12*jumpTime() +BM263, "")</f>
        <v/>
      </c>
      <c r="BN264" t="str" cm="1">
        <f t="array" ref="BN264">IF(BN263&lt;120, 12*jumpTime() +BN263, "")</f>
        <v/>
      </c>
      <c r="BO264" t="str" cm="1">
        <f t="array" ref="BO264">IF(BO263&lt;120, 12*jumpTime() +BO263, "")</f>
        <v/>
      </c>
      <c r="BP264" t="str" cm="1">
        <f t="array" ref="BP264">IF(BP263&lt;120, 12*jumpTime() +BP263, "")</f>
        <v/>
      </c>
      <c r="BQ264" t="str" cm="1">
        <f t="array" ref="BQ264">IF(BQ263&lt;120, 12*jumpTime() +BQ263, "")</f>
        <v/>
      </c>
      <c r="BR264" t="str" cm="1">
        <f t="array" ref="BR264">IF(BR263&lt;120, 12*jumpTime() +BR263, "")</f>
        <v/>
      </c>
      <c r="BS264" t="str" cm="1">
        <f t="array" ref="BS264">IF(BS263&lt;120, 12*jumpTime() +BS263, "")</f>
        <v/>
      </c>
      <c r="BT264" t="str" cm="1">
        <f t="array" ref="BT264">IF(BT263&lt;120, 12*jumpTime() +BT263, "")</f>
        <v/>
      </c>
      <c r="BU264" t="str" cm="1">
        <f t="array" ref="BU264">IF(BU263&lt;120, 12*jumpTime() +BU263, "")</f>
        <v/>
      </c>
      <c r="BV264" t="str" cm="1">
        <f t="array" ref="BV264">IF(BV263&lt;120, 12*jumpTime() +BV263, "")</f>
        <v/>
      </c>
      <c r="BW264" t="str" cm="1">
        <f t="array" ref="BW264">IF(BW263&lt;120, 12*jumpTime() +BW263, "")</f>
        <v/>
      </c>
      <c r="BX264" t="str" cm="1">
        <f t="array" ref="BX264">IF(BX263&lt;120, 12*jumpTime() +BX263, "")</f>
        <v/>
      </c>
      <c r="BY264" t="str" cm="1">
        <f t="array" ref="BY264">IF(BY263&lt;120, 12*jumpTime() +BY263, "")</f>
        <v/>
      </c>
      <c r="BZ264" t="str" cm="1">
        <f t="array" ref="BZ264">IF(BZ263&lt;120, 12*jumpTime() +BZ263, "")</f>
        <v/>
      </c>
      <c r="CA264" t="str" cm="1">
        <f t="array" ref="CA264">IF(CA263&lt;120, 12*jumpTime() +CA263, "")</f>
        <v/>
      </c>
      <c r="CB264" t="str" cm="1">
        <f t="array" ref="CB264">IF(CB263&lt;120, 12*jumpTime() +CB263, "")</f>
        <v/>
      </c>
      <c r="CC264" t="str" cm="1">
        <f t="array" ref="CC264">IF(CC263&lt;120, 12*jumpTime() +CC263, "")</f>
        <v/>
      </c>
      <c r="CD264" t="str" cm="1">
        <f t="array" ref="CD264">IF(CD263&lt;120, 12*jumpTime() +CD263, "")</f>
        <v/>
      </c>
      <c r="CE264" t="str" cm="1">
        <f t="array" ref="CE264">IF(CE263&lt;120, 12*jumpTime() +CE263, "")</f>
        <v/>
      </c>
      <c r="CF264" t="str" cm="1">
        <f t="array" ref="CF264">IF(CF263&lt;120, 12*jumpTime() +CF263, "")</f>
        <v/>
      </c>
      <c r="CG264" t="str" cm="1">
        <f t="array" ref="CG264">IF(CG263&lt;120, 12*jumpTime() +CG263, "")</f>
        <v/>
      </c>
      <c r="CH264" t="str" cm="1">
        <f t="array" ref="CH264">IF(CH263&lt;120, 12*jumpTime() +CH263, "")</f>
        <v/>
      </c>
      <c r="CI264" t="str" cm="1">
        <f t="array" ref="CI264">IF(CI263&lt;120, 12*jumpTime() +CI263, "")</f>
        <v/>
      </c>
      <c r="CJ264" t="str" cm="1">
        <f t="array" ref="CJ264">IF(CJ263&lt;120, 12*jumpTime() +CJ263, "")</f>
        <v/>
      </c>
      <c r="CK264" t="str" cm="1">
        <f t="array" ref="CK264">IF(CK263&lt;120, 12*jumpTime() +CK263, "")</f>
        <v/>
      </c>
      <c r="CL264" t="str" cm="1">
        <f t="array" ref="CL264">IF(CL263&lt;120, 12*jumpTime() +CL263, "")</f>
        <v/>
      </c>
      <c r="CM264" t="str" cm="1">
        <f t="array" ref="CM264">IF(CM263&lt;120, 12*jumpTime() +CM263, "")</f>
        <v/>
      </c>
      <c r="CN264" t="str" cm="1">
        <f t="array" ref="CN264">IF(CN263&lt;120, 12*jumpTime() +CN263, "")</f>
        <v/>
      </c>
      <c r="CO264" t="str" cm="1">
        <f t="array" ref="CO264">IF(CO263&lt;120, 12*jumpTime() +CO263, "")</f>
        <v/>
      </c>
      <c r="CP264" t="str" cm="1">
        <f t="array" ref="CP264">IF(CP263&lt;120, 12*jumpTime() +CP263, "")</f>
        <v/>
      </c>
      <c r="CQ264" t="str" cm="1">
        <f t="array" ref="CQ264">IF(CQ263&lt;120, 12*jumpTime() +CQ263, "")</f>
        <v/>
      </c>
      <c r="CR264" t="str" cm="1">
        <f t="array" ref="CR264">IF(CR263&lt;120, 12*jumpTime() +CR263, "")</f>
        <v/>
      </c>
      <c r="CS264" t="str" cm="1">
        <f t="array" ref="CS264">IF(CS263&lt;120, 12*jumpTime() +CS263, "")</f>
        <v/>
      </c>
      <c r="CT264" t="str" cm="1">
        <f t="array" ref="CT264">IF(CT263&lt;120, 12*jumpTime() +CT263, "")</f>
        <v/>
      </c>
      <c r="CU264" t="str" cm="1">
        <f t="array" ref="CU264">IF(CU263&lt;120, 12*jumpTime() +CU263, "")</f>
        <v/>
      </c>
      <c r="CV264" t="str" cm="1">
        <f t="array" ref="CV264">IF(CV263&lt;120, 12*jumpTime() +CV263, "")</f>
        <v/>
      </c>
      <c r="CW264" t="str" cm="1">
        <f t="array" ref="CW264">IF(CW263&lt;120, 12*jumpTime() +CW263, "")</f>
        <v/>
      </c>
      <c r="CX264" t="str" cm="1">
        <f t="array" ref="CX264">IF(CX263&lt;120, 12*jumpTime() +CX263, "")</f>
        <v/>
      </c>
      <c r="CY264" t="str" cm="1">
        <f t="array" ref="CY264">IF(CY263&lt;120, 12*jumpTime() +CY263, "")</f>
        <v/>
      </c>
      <c r="CZ264" t="str" cm="1">
        <f t="array" ref="CZ264">IF(CZ263&lt;120, 12*jumpTime() +CZ263, "")</f>
        <v/>
      </c>
    </row>
    <row r="265" spans="4:104" x14ac:dyDescent="0.25">
      <c r="D265">
        <v>19</v>
      </c>
      <c r="E265" t="str" cm="1">
        <f t="array" ref="E265">IF(E264&lt;120, 12*jumpTime() +E264, "")</f>
        <v/>
      </c>
      <c r="F265" t="str" cm="1">
        <f t="array" ref="F265">IF(F264&lt;120, 12*jumpTime() +F264, "")</f>
        <v/>
      </c>
      <c r="G265" t="str" cm="1">
        <f t="array" ref="G265">IF(G264&lt;120, 12*jumpTime() +G264, "")</f>
        <v/>
      </c>
      <c r="H265" t="str" cm="1">
        <f t="array" ref="H265">IF(H264&lt;120, 12*jumpTime() +H264, "")</f>
        <v/>
      </c>
      <c r="I265" t="str" cm="1">
        <f t="array" ref="I265">IF(I264&lt;120, 12*jumpTime() +I264, "")</f>
        <v/>
      </c>
      <c r="J265" t="str" cm="1">
        <f t="array" ref="J265">IF(J264&lt;120, 12*jumpTime() +J264, "")</f>
        <v/>
      </c>
      <c r="K265" t="str" cm="1">
        <f t="array" ref="K265">IF(K264&lt;120, 12*jumpTime() +K264, "")</f>
        <v/>
      </c>
      <c r="L265" t="str" cm="1">
        <f t="array" ref="L265">IF(L264&lt;120, 12*jumpTime() +L264, "")</f>
        <v/>
      </c>
      <c r="M265" t="str" cm="1">
        <f t="array" ref="M265">IF(M264&lt;120, 12*jumpTime() +M264, "")</f>
        <v/>
      </c>
      <c r="N265" t="str" cm="1">
        <f t="array" ref="N265">IF(N264&lt;120, 12*jumpTime() +N264, "")</f>
        <v/>
      </c>
      <c r="O265" t="str" cm="1">
        <f t="array" ref="O265">IF(O264&lt;120, 12*jumpTime() +O264, "")</f>
        <v/>
      </c>
      <c r="P265" t="str" cm="1">
        <f t="array" ref="P265">IF(P264&lt;120, 12*jumpTime() +P264, "")</f>
        <v/>
      </c>
      <c r="Q265" t="str" cm="1">
        <f t="array" ref="Q265">IF(Q264&lt;120, 12*jumpTime() +Q264, "")</f>
        <v/>
      </c>
      <c r="R265" t="str" cm="1">
        <f t="array" ref="R265">IF(R264&lt;120, 12*jumpTime() +R264, "")</f>
        <v/>
      </c>
      <c r="S265" t="str" cm="1">
        <f t="array" ref="S265">IF(S264&lt;120, 12*jumpTime() +S264, "")</f>
        <v/>
      </c>
      <c r="T265" t="str" cm="1">
        <f t="array" ref="T265">IF(T264&lt;120, 12*jumpTime() +T264, "")</f>
        <v/>
      </c>
      <c r="U265" t="str" cm="1">
        <f t="array" ref="U265">IF(U264&lt;120, 12*jumpTime() +U264, "")</f>
        <v/>
      </c>
      <c r="V265" t="str" cm="1">
        <f t="array" ref="V265">IF(V264&lt;120, 12*jumpTime() +V264, "")</f>
        <v/>
      </c>
      <c r="W265" t="str" cm="1">
        <f t="array" ref="W265">IF(W264&lt;120, 12*jumpTime() +W264, "")</f>
        <v/>
      </c>
      <c r="X265" t="str" cm="1">
        <f t="array" ref="X265">IF(X264&lt;120, 12*jumpTime() +X264, "")</f>
        <v/>
      </c>
      <c r="Y265" t="str" cm="1">
        <f t="array" ref="Y265">IF(Y264&lt;120, 12*jumpTime() +Y264, "")</f>
        <v/>
      </c>
      <c r="Z265" t="str" cm="1">
        <f t="array" ref="Z265">IF(Z264&lt;120, 12*jumpTime() +Z264, "")</f>
        <v/>
      </c>
      <c r="AA265" t="str" cm="1">
        <f t="array" ref="AA265">IF(AA264&lt;120, 12*jumpTime() +AA264, "")</f>
        <v/>
      </c>
      <c r="AB265" t="str" cm="1">
        <f t="array" ref="AB265">IF(AB264&lt;120, 12*jumpTime() +AB264, "")</f>
        <v/>
      </c>
      <c r="AC265" t="str" cm="1">
        <f t="array" ref="AC265">IF(AC264&lt;120, 12*jumpTime() +AC264, "")</f>
        <v/>
      </c>
      <c r="AD265" t="str" cm="1">
        <f t="array" ref="AD265">IF(AD264&lt;120, 12*jumpTime() +AD264, "")</f>
        <v/>
      </c>
      <c r="AE265" t="str" cm="1">
        <f t="array" ref="AE265">IF(AE264&lt;120, 12*jumpTime() +AE264, "")</f>
        <v/>
      </c>
      <c r="AF265" t="str" cm="1">
        <f t="array" ref="AF265">IF(AF264&lt;120, 12*jumpTime() +AF264, "")</f>
        <v/>
      </c>
      <c r="AG265" t="str" cm="1">
        <f t="array" ref="AG265">IF(AG264&lt;120, 12*jumpTime() +AG264, "")</f>
        <v/>
      </c>
      <c r="AH265" t="str" cm="1">
        <f t="array" ref="AH265">IF(AH264&lt;120, 12*jumpTime() +AH264, "")</f>
        <v/>
      </c>
      <c r="AI265" t="str" cm="1">
        <f t="array" ref="AI265">IF(AI264&lt;120, 12*jumpTime() +AI264, "")</f>
        <v/>
      </c>
      <c r="AJ265" t="str" cm="1">
        <f t="array" ref="AJ265">IF(AJ264&lt;120, 12*jumpTime() +AJ264, "")</f>
        <v/>
      </c>
      <c r="AK265" t="str" cm="1">
        <f t="array" ref="AK265">IF(AK264&lt;120, 12*jumpTime() +AK264, "")</f>
        <v/>
      </c>
      <c r="AL265" t="str" cm="1">
        <f t="array" ref="AL265">IF(AL264&lt;120, 12*jumpTime() +AL264, "")</f>
        <v/>
      </c>
      <c r="AM265" t="str" cm="1">
        <f t="array" ref="AM265">IF(AM264&lt;120, 12*jumpTime() +AM264, "")</f>
        <v/>
      </c>
      <c r="AN265" t="str" cm="1">
        <f t="array" ref="AN265">IF(AN264&lt;120, 12*jumpTime() +AN264, "")</f>
        <v/>
      </c>
      <c r="AO265" t="str" cm="1">
        <f t="array" ref="AO265">IF(AO264&lt;120, 12*jumpTime() +AO264, "")</f>
        <v/>
      </c>
      <c r="AP265" t="str" cm="1">
        <f t="array" ref="AP265">IF(AP264&lt;120, 12*jumpTime() +AP264, "")</f>
        <v/>
      </c>
      <c r="AQ265" t="str" cm="1">
        <f t="array" ref="AQ265">IF(AQ264&lt;120, 12*jumpTime() +AQ264, "")</f>
        <v/>
      </c>
      <c r="AR265" t="str" cm="1">
        <f t="array" ref="AR265">IF(AR264&lt;120, 12*jumpTime() +AR264, "")</f>
        <v/>
      </c>
      <c r="AS265" t="str" cm="1">
        <f t="array" ref="AS265">IF(AS264&lt;120, 12*jumpTime() +AS264, "")</f>
        <v/>
      </c>
      <c r="AT265" t="str" cm="1">
        <f t="array" ref="AT265">IF(AT264&lt;120, 12*jumpTime() +AT264, "")</f>
        <v/>
      </c>
      <c r="AU265" t="str" cm="1">
        <f t="array" ref="AU265">IF(AU264&lt;120, 12*jumpTime() +AU264, "")</f>
        <v/>
      </c>
      <c r="AV265" t="str" cm="1">
        <f t="array" ref="AV265">IF(AV264&lt;120, 12*jumpTime() +AV264, "")</f>
        <v/>
      </c>
      <c r="AW265" t="str" cm="1">
        <f t="array" ref="AW265">IF(AW264&lt;120, 12*jumpTime() +AW264, "")</f>
        <v/>
      </c>
      <c r="AX265" t="str" cm="1">
        <f t="array" ref="AX265">IF(AX264&lt;120, 12*jumpTime() +AX264, "")</f>
        <v/>
      </c>
      <c r="AY265" t="str" cm="1">
        <f t="array" ref="AY265">IF(AY264&lt;120, 12*jumpTime() +AY264, "")</f>
        <v/>
      </c>
      <c r="AZ265" t="str" cm="1">
        <f t="array" ref="AZ265">IF(AZ264&lt;120, 12*jumpTime() +AZ264, "")</f>
        <v/>
      </c>
      <c r="BA265" t="str" cm="1">
        <f t="array" ref="BA265">IF(BA264&lt;120, 12*jumpTime() +BA264, "")</f>
        <v/>
      </c>
      <c r="BB265" t="str" cm="1">
        <f t="array" ref="BB265">IF(BB264&lt;120, 12*jumpTime() +BB264, "")</f>
        <v/>
      </c>
      <c r="BC265" t="str" cm="1">
        <f t="array" ref="BC265">IF(BC264&lt;120, 12*jumpTime() +BC264, "")</f>
        <v/>
      </c>
      <c r="BD265" t="str" cm="1">
        <f t="array" ref="BD265">IF(BD264&lt;120, 12*jumpTime() +BD264, "")</f>
        <v/>
      </c>
      <c r="BE265" t="str" cm="1">
        <f t="array" ref="BE265">IF(BE264&lt;120, 12*jumpTime() +BE264, "")</f>
        <v/>
      </c>
      <c r="BF265" t="str" cm="1">
        <f t="array" ref="BF265">IF(BF264&lt;120, 12*jumpTime() +BF264, "")</f>
        <v/>
      </c>
      <c r="BG265" t="str" cm="1">
        <f t="array" ref="BG265">IF(BG264&lt;120, 12*jumpTime() +BG264, "")</f>
        <v/>
      </c>
      <c r="BH265" t="str" cm="1">
        <f t="array" ref="BH265">IF(BH264&lt;120, 12*jumpTime() +BH264, "")</f>
        <v/>
      </c>
      <c r="BI265" t="str" cm="1">
        <f t="array" ref="BI265">IF(BI264&lt;120, 12*jumpTime() +BI264, "")</f>
        <v/>
      </c>
      <c r="BJ265" t="str" cm="1">
        <f t="array" ref="BJ265">IF(BJ264&lt;120, 12*jumpTime() +BJ264, "")</f>
        <v/>
      </c>
      <c r="BK265" t="str" cm="1">
        <f t="array" ref="BK265">IF(BK264&lt;120, 12*jumpTime() +BK264, "")</f>
        <v/>
      </c>
      <c r="BL265" t="str" cm="1">
        <f t="array" ref="BL265">IF(BL264&lt;120, 12*jumpTime() +BL264, "")</f>
        <v/>
      </c>
      <c r="BM265" t="str" cm="1">
        <f t="array" ref="BM265">IF(BM264&lt;120, 12*jumpTime() +BM264, "")</f>
        <v/>
      </c>
      <c r="BN265" t="str" cm="1">
        <f t="array" ref="BN265">IF(BN264&lt;120, 12*jumpTime() +BN264, "")</f>
        <v/>
      </c>
      <c r="BO265" t="str" cm="1">
        <f t="array" ref="BO265">IF(BO264&lt;120, 12*jumpTime() +BO264, "")</f>
        <v/>
      </c>
      <c r="BP265" t="str" cm="1">
        <f t="array" ref="BP265">IF(BP264&lt;120, 12*jumpTime() +BP264, "")</f>
        <v/>
      </c>
      <c r="BQ265" t="str" cm="1">
        <f t="array" ref="BQ265">IF(BQ264&lt;120, 12*jumpTime() +BQ264, "")</f>
        <v/>
      </c>
      <c r="BR265" t="str" cm="1">
        <f t="array" ref="BR265">IF(BR264&lt;120, 12*jumpTime() +BR264, "")</f>
        <v/>
      </c>
      <c r="BS265" t="str" cm="1">
        <f t="array" ref="BS265">IF(BS264&lt;120, 12*jumpTime() +BS264, "")</f>
        <v/>
      </c>
      <c r="BT265" t="str" cm="1">
        <f t="array" ref="BT265">IF(BT264&lt;120, 12*jumpTime() +BT264, "")</f>
        <v/>
      </c>
      <c r="BU265" t="str" cm="1">
        <f t="array" ref="BU265">IF(BU264&lt;120, 12*jumpTime() +BU264, "")</f>
        <v/>
      </c>
      <c r="BV265" t="str" cm="1">
        <f t="array" ref="BV265">IF(BV264&lt;120, 12*jumpTime() +BV264, "")</f>
        <v/>
      </c>
      <c r="BW265" t="str" cm="1">
        <f t="array" ref="BW265">IF(BW264&lt;120, 12*jumpTime() +BW264, "")</f>
        <v/>
      </c>
      <c r="BX265" t="str" cm="1">
        <f t="array" ref="BX265">IF(BX264&lt;120, 12*jumpTime() +BX264, "")</f>
        <v/>
      </c>
      <c r="BY265" t="str" cm="1">
        <f t="array" ref="BY265">IF(BY264&lt;120, 12*jumpTime() +BY264, "")</f>
        <v/>
      </c>
      <c r="BZ265" t="str" cm="1">
        <f t="array" ref="BZ265">IF(BZ264&lt;120, 12*jumpTime() +BZ264, "")</f>
        <v/>
      </c>
      <c r="CA265" t="str" cm="1">
        <f t="array" ref="CA265">IF(CA264&lt;120, 12*jumpTime() +CA264, "")</f>
        <v/>
      </c>
      <c r="CB265" t="str" cm="1">
        <f t="array" ref="CB265">IF(CB264&lt;120, 12*jumpTime() +CB264, "")</f>
        <v/>
      </c>
      <c r="CC265" t="str" cm="1">
        <f t="array" ref="CC265">IF(CC264&lt;120, 12*jumpTime() +CC264, "")</f>
        <v/>
      </c>
      <c r="CD265" t="str" cm="1">
        <f t="array" ref="CD265">IF(CD264&lt;120, 12*jumpTime() +CD264, "")</f>
        <v/>
      </c>
      <c r="CE265" t="str" cm="1">
        <f t="array" ref="CE265">IF(CE264&lt;120, 12*jumpTime() +CE264, "")</f>
        <v/>
      </c>
      <c r="CF265" t="str" cm="1">
        <f t="array" ref="CF265">IF(CF264&lt;120, 12*jumpTime() +CF264, "")</f>
        <v/>
      </c>
      <c r="CG265" t="str" cm="1">
        <f t="array" ref="CG265">IF(CG264&lt;120, 12*jumpTime() +CG264, "")</f>
        <v/>
      </c>
      <c r="CH265" t="str" cm="1">
        <f t="array" ref="CH265">IF(CH264&lt;120, 12*jumpTime() +CH264, "")</f>
        <v/>
      </c>
      <c r="CI265" t="str" cm="1">
        <f t="array" ref="CI265">IF(CI264&lt;120, 12*jumpTime() +CI264, "")</f>
        <v/>
      </c>
      <c r="CJ265" t="str" cm="1">
        <f t="array" ref="CJ265">IF(CJ264&lt;120, 12*jumpTime() +CJ264, "")</f>
        <v/>
      </c>
      <c r="CK265" t="str" cm="1">
        <f t="array" ref="CK265">IF(CK264&lt;120, 12*jumpTime() +CK264, "")</f>
        <v/>
      </c>
      <c r="CL265" t="str" cm="1">
        <f t="array" ref="CL265">IF(CL264&lt;120, 12*jumpTime() +CL264, "")</f>
        <v/>
      </c>
      <c r="CM265" t="str" cm="1">
        <f t="array" ref="CM265">IF(CM264&lt;120, 12*jumpTime() +CM264, "")</f>
        <v/>
      </c>
      <c r="CN265" t="str" cm="1">
        <f t="array" ref="CN265">IF(CN264&lt;120, 12*jumpTime() +CN264, "")</f>
        <v/>
      </c>
      <c r="CO265" t="str" cm="1">
        <f t="array" ref="CO265">IF(CO264&lt;120, 12*jumpTime() +CO264, "")</f>
        <v/>
      </c>
      <c r="CP265" t="str" cm="1">
        <f t="array" ref="CP265">IF(CP264&lt;120, 12*jumpTime() +CP264, "")</f>
        <v/>
      </c>
      <c r="CQ265" t="str" cm="1">
        <f t="array" ref="CQ265">IF(CQ264&lt;120, 12*jumpTime() +CQ264, "")</f>
        <v/>
      </c>
      <c r="CR265" t="str" cm="1">
        <f t="array" ref="CR265">IF(CR264&lt;120, 12*jumpTime() +CR264, "")</f>
        <v/>
      </c>
      <c r="CS265" t="str" cm="1">
        <f t="array" ref="CS265">IF(CS264&lt;120, 12*jumpTime() +CS264, "")</f>
        <v/>
      </c>
      <c r="CT265" t="str" cm="1">
        <f t="array" ref="CT265">IF(CT264&lt;120, 12*jumpTime() +CT264, "")</f>
        <v/>
      </c>
      <c r="CU265" t="str" cm="1">
        <f t="array" ref="CU265">IF(CU264&lt;120, 12*jumpTime() +CU264, "")</f>
        <v/>
      </c>
      <c r="CV265" t="str" cm="1">
        <f t="array" ref="CV265">IF(CV264&lt;120, 12*jumpTime() +CV264, "")</f>
        <v/>
      </c>
      <c r="CW265" t="str" cm="1">
        <f t="array" ref="CW265">IF(CW264&lt;120, 12*jumpTime() +CW264, "")</f>
        <v/>
      </c>
      <c r="CX265" t="str" cm="1">
        <f t="array" ref="CX265">IF(CX264&lt;120, 12*jumpTime() +CX264, "")</f>
        <v/>
      </c>
      <c r="CY265" t="str" cm="1">
        <f t="array" ref="CY265">IF(CY264&lt;120, 12*jumpTime() +CY264, "")</f>
        <v/>
      </c>
      <c r="CZ265" t="str" cm="1">
        <f t="array" ref="CZ265">IF(CZ264&lt;120, 12*jumpTime() +CZ264, "")</f>
        <v/>
      </c>
    </row>
    <row r="266" spans="4:104" x14ac:dyDescent="0.25">
      <c r="D266">
        <v>20</v>
      </c>
      <c r="E266" t="str" cm="1">
        <f t="array" ref="E266">IF(E265&lt;120, 12*jumpTime() +E265, "")</f>
        <v/>
      </c>
      <c r="F266" t="str" cm="1">
        <f t="array" ref="F266">IF(F265&lt;120, 12*jumpTime() +F265, "")</f>
        <v/>
      </c>
      <c r="G266" t="str" cm="1">
        <f t="array" ref="G266">IF(G265&lt;120, 12*jumpTime() +G265, "")</f>
        <v/>
      </c>
      <c r="H266" t="str" cm="1">
        <f t="array" ref="H266">IF(H265&lt;120, 12*jumpTime() +H265, "")</f>
        <v/>
      </c>
      <c r="I266" t="str" cm="1">
        <f t="array" ref="I266">IF(I265&lt;120, 12*jumpTime() +I265, "")</f>
        <v/>
      </c>
      <c r="J266" t="str" cm="1">
        <f t="array" ref="J266">IF(J265&lt;120, 12*jumpTime() +J265, "")</f>
        <v/>
      </c>
      <c r="K266" t="str" cm="1">
        <f t="array" ref="K266">IF(K265&lt;120, 12*jumpTime() +K265, "")</f>
        <v/>
      </c>
      <c r="L266" t="str" cm="1">
        <f t="array" ref="L266">IF(L265&lt;120, 12*jumpTime() +L265, "")</f>
        <v/>
      </c>
      <c r="M266" t="str" cm="1">
        <f t="array" ref="M266">IF(M265&lt;120, 12*jumpTime() +M265, "")</f>
        <v/>
      </c>
      <c r="N266" t="str" cm="1">
        <f t="array" ref="N266">IF(N265&lt;120, 12*jumpTime() +N265, "")</f>
        <v/>
      </c>
      <c r="O266" t="str" cm="1">
        <f t="array" ref="O266">IF(O265&lt;120, 12*jumpTime() +O265, "")</f>
        <v/>
      </c>
      <c r="P266" t="str" cm="1">
        <f t="array" ref="P266">IF(P265&lt;120, 12*jumpTime() +P265, "")</f>
        <v/>
      </c>
      <c r="Q266" t="str" cm="1">
        <f t="array" ref="Q266">IF(Q265&lt;120, 12*jumpTime() +Q265, "")</f>
        <v/>
      </c>
      <c r="R266" t="str" cm="1">
        <f t="array" ref="R266">IF(R265&lt;120, 12*jumpTime() +R265, "")</f>
        <v/>
      </c>
      <c r="S266" t="str" cm="1">
        <f t="array" ref="S266">IF(S265&lt;120, 12*jumpTime() +S265, "")</f>
        <v/>
      </c>
      <c r="T266" t="str" cm="1">
        <f t="array" ref="T266">IF(T265&lt;120, 12*jumpTime() +T265, "")</f>
        <v/>
      </c>
      <c r="U266" t="str" cm="1">
        <f t="array" ref="U266">IF(U265&lt;120, 12*jumpTime() +U265, "")</f>
        <v/>
      </c>
      <c r="V266" t="str" cm="1">
        <f t="array" ref="V266">IF(V265&lt;120, 12*jumpTime() +V265, "")</f>
        <v/>
      </c>
      <c r="W266" t="str" cm="1">
        <f t="array" ref="W266">IF(W265&lt;120, 12*jumpTime() +W265, "")</f>
        <v/>
      </c>
      <c r="X266" t="str" cm="1">
        <f t="array" ref="X266">IF(X265&lt;120, 12*jumpTime() +X265, "")</f>
        <v/>
      </c>
      <c r="Y266" t="str" cm="1">
        <f t="array" ref="Y266">IF(Y265&lt;120, 12*jumpTime() +Y265, "")</f>
        <v/>
      </c>
      <c r="Z266" t="str" cm="1">
        <f t="array" ref="Z266">IF(Z265&lt;120, 12*jumpTime() +Z265, "")</f>
        <v/>
      </c>
      <c r="AA266" t="str" cm="1">
        <f t="array" ref="AA266">IF(AA265&lt;120, 12*jumpTime() +AA265, "")</f>
        <v/>
      </c>
      <c r="AB266" t="str" cm="1">
        <f t="array" ref="AB266">IF(AB265&lt;120, 12*jumpTime() +AB265, "")</f>
        <v/>
      </c>
      <c r="AC266" t="str" cm="1">
        <f t="array" ref="AC266">IF(AC265&lt;120, 12*jumpTime() +AC265, "")</f>
        <v/>
      </c>
      <c r="AD266" t="str" cm="1">
        <f t="array" ref="AD266">IF(AD265&lt;120, 12*jumpTime() +AD265, "")</f>
        <v/>
      </c>
      <c r="AE266" t="str" cm="1">
        <f t="array" ref="AE266">IF(AE265&lt;120, 12*jumpTime() +AE265, "")</f>
        <v/>
      </c>
      <c r="AF266" t="str" cm="1">
        <f t="array" ref="AF266">IF(AF265&lt;120, 12*jumpTime() +AF265, "")</f>
        <v/>
      </c>
      <c r="AG266" t="str" cm="1">
        <f t="array" ref="AG266">IF(AG265&lt;120, 12*jumpTime() +AG265, "")</f>
        <v/>
      </c>
      <c r="AH266" t="str" cm="1">
        <f t="array" ref="AH266">IF(AH265&lt;120, 12*jumpTime() +AH265, "")</f>
        <v/>
      </c>
      <c r="AI266" t="str" cm="1">
        <f t="array" ref="AI266">IF(AI265&lt;120, 12*jumpTime() +AI265, "")</f>
        <v/>
      </c>
      <c r="AJ266" t="str" cm="1">
        <f t="array" ref="AJ266">IF(AJ265&lt;120, 12*jumpTime() +AJ265, "")</f>
        <v/>
      </c>
      <c r="AK266" t="str" cm="1">
        <f t="array" ref="AK266">IF(AK265&lt;120, 12*jumpTime() +AK265, "")</f>
        <v/>
      </c>
      <c r="AL266" t="str" cm="1">
        <f t="array" ref="AL266">IF(AL265&lt;120, 12*jumpTime() +AL265, "")</f>
        <v/>
      </c>
      <c r="AM266" t="str" cm="1">
        <f t="array" ref="AM266">IF(AM265&lt;120, 12*jumpTime() +AM265, "")</f>
        <v/>
      </c>
      <c r="AN266" t="str" cm="1">
        <f t="array" ref="AN266">IF(AN265&lt;120, 12*jumpTime() +AN265, "")</f>
        <v/>
      </c>
      <c r="AO266" t="str" cm="1">
        <f t="array" ref="AO266">IF(AO265&lt;120, 12*jumpTime() +AO265, "")</f>
        <v/>
      </c>
      <c r="AP266" t="str" cm="1">
        <f t="array" ref="AP266">IF(AP265&lt;120, 12*jumpTime() +AP265, "")</f>
        <v/>
      </c>
      <c r="AQ266" t="str" cm="1">
        <f t="array" ref="AQ266">IF(AQ265&lt;120, 12*jumpTime() +AQ265, "")</f>
        <v/>
      </c>
      <c r="AR266" t="str" cm="1">
        <f t="array" ref="AR266">IF(AR265&lt;120, 12*jumpTime() +AR265, "")</f>
        <v/>
      </c>
      <c r="AS266" t="str" cm="1">
        <f t="array" ref="AS266">IF(AS265&lt;120, 12*jumpTime() +AS265, "")</f>
        <v/>
      </c>
      <c r="AT266" t="str" cm="1">
        <f t="array" ref="AT266">IF(AT265&lt;120, 12*jumpTime() +AT265, "")</f>
        <v/>
      </c>
      <c r="AU266" t="str" cm="1">
        <f t="array" ref="AU266">IF(AU265&lt;120, 12*jumpTime() +AU265, "")</f>
        <v/>
      </c>
      <c r="AV266" t="str" cm="1">
        <f t="array" ref="AV266">IF(AV265&lt;120, 12*jumpTime() +AV265, "")</f>
        <v/>
      </c>
      <c r="AW266" t="str" cm="1">
        <f t="array" ref="AW266">IF(AW265&lt;120, 12*jumpTime() +AW265, "")</f>
        <v/>
      </c>
      <c r="AX266" t="str" cm="1">
        <f t="array" ref="AX266">IF(AX265&lt;120, 12*jumpTime() +AX265, "")</f>
        <v/>
      </c>
      <c r="AY266" t="str" cm="1">
        <f t="array" ref="AY266">IF(AY265&lt;120, 12*jumpTime() +AY265, "")</f>
        <v/>
      </c>
      <c r="AZ266" t="str" cm="1">
        <f t="array" ref="AZ266">IF(AZ265&lt;120, 12*jumpTime() +AZ265, "")</f>
        <v/>
      </c>
      <c r="BA266" t="str" cm="1">
        <f t="array" ref="BA266">IF(BA265&lt;120, 12*jumpTime() +BA265, "")</f>
        <v/>
      </c>
      <c r="BB266" t="str" cm="1">
        <f t="array" ref="BB266">IF(BB265&lt;120, 12*jumpTime() +BB265, "")</f>
        <v/>
      </c>
      <c r="BC266" t="str" cm="1">
        <f t="array" ref="BC266">IF(BC265&lt;120, 12*jumpTime() +BC265, "")</f>
        <v/>
      </c>
      <c r="BD266" t="str" cm="1">
        <f t="array" ref="BD266">IF(BD265&lt;120, 12*jumpTime() +BD265, "")</f>
        <v/>
      </c>
      <c r="BE266" t="str" cm="1">
        <f t="array" ref="BE266">IF(BE265&lt;120, 12*jumpTime() +BE265, "")</f>
        <v/>
      </c>
      <c r="BF266" t="str" cm="1">
        <f t="array" ref="BF266">IF(BF265&lt;120, 12*jumpTime() +BF265, "")</f>
        <v/>
      </c>
      <c r="BG266" t="str" cm="1">
        <f t="array" ref="BG266">IF(BG265&lt;120, 12*jumpTime() +BG265, "")</f>
        <v/>
      </c>
      <c r="BH266" t="str" cm="1">
        <f t="array" ref="BH266">IF(BH265&lt;120, 12*jumpTime() +BH265, "")</f>
        <v/>
      </c>
      <c r="BI266" t="str" cm="1">
        <f t="array" ref="BI266">IF(BI265&lt;120, 12*jumpTime() +BI265, "")</f>
        <v/>
      </c>
      <c r="BJ266" t="str" cm="1">
        <f t="array" ref="BJ266">IF(BJ265&lt;120, 12*jumpTime() +BJ265, "")</f>
        <v/>
      </c>
      <c r="BK266" t="str" cm="1">
        <f t="array" ref="BK266">IF(BK265&lt;120, 12*jumpTime() +BK265, "")</f>
        <v/>
      </c>
      <c r="BL266" t="str" cm="1">
        <f t="array" ref="BL266">IF(BL265&lt;120, 12*jumpTime() +BL265, "")</f>
        <v/>
      </c>
      <c r="BM266" t="str" cm="1">
        <f t="array" ref="BM266">IF(BM265&lt;120, 12*jumpTime() +BM265, "")</f>
        <v/>
      </c>
      <c r="BN266" t="str" cm="1">
        <f t="array" ref="BN266">IF(BN265&lt;120, 12*jumpTime() +BN265, "")</f>
        <v/>
      </c>
      <c r="BO266" t="str" cm="1">
        <f t="array" ref="BO266">IF(BO265&lt;120, 12*jumpTime() +BO265, "")</f>
        <v/>
      </c>
      <c r="BP266" t="str" cm="1">
        <f t="array" ref="BP266">IF(BP265&lt;120, 12*jumpTime() +BP265, "")</f>
        <v/>
      </c>
      <c r="BQ266" t="str" cm="1">
        <f t="array" ref="BQ266">IF(BQ265&lt;120, 12*jumpTime() +BQ265, "")</f>
        <v/>
      </c>
      <c r="BR266" t="str" cm="1">
        <f t="array" ref="BR266">IF(BR265&lt;120, 12*jumpTime() +BR265, "")</f>
        <v/>
      </c>
      <c r="BS266" t="str" cm="1">
        <f t="array" ref="BS266">IF(BS265&lt;120, 12*jumpTime() +BS265, "")</f>
        <v/>
      </c>
      <c r="BT266" t="str" cm="1">
        <f t="array" ref="BT266">IF(BT265&lt;120, 12*jumpTime() +BT265, "")</f>
        <v/>
      </c>
      <c r="BU266" t="str" cm="1">
        <f t="array" ref="BU266">IF(BU265&lt;120, 12*jumpTime() +BU265, "")</f>
        <v/>
      </c>
      <c r="BV266" t="str" cm="1">
        <f t="array" ref="BV266">IF(BV265&lt;120, 12*jumpTime() +BV265, "")</f>
        <v/>
      </c>
      <c r="BW266" t="str" cm="1">
        <f t="array" ref="BW266">IF(BW265&lt;120, 12*jumpTime() +BW265, "")</f>
        <v/>
      </c>
      <c r="BX266" t="str" cm="1">
        <f t="array" ref="BX266">IF(BX265&lt;120, 12*jumpTime() +BX265, "")</f>
        <v/>
      </c>
      <c r="BY266" t="str" cm="1">
        <f t="array" ref="BY266">IF(BY265&lt;120, 12*jumpTime() +BY265, "")</f>
        <v/>
      </c>
      <c r="BZ266" t="str" cm="1">
        <f t="array" ref="BZ266">IF(BZ265&lt;120, 12*jumpTime() +BZ265, "")</f>
        <v/>
      </c>
      <c r="CA266" t="str" cm="1">
        <f t="array" ref="CA266">IF(CA265&lt;120, 12*jumpTime() +CA265, "")</f>
        <v/>
      </c>
      <c r="CB266" t="str" cm="1">
        <f t="array" ref="CB266">IF(CB265&lt;120, 12*jumpTime() +CB265, "")</f>
        <v/>
      </c>
      <c r="CC266" t="str" cm="1">
        <f t="array" ref="CC266">IF(CC265&lt;120, 12*jumpTime() +CC265, "")</f>
        <v/>
      </c>
      <c r="CD266" t="str" cm="1">
        <f t="array" ref="CD266">IF(CD265&lt;120, 12*jumpTime() +CD265, "")</f>
        <v/>
      </c>
      <c r="CE266" t="str" cm="1">
        <f t="array" ref="CE266">IF(CE265&lt;120, 12*jumpTime() +CE265, "")</f>
        <v/>
      </c>
      <c r="CF266" t="str" cm="1">
        <f t="array" ref="CF266">IF(CF265&lt;120, 12*jumpTime() +CF265, "")</f>
        <v/>
      </c>
      <c r="CG266" t="str" cm="1">
        <f t="array" ref="CG266">IF(CG265&lt;120, 12*jumpTime() +CG265, "")</f>
        <v/>
      </c>
      <c r="CH266" t="str" cm="1">
        <f t="array" ref="CH266">IF(CH265&lt;120, 12*jumpTime() +CH265, "")</f>
        <v/>
      </c>
      <c r="CI266" t="str" cm="1">
        <f t="array" ref="CI266">IF(CI265&lt;120, 12*jumpTime() +CI265, "")</f>
        <v/>
      </c>
      <c r="CJ266" t="str" cm="1">
        <f t="array" ref="CJ266">IF(CJ265&lt;120, 12*jumpTime() +CJ265, "")</f>
        <v/>
      </c>
      <c r="CK266" t="str" cm="1">
        <f t="array" ref="CK266">IF(CK265&lt;120, 12*jumpTime() +CK265, "")</f>
        <v/>
      </c>
      <c r="CL266" t="str" cm="1">
        <f t="array" ref="CL266">IF(CL265&lt;120, 12*jumpTime() +CL265, "")</f>
        <v/>
      </c>
      <c r="CM266" t="str" cm="1">
        <f t="array" ref="CM266">IF(CM265&lt;120, 12*jumpTime() +CM265, "")</f>
        <v/>
      </c>
      <c r="CN266" t="str" cm="1">
        <f t="array" ref="CN266">IF(CN265&lt;120, 12*jumpTime() +CN265, "")</f>
        <v/>
      </c>
      <c r="CO266" t="str" cm="1">
        <f t="array" ref="CO266">IF(CO265&lt;120, 12*jumpTime() +CO265, "")</f>
        <v/>
      </c>
      <c r="CP266" t="str" cm="1">
        <f t="array" ref="CP266">IF(CP265&lt;120, 12*jumpTime() +CP265, "")</f>
        <v/>
      </c>
      <c r="CQ266" t="str" cm="1">
        <f t="array" ref="CQ266">IF(CQ265&lt;120, 12*jumpTime() +CQ265, "")</f>
        <v/>
      </c>
      <c r="CR266" t="str" cm="1">
        <f t="array" ref="CR266">IF(CR265&lt;120, 12*jumpTime() +CR265, "")</f>
        <v/>
      </c>
      <c r="CS266" t="str" cm="1">
        <f t="array" ref="CS266">IF(CS265&lt;120, 12*jumpTime() +CS265, "")</f>
        <v/>
      </c>
      <c r="CT266" t="str" cm="1">
        <f t="array" ref="CT266">IF(CT265&lt;120, 12*jumpTime() +CT265, "")</f>
        <v/>
      </c>
      <c r="CU266" t="str" cm="1">
        <f t="array" ref="CU266">IF(CU265&lt;120, 12*jumpTime() +CU265, "")</f>
        <v/>
      </c>
      <c r="CV266" t="str" cm="1">
        <f t="array" ref="CV266">IF(CV265&lt;120, 12*jumpTime() +CV265, "")</f>
        <v/>
      </c>
      <c r="CW266" t="str" cm="1">
        <f t="array" ref="CW266">IF(CW265&lt;120, 12*jumpTime() +CW265, "")</f>
        <v/>
      </c>
      <c r="CX266" t="str" cm="1">
        <f t="array" ref="CX266">IF(CX265&lt;120, 12*jumpTime() +CX265, "")</f>
        <v/>
      </c>
      <c r="CY266" t="str" cm="1">
        <f t="array" ref="CY266">IF(CY265&lt;120, 12*jumpTime() +CY265, "")</f>
        <v/>
      </c>
      <c r="CZ266" t="str" cm="1">
        <f t="array" ref="CZ266">IF(CZ265&lt;120, 12*jumpTime() +CZ265, "")</f>
        <v/>
      </c>
    </row>
    <row r="267" spans="4:104" x14ac:dyDescent="0.25">
      <c r="D267">
        <v>21</v>
      </c>
      <c r="E267" t="str" cm="1">
        <f t="array" ref="E267">IF(E266&lt;120, 12*jumpTime() +E266, "")</f>
        <v/>
      </c>
      <c r="F267" t="str" cm="1">
        <f t="array" ref="F267">IF(F266&lt;120, 12*jumpTime() +F266, "")</f>
        <v/>
      </c>
      <c r="G267" t="str" cm="1">
        <f t="array" ref="G267">IF(G266&lt;120, 12*jumpTime() +G266, "")</f>
        <v/>
      </c>
      <c r="H267" t="str" cm="1">
        <f t="array" ref="H267">IF(H266&lt;120, 12*jumpTime() +H266, "")</f>
        <v/>
      </c>
      <c r="I267" t="str" cm="1">
        <f t="array" ref="I267">IF(I266&lt;120, 12*jumpTime() +I266, "")</f>
        <v/>
      </c>
      <c r="J267" t="str" cm="1">
        <f t="array" ref="J267">IF(J266&lt;120, 12*jumpTime() +J266, "")</f>
        <v/>
      </c>
      <c r="K267" t="str" cm="1">
        <f t="array" ref="K267">IF(K266&lt;120, 12*jumpTime() +K266, "")</f>
        <v/>
      </c>
      <c r="L267" t="str" cm="1">
        <f t="array" ref="L267">IF(L266&lt;120, 12*jumpTime() +L266, "")</f>
        <v/>
      </c>
      <c r="M267" t="str" cm="1">
        <f t="array" ref="M267">IF(M266&lt;120, 12*jumpTime() +M266, "")</f>
        <v/>
      </c>
      <c r="N267" t="str" cm="1">
        <f t="array" ref="N267">IF(N266&lt;120, 12*jumpTime() +N266, "")</f>
        <v/>
      </c>
      <c r="O267" t="str" cm="1">
        <f t="array" ref="O267">IF(O266&lt;120, 12*jumpTime() +O266, "")</f>
        <v/>
      </c>
      <c r="P267" t="str" cm="1">
        <f t="array" ref="P267">IF(P266&lt;120, 12*jumpTime() +P266, "")</f>
        <v/>
      </c>
      <c r="Q267" t="str" cm="1">
        <f t="array" ref="Q267">IF(Q266&lt;120, 12*jumpTime() +Q266, "")</f>
        <v/>
      </c>
      <c r="R267" t="str" cm="1">
        <f t="array" ref="R267">IF(R266&lt;120, 12*jumpTime() +R266, "")</f>
        <v/>
      </c>
      <c r="S267" t="str" cm="1">
        <f t="array" ref="S267">IF(S266&lt;120, 12*jumpTime() +S266, "")</f>
        <v/>
      </c>
      <c r="T267" t="str" cm="1">
        <f t="array" ref="T267">IF(T266&lt;120, 12*jumpTime() +T266, "")</f>
        <v/>
      </c>
      <c r="U267" t="str" cm="1">
        <f t="array" ref="U267">IF(U266&lt;120, 12*jumpTime() +U266, "")</f>
        <v/>
      </c>
      <c r="V267" t="str" cm="1">
        <f t="array" ref="V267">IF(V266&lt;120, 12*jumpTime() +V266, "")</f>
        <v/>
      </c>
      <c r="W267" t="str" cm="1">
        <f t="array" ref="W267">IF(W266&lt;120, 12*jumpTime() +W266, "")</f>
        <v/>
      </c>
      <c r="X267" t="str" cm="1">
        <f t="array" ref="X267">IF(X266&lt;120, 12*jumpTime() +X266, "")</f>
        <v/>
      </c>
      <c r="Y267" t="str" cm="1">
        <f t="array" ref="Y267">IF(Y266&lt;120, 12*jumpTime() +Y266, "")</f>
        <v/>
      </c>
      <c r="Z267" t="str" cm="1">
        <f t="array" ref="Z267">IF(Z266&lt;120, 12*jumpTime() +Z266, "")</f>
        <v/>
      </c>
      <c r="AA267" t="str" cm="1">
        <f t="array" ref="AA267">IF(AA266&lt;120, 12*jumpTime() +AA266, "")</f>
        <v/>
      </c>
      <c r="AB267" t="str" cm="1">
        <f t="array" ref="AB267">IF(AB266&lt;120, 12*jumpTime() +AB266, "")</f>
        <v/>
      </c>
      <c r="AC267" t="str" cm="1">
        <f t="array" ref="AC267">IF(AC266&lt;120, 12*jumpTime() +AC266, "")</f>
        <v/>
      </c>
      <c r="AD267" t="str" cm="1">
        <f t="array" ref="AD267">IF(AD266&lt;120, 12*jumpTime() +AD266, "")</f>
        <v/>
      </c>
      <c r="AE267" t="str" cm="1">
        <f t="array" ref="AE267">IF(AE266&lt;120, 12*jumpTime() +AE266, "")</f>
        <v/>
      </c>
      <c r="AF267" t="str" cm="1">
        <f t="array" ref="AF267">IF(AF266&lt;120, 12*jumpTime() +AF266, "")</f>
        <v/>
      </c>
      <c r="AG267" t="str" cm="1">
        <f t="array" ref="AG267">IF(AG266&lt;120, 12*jumpTime() +AG266, "")</f>
        <v/>
      </c>
      <c r="AH267" t="str" cm="1">
        <f t="array" ref="AH267">IF(AH266&lt;120, 12*jumpTime() +AH266, "")</f>
        <v/>
      </c>
      <c r="AI267" t="str" cm="1">
        <f t="array" ref="AI267">IF(AI266&lt;120, 12*jumpTime() +AI266, "")</f>
        <v/>
      </c>
      <c r="AJ267" t="str" cm="1">
        <f t="array" ref="AJ267">IF(AJ266&lt;120, 12*jumpTime() +AJ266, "")</f>
        <v/>
      </c>
      <c r="AK267" t="str" cm="1">
        <f t="array" ref="AK267">IF(AK266&lt;120, 12*jumpTime() +AK266, "")</f>
        <v/>
      </c>
      <c r="AL267" t="str" cm="1">
        <f t="array" ref="AL267">IF(AL266&lt;120, 12*jumpTime() +AL266, "")</f>
        <v/>
      </c>
      <c r="AM267" t="str" cm="1">
        <f t="array" ref="AM267">IF(AM266&lt;120, 12*jumpTime() +AM266, "")</f>
        <v/>
      </c>
      <c r="AN267" t="str" cm="1">
        <f t="array" ref="AN267">IF(AN266&lt;120, 12*jumpTime() +AN266, "")</f>
        <v/>
      </c>
      <c r="AO267" t="str" cm="1">
        <f t="array" ref="AO267">IF(AO266&lt;120, 12*jumpTime() +AO266, "")</f>
        <v/>
      </c>
      <c r="AP267" t="str" cm="1">
        <f t="array" ref="AP267">IF(AP266&lt;120, 12*jumpTime() +AP266, "")</f>
        <v/>
      </c>
      <c r="AQ267" t="str" cm="1">
        <f t="array" ref="AQ267">IF(AQ266&lt;120, 12*jumpTime() +AQ266, "")</f>
        <v/>
      </c>
      <c r="AR267" t="str" cm="1">
        <f t="array" ref="AR267">IF(AR266&lt;120, 12*jumpTime() +AR266, "")</f>
        <v/>
      </c>
      <c r="AS267" t="str" cm="1">
        <f t="array" ref="AS267">IF(AS266&lt;120, 12*jumpTime() +AS266, "")</f>
        <v/>
      </c>
      <c r="AT267" t="str" cm="1">
        <f t="array" ref="AT267">IF(AT266&lt;120, 12*jumpTime() +AT266, "")</f>
        <v/>
      </c>
      <c r="AU267" t="str" cm="1">
        <f t="array" ref="AU267">IF(AU266&lt;120, 12*jumpTime() +AU266, "")</f>
        <v/>
      </c>
      <c r="AV267" t="str" cm="1">
        <f t="array" ref="AV267">IF(AV266&lt;120, 12*jumpTime() +AV266, "")</f>
        <v/>
      </c>
      <c r="AW267" t="str" cm="1">
        <f t="array" ref="AW267">IF(AW266&lt;120, 12*jumpTime() +AW266, "")</f>
        <v/>
      </c>
      <c r="AX267" t="str" cm="1">
        <f t="array" ref="AX267">IF(AX266&lt;120, 12*jumpTime() +AX266, "")</f>
        <v/>
      </c>
      <c r="AY267" t="str" cm="1">
        <f t="array" ref="AY267">IF(AY266&lt;120, 12*jumpTime() +AY266, "")</f>
        <v/>
      </c>
      <c r="AZ267" t="str" cm="1">
        <f t="array" ref="AZ267">IF(AZ266&lt;120, 12*jumpTime() +AZ266, "")</f>
        <v/>
      </c>
      <c r="BA267" t="str" cm="1">
        <f t="array" ref="BA267">IF(BA266&lt;120, 12*jumpTime() +BA266, "")</f>
        <v/>
      </c>
      <c r="BB267" t="str" cm="1">
        <f t="array" ref="BB267">IF(BB266&lt;120, 12*jumpTime() +BB266, "")</f>
        <v/>
      </c>
      <c r="BC267" t="str" cm="1">
        <f t="array" ref="BC267">IF(BC266&lt;120, 12*jumpTime() +BC266, "")</f>
        <v/>
      </c>
      <c r="BD267" t="str" cm="1">
        <f t="array" ref="BD267">IF(BD266&lt;120, 12*jumpTime() +BD266, "")</f>
        <v/>
      </c>
      <c r="BE267" t="str" cm="1">
        <f t="array" ref="BE267">IF(BE266&lt;120, 12*jumpTime() +BE266, "")</f>
        <v/>
      </c>
      <c r="BF267" t="str" cm="1">
        <f t="array" ref="BF267">IF(BF266&lt;120, 12*jumpTime() +BF266, "")</f>
        <v/>
      </c>
      <c r="BG267" t="str" cm="1">
        <f t="array" ref="BG267">IF(BG266&lt;120, 12*jumpTime() +BG266, "")</f>
        <v/>
      </c>
      <c r="BH267" t="str" cm="1">
        <f t="array" ref="BH267">IF(BH266&lt;120, 12*jumpTime() +BH266, "")</f>
        <v/>
      </c>
      <c r="BI267" t="str" cm="1">
        <f t="array" ref="BI267">IF(BI266&lt;120, 12*jumpTime() +BI266, "")</f>
        <v/>
      </c>
      <c r="BJ267" t="str" cm="1">
        <f t="array" ref="BJ267">IF(BJ266&lt;120, 12*jumpTime() +BJ266, "")</f>
        <v/>
      </c>
      <c r="BK267" t="str" cm="1">
        <f t="array" ref="BK267">IF(BK266&lt;120, 12*jumpTime() +BK266, "")</f>
        <v/>
      </c>
      <c r="BL267" t="str" cm="1">
        <f t="array" ref="BL267">IF(BL266&lt;120, 12*jumpTime() +BL266, "")</f>
        <v/>
      </c>
      <c r="BM267" t="str" cm="1">
        <f t="array" ref="BM267">IF(BM266&lt;120, 12*jumpTime() +BM266, "")</f>
        <v/>
      </c>
      <c r="BN267" t="str" cm="1">
        <f t="array" ref="BN267">IF(BN266&lt;120, 12*jumpTime() +BN266, "")</f>
        <v/>
      </c>
      <c r="BO267" t="str" cm="1">
        <f t="array" ref="BO267">IF(BO266&lt;120, 12*jumpTime() +BO266, "")</f>
        <v/>
      </c>
      <c r="BP267" t="str" cm="1">
        <f t="array" ref="BP267">IF(BP266&lt;120, 12*jumpTime() +BP266, "")</f>
        <v/>
      </c>
      <c r="BQ267" t="str" cm="1">
        <f t="array" ref="BQ267">IF(BQ266&lt;120, 12*jumpTime() +BQ266, "")</f>
        <v/>
      </c>
      <c r="BR267" t="str" cm="1">
        <f t="array" ref="BR267">IF(BR266&lt;120, 12*jumpTime() +BR266, "")</f>
        <v/>
      </c>
      <c r="BS267" t="str" cm="1">
        <f t="array" ref="BS267">IF(BS266&lt;120, 12*jumpTime() +BS266, "")</f>
        <v/>
      </c>
      <c r="BT267" t="str" cm="1">
        <f t="array" ref="BT267">IF(BT266&lt;120, 12*jumpTime() +BT266, "")</f>
        <v/>
      </c>
      <c r="BU267" t="str" cm="1">
        <f t="array" ref="BU267">IF(BU266&lt;120, 12*jumpTime() +BU266, "")</f>
        <v/>
      </c>
      <c r="BV267" t="str" cm="1">
        <f t="array" ref="BV267">IF(BV266&lt;120, 12*jumpTime() +BV266, "")</f>
        <v/>
      </c>
      <c r="BW267" t="str" cm="1">
        <f t="array" ref="BW267">IF(BW266&lt;120, 12*jumpTime() +BW266, "")</f>
        <v/>
      </c>
      <c r="BX267" t="str" cm="1">
        <f t="array" ref="BX267">IF(BX266&lt;120, 12*jumpTime() +BX266, "")</f>
        <v/>
      </c>
      <c r="BY267" t="str" cm="1">
        <f t="array" ref="BY267">IF(BY266&lt;120, 12*jumpTime() +BY266, "")</f>
        <v/>
      </c>
      <c r="BZ267" t="str" cm="1">
        <f t="array" ref="BZ267">IF(BZ266&lt;120, 12*jumpTime() +BZ266, "")</f>
        <v/>
      </c>
      <c r="CA267" t="str" cm="1">
        <f t="array" ref="CA267">IF(CA266&lt;120, 12*jumpTime() +CA266, "")</f>
        <v/>
      </c>
      <c r="CB267" t="str" cm="1">
        <f t="array" ref="CB267">IF(CB266&lt;120, 12*jumpTime() +CB266, "")</f>
        <v/>
      </c>
      <c r="CC267" t="str" cm="1">
        <f t="array" ref="CC267">IF(CC266&lt;120, 12*jumpTime() +CC266, "")</f>
        <v/>
      </c>
      <c r="CD267" t="str" cm="1">
        <f t="array" ref="CD267">IF(CD266&lt;120, 12*jumpTime() +CD266, "")</f>
        <v/>
      </c>
      <c r="CE267" t="str" cm="1">
        <f t="array" ref="CE267">IF(CE266&lt;120, 12*jumpTime() +CE266, "")</f>
        <v/>
      </c>
      <c r="CF267" t="str" cm="1">
        <f t="array" ref="CF267">IF(CF266&lt;120, 12*jumpTime() +CF266, "")</f>
        <v/>
      </c>
      <c r="CG267" t="str" cm="1">
        <f t="array" ref="CG267">IF(CG266&lt;120, 12*jumpTime() +CG266, "")</f>
        <v/>
      </c>
      <c r="CH267" t="str" cm="1">
        <f t="array" ref="CH267">IF(CH266&lt;120, 12*jumpTime() +CH266, "")</f>
        <v/>
      </c>
      <c r="CI267" t="str" cm="1">
        <f t="array" ref="CI267">IF(CI266&lt;120, 12*jumpTime() +CI266, "")</f>
        <v/>
      </c>
      <c r="CJ267" t="str" cm="1">
        <f t="array" ref="CJ267">IF(CJ266&lt;120, 12*jumpTime() +CJ266, "")</f>
        <v/>
      </c>
      <c r="CK267" t="str" cm="1">
        <f t="array" ref="CK267">IF(CK266&lt;120, 12*jumpTime() +CK266, "")</f>
        <v/>
      </c>
      <c r="CL267" t="str" cm="1">
        <f t="array" ref="CL267">IF(CL266&lt;120, 12*jumpTime() +CL266, "")</f>
        <v/>
      </c>
      <c r="CM267" t="str" cm="1">
        <f t="array" ref="CM267">IF(CM266&lt;120, 12*jumpTime() +CM266, "")</f>
        <v/>
      </c>
      <c r="CN267" t="str" cm="1">
        <f t="array" ref="CN267">IF(CN266&lt;120, 12*jumpTime() +CN266, "")</f>
        <v/>
      </c>
      <c r="CO267" t="str" cm="1">
        <f t="array" ref="CO267">IF(CO266&lt;120, 12*jumpTime() +CO266, "")</f>
        <v/>
      </c>
      <c r="CP267" t="str" cm="1">
        <f t="array" ref="CP267">IF(CP266&lt;120, 12*jumpTime() +CP266, "")</f>
        <v/>
      </c>
      <c r="CQ267" t="str" cm="1">
        <f t="array" ref="CQ267">IF(CQ266&lt;120, 12*jumpTime() +CQ266, "")</f>
        <v/>
      </c>
      <c r="CR267" t="str" cm="1">
        <f t="array" ref="CR267">IF(CR266&lt;120, 12*jumpTime() +CR266, "")</f>
        <v/>
      </c>
      <c r="CS267" t="str" cm="1">
        <f t="array" ref="CS267">IF(CS266&lt;120, 12*jumpTime() +CS266, "")</f>
        <v/>
      </c>
      <c r="CT267" t="str" cm="1">
        <f t="array" ref="CT267">IF(CT266&lt;120, 12*jumpTime() +CT266, "")</f>
        <v/>
      </c>
      <c r="CU267" t="str" cm="1">
        <f t="array" ref="CU267">IF(CU266&lt;120, 12*jumpTime() +CU266, "")</f>
        <v/>
      </c>
      <c r="CV267" t="str" cm="1">
        <f t="array" ref="CV267">IF(CV266&lt;120, 12*jumpTime() +CV266, "")</f>
        <v/>
      </c>
      <c r="CW267" t="str" cm="1">
        <f t="array" ref="CW267">IF(CW266&lt;120, 12*jumpTime() +CW266, "")</f>
        <v/>
      </c>
      <c r="CX267" t="str" cm="1">
        <f t="array" ref="CX267">IF(CX266&lt;120, 12*jumpTime() +CX266, "")</f>
        <v/>
      </c>
      <c r="CY267" t="str" cm="1">
        <f t="array" ref="CY267">IF(CY266&lt;120, 12*jumpTime() +CY266, "")</f>
        <v/>
      </c>
      <c r="CZ267" t="str" cm="1">
        <f t="array" ref="CZ267">IF(CZ266&lt;120, 12*jumpTime() +CZ266, "")</f>
        <v/>
      </c>
    </row>
    <row r="268" spans="4:104" x14ac:dyDescent="0.25">
      <c r="D268">
        <v>22</v>
      </c>
      <c r="E268" t="str" cm="1">
        <f t="array" ref="E268">IF(E267&lt;120, 12*jumpTime() +E267, "")</f>
        <v/>
      </c>
      <c r="F268" t="str" cm="1">
        <f t="array" ref="F268">IF(F267&lt;120, 12*jumpTime() +F267, "")</f>
        <v/>
      </c>
      <c r="G268" t="str" cm="1">
        <f t="array" ref="G268">IF(G267&lt;120, 12*jumpTime() +G267, "")</f>
        <v/>
      </c>
      <c r="H268" t="str" cm="1">
        <f t="array" ref="H268">IF(H267&lt;120, 12*jumpTime() +H267, "")</f>
        <v/>
      </c>
      <c r="I268" t="str" cm="1">
        <f t="array" ref="I268">IF(I267&lt;120, 12*jumpTime() +I267, "")</f>
        <v/>
      </c>
      <c r="J268" t="str" cm="1">
        <f t="array" ref="J268">IF(J267&lt;120, 12*jumpTime() +J267, "")</f>
        <v/>
      </c>
      <c r="K268" t="str" cm="1">
        <f t="array" ref="K268">IF(K267&lt;120, 12*jumpTime() +K267, "")</f>
        <v/>
      </c>
      <c r="L268" t="str" cm="1">
        <f t="array" ref="L268">IF(L267&lt;120, 12*jumpTime() +L267, "")</f>
        <v/>
      </c>
      <c r="M268" t="str" cm="1">
        <f t="array" ref="M268">IF(M267&lt;120, 12*jumpTime() +M267, "")</f>
        <v/>
      </c>
      <c r="N268" t="str" cm="1">
        <f t="array" ref="N268">IF(N267&lt;120, 12*jumpTime() +N267, "")</f>
        <v/>
      </c>
      <c r="O268" t="str" cm="1">
        <f t="array" ref="O268">IF(O267&lt;120, 12*jumpTime() +O267, "")</f>
        <v/>
      </c>
      <c r="P268" t="str" cm="1">
        <f t="array" ref="P268">IF(P267&lt;120, 12*jumpTime() +P267, "")</f>
        <v/>
      </c>
      <c r="Q268" t="str" cm="1">
        <f t="array" ref="Q268">IF(Q267&lt;120, 12*jumpTime() +Q267, "")</f>
        <v/>
      </c>
      <c r="R268" t="str" cm="1">
        <f t="array" ref="R268">IF(R267&lt;120, 12*jumpTime() +R267, "")</f>
        <v/>
      </c>
      <c r="S268" t="str" cm="1">
        <f t="array" ref="S268">IF(S267&lt;120, 12*jumpTime() +S267, "")</f>
        <v/>
      </c>
      <c r="T268" t="str" cm="1">
        <f t="array" ref="T268">IF(T267&lt;120, 12*jumpTime() +T267, "")</f>
        <v/>
      </c>
      <c r="U268" t="str" cm="1">
        <f t="array" ref="U268">IF(U267&lt;120, 12*jumpTime() +U267, "")</f>
        <v/>
      </c>
      <c r="V268" t="str" cm="1">
        <f t="array" ref="V268">IF(V267&lt;120, 12*jumpTime() +V267, "")</f>
        <v/>
      </c>
      <c r="W268" t="str" cm="1">
        <f t="array" ref="W268">IF(W267&lt;120, 12*jumpTime() +W267, "")</f>
        <v/>
      </c>
      <c r="X268" t="str" cm="1">
        <f t="array" ref="X268">IF(X267&lt;120, 12*jumpTime() +X267, "")</f>
        <v/>
      </c>
      <c r="Y268" t="str" cm="1">
        <f t="array" ref="Y268">IF(Y267&lt;120, 12*jumpTime() +Y267, "")</f>
        <v/>
      </c>
      <c r="Z268" t="str" cm="1">
        <f t="array" ref="Z268">IF(Z267&lt;120, 12*jumpTime() +Z267, "")</f>
        <v/>
      </c>
      <c r="AA268" t="str" cm="1">
        <f t="array" ref="AA268">IF(AA267&lt;120, 12*jumpTime() +AA267, "")</f>
        <v/>
      </c>
      <c r="AB268" t="str" cm="1">
        <f t="array" ref="AB268">IF(AB267&lt;120, 12*jumpTime() +AB267, "")</f>
        <v/>
      </c>
      <c r="AC268" t="str" cm="1">
        <f t="array" ref="AC268">IF(AC267&lt;120, 12*jumpTime() +AC267, "")</f>
        <v/>
      </c>
      <c r="AD268" t="str" cm="1">
        <f t="array" ref="AD268">IF(AD267&lt;120, 12*jumpTime() +AD267, "")</f>
        <v/>
      </c>
      <c r="AE268" t="str" cm="1">
        <f t="array" ref="AE268">IF(AE267&lt;120, 12*jumpTime() +AE267, "")</f>
        <v/>
      </c>
      <c r="AF268" t="str" cm="1">
        <f t="array" ref="AF268">IF(AF267&lt;120, 12*jumpTime() +AF267, "")</f>
        <v/>
      </c>
      <c r="AG268" t="str" cm="1">
        <f t="array" ref="AG268">IF(AG267&lt;120, 12*jumpTime() +AG267, "")</f>
        <v/>
      </c>
      <c r="AH268" t="str" cm="1">
        <f t="array" ref="AH268">IF(AH267&lt;120, 12*jumpTime() +AH267, "")</f>
        <v/>
      </c>
      <c r="AI268" t="str" cm="1">
        <f t="array" ref="AI268">IF(AI267&lt;120, 12*jumpTime() +AI267, "")</f>
        <v/>
      </c>
      <c r="AJ268" t="str" cm="1">
        <f t="array" ref="AJ268">IF(AJ267&lt;120, 12*jumpTime() +AJ267, "")</f>
        <v/>
      </c>
      <c r="AK268" t="str" cm="1">
        <f t="array" ref="AK268">IF(AK267&lt;120, 12*jumpTime() +AK267, "")</f>
        <v/>
      </c>
      <c r="AL268" t="str" cm="1">
        <f t="array" ref="AL268">IF(AL267&lt;120, 12*jumpTime() +AL267, "")</f>
        <v/>
      </c>
      <c r="AM268" t="str" cm="1">
        <f t="array" ref="AM268">IF(AM267&lt;120, 12*jumpTime() +AM267, "")</f>
        <v/>
      </c>
      <c r="AN268" t="str" cm="1">
        <f t="array" ref="AN268">IF(AN267&lt;120, 12*jumpTime() +AN267, "")</f>
        <v/>
      </c>
      <c r="AO268" t="str" cm="1">
        <f t="array" ref="AO268">IF(AO267&lt;120, 12*jumpTime() +AO267, "")</f>
        <v/>
      </c>
      <c r="AP268" t="str" cm="1">
        <f t="array" ref="AP268">IF(AP267&lt;120, 12*jumpTime() +AP267, "")</f>
        <v/>
      </c>
      <c r="AQ268" t="str" cm="1">
        <f t="array" ref="AQ268">IF(AQ267&lt;120, 12*jumpTime() +AQ267, "")</f>
        <v/>
      </c>
      <c r="AR268" t="str" cm="1">
        <f t="array" ref="AR268">IF(AR267&lt;120, 12*jumpTime() +AR267, "")</f>
        <v/>
      </c>
      <c r="AS268" t="str" cm="1">
        <f t="array" ref="AS268">IF(AS267&lt;120, 12*jumpTime() +AS267, "")</f>
        <v/>
      </c>
      <c r="AT268" t="str" cm="1">
        <f t="array" ref="AT268">IF(AT267&lt;120, 12*jumpTime() +AT267, "")</f>
        <v/>
      </c>
      <c r="AU268" t="str" cm="1">
        <f t="array" ref="AU268">IF(AU267&lt;120, 12*jumpTime() +AU267, "")</f>
        <v/>
      </c>
      <c r="AV268" t="str" cm="1">
        <f t="array" ref="AV268">IF(AV267&lt;120, 12*jumpTime() +AV267, "")</f>
        <v/>
      </c>
      <c r="AW268" t="str" cm="1">
        <f t="array" ref="AW268">IF(AW267&lt;120, 12*jumpTime() +AW267, "")</f>
        <v/>
      </c>
      <c r="AX268" t="str" cm="1">
        <f t="array" ref="AX268">IF(AX267&lt;120, 12*jumpTime() +AX267, "")</f>
        <v/>
      </c>
      <c r="AY268" t="str" cm="1">
        <f t="array" ref="AY268">IF(AY267&lt;120, 12*jumpTime() +AY267, "")</f>
        <v/>
      </c>
      <c r="AZ268" t="str" cm="1">
        <f t="array" ref="AZ268">IF(AZ267&lt;120, 12*jumpTime() +AZ267, "")</f>
        <v/>
      </c>
      <c r="BA268" t="str" cm="1">
        <f t="array" ref="BA268">IF(BA267&lt;120, 12*jumpTime() +BA267, "")</f>
        <v/>
      </c>
      <c r="BB268" t="str" cm="1">
        <f t="array" ref="BB268">IF(BB267&lt;120, 12*jumpTime() +BB267, "")</f>
        <v/>
      </c>
      <c r="BC268" t="str" cm="1">
        <f t="array" ref="BC268">IF(BC267&lt;120, 12*jumpTime() +BC267, "")</f>
        <v/>
      </c>
      <c r="BD268" t="str" cm="1">
        <f t="array" ref="BD268">IF(BD267&lt;120, 12*jumpTime() +BD267, "")</f>
        <v/>
      </c>
      <c r="BE268" t="str" cm="1">
        <f t="array" ref="BE268">IF(BE267&lt;120, 12*jumpTime() +BE267, "")</f>
        <v/>
      </c>
      <c r="BF268" t="str" cm="1">
        <f t="array" ref="BF268">IF(BF267&lt;120, 12*jumpTime() +BF267, "")</f>
        <v/>
      </c>
      <c r="BG268" t="str" cm="1">
        <f t="array" ref="BG268">IF(BG267&lt;120, 12*jumpTime() +BG267, "")</f>
        <v/>
      </c>
      <c r="BH268" t="str" cm="1">
        <f t="array" ref="BH268">IF(BH267&lt;120, 12*jumpTime() +BH267, "")</f>
        <v/>
      </c>
      <c r="BI268" t="str" cm="1">
        <f t="array" ref="BI268">IF(BI267&lt;120, 12*jumpTime() +BI267, "")</f>
        <v/>
      </c>
      <c r="BJ268" t="str" cm="1">
        <f t="array" ref="BJ268">IF(BJ267&lt;120, 12*jumpTime() +BJ267, "")</f>
        <v/>
      </c>
      <c r="BK268" t="str" cm="1">
        <f t="array" ref="BK268">IF(BK267&lt;120, 12*jumpTime() +BK267, "")</f>
        <v/>
      </c>
      <c r="BL268" t="str" cm="1">
        <f t="array" ref="BL268">IF(BL267&lt;120, 12*jumpTime() +BL267, "")</f>
        <v/>
      </c>
      <c r="BM268" t="str" cm="1">
        <f t="array" ref="BM268">IF(BM267&lt;120, 12*jumpTime() +BM267, "")</f>
        <v/>
      </c>
      <c r="BN268" t="str" cm="1">
        <f t="array" ref="BN268">IF(BN267&lt;120, 12*jumpTime() +BN267, "")</f>
        <v/>
      </c>
      <c r="BO268" t="str" cm="1">
        <f t="array" ref="BO268">IF(BO267&lt;120, 12*jumpTime() +BO267, "")</f>
        <v/>
      </c>
      <c r="BP268" t="str" cm="1">
        <f t="array" ref="BP268">IF(BP267&lt;120, 12*jumpTime() +BP267, "")</f>
        <v/>
      </c>
      <c r="BQ268" t="str" cm="1">
        <f t="array" ref="BQ268">IF(BQ267&lt;120, 12*jumpTime() +BQ267, "")</f>
        <v/>
      </c>
      <c r="BR268" t="str" cm="1">
        <f t="array" ref="BR268">IF(BR267&lt;120, 12*jumpTime() +BR267, "")</f>
        <v/>
      </c>
      <c r="BS268" t="str" cm="1">
        <f t="array" ref="BS268">IF(BS267&lt;120, 12*jumpTime() +BS267, "")</f>
        <v/>
      </c>
      <c r="BT268" t="str" cm="1">
        <f t="array" ref="BT268">IF(BT267&lt;120, 12*jumpTime() +BT267, "")</f>
        <v/>
      </c>
      <c r="BU268" t="str" cm="1">
        <f t="array" ref="BU268">IF(BU267&lt;120, 12*jumpTime() +BU267, "")</f>
        <v/>
      </c>
      <c r="BV268" t="str" cm="1">
        <f t="array" ref="BV268">IF(BV267&lt;120, 12*jumpTime() +BV267, "")</f>
        <v/>
      </c>
      <c r="BW268" t="str" cm="1">
        <f t="array" ref="BW268">IF(BW267&lt;120, 12*jumpTime() +BW267, "")</f>
        <v/>
      </c>
      <c r="BX268" t="str" cm="1">
        <f t="array" ref="BX268">IF(BX267&lt;120, 12*jumpTime() +BX267, "")</f>
        <v/>
      </c>
      <c r="BY268" t="str" cm="1">
        <f t="array" ref="BY268">IF(BY267&lt;120, 12*jumpTime() +BY267, "")</f>
        <v/>
      </c>
      <c r="BZ268" t="str" cm="1">
        <f t="array" ref="BZ268">IF(BZ267&lt;120, 12*jumpTime() +BZ267, "")</f>
        <v/>
      </c>
      <c r="CA268" t="str" cm="1">
        <f t="array" ref="CA268">IF(CA267&lt;120, 12*jumpTime() +CA267, "")</f>
        <v/>
      </c>
      <c r="CB268" t="str" cm="1">
        <f t="array" ref="CB268">IF(CB267&lt;120, 12*jumpTime() +CB267, "")</f>
        <v/>
      </c>
      <c r="CC268" t="str" cm="1">
        <f t="array" ref="CC268">IF(CC267&lt;120, 12*jumpTime() +CC267, "")</f>
        <v/>
      </c>
      <c r="CD268" t="str" cm="1">
        <f t="array" ref="CD268">IF(CD267&lt;120, 12*jumpTime() +CD267, "")</f>
        <v/>
      </c>
      <c r="CE268" t="str" cm="1">
        <f t="array" ref="CE268">IF(CE267&lt;120, 12*jumpTime() +CE267, "")</f>
        <v/>
      </c>
      <c r="CF268" t="str" cm="1">
        <f t="array" ref="CF268">IF(CF267&lt;120, 12*jumpTime() +CF267, "")</f>
        <v/>
      </c>
      <c r="CG268" t="str" cm="1">
        <f t="array" ref="CG268">IF(CG267&lt;120, 12*jumpTime() +CG267, "")</f>
        <v/>
      </c>
      <c r="CH268" t="str" cm="1">
        <f t="array" ref="CH268">IF(CH267&lt;120, 12*jumpTime() +CH267, "")</f>
        <v/>
      </c>
      <c r="CI268" t="str" cm="1">
        <f t="array" ref="CI268">IF(CI267&lt;120, 12*jumpTime() +CI267, "")</f>
        <v/>
      </c>
      <c r="CJ268" t="str" cm="1">
        <f t="array" ref="CJ268">IF(CJ267&lt;120, 12*jumpTime() +CJ267, "")</f>
        <v/>
      </c>
      <c r="CK268" t="str" cm="1">
        <f t="array" ref="CK268">IF(CK267&lt;120, 12*jumpTime() +CK267, "")</f>
        <v/>
      </c>
      <c r="CL268" t="str" cm="1">
        <f t="array" ref="CL268">IF(CL267&lt;120, 12*jumpTime() +CL267, "")</f>
        <v/>
      </c>
      <c r="CM268" t="str" cm="1">
        <f t="array" ref="CM268">IF(CM267&lt;120, 12*jumpTime() +CM267, "")</f>
        <v/>
      </c>
      <c r="CN268" t="str" cm="1">
        <f t="array" ref="CN268">IF(CN267&lt;120, 12*jumpTime() +CN267, "")</f>
        <v/>
      </c>
      <c r="CO268" t="str" cm="1">
        <f t="array" ref="CO268">IF(CO267&lt;120, 12*jumpTime() +CO267, "")</f>
        <v/>
      </c>
      <c r="CP268" t="str" cm="1">
        <f t="array" ref="CP268">IF(CP267&lt;120, 12*jumpTime() +CP267, "")</f>
        <v/>
      </c>
      <c r="CQ268" t="str" cm="1">
        <f t="array" ref="CQ268">IF(CQ267&lt;120, 12*jumpTime() +CQ267, "")</f>
        <v/>
      </c>
      <c r="CR268" t="str" cm="1">
        <f t="array" ref="CR268">IF(CR267&lt;120, 12*jumpTime() +CR267, "")</f>
        <v/>
      </c>
      <c r="CS268" t="str" cm="1">
        <f t="array" ref="CS268">IF(CS267&lt;120, 12*jumpTime() +CS267, "")</f>
        <v/>
      </c>
      <c r="CT268" t="str" cm="1">
        <f t="array" ref="CT268">IF(CT267&lt;120, 12*jumpTime() +CT267, "")</f>
        <v/>
      </c>
      <c r="CU268" t="str" cm="1">
        <f t="array" ref="CU268">IF(CU267&lt;120, 12*jumpTime() +CU267, "")</f>
        <v/>
      </c>
      <c r="CV268" t="str" cm="1">
        <f t="array" ref="CV268">IF(CV267&lt;120, 12*jumpTime() +CV267, "")</f>
        <v/>
      </c>
      <c r="CW268" t="str" cm="1">
        <f t="array" ref="CW268">IF(CW267&lt;120, 12*jumpTime() +CW267, "")</f>
        <v/>
      </c>
      <c r="CX268" t="str" cm="1">
        <f t="array" ref="CX268">IF(CX267&lt;120, 12*jumpTime() +CX267, "")</f>
        <v/>
      </c>
      <c r="CY268" t="str" cm="1">
        <f t="array" ref="CY268">IF(CY267&lt;120, 12*jumpTime() +CY267, "")</f>
        <v/>
      </c>
      <c r="CZ268" t="str" cm="1">
        <f t="array" ref="CZ268">IF(CZ267&lt;120, 12*jumpTime() +CZ267, "")</f>
        <v/>
      </c>
    </row>
    <row r="269" spans="4:104" x14ac:dyDescent="0.25">
      <c r="D269">
        <v>23</v>
      </c>
      <c r="E269" t="str" cm="1">
        <f t="array" ref="E269">IF(E268&lt;120, 12*jumpTime() +E268, "")</f>
        <v/>
      </c>
      <c r="F269" t="str" cm="1">
        <f t="array" ref="F269">IF(F268&lt;120, 12*jumpTime() +F268, "")</f>
        <v/>
      </c>
      <c r="G269" t="str" cm="1">
        <f t="array" ref="G269">IF(G268&lt;120, 12*jumpTime() +G268, "")</f>
        <v/>
      </c>
      <c r="H269" t="str" cm="1">
        <f t="array" ref="H269">IF(H268&lt;120, 12*jumpTime() +H268, "")</f>
        <v/>
      </c>
      <c r="I269" t="str" cm="1">
        <f t="array" ref="I269">IF(I268&lt;120, 12*jumpTime() +I268, "")</f>
        <v/>
      </c>
      <c r="J269" t="str" cm="1">
        <f t="array" ref="J269">IF(J268&lt;120, 12*jumpTime() +J268, "")</f>
        <v/>
      </c>
      <c r="K269" t="str" cm="1">
        <f t="array" ref="K269">IF(K268&lt;120, 12*jumpTime() +K268, "")</f>
        <v/>
      </c>
      <c r="L269" t="str" cm="1">
        <f t="array" ref="L269">IF(L268&lt;120, 12*jumpTime() +L268, "")</f>
        <v/>
      </c>
      <c r="M269" t="str" cm="1">
        <f t="array" ref="M269">IF(M268&lt;120, 12*jumpTime() +M268, "")</f>
        <v/>
      </c>
      <c r="N269" t="str" cm="1">
        <f t="array" ref="N269">IF(N268&lt;120, 12*jumpTime() +N268, "")</f>
        <v/>
      </c>
      <c r="O269" t="str" cm="1">
        <f t="array" ref="O269">IF(O268&lt;120, 12*jumpTime() +O268, "")</f>
        <v/>
      </c>
      <c r="P269" t="str" cm="1">
        <f t="array" ref="P269">IF(P268&lt;120, 12*jumpTime() +P268, "")</f>
        <v/>
      </c>
      <c r="Q269" t="str" cm="1">
        <f t="array" ref="Q269">IF(Q268&lt;120, 12*jumpTime() +Q268, "")</f>
        <v/>
      </c>
      <c r="R269" t="str" cm="1">
        <f t="array" ref="R269">IF(R268&lt;120, 12*jumpTime() +R268, "")</f>
        <v/>
      </c>
      <c r="S269" t="str" cm="1">
        <f t="array" ref="S269">IF(S268&lt;120, 12*jumpTime() +S268, "")</f>
        <v/>
      </c>
      <c r="T269" t="str" cm="1">
        <f t="array" ref="T269">IF(T268&lt;120, 12*jumpTime() +T268, "")</f>
        <v/>
      </c>
      <c r="U269" t="str" cm="1">
        <f t="array" ref="U269">IF(U268&lt;120, 12*jumpTime() +U268, "")</f>
        <v/>
      </c>
      <c r="V269" t="str" cm="1">
        <f t="array" ref="V269">IF(V268&lt;120, 12*jumpTime() +V268, "")</f>
        <v/>
      </c>
      <c r="W269" t="str" cm="1">
        <f t="array" ref="W269">IF(W268&lt;120, 12*jumpTime() +W268, "")</f>
        <v/>
      </c>
      <c r="X269" t="str" cm="1">
        <f t="array" ref="X269">IF(X268&lt;120, 12*jumpTime() +X268, "")</f>
        <v/>
      </c>
      <c r="Y269" t="str" cm="1">
        <f t="array" ref="Y269">IF(Y268&lt;120, 12*jumpTime() +Y268, "")</f>
        <v/>
      </c>
      <c r="Z269" t="str" cm="1">
        <f t="array" ref="Z269">IF(Z268&lt;120, 12*jumpTime() +Z268, "")</f>
        <v/>
      </c>
      <c r="AA269" t="str" cm="1">
        <f t="array" ref="AA269">IF(AA268&lt;120, 12*jumpTime() +AA268, "")</f>
        <v/>
      </c>
      <c r="AB269" t="str" cm="1">
        <f t="array" ref="AB269">IF(AB268&lt;120, 12*jumpTime() +AB268, "")</f>
        <v/>
      </c>
      <c r="AC269" t="str" cm="1">
        <f t="array" ref="AC269">IF(AC268&lt;120, 12*jumpTime() +AC268, "")</f>
        <v/>
      </c>
      <c r="AD269" t="str" cm="1">
        <f t="array" ref="AD269">IF(AD268&lt;120, 12*jumpTime() +AD268, "")</f>
        <v/>
      </c>
      <c r="AE269" t="str" cm="1">
        <f t="array" ref="AE269">IF(AE268&lt;120, 12*jumpTime() +AE268, "")</f>
        <v/>
      </c>
      <c r="AF269" t="str" cm="1">
        <f t="array" ref="AF269">IF(AF268&lt;120, 12*jumpTime() +AF268, "")</f>
        <v/>
      </c>
      <c r="AG269" t="str" cm="1">
        <f t="array" ref="AG269">IF(AG268&lt;120, 12*jumpTime() +AG268, "")</f>
        <v/>
      </c>
      <c r="AH269" t="str" cm="1">
        <f t="array" ref="AH269">IF(AH268&lt;120, 12*jumpTime() +AH268, "")</f>
        <v/>
      </c>
      <c r="AI269" t="str" cm="1">
        <f t="array" ref="AI269">IF(AI268&lt;120, 12*jumpTime() +AI268, "")</f>
        <v/>
      </c>
      <c r="AJ269" t="str" cm="1">
        <f t="array" ref="AJ269">IF(AJ268&lt;120, 12*jumpTime() +AJ268, "")</f>
        <v/>
      </c>
      <c r="AK269" t="str" cm="1">
        <f t="array" ref="AK269">IF(AK268&lt;120, 12*jumpTime() +AK268, "")</f>
        <v/>
      </c>
      <c r="AL269" t="str" cm="1">
        <f t="array" ref="AL269">IF(AL268&lt;120, 12*jumpTime() +AL268, "")</f>
        <v/>
      </c>
      <c r="AM269" t="str" cm="1">
        <f t="array" ref="AM269">IF(AM268&lt;120, 12*jumpTime() +AM268, "")</f>
        <v/>
      </c>
      <c r="AN269" t="str" cm="1">
        <f t="array" ref="AN269">IF(AN268&lt;120, 12*jumpTime() +AN268, "")</f>
        <v/>
      </c>
      <c r="AO269" t="str" cm="1">
        <f t="array" ref="AO269">IF(AO268&lt;120, 12*jumpTime() +AO268, "")</f>
        <v/>
      </c>
      <c r="AP269" t="str" cm="1">
        <f t="array" ref="AP269">IF(AP268&lt;120, 12*jumpTime() +AP268, "")</f>
        <v/>
      </c>
      <c r="AQ269" t="str" cm="1">
        <f t="array" ref="AQ269">IF(AQ268&lt;120, 12*jumpTime() +AQ268, "")</f>
        <v/>
      </c>
      <c r="AR269" t="str" cm="1">
        <f t="array" ref="AR269">IF(AR268&lt;120, 12*jumpTime() +AR268, "")</f>
        <v/>
      </c>
      <c r="AS269" t="str" cm="1">
        <f t="array" ref="AS269">IF(AS268&lt;120, 12*jumpTime() +AS268, "")</f>
        <v/>
      </c>
      <c r="AT269" t="str" cm="1">
        <f t="array" ref="AT269">IF(AT268&lt;120, 12*jumpTime() +AT268, "")</f>
        <v/>
      </c>
      <c r="AU269" t="str" cm="1">
        <f t="array" ref="AU269">IF(AU268&lt;120, 12*jumpTime() +AU268, "")</f>
        <v/>
      </c>
      <c r="AV269" t="str" cm="1">
        <f t="array" ref="AV269">IF(AV268&lt;120, 12*jumpTime() +AV268, "")</f>
        <v/>
      </c>
      <c r="AW269" t="str" cm="1">
        <f t="array" ref="AW269">IF(AW268&lt;120, 12*jumpTime() +AW268, "")</f>
        <v/>
      </c>
      <c r="AX269" t="str" cm="1">
        <f t="array" ref="AX269">IF(AX268&lt;120, 12*jumpTime() +AX268, "")</f>
        <v/>
      </c>
      <c r="AY269" t="str" cm="1">
        <f t="array" ref="AY269">IF(AY268&lt;120, 12*jumpTime() +AY268, "")</f>
        <v/>
      </c>
      <c r="AZ269" t="str" cm="1">
        <f t="array" ref="AZ269">IF(AZ268&lt;120, 12*jumpTime() +AZ268, "")</f>
        <v/>
      </c>
      <c r="BA269" t="str" cm="1">
        <f t="array" ref="BA269">IF(BA268&lt;120, 12*jumpTime() +BA268, "")</f>
        <v/>
      </c>
      <c r="BB269" t="str" cm="1">
        <f t="array" ref="BB269">IF(BB268&lt;120, 12*jumpTime() +BB268, "")</f>
        <v/>
      </c>
      <c r="BC269" t="str" cm="1">
        <f t="array" ref="BC269">IF(BC268&lt;120, 12*jumpTime() +BC268, "")</f>
        <v/>
      </c>
      <c r="BD269" t="str" cm="1">
        <f t="array" ref="BD269">IF(BD268&lt;120, 12*jumpTime() +BD268, "")</f>
        <v/>
      </c>
      <c r="BE269" t="str" cm="1">
        <f t="array" ref="BE269">IF(BE268&lt;120, 12*jumpTime() +BE268, "")</f>
        <v/>
      </c>
      <c r="BF269" t="str" cm="1">
        <f t="array" ref="BF269">IF(BF268&lt;120, 12*jumpTime() +BF268, "")</f>
        <v/>
      </c>
      <c r="BG269" t="str" cm="1">
        <f t="array" ref="BG269">IF(BG268&lt;120, 12*jumpTime() +BG268, "")</f>
        <v/>
      </c>
      <c r="BH269" t="str" cm="1">
        <f t="array" ref="BH269">IF(BH268&lt;120, 12*jumpTime() +BH268, "")</f>
        <v/>
      </c>
      <c r="BI269" t="str" cm="1">
        <f t="array" ref="BI269">IF(BI268&lt;120, 12*jumpTime() +BI268, "")</f>
        <v/>
      </c>
      <c r="BJ269" t="str" cm="1">
        <f t="array" ref="BJ269">IF(BJ268&lt;120, 12*jumpTime() +BJ268, "")</f>
        <v/>
      </c>
      <c r="BK269" t="str" cm="1">
        <f t="array" ref="BK269">IF(BK268&lt;120, 12*jumpTime() +BK268, "")</f>
        <v/>
      </c>
      <c r="BL269" t="str" cm="1">
        <f t="array" ref="BL269">IF(BL268&lt;120, 12*jumpTime() +BL268, "")</f>
        <v/>
      </c>
      <c r="BM269" t="str" cm="1">
        <f t="array" ref="BM269">IF(BM268&lt;120, 12*jumpTime() +BM268, "")</f>
        <v/>
      </c>
      <c r="BN269" t="str" cm="1">
        <f t="array" ref="BN269">IF(BN268&lt;120, 12*jumpTime() +BN268, "")</f>
        <v/>
      </c>
      <c r="BO269" t="str" cm="1">
        <f t="array" ref="BO269">IF(BO268&lt;120, 12*jumpTime() +BO268, "")</f>
        <v/>
      </c>
      <c r="BP269" t="str" cm="1">
        <f t="array" ref="BP269">IF(BP268&lt;120, 12*jumpTime() +BP268, "")</f>
        <v/>
      </c>
      <c r="BQ269" t="str" cm="1">
        <f t="array" ref="BQ269">IF(BQ268&lt;120, 12*jumpTime() +BQ268, "")</f>
        <v/>
      </c>
      <c r="BR269" t="str" cm="1">
        <f t="array" ref="BR269">IF(BR268&lt;120, 12*jumpTime() +BR268, "")</f>
        <v/>
      </c>
      <c r="BS269" t="str" cm="1">
        <f t="array" ref="BS269">IF(BS268&lt;120, 12*jumpTime() +BS268, "")</f>
        <v/>
      </c>
      <c r="BT269" t="str" cm="1">
        <f t="array" ref="BT269">IF(BT268&lt;120, 12*jumpTime() +BT268, "")</f>
        <v/>
      </c>
      <c r="BU269" t="str" cm="1">
        <f t="array" ref="BU269">IF(BU268&lt;120, 12*jumpTime() +BU268, "")</f>
        <v/>
      </c>
      <c r="BV269" t="str" cm="1">
        <f t="array" ref="BV269">IF(BV268&lt;120, 12*jumpTime() +BV268, "")</f>
        <v/>
      </c>
      <c r="BW269" t="str" cm="1">
        <f t="array" ref="BW269">IF(BW268&lt;120, 12*jumpTime() +BW268, "")</f>
        <v/>
      </c>
      <c r="BX269" t="str" cm="1">
        <f t="array" ref="BX269">IF(BX268&lt;120, 12*jumpTime() +BX268, "")</f>
        <v/>
      </c>
      <c r="BY269" t="str" cm="1">
        <f t="array" ref="BY269">IF(BY268&lt;120, 12*jumpTime() +BY268, "")</f>
        <v/>
      </c>
      <c r="BZ269" t="str" cm="1">
        <f t="array" ref="BZ269">IF(BZ268&lt;120, 12*jumpTime() +BZ268, "")</f>
        <v/>
      </c>
      <c r="CA269" t="str" cm="1">
        <f t="array" ref="CA269">IF(CA268&lt;120, 12*jumpTime() +CA268, "")</f>
        <v/>
      </c>
      <c r="CB269" t="str" cm="1">
        <f t="array" ref="CB269">IF(CB268&lt;120, 12*jumpTime() +CB268, "")</f>
        <v/>
      </c>
      <c r="CC269" t="str" cm="1">
        <f t="array" ref="CC269">IF(CC268&lt;120, 12*jumpTime() +CC268, "")</f>
        <v/>
      </c>
      <c r="CD269" t="str" cm="1">
        <f t="array" ref="CD269">IF(CD268&lt;120, 12*jumpTime() +CD268, "")</f>
        <v/>
      </c>
      <c r="CE269" t="str" cm="1">
        <f t="array" ref="CE269">IF(CE268&lt;120, 12*jumpTime() +CE268, "")</f>
        <v/>
      </c>
      <c r="CF269" t="str" cm="1">
        <f t="array" ref="CF269">IF(CF268&lt;120, 12*jumpTime() +CF268, "")</f>
        <v/>
      </c>
      <c r="CG269" t="str" cm="1">
        <f t="array" ref="CG269">IF(CG268&lt;120, 12*jumpTime() +CG268, "")</f>
        <v/>
      </c>
      <c r="CH269" t="str" cm="1">
        <f t="array" ref="CH269">IF(CH268&lt;120, 12*jumpTime() +CH268, "")</f>
        <v/>
      </c>
      <c r="CI269" t="str" cm="1">
        <f t="array" ref="CI269">IF(CI268&lt;120, 12*jumpTime() +CI268, "")</f>
        <v/>
      </c>
      <c r="CJ269" t="str" cm="1">
        <f t="array" ref="CJ269">IF(CJ268&lt;120, 12*jumpTime() +CJ268, "")</f>
        <v/>
      </c>
      <c r="CK269" t="str" cm="1">
        <f t="array" ref="CK269">IF(CK268&lt;120, 12*jumpTime() +CK268, "")</f>
        <v/>
      </c>
      <c r="CL269" t="str" cm="1">
        <f t="array" ref="CL269">IF(CL268&lt;120, 12*jumpTime() +CL268, "")</f>
        <v/>
      </c>
      <c r="CM269" t="str" cm="1">
        <f t="array" ref="CM269">IF(CM268&lt;120, 12*jumpTime() +CM268, "")</f>
        <v/>
      </c>
      <c r="CN269" t="str" cm="1">
        <f t="array" ref="CN269">IF(CN268&lt;120, 12*jumpTime() +CN268, "")</f>
        <v/>
      </c>
      <c r="CO269" t="str" cm="1">
        <f t="array" ref="CO269">IF(CO268&lt;120, 12*jumpTime() +CO268, "")</f>
        <v/>
      </c>
      <c r="CP269" t="str" cm="1">
        <f t="array" ref="CP269">IF(CP268&lt;120, 12*jumpTime() +CP268, "")</f>
        <v/>
      </c>
      <c r="CQ269" t="str" cm="1">
        <f t="array" ref="CQ269">IF(CQ268&lt;120, 12*jumpTime() +CQ268, "")</f>
        <v/>
      </c>
      <c r="CR269" t="str" cm="1">
        <f t="array" ref="CR269">IF(CR268&lt;120, 12*jumpTime() +CR268, "")</f>
        <v/>
      </c>
      <c r="CS269" t="str" cm="1">
        <f t="array" ref="CS269">IF(CS268&lt;120, 12*jumpTime() +CS268, "")</f>
        <v/>
      </c>
      <c r="CT269" t="str" cm="1">
        <f t="array" ref="CT269">IF(CT268&lt;120, 12*jumpTime() +CT268, "")</f>
        <v/>
      </c>
      <c r="CU269" t="str" cm="1">
        <f t="array" ref="CU269">IF(CU268&lt;120, 12*jumpTime() +CU268, "")</f>
        <v/>
      </c>
      <c r="CV269" t="str" cm="1">
        <f t="array" ref="CV269">IF(CV268&lt;120, 12*jumpTime() +CV268, "")</f>
        <v/>
      </c>
      <c r="CW269" t="str" cm="1">
        <f t="array" ref="CW269">IF(CW268&lt;120, 12*jumpTime() +CW268, "")</f>
        <v/>
      </c>
      <c r="CX269" t="str" cm="1">
        <f t="array" ref="CX269">IF(CX268&lt;120, 12*jumpTime() +CX268, "")</f>
        <v/>
      </c>
      <c r="CY269" t="str" cm="1">
        <f t="array" ref="CY269">IF(CY268&lt;120, 12*jumpTime() +CY268, "")</f>
        <v/>
      </c>
      <c r="CZ269" t="str" cm="1">
        <f t="array" ref="CZ269">IF(CZ268&lt;120, 12*jumpTime() +CZ268, "")</f>
        <v/>
      </c>
    </row>
    <row r="270" spans="4:104" x14ac:dyDescent="0.25">
      <c r="D270">
        <v>24</v>
      </c>
      <c r="E270" t="str" cm="1">
        <f t="array" ref="E270">IF(E269&lt;120, 12*jumpTime() +E269, "")</f>
        <v/>
      </c>
      <c r="F270" t="str" cm="1">
        <f t="array" ref="F270">IF(F269&lt;120, 12*jumpTime() +F269, "")</f>
        <v/>
      </c>
      <c r="G270" t="str" cm="1">
        <f t="array" ref="G270">IF(G269&lt;120, 12*jumpTime() +G269, "")</f>
        <v/>
      </c>
      <c r="H270" t="str" cm="1">
        <f t="array" ref="H270">IF(H269&lt;120, 12*jumpTime() +H269, "")</f>
        <v/>
      </c>
      <c r="I270" t="str" cm="1">
        <f t="array" ref="I270">IF(I269&lt;120, 12*jumpTime() +I269, "")</f>
        <v/>
      </c>
      <c r="J270" t="str" cm="1">
        <f t="array" ref="J270">IF(J269&lt;120, 12*jumpTime() +J269, "")</f>
        <v/>
      </c>
      <c r="K270" t="str" cm="1">
        <f t="array" ref="K270">IF(K269&lt;120, 12*jumpTime() +K269, "")</f>
        <v/>
      </c>
      <c r="L270" t="str" cm="1">
        <f t="array" ref="L270">IF(L269&lt;120, 12*jumpTime() +L269, "")</f>
        <v/>
      </c>
      <c r="M270" t="str" cm="1">
        <f t="array" ref="M270">IF(M269&lt;120, 12*jumpTime() +M269, "")</f>
        <v/>
      </c>
      <c r="N270" t="str" cm="1">
        <f t="array" ref="N270">IF(N269&lt;120, 12*jumpTime() +N269, "")</f>
        <v/>
      </c>
      <c r="O270" t="str" cm="1">
        <f t="array" ref="O270">IF(O269&lt;120, 12*jumpTime() +O269, "")</f>
        <v/>
      </c>
      <c r="P270" t="str" cm="1">
        <f t="array" ref="P270">IF(P269&lt;120, 12*jumpTime() +P269, "")</f>
        <v/>
      </c>
      <c r="Q270" t="str" cm="1">
        <f t="array" ref="Q270">IF(Q269&lt;120, 12*jumpTime() +Q269, "")</f>
        <v/>
      </c>
      <c r="R270" t="str" cm="1">
        <f t="array" ref="R270">IF(R269&lt;120, 12*jumpTime() +R269, "")</f>
        <v/>
      </c>
      <c r="S270" t="str" cm="1">
        <f t="array" ref="S270">IF(S269&lt;120, 12*jumpTime() +S269, "")</f>
        <v/>
      </c>
      <c r="T270" t="str" cm="1">
        <f t="array" ref="T270">IF(T269&lt;120, 12*jumpTime() +T269, "")</f>
        <v/>
      </c>
      <c r="U270" t="str" cm="1">
        <f t="array" ref="U270">IF(U269&lt;120, 12*jumpTime() +U269, "")</f>
        <v/>
      </c>
      <c r="V270" t="str" cm="1">
        <f t="array" ref="V270">IF(V269&lt;120, 12*jumpTime() +V269, "")</f>
        <v/>
      </c>
      <c r="W270" t="str" cm="1">
        <f t="array" ref="W270">IF(W269&lt;120, 12*jumpTime() +W269, "")</f>
        <v/>
      </c>
      <c r="X270" t="str" cm="1">
        <f t="array" ref="X270">IF(X269&lt;120, 12*jumpTime() +X269, "")</f>
        <v/>
      </c>
      <c r="Y270" t="str" cm="1">
        <f t="array" ref="Y270">IF(Y269&lt;120, 12*jumpTime() +Y269, "")</f>
        <v/>
      </c>
      <c r="Z270" t="str" cm="1">
        <f t="array" ref="Z270">IF(Z269&lt;120, 12*jumpTime() +Z269, "")</f>
        <v/>
      </c>
      <c r="AA270" t="str" cm="1">
        <f t="array" ref="AA270">IF(AA269&lt;120, 12*jumpTime() +AA269, "")</f>
        <v/>
      </c>
      <c r="AB270" t="str" cm="1">
        <f t="array" ref="AB270">IF(AB269&lt;120, 12*jumpTime() +AB269, "")</f>
        <v/>
      </c>
      <c r="AC270" t="str" cm="1">
        <f t="array" ref="AC270">IF(AC269&lt;120, 12*jumpTime() +AC269, "")</f>
        <v/>
      </c>
      <c r="AD270" t="str" cm="1">
        <f t="array" ref="AD270">IF(AD269&lt;120, 12*jumpTime() +AD269, "")</f>
        <v/>
      </c>
      <c r="AE270" t="str" cm="1">
        <f t="array" ref="AE270">IF(AE269&lt;120, 12*jumpTime() +AE269, "")</f>
        <v/>
      </c>
      <c r="AF270" t="str" cm="1">
        <f t="array" ref="AF270">IF(AF269&lt;120, 12*jumpTime() +AF269, "")</f>
        <v/>
      </c>
      <c r="AG270" t="str" cm="1">
        <f t="array" ref="AG270">IF(AG269&lt;120, 12*jumpTime() +AG269, "")</f>
        <v/>
      </c>
      <c r="AH270" t="str" cm="1">
        <f t="array" ref="AH270">IF(AH269&lt;120, 12*jumpTime() +AH269, "")</f>
        <v/>
      </c>
      <c r="AI270" t="str" cm="1">
        <f t="array" ref="AI270">IF(AI269&lt;120, 12*jumpTime() +AI269, "")</f>
        <v/>
      </c>
      <c r="AJ270" t="str" cm="1">
        <f t="array" ref="AJ270">IF(AJ269&lt;120, 12*jumpTime() +AJ269, "")</f>
        <v/>
      </c>
      <c r="AK270" t="str" cm="1">
        <f t="array" ref="AK270">IF(AK269&lt;120, 12*jumpTime() +AK269, "")</f>
        <v/>
      </c>
      <c r="AL270" t="str" cm="1">
        <f t="array" ref="AL270">IF(AL269&lt;120, 12*jumpTime() +AL269, "")</f>
        <v/>
      </c>
      <c r="AM270" t="str" cm="1">
        <f t="array" ref="AM270">IF(AM269&lt;120, 12*jumpTime() +AM269, "")</f>
        <v/>
      </c>
      <c r="AN270" t="str" cm="1">
        <f t="array" ref="AN270">IF(AN269&lt;120, 12*jumpTime() +AN269, "")</f>
        <v/>
      </c>
      <c r="AO270" t="str" cm="1">
        <f t="array" ref="AO270">IF(AO269&lt;120, 12*jumpTime() +AO269, "")</f>
        <v/>
      </c>
      <c r="AP270" t="str" cm="1">
        <f t="array" ref="AP270">IF(AP269&lt;120, 12*jumpTime() +AP269, "")</f>
        <v/>
      </c>
      <c r="AQ270" t="str" cm="1">
        <f t="array" ref="AQ270">IF(AQ269&lt;120, 12*jumpTime() +AQ269, "")</f>
        <v/>
      </c>
      <c r="AR270" t="str" cm="1">
        <f t="array" ref="AR270">IF(AR269&lt;120, 12*jumpTime() +AR269, "")</f>
        <v/>
      </c>
      <c r="AS270" t="str" cm="1">
        <f t="array" ref="AS270">IF(AS269&lt;120, 12*jumpTime() +AS269, "")</f>
        <v/>
      </c>
      <c r="AT270" t="str" cm="1">
        <f t="array" ref="AT270">IF(AT269&lt;120, 12*jumpTime() +AT269, "")</f>
        <v/>
      </c>
      <c r="AU270" t="str" cm="1">
        <f t="array" ref="AU270">IF(AU269&lt;120, 12*jumpTime() +AU269, "")</f>
        <v/>
      </c>
      <c r="AV270" t="str" cm="1">
        <f t="array" ref="AV270">IF(AV269&lt;120, 12*jumpTime() +AV269, "")</f>
        <v/>
      </c>
      <c r="AW270" t="str" cm="1">
        <f t="array" ref="AW270">IF(AW269&lt;120, 12*jumpTime() +AW269, "")</f>
        <v/>
      </c>
      <c r="AX270" t="str" cm="1">
        <f t="array" ref="AX270">IF(AX269&lt;120, 12*jumpTime() +AX269, "")</f>
        <v/>
      </c>
      <c r="AY270" t="str" cm="1">
        <f t="array" ref="AY270">IF(AY269&lt;120, 12*jumpTime() +AY269, "")</f>
        <v/>
      </c>
      <c r="AZ270" t="str" cm="1">
        <f t="array" ref="AZ270">IF(AZ269&lt;120, 12*jumpTime() +AZ269, "")</f>
        <v/>
      </c>
      <c r="BA270" t="str" cm="1">
        <f t="array" ref="BA270">IF(BA269&lt;120, 12*jumpTime() +BA269, "")</f>
        <v/>
      </c>
      <c r="BB270" t="str" cm="1">
        <f t="array" ref="BB270">IF(BB269&lt;120, 12*jumpTime() +BB269, "")</f>
        <v/>
      </c>
      <c r="BC270" t="str" cm="1">
        <f t="array" ref="BC270">IF(BC269&lt;120, 12*jumpTime() +BC269, "")</f>
        <v/>
      </c>
      <c r="BD270" t="str" cm="1">
        <f t="array" ref="BD270">IF(BD269&lt;120, 12*jumpTime() +BD269, "")</f>
        <v/>
      </c>
      <c r="BE270" t="str" cm="1">
        <f t="array" ref="BE270">IF(BE269&lt;120, 12*jumpTime() +BE269, "")</f>
        <v/>
      </c>
      <c r="BF270" t="str" cm="1">
        <f t="array" ref="BF270">IF(BF269&lt;120, 12*jumpTime() +BF269, "")</f>
        <v/>
      </c>
      <c r="BG270" t="str" cm="1">
        <f t="array" ref="BG270">IF(BG269&lt;120, 12*jumpTime() +BG269, "")</f>
        <v/>
      </c>
      <c r="BH270" t="str" cm="1">
        <f t="array" ref="BH270">IF(BH269&lt;120, 12*jumpTime() +BH269, "")</f>
        <v/>
      </c>
      <c r="BI270" t="str" cm="1">
        <f t="array" ref="BI270">IF(BI269&lt;120, 12*jumpTime() +BI269, "")</f>
        <v/>
      </c>
      <c r="BJ270" t="str" cm="1">
        <f t="array" ref="BJ270">IF(BJ269&lt;120, 12*jumpTime() +BJ269, "")</f>
        <v/>
      </c>
      <c r="BK270" t="str" cm="1">
        <f t="array" ref="BK270">IF(BK269&lt;120, 12*jumpTime() +BK269, "")</f>
        <v/>
      </c>
      <c r="BL270" t="str" cm="1">
        <f t="array" ref="BL270">IF(BL269&lt;120, 12*jumpTime() +BL269, "")</f>
        <v/>
      </c>
      <c r="BM270" t="str" cm="1">
        <f t="array" ref="BM270">IF(BM269&lt;120, 12*jumpTime() +BM269, "")</f>
        <v/>
      </c>
      <c r="BN270" t="str" cm="1">
        <f t="array" ref="BN270">IF(BN269&lt;120, 12*jumpTime() +BN269, "")</f>
        <v/>
      </c>
      <c r="BO270" t="str" cm="1">
        <f t="array" ref="BO270">IF(BO269&lt;120, 12*jumpTime() +BO269, "")</f>
        <v/>
      </c>
      <c r="BP270" t="str" cm="1">
        <f t="array" ref="BP270">IF(BP269&lt;120, 12*jumpTime() +BP269, "")</f>
        <v/>
      </c>
      <c r="BQ270" t="str" cm="1">
        <f t="array" ref="BQ270">IF(BQ269&lt;120, 12*jumpTime() +BQ269, "")</f>
        <v/>
      </c>
      <c r="BR270" t="str" cm="1">
        <f t="array" ref="BR270">IF(BR269&lt;120, 12*jumpTime() +BR269, "")</f>
        <v/>
      </c>
      <c r="BS270" t="str" cm="1">
        <f t="array" ref="BS270">IF(BS269&lt;120, 12*jumpTime() +BS269, "")</f>
        <v/>
      </c>
      <c r="BT270" t="str" cm="1">
        <f t="array" ref="BT270">IF(BT269&lt;120, 12*jumpTime() +BT269, "")</f>
        <v/>
      </c>
      <c r="BU270" t="str" cm="1">
        <f t="array" ref="BU270">IF(BU269&lt;120, 12*jumpTime() +BU269, "")</f>
        <v/>
      </c>
      <c r="BV270" t="str" cm="1">
        <f t="array" ref="BV270">IF(BV269&lt;120, 12*jumpTime() +BV269, "")</f>
        <v/>
      </c>
      <c r="BW270" t="str" cm="1">
        <f t="array" ref="BW270">IF(BW269&lt;120, 12*jumpTime() +BW269, "")</f>
        <v/>
      </c>
      <c r="BX270" t="str" cm="1">
        <f t="array" ref="BX270">IF(BX269&lt;120, 12*jumpTime() +BX269, "")</f>
        <v/>
      </c>
      <c r="BY270" t="str" cm="1">
        <f t="array" ref="BY270">IF(BY269&lt;120, 12*jumpTime() +BY269, "")</f>
        <v/>
      </c>
      <c r="BZ270" t="str" cm="1">
        <f t="array" ref="BZ270">IF(BZ269&lt;120, 12*jumpTime() +BZ269, "")</f>
        <v/>
      </c>
      <c r="CA270" t="str" cm="1">
        <f t="array" ref="CA270">IF(CA269&lt;120, 12*jumpTime() +CA269, "")</f>
        <v/>
      </c>
      <c r="CB270" t="str" cm="1">
        <f t="array" ref="CB270">IF(CB269&lt;120, 12*jumpTime() +CB269, "")</f>
        <v/>
      </c>
      <c r="CC270" t="str" cm="1">
        <f t="array" ref="CC270">IF(CC269&lt;120, 12*jumpTime() +CC269, "")</f>
        <v/>
      </c>
      <c r="CD270" t="str" cm="1">
        <f t="array" ref="CD270">IF(CD269&lt;120, 12*jumpTime() +CD269, "")</f>
        <v/>
      </c>
      <c r="CE270" t="str" cm="1">
        <f t="array" ref="CE270">IF(CE269&lt;120, 12*jumpTime() +CE269, "")</f>
        <v/>
      </c>
      <c r="CF270" t="str" cm="1">
        <f t="array" ref="CF270">IF(CF269&lt;120, 12*jumpTime() +CF269, "")</f>
        <v/>
      </c>
      <c r="CG270" t="str" cm="1">
        <f t="array" ref="CG270">IF(CG269&lt;120, 12*jumpTime() +CG269, "")</f>
        <v/>
      </c>
      <c r="CH270" t="str" cm="1">
        <f t="array" ref="CH270">IF(CH269&lt;120, 12*jumpTime() +CH269, "")</f>
        <v/>
      </c>
      <c r="CI270" t="str" cm="1">
        <f t="array" ref="CI270">IF(CI269&lt;120, 12*jumpTime() +CI269, "")</f>
        <v/>
      </c>
      <c r="CJ270" t="str" cm="1">
        <f t="array" ref="CJ270">IF(CJ269&lt;120, 12*jumpTime() +CJ269, "")</f>
        <v/>
      </c>
      <c r="CK270" t="str" cm="1">
        <f t="array" ref="CK270">IF(CK269&lt;120, 12*jumpTime() +CK269, "")</f>
        <v/>
      </c>
      <c r="CL270" t="str" cm="1">
        <f t="array" ref="CL270">IF(CL269&lt;120, 12*jumpTime() +CL269, "")</f>
        <v/>
      </c>
      <c r="CM270" t="str" cm="1">
        <f t="array" ref="CM270">IF(CM269&lt;120, 12*jumpTime() +CM269, "")</f>
        <v/>
      </c>
      <c r="CN270" t="str" cm="1">
        <f t="array" ref="CN270">IF(CN269&lt;120, 12*jumpTime() +CN269, "")</f>
        <v/>
      </c>
      <c r="CO270" t="str" cm="1">
        <f t="array" ref="CO270">IF(CO269&lt;120, 12*jumpTime() +CO269, "")</f>
        <v/>
      </c>
      <c r="CP270" t="str" cm="1">
        <f t="array" ref="CP270">IF(CP269&lt;120, 12*jumpTime() +CP269, "")</f>
        <v/>
      </c>
      <c r="CQ270" t="str" cm="1">
        <f t="array" ref="CQ270">IF(CQ269&lt;120, 12*jumpTime() +CQ269, "")</f>
        <v/>
      </c>
      <c r="CR270" t="str" cm="1">
        <f t="array" ref="CR270">IF(CR269&lt;120, 12*jumpTime() +CR269, "")</f>
        <v/>
      </c>
      <c r="CS270" t="str" cm="1">
        <f t="array" ref="CS270">IF(CS269&lt;120, 12*jumpTime() +CS269, "")</f>
        <v/>
      </c>
      <c r="CT270" t="str" cm="1">
        <f t="array" ref="CT270">IF(CT269&lt;120, 12*jumpTime() +CT269, "")</f>
        <v/>
      </c>
      <c r="CU270" t="str" cm="1">
        <f t="array" ref="CU270">IF(CU269&lt;120, 12*jumpTime() +CU269, "")</f>
        <v/>
      </c>
      <c r="CV270" t="str" cm="1">
        <f t="array" ref="CV270">IF(CV269&lt;120, 12*jumpTime() +CV269, "")</f>
        <v/>
      </c>
      <c r="CW270" t="str" cm="1">
        <f t="array" ref="CW270">IF(CW269&lt;120, 12*jumpTime() +CW269, "")</f>
        <v/>
      </c>
      <c r="CX270" t="str" cm="1">
        <f t="array" ref="CX270">IF(CX269&lt;120, 12*jumpTime() +CX269, "")</f>
        <v/>
      </c>
      <c r="CY270" t="str" cm="1">
        <f t="array" ref="CY270">IF(CY269&lt;120, 12*jumpTime() +CY269, "")</f>
        <v/>
      </c>
      <c r="CZ270" t="str" cm="1">
        <f t="array" ref="CZ270">IF(CZ269&lt;120, 12*jumpTime() +CZ269, "")</f>
        <v/>
      </c>
    </row>
    <row r="271" spans="4:104" x14ac:dyDescent="0.25">
      <c r="D271">
        <v>25</v>
      </c>
      <c r="E271" t="str" cm="1">
        <f t="array" ref="E271">IF(E270&lt;120, 12*jumpTime() +E270, "")</f>
        <v/>
      </c>
      <c r="F271" t="str" cm="1">
        <f t="array" ref="F271">IF(F270&lt;120, 12*jumpTime() +F270, "")</f>
        <v/>
      </c>
      <c r="G271" t="str" cm="1">
        <f t="array" ref="G271">IF(G270&lt;120, 12*jumpTime() +G270, "")</f>
        <v/>
      </c>
      <c r="H271" t="str" cm="1">
        <f t="array" ref="H271">IF(H270&lt;120, 12*jumpTime() +H270, "")</f>
        <v/>
      </c>
      <c r="I271" t="str" cm="1">
        <f t="array" ref="I271">IF(I270&lt;120, 12*jumpTime() +I270, "")</f>
        <v/>
      </c>
      <c r="J271" t="str" cm="1">
        <f t="array" ref="J271">IF(J270&lt;120, 12*jumpTime() +J270, "")</f>
        <v/>
      </c>
      <c r="K271" t="str" cm="1">
        <f t="array" ref="K271">IF(K270&lt;120, 12*jumpTime() +K270, "")</f>
        <v/>
      </c>
      <c r="L271" t="str" cm="1">
        <f t="array" ref="L271">IF(L270&lt;120, 12*jumpTime() +L270, "")</f>
        <v/>
      </c>
      <c r="M271" t="str" cm="1">
        <f t="array" ref="M271">IF(M270&lt;120, 12*jumpTime() +M270, "")</f>
        <v/>
      </c>
      <c r="N271" t="str" cm="1">
        <f t="array" ref="N271">IF(N270&lt;120, 12*jumpTime() +N270, "")</f>
        <v/>
      </c>
      <c r="O271" t="str" cm="1">
        <f t="array" ref="O271">IF(O270&lt;120, 12*jumpTime() +O270, "")</f>
        <v/>
      </c>
      <c r="P271" t="str" cm="1">
        <f t="array" ref="P271">IF(P270&lt;120, 12*jumpTime() +P270, "")</f>
        <v/>
      </c>
      <c r="Q271" t="str" cm="1">
        <f t="array" ref="Q271">IF(Q270&lt;120, 12*jumpTime() +Q270, "")</f>
        <v/>
      </c>
      <c r="R271" t="str" cm="1">
        <f t="array" ref="R271">IF(R270&lt;120, 12*jumpTime() +R270, "")</f>
        <v/>
      </c>
      <c r="S271" t="str" cm="1">
        <f t="array" ref="S271">IF(S270&lt;120, 12*jumpTime() +S270, "")</f>
        <v/>
      </c>
      <c r="T271" t="str" cm="1">
        <f t="array" ref="T271">IF(T270&lt;120, 12*jumpTime() +T270, "")</f>
        <v/>
      </c>
      <c r="U271" t="str" cm="1">
        <f t="array" ref="U271">IF(U270&lt;120, 12*jumpTime() +U270, "")</f>
        <v/>
      </c>
      <c r="V271" t="str" cm="1">
        <f t="array" ref="V271">IF(V270&lt;120, 12*jumpTime() +V270, "")</f>
        <v/>
      </c>
      <c r="W271" t="str" cm="1">
        <f t="array" ref="W271">IF(W270&lt;120, 12*jumpTime() +W270, "")</f>
        <v/>
      </c>
      <c r="X271" t="str" cm="1">
        <f t="array" ref="X271">IF(X270&lt;120, 12*jumpTime() +X270, "")</f>
        <v/>
      </c>
      <c r="Y271" t="str" cm="1">
        <f t="array" ref="Y271">IF(Y270&lt;120, 12*jumpTime() +Y270, "")</f>
        <v/>
      </c>
      <c r="Z271" t="str" cm="1">
        <f t="array" ref="Z271">IF(Z270&lt;120, 12*jumpTime() +Z270, "")</f>
        <v/>
      </c>
      <c r="AA271" t="str" cm="1">
        <f t="array" ref="AA271">IF(AA270&lt;120, 12*jumpTime() +AA270, "")</f>
        <v/>
      </c>
      <c r="AB271" t="str" cm="1">
        <f t="array" ref="AB271">IF(AB270&lt;120, 12*jumpTime() +AB270, "")</f>
        <v/>
      </c>
      <c r="AC271" t="str" cm="1">
        <f t="array" ref="AC271">IF(AC270&lt;120, 12*jumpTime() +AC270, "")</f>
        <v/>
      </c>
      <c r="AD271" t="str" cm="1">
        <f t="array" ref="AD271">IF(AD270&lt;120, 12*jumpTime() +AD270, "")</f>
        <v/>
      </c>
      <c r="AE271" t="str" cm="1">
        <f t="array" ref="AE271">IF(AE270&lt;120, 12*jumpTime() +AE270, "")</f>
        <v/>
      </c>
      <c r="AF271" t="str" cm="1">
        <f t="array" ref="AF271">IF(AF270&lt;120, 12*jumpTime() +AF270, "")</f>
        <v/>
      </c>
      <c r="AG271" t="str" cm="1">
        <f t="array" ref="AG271">IF(AG270&lt;120, 12*jumpTime() +AG270, "")</f>
        <v/>
      </c>
      <c r="AH271" t="str" cm="1">
        <f t="array" ref="AH271">IF(AH270&lt;120, 12*jumpTime() +AH270, "")</f>
        <v/>
      </c>
      <c r="AI271" t="str" cm="1">
        <f t="array" ref="AI271">IF(AI270&lt;120, 12*jumpTime() +AI270, "")</f>
        <v/>
      </c>
      <c r="AJ271" t="str" cm="1">
        <f t="array" ref="AJ271">IF(AJ270&lt;120, 12*jumpTime() +AJ270, "")</f>
        <v/>
      </c>
      <c r="AK271" t="str" cm="1">
        <f t="array" ref="AK271">IF(AK270&lt;120, 12*jumpTime() +AK270, "")</f>
        <v/>
      </c>
      <c r="AL271" t="str" cm="1">
        <f t="array" ref="AL271">IF(AL270&lt;120, 12*jumpTime() +AL270, "")</f>
        <v/>
      </c>
      <c r="AM271" t="str" cm="1">
        <f t="array" ref="AM271">IF(AM270&lt;120, 12*jumpTime() +AM270, "")</f>
        <v/>
      </c>
      <c r="AN271" t="str" cm="1">
        <f t="array" ref="AN271">IF(AN270&lt;120, 12*jumpTime() +AN270, "")</f>
        <v/>
      </c>
      <c r="AO271" t="str" cm="1">
        <f t="array" ref="AO271">IF(AO270&lt;120, 12*jumpTime() +AO270, "")</f>
        <v/>
      </c>
      <c r="AP271" t="str" cm="1">
        <f t="array" ref="AP271">IF(AP270&lt;120, 12*jumpTime() +AP270, "")</f>
        <v/>
      </c>
      <c r="AQ271" t="str" cm="1">
        <f t="array" ref="AQ271">IF(AQ270&lt;120, 12*jumpTime() +AQ270, "")</f>
        <v/>
      </c>
      <c r="AR271" t="str" cm="1">
        <f t="array" ref="AR271">IF(AR270&lt;120, 12*jumpTime() +AR270, "")</f>
        <v/>
      </c>
      <c r="AS271" t="str" cm="1">
        <f t="array" ref="AS271">IF(AS270&lt;120, 12*jumpTime() +AS270, "")</f>
        <v/>
      </c>
      <c r="AT271" t="str" cm="1">
        <f t="array" ref="AT271">IF(AT270&lt;120, 12*jumpTime() +AT270, "")</f>
        <v/>
      </c>
      <c r="AU271" t="str" cm="1">
        <f t="array" ref="AU271">IF(AU270&lt;120, 12*jumpTime() +AU270, "")</f>
        <v/>
      </c>
      <c r="AV271" t="str" cm="1">
        <f t="array" ref="AV271">IF(AV270&lt;120, 12*jumpTime() +AV270, "")</f>
        <v/>
      </c>
      <c r="AW271" t="str" cm="1">
        <f t="array" ref="AW271">IF(AW270&lt;120, 12*jumpTime() +AW270, "")</f>
        <v/>
      </c>
      <c r="AX271" t="str" cm="1">
        <f t="array" ref="AX271">IF(AX270&lt;120, 12*jumpTime() +AX270, "")</f>
        <v/>
      </c>
      <c r="AY271" t="str" cm="1">
        <f t="array" ref="AY271">IF(AY270&lt;120, 12*jumpTime() +AY270, "")</f>
        <v/>
      </c>
      <c r="AZ271" t="str" cm="1">
        <f t="array" ref="AZ271">IF(AZ270&lt;120, 12*jumpTime() +AZ270, "")</f>
        <v/>
      </c>
      <c r="BA271" t="str" cm="1">
        <f t="array" ref="BA271">IF(BA270&lt;120, 12*jumpTime() +BA270, "")</f>
        <v/>
      </c>
      <c r="BB271" t="str" cm="1">
        <f t="array" ref="BB271">IF(BB270&lt;120, 12*jumpTime() +BB270, "")</f>
        <v/>
      </c>
      <c r="BC271" t="str" cm="1">
        <f t="array" ref="BC271">IF(BC270&lt;120, 12*jumpTime() +BC270, "")</f>
        <v/>
      </c>
      <c r="BD271" t="str" cm="1">
        <f t="array" ref="BD271">IF(BD270&lt;120, 12*jumpTime() +BD270, "")</f>
        <v/>
      </c>
      <c r="BE271" t="str" cm="1">
        <f t="array" ref="BE271">IF(BE270&lt;120, 12*jumpTime() +BE270, "")</f>
        <v/>
      </c>
      <c r="BF271" t="str" cm="1">
        <f t="array" ref="BF271">IF(BF270&lt;120, 12*jumpTime() +BF270, "")</f>
        <v/>
      </c>
      <c r="BG271" t="str" cm="1">
        <f t="array" ref="BG271">IF(BG270&lt;120, 12*jumpTime() +BG270, "")</f>
        <v/>
      </c>
      <c r="BH271" t="str" cm="1">
        <f t="array" ref="BH271">IF(BH270&lt;120, 12*jumpTime() +BH270, "")</f>
        <v/>
      </c>
      <c r="BI271" t="str" cm="1">
        <f t="array" ref="BI271">IF(BI270&lt;120, 12*jumpTime() +BI270, "")</f>
        <v/>
      </c>
      <c r="BJ271" t="str" cm="1">
        <f t="array" ref="BJ271">IF(BJ270&lt;120, 12*jumpTime() +BJ270, "")</f>
        <v/>
      </c>
      <c r="BK271" t="str" cm="1">
        <f t="array" ref="BK271">IF(BK270&lt;120, 12*jumpTime() +BK270, "")</f>
        <v/>
      </c>
      <c r="BL271" t="str" cm="1">
        <f t="array" ref="BL271">IF(BL270&lt;120, 12*jumpTime() +BL270, "")</f>
        <v/>
      </c>
      <c r="BM271" t="str" cm="1">
        <f t="array" ref="BM271">IF(BM270&lt;120, 12*jumpTime() +BM270, "")</f>
        <v/>
      </c>
      <c r="BN271" t="str" cm="1">
        <f t="array" ref="BN271">IF(BN270&lt;120, 12*jumpTime() +BN270, "")</f>
        <v/>
      </c>
      <c r="BO271" t="str" cm="1">
        <f t="array" ref="BO271">IF(BO270&lt;120, 12*jumpTime() +BO270, "")</f>
        <v/>
      </c>
      <c r="BP271" t="str" cm="1">
        <f t="array" ref="BP271">IF(BP270&lt;120, 12*jumpTime() +BP270, "")</f>
        <v/>
      </c>
      <c r="BQ271" t="str" cm="1">
        <f t="array" ref="BQ271">IF(BQ270&lt;120, 12*jumpTime() +BQ270, "")</f>
        <v/>
      </c>
      <c r="BR271" t="str" cm="1">
        <f t="array" ref="BR271">IF(BR270&lt;120, 12*jumpTime() +BR270, "")</f>
        <v/>
      </c>
      <c r="BS271" t="str" cm="1">
        <f t="array" ref="BS271">IF(BS270&lt;120, 12*jumpTime() +BS270, "")</f>
        <v/>
      </c>
      <c r="BT271" t="str" cm="1">
        <f t="array" ref="BT271">IF(BT270&lt;120, 12*jumpTime() +BT270, "")</f>
        <v/>
      </c>
      <c r="BU271" t="str" cm="1">
        <f t="array" ref="BU271">IF(BU270&lt;120, 12*jumpTime() +BU270, "")</f>
        <v/>
      </c>
      <c r="BV271" t="str" cm="1">
        <f t="array" ref="BV271">IF(BV270&lt;120, 12*jumpTime() +BV270, "")</f>
        <v/>
      </c>
      <c r="BW271" t="str" cm="1">
        <f t="array" ref="BW271">IF(BW270&lt;120, 12*jumpTime() +BW270, "")</f>
        <v/>
      </c>
      <c r="BX271" t="str" cm="1">
        <f t="array" ref="BX271">IF(BX270&lt;120, 12*jumpTime() +BX270, "")</f>
        <v/>
      </c>
      <c r="BY271" t="str" cm="1">
        <f t="array" ref="BY271">IF(BY270&lt;120, 12*jumpTime() +BY270, "")</f>
        <v/>
      </c>
      <c r="BZ271" t="str" cm="1">
        <f t="array" ref="BZ271">IF(BZ270&lt;120, 12*jumpTime() +BZ270, "")</f>
        <v/>
      </c>
      <c r="CA271" t="str" cm="1">
        <f t="array" ref="CA271">IF(CA270&lt;120, 12*jumpTime() +CA270, "")</f>
        <v/>
      </c>
      <c r="CB271" t="str" cm="1">
        <f t="array" ref="CB271">IF(CB270&lt;120, 12*jumpTime() +CB270, "")</f>
        <v/>
      </c>
      <c r="CC271" t="str" cm="1">
        <f t="array" ref="CC271">IF(CC270&lt;120, 12*jumpTime() +CC270, "")</f>
        <v/>
      </c>
      <c r="CD271" t="str" cm="1">
        <f t="array" ref="CD271">IF(CD270&lt;120, 12*jumpTime() +CD270, "")</f>
        <v/>
      </c>
      <c r="CE271" t="str" cm="1">
        <f t="array" ref="CE271">IF(CE270&lt;120, 12*jumpTime() +CE270, "")</f>
        <v/>
      </c>
      <c r="CF271" t="str" cm="1">
        <f t="array" ref="CF271">IF(CF270&lt;120, 12*jumpTime() +CF270, "")</f>
        <v/>
      </c>
      <c r="CG271" t="str" cm="1">
        <f t="array" ref="CG271">IF(CG270&lt;120, 12*jumpTime() +CG270, "")</f>
        <v/>
      </c>
      <c r="CH271" t="str" cm="1">
        <f t="array" ref="CH271">IF(CH270&lt;120, 12*jumpTime() +CH270, "")</f>
        <v/>
      </c>
      <c r="CI271" t="str" cm="1">
        <f t="array" ref="CI271">IF(CI270&lt;120, 12*jumpTime() +CI270, "")</f>
        <v/>
      </c>
      <c r="CJ271" t="str" cm="1">
        <f t="array" ref="CJ271">IF(CJ270&lt;120, 12*jumpTime() +CJ270, "")</f>
        <v/>
      </c>
      <c r="CK271" t="str" cm="1">
        <f t="array" ref="CK271">IF(CK270&lt;120, 12*jumpTime() +CK270, "")</f>
        <v/>
      </c>
      <c r="CL271" t="str" cm="1">
        <f t="array" ref="CL271">IF(CL270&lt;120, 12*jumpTime() +CL270, "")</f>
        <v/>
      </c>
      <c r="CM271" t="str" cm="1">
        <f t="array" ref="CM271">IF(CM270&lt;120, 12*jumpTime() +CM270, "")</f>
        <v/>
      </c>
      <c r="CN271" t="str" cm="1">
        <f t="array" ref="CN271">IF(CN270&lt;120, 12*jumpTime() +CN270, "")</f>
        <v/>
      </c>
      <c r="CO271" t="str" cm="1">
        <f t="array" ref="CO271">IF(CO270&lt;120, 12*jumpTime() +CO270, "")</f>
        <v/>
      </c>
      <c r="CP271" t="str" cm="1">
        <f t="array" ref="CP271">IF(CP270&lt;120, 12*jumpTime() +CP270, "")</f>
        <v/>
      </c>
      <c r="CQ271" t="str" cm="1">
        <f t="array" ref="CQ271">IF(CQ270&lt;120, 12*jumpTime() +CQ270, "")</f>
        <v/>
      </c>
      <c r="CR271" t="str" cm="1">
        <f t="array" ref="CR271">IF(CR270&lt;120, 12*jumpTime() +CR270, "")</f>
        <v/>
      </c>
      <c r="CS271" t="str" cm="1">
        <f t="array" ref="CS271">IF(CS270&lt;120, 12*jumpTime() +CS270, "")</f>
        <v/>
      </c>
      <c r="CT271" t="str" cm="1">
        <f t="array" ref="CT271">IF(CT270&lt;120, 12*jumpTime() +CT270, "")</f>
        <v/>
      </c>
      <c r="CU271" t="str" cm="1">
        <f t="array" ref="CU271">IF(CU270&lt;120, 12*jumpTime() +CU270, "")</f>
        <v/>
      </c>
      <c r="CV271" t="str" cm="1">
        <f t="array" ref="CV271">IF(CV270&lt;120, 12*jumpTime() +CV270, "")</f>
        <v/>
      </c>
      <c r="CW271" t="str" cm="1">
        <f t="array" ref="CW271">IF(CW270&lt;120, 12*jumpTime() +CW270, "")</f>
        <v/>
      </c>
      <c r="CX271" t="str" cm="1">
        <f t="array" ref="CX271">IF(CX270&lt;120, 12*jumpTime() +CX270, "")</f>
        <v/>
      </c>
      <c r="CY271" t="str" cm="1">
        <f t="array" ref="CY271">IF(CY270&lt;120, 12*jumpTime() +CY270, "")</f>
        <v/>
      </c>
      <c r="CZ271" t="str" cm="1">
        <f t="array" ref="CZ271">IF(CZ270&lt;120, 12*jumpTime() +CZ270, "")</f>
        <v/>
      </c>
    </row>
    <row r="272" spans="4:104" x14ac:dyDescent="0.25">
      <c r="D272">
        <v>26</v>
      </c>
      <c r="E272" t="str" cm="1">
        <f t="array" ref="E272">IF(E271&lt;120, 12*jumpTime() +E271, "")</f>
        <v/>
      </c>
      <c r="F272" t="str" cm="1">
        <f t="array" ref="F272">IF(F271&lt;120, 12*jumpTime() +F271, "")</f>
        <v/>
      </c>
      <c r="G272" t="str" cm="1">
        <f t="array" ref="G272">IF(G271&lt;120, 12*jumpTime() +G271, "")</f>
        <v/>
      </c>
      <c r="H272" t="str" cm="1">
        <f t="array" ref="H272">IF(H271&lt;120, 12*jumpTime() +H271, "")</f>
        <v/>
      </c>
      <c r="I272" t="str" cm="1">
        <f t="array" ref="I272">IF(I271&lt;120, 12*jumpTime() +I271, "")</f>
        <v/>
      </c>
      <c r="J272" t="str" cm="1">
        <f t="array" ref="J272">IF(J271&lt;120, 12*jumpTime() +J271, "")</f>
        <v/>
      </c>
      <c r="K272" t="str" cm="1">
        <f t="array" ref="K272">IF(K271&lt;120, 12*jumpTime() +K271, "")</f>
        <v/>
      </c>
      <c r="L272" t="str" cm="1">
        <f t="array" ref="L272">IF(L271&lt;120, 12*jumpTime() +L271, "")</f>
        <v/>
      </c>
      <c r="M272" t="str" cm="1">
        <f t="array" ref="M272">IF(M271&lt;120, 12*jumpTime() +M271, "")</f>
        <v/>
      </c>
      <c r="N272" t="str" cm="1">
        <f t="array" ref="N272">IF(N271&lt;120, 12*jumpTime() +N271, "")</f>
        <v/>
      </c>
      <c r="O272" t="str" cm="1">
        <f t="array" ref="O272">IF(O271&lt;120, 12*jumpTime() +O271, "")</f>
        <v/>
      </c>
      <c r="P272" t="str" cm="1">
        <f t="array" ref="P272">IF(P271&lt;120, 12*jumpTime() +P271, "")</f>
        <v/>
      </c>
      <c r="Q272" t="str" cm="1">
        <f t="array" ref="Q272">IF(Q271&lt;120, 12*jumpTime() +Q271, "")</f>
        <v/>
      </c>
      <c r="R272" t="str" cm="1">
        <f t="array" ref="R272">IF(R271&lt;120, 12*jumpTime() +R271, "")</f>
        <v/>
      </c>
      <c r="S272" t="str" cm="1">
        <f t="array" ref="S272">IF(S271&lt;120, 12*jumpTime() +S271, "")</f>
        <v/>
      </c>
      <c r="T272" t="str" cm="1">
        <f t="array" ref="T272">IF(T271&lt;120, 12*jumpTime() +T271, "")</f>
        <v/>
      </c>
      <c r="U272" t="str" cm="1">
        <f t="array" ref="U272">IF(U271&lt;120, 12*jumpTime() +U271, "")</f>
        <v/>
      </c>
      <c r="V272" t="str" cm="1">
        <f t="array" ref="V272">IF(V271&lt;120, 12*jumpTime() +V271, "")</f>
        <v/>
      </c>
      <c r="W272" t="str" cm="1">
        <f t="array" ref="W272">IF(W271&lt;120, 12*jumpTime() +W271, "")</f>
        <v/>
      </c>
      <c r="X272" t="str" cm="1">
        <f t="array" ref="X272">IF(X271&lt;120, 12*jumpTime() +X271, "")</f>
        <v/>
      </c>
      <c r="Y272" t="str" cm="1">
        <f t="array" ref="Y272">IF(Y271&lt;120, 12*jumpTime() +Y271, "")</f>
        <v/>
      </c>
      <c r="Z272" t="str" cm="1">
        <f t="array" ref="Z272">IF(Z271&lt;120, 12*jumpTime() +Z271, "")</f>
        <v/>
      </c>
      <c r="AA272" t="str" cm="1">
        <f t="array" ref="AA272">IF(AA271&lt;120, 12*jumpTime() +AA271, "")</f>
        <v/>
      </c>
      <c r="AB272" t="str" cm="1">
        <f t="array" ref="AB272">IF(AB271&lt;120, 12*jumpTime() +AB271, "")</f>
        <v/>
      </c>
      <c r="AC272" t="str" cm="1">
        <f t="array" ref="AC272">IF(AC271&lt;120, 12*jumpTime() +AC271, "")</f>
        <v/>
      </c>
      <c r="AD272" t="str" cm="1">
        <f t="array" ref="AD272">IF(AD271&lt;120, 12*jumpTime() +AD271, "")</f>
        <v/>
      </c>
      <c r="AE272" t="str" cm="1">
        <f t="array" ref="AE272">IF(AE271&lt;120, 12*jumpTime() +AE271, "")</f>
        <v/>
      </c>
      <c r="AF272" t="str" cm="1">
        <f t="array" ref="AF272">IF(AF271&lt;120, 12*jumpTime() +AF271, "")</f>
        <v/>
      </c>
      <c r="AG272" t="str" cm="1">
        <f t="array" ref="AG272">IF(AG271&lt;120, 12*jumpTime() +AG271, "")</f>
        <v/>
      </c>
      <c r="AH272" t="str" cm="1">
        <f t="array" ref="AH272">IF(AH271&lt;120, 12*jumpTime() +AH271, "")</f>
        <v/>
      </c>
      <c r="AI272" t="str" cm="1">
        <f t="array" ref="AI272">IF(AI271&lt;120, 12*jumpTime() +AI271, "")</f>
        <v/>
      </c>
      <c r="AJ272" t="str" cm="1">
        <f t="array" ref="AJ272">IF(AJ271&lt;120, 12*jumpTime() +AJ271, "")</f>
        <v/>
      </c>
      <c r="AK272" t="str" cm="1">
        <f t="array" ref="AK272">IF(AK271&lt;120, 12*jumpTime() +AK271, "")</f>
        <v/>
      </c>
      <c r="AL272" t="str" cm="1">
        <f t="array" ref="AL272">IF(AL271&lt;120, 12*jumpTime() +AL271, "")</f>
        <v/>
      </c>
      <c r="AM272" t="str" cm="1">
        <f t="array" ref="AM272">IF(AM271&lt;120, 12*jumpTime() +AM271, "")</f>
        <v/>
      </c>
      <c r="AN272" t="str" cm="1">
        <f t="array" ref="AN272">IF(AN271&lt;120, 12*jumpTime() +AN271, "")</f>
        <v/>
      </c>
      <c r="AO272" t="str" cm="1">
        <f t="array" ref="AO272">IF(AO271&lt;120, 12*jumpTime() +AO271, "")</f>
        <v/>
      </c>
      <c r="AP272" t="str" cm="1">
        <f t="array" ref="AP272">IF(AP271&lt;120, 12*jumpTime() +AP271, "")</f>
        <v/>
      </c>
      <c r="AQ272" t="str" cm="1">
        <f t="array" ref="AQ272">IF(AQ271&lt;120, 12*jumpTime() +AQ271, "")</f>
        <v/>
      </c>
      <c r="AR272" t="str" cm="1">
        <f t="array" ref="AR272">IF(AR271&lt;120, 12*jumpTime() +AR271, "")</f>
        <v/>
      </c>
      <c r="AS272" t="str" cm="1">
        <f t="array" ref="AS272">IF(AS271&lt;120, 12*jumpTime() +AS271, "")</f>
        <v/>
      </c>
      <c r="AT272" t="str" cm="1">
        <f t="array" ref="AT272">IF(AT271&lt;120, 12*jumpTime() +AT271, "")</f>
        <v/>
      </c>
      <c r="AU272" t="str" cm="1">
        <f t="array" ref="AU272">IF(AU271&lt;120, 12*jumpTime() +AU271, "")</f>
        <v/>
      </c>
      <c r="AV272" t="str" cm="1">
        <f t="array" ref="AV272">IF(AV271&lt;120, 12*jumpTime() +AV271, "")</f>
        <v/>
      </c>
      <c r="AW272" t="str" cm="1">
        <f t="array" ref="AW272">IF(AW271&lt;120, 12*jumpTime() +AW271, "")</f>
        <v/>
      </c>
      <c r="AX272" t="str" cm="1">
        <f t="array" ref="AX272">IF(AX271&lt;120, 12*jumpTime() +AX271, "")</f>
        <v/>
      </c>
      <c r="AY272" t="str" cm="1">
        <f t="array" ref="AY272">IF(AY271&lt;120, 12*jumpTime() +AY271, "")</f>
        <v/>
      </c>
      <c r="AZ272" t="str" cm="1">
        <f t="array" ref="AZ272">IF(AZ271&lt;120, 12*jumpTime() +AZ271, "")</f>
        <v/>
      </c>
      <c r="BA272" t="str" cm="1">
        <f t="array" ref="BA272">IF(BA271&lt;120, 12*jumpTime() +BA271, "")</f>
        <v/>
      </c>
      <c r="BB272" t="str" cm="1">
        <f t="array" ref="BB272">IF(BB271&lt;120, 12*jumpTime() +BB271, "")</f>
        <v/>
      </c>
      <c r="BC272" t="str" cm="1">
        <f t="array" ref="BC272">IF(BC271&lt;120, 12*jumpTime() +BC271, "")</f>
        <v/>
      </c>
      <c r="BD272" t="str" cm="1">
        <f t="array" ref="BD272">IF(BD271&lt;120, 12*jumpTime() +BD271, "")</f>
        <v/>
      </c>
      <c r="BE272" t="str" cm="1">
        <f t="array" ref="BE272">IF(BE271&lt;120, 12*jumpTime() +BE271, "")</f>
        <v/>
      </c>
      <c r="BF272" t="str" cm="1">
        <f t="array" ref="BF272">IF(BF271&lt;120, 12*jumpTime() +BF271, "")</f>
        <v/>
      </c>
      <c r="BG272" t="str" cm="1">
        <f t="array" ref="BG272">IF(BG271&lt;120, 12*jumpTime() +BG271, "")</f>
        <v/>
      </c>
      <c r="BH272" t="str" cm="1">
        <f t="array" ref="BH272">IF(BH271&lt;120, 12*jumpTime() +BH271, "")</f>
        <v/>
      </c>
      <c r="BI272" t="str" cm="1">
        <f t="array" ref="BI272">IF(BI271&lt;120, 12*jumpTime() +BI271, "")</f>
        <v/>
      </c>
      <c r="BJ272" t="str" cm="1">
        <f t="array" ref="BJ272">IF(BJ271&lt;120, 12*jumpTime() +BJ271, "")</f>
        <v/>
      </c>
      <c r="BK272" t="str" cm="1">
        <f t="array" ref="BK272">IF(BK271&lt;120, 12*jumpTime() +BK271, "")</f>
        <v/>
      </c>
      <c r="BL272" t="str" cm="1">
        <f t="array" ref="BL272">IF(BL271&lt;120, 12*jumpTime() +BL271, "")</f>
        <v/>
      </c>
      <c r="BM272" t="str" cm="1">
        <f t="array" ref="BM272">IF(BM271&lt;120, 12*jumpTime() +BM271, "")</f>
        <v/>
      </c>
      <c r="BN272" t="str" cm="1">
        <f t="array" ref="BN272">IF(BN271&lt;120, 12*jumpTime() +BN271, "")</f>
        <v/>
      </c>
      <c r="BO272" t="str" cm="1">
        <f t="array" ref="BO272">IF(BO271&lt;120, 12*jumpTime() +BO271, "")</f>
        <v/>
      </c>
      <c r="BP272" t="str" cm="1">
        <f t="array" ref="BP272">IF(BP271&lt;120, 12*jumpTime() +BP271, "")</f>
        <v/>
      </c>
      <c r="BQ272" t="str" cm="1">
        <f t="array" ref="BQ272">IF(BQ271&lt;120, 12*jumpTime() +BQ271, "")</f>
        <v/>
      </c>
      <c r="BR272" t="str" cm="1">
        <f t="array" ref="BR272">IF(BR271&lt;120, 12*jumpTime() +BR271, "")</f>
        <v/>
      </c>
      <c r="BS272" t="str" cm="1">
        <f t="array" ref="BS272">IF(BS271&lt;120, 12*jumpTime() +BS271, "")</f>
        <v/>
      </c>
      <c r="BT272" t="str" cm="1">
        <f t="array" ref="BT272">IF(BT271&lt;120, 12*jumpTime() +BT271, "")</f>
        <v/>
      </c>
      <c r="BU272" t="str" cm="1">
        <f t="array" ref="BU272">IF(BU271&lt;120, 12*jumpTime() +BU271, "")</f>
        <v/>
      </c>
      <c r="BV272" t="str" cm="1">
        <f t="array" ref="BV272">IF(BV271&lt;120, 12*jumpTime() +BV271, "")</f>
        <v/>
      </c>
      <c r="BW272" t="str" cm="1">
        <f t="array" ref="BW272">IF(BW271&lt;120, 12*jumpTime() +BW271, "")</f>
        <v/>
      </c>
      <c r="BX272" t="str" cm="1">
        <f t="array" ref="BX272">IF(BX271&lt;120, 12*jumpTime() +BX271, "")</f>
        <v/>
      </c>
      <c r="BY272" t="str" cm="1">
        <f t="array" ref="BY272">IF(BY271&lt;120, 12*jumpTime() +BY271, "")</f>
        <v/>
      </c>
      <c r="BZ272" t="str" cm="1">
        <f t="array" ref="BZ272">IF(BZ271&lt;120, 12*jumpTime() +BZ271, "")</f>
        <v/>
      </c>
      <c r="CA272" t="str" cm="1">
        <f t="array" ref="CA272">IF(CA271&lt;120, 12*jumpTime() +CA271, "")</f>
        <v/>
      </c>
      <c r="CB272" t="str" cm="1">
        <f t="array" ref="CB272">IF(CB271&lt;120, 12*jumpTime() +CB271, "")</f>
        <v/>
      </c>
      <c r="CC272" t="str" cm="1">
        <f t="array" ref="CC272">IF(CC271&lt;120, 12*jumpTime() +CC271, "")</f>
        <v/>
      </c>
      <c r="CD272" t="str" cm="1">
        <f t="array" ref="CD272">IF(CD271&lt;120, 12*jumpTime() +CD271, "")</f>
        <v/>
      </c>
      <c r="CE272" t="str" cm="1">
        <f t="array" ref="CE272">IF(CE271&lt;120, 12*jumpTime() +CE271, "")</f>
        <v/>
      </c>
      <c r="CF272" t="str" cm="1">
        <f t="array" ref="CF272">IF(CF271&lt;120, 12*jumpTime() +CF271, "")</f>
        <v/>
      </c>
      <c r="CG272" t="str" cm="1">
        <f t="array" ref="CG272">IF(CG271&lt;120, 12*jumpTime() +CG271, "")</f>
        <v/>
      </c>
      <c r="CH272" t="str" cm="1">
        <f t="array" ref="CH272">IF(CH271&lt;120, 12*jumpTime() +CH271, "")</f>
        <v/>
      </c>
      <c r="CI272" t="str" cm="1">
        <f t="array" ref="CI272">IF(CI271&lt;120, 12*jumpTime() +CI271, "")</f>
        <v/>
      </c>
      <c r="CJ272" t="str" cm="1">
        <f t="array" ref="CJ272">IF(CJ271&lt;120, 12*jumpTime() +CJ271, "")</f>
        <v/>
      </c>
      <c r="CK272" t="str" cm="1">
        <f t="array" ref="CK272">IF(CK271&lt;120, 12*jumpTime() +CK271, "")</f>
        <v/>
      </c>
      <c r="CL272" t="str" cm="1">
        <f t="array" ref="CL272">IF(CL271&lt;120, 12*jumpTime() +CL271, "")</f>
        <v/>
      </c>
      <c r="CM272" t="str" cm="1">
        <f t="array" ref="CM272">IF(CM271&lt;120, 12*jumpTime() +CM271, "")</f>
        <v/>
      </c>
      <c r="CN272" t="str" cm="1">
        <f t="array" ref="CN272">IF(CN271&lt;120, 12*jumpTime() +CN271, "")</f>
        <v/>
      </c>
      <c r="CO272" t="str" cm="1">
        <f t="array" ref="CO272">IF(CO271&lt;120, 12*jumpTime() +CO271, "")</f>
        <v/>
      </c>
      <c r="CP272" t="str" cm="1">
        <f t="array" ref="CP272">IF(CP271&lt;120, 12*jumpTime() +CP271, "")</f>
        <v/>
      </c>
      <c r="CQ272" t="str" cm="1">
        <f t="array" ref="CQ272">IF(CQ271&lt;120, 12*jumpTime() +CQ271, "")</f>
        <v/>
      </c>
      <c r="CR272" t="str" cm="1">
        <f t="array" ref="CR272">IF(CR271&lt;120, 12*jumpTime() +CR271, "")</f>
        <v/>
      </c>
      <c r="CS272" t="str" cm="1">
        <f t="array" ref="CS272">IF(CS271&lt;120, 12*jumpTime() +CS271, "")</f>
        <v/>
      </c>
      <c r="CT272" t="str" cm="1">
        <f t="array" ref="CT272">IF(CT271&lt;120, 12*jumpTime() +CT271, "")</f>
        <v/>
      </c>
      <c r="CU272" t="str" cm="1">
        <f t="array" ref="CU272">IF(CU271&lt;120, 12*jumpTime() +CU271, "")</f>
        <v/>
      </c>
      <c r="CV272" t="str" cm="1">
        <f t="array" ref="CV272">IF(CV271&lt;120, 12*jumpTime() +CV271, "")</f>
        <v/>
      </c>
      <c r="CW272" t="str" cm="1">
        <f t="array" ref="CW272">IF(CW271&lt;120, 12*jumpTime() +CW271, "")</f>
        <v/>
      </c>
      <c r="CX272" t="str" cm="1">
        <f t="array" ref="CX272">IF(CX271&lt;120, 12*jumpTime() +CX271, "")</f>
        <v/>
      </c>
      <c r="CY272" t="str" cm="1">
        <f t="array" ref="CY272">IF(CY271&lt;120, 12*jumpTime() +CY271, "")</f>
        <v/>
      </c>
      <c r="CZ272" t="str" cm="1">
        <f t="array" ref="CZ272">IF(CZ271&lt;120, 12*jumpTime() +CZ271, "")</f>
        <v/>
      </c>
    </row>
    <row r="273" spans="4:104" x14ac:dyDescent="0.25">
      <c r="D273">
        <v>27</v>
      </c>
      <c r="E273" t="str" cm="1">
        <f t="array" ref="E273">IF(E272&lt;120, 12*jumpTime() +E272, "")</f>
        <v/>
      </c>
      <c r="F273" t="str" cm="1">
        <f t="array" ref="F273">IF(F272&lt;120, 12*jumpTime() +F272, "")</f>
        <v/>
      </c>
      <c r="G273" t="str" cm="1">
        <f t="array" ref="G273">IF(G272&lt;120, 12*jumpTime() +G272, "")</f>
        <v/>
      </c>
      <c r="H273" t="str" cm="1">
        <f t="array" ref="H273">IF(H272&lt;120, 12*jumpTime() +H272, "")</f>
        <v/>
      </c>
      <c r="I273" t="str" cm="1">
        <f t="array" ref="I273">IF(I272&lt;120, 12*jumpTime() +I272, "")</f>
        <v/>
      </c>
      <c r="J273" t="str" cm="1">
        <f t="array" ref="J273">IF(J272&lt;120, 12*jumpTime() +J272, "")</f>
        <v/>
      </c>
      <c r="K273" t="str" cm="1">
        <f t="array" ref="K273">IF(K272&lt;120, 12*jumpTime() +K272, "")</f>
        <v/>
      </c>
      <c r="L273" t="str" cm="1">
        <f t="array" ref="L273">IF(L272&lt;120, 12*jumpTime() +L272, "")</f>
        <v/>
      </c>
      <c r="M273" t="str" cm="1">
        <f t="array" ref="M273">IF(M272&lt;120, 12*jumpTime() +M272, "")</f>
        <v/>
      </c>
      <c r="N273" t="str" cm="1">
        <f t="array" ref="N273">IF(N272&lt;120, 12*jumpTime() +N272, "")</f>
        <v/>
      </c>
      <c r="O273" t="str" cm="1">
        <f t="array" ref="O273">IF(O272&lt;120, 12*jumpTime() +O272, "")</f>
        <v/>
      </c>
      <c r="P273" t="str" cm="1">
        <f t="array" ref="P273">IF(P272&lt;120, 12*jumpTime() +P272, "")</f>
        <v/>
      </c>
      <c r="Q273" t="str" cm="1">
        <f t="array" ref="Q273">IF(Q272&lt;120, 12*jumpTime() +Q272, "")</f>
        <v/>
      </c>
      <c r="R273" t="str" cm="1">
        <f t="array" ref="R273">IF(R272&lt;120, 12*jumpTime() +R272, "")</f>
        <v/>
      </c>
      <c r="S273" t="str" cm="1">
        <f t="array" ref="S273">IF(S272&lt;120, 12*jumpTime() +S272, "")</f>
        <v/>
      </c>
      <c r="T273" t="str" cm="1">
        <f t="array" ref="T273">IF(T272&lt;120, 12*jumpTime() +T272, "")</f>
        <v/>
      </c>
      <c r="U273" t="str" cm="1">
        <f t="array" ref="U273">IF(U272&lt;120, 12*jumpTime() +U272, "")</f>
        <v/>
      </c>
      <c r="V273" t="str" cm="1">
        <f t="array" ref="V273">IF(V272&lt;120, 12*jumpTime() +V272, "")</f>
        <v/>
      </c>
      <c r="W273" t="str" cm="1">
        <f t="array" ref="W273">IF(W272&lt;120, 12*jumpTime() +W272, "")</f>
        <v/>
      </c>
      <c r="X273" t="str" cm="1">
        <f t="array" ref="X273">IF(X272&lt;120, 12*jumpTime() +X272, "")</f>
        <v/>
      </c>
      <c r="Y273" t="str" cm="1">
        <f t="array" ref="Y273">IF(Y272&lt;120, 12*jumpTime() +Y272, "")</f>
        <v/>
      </c>
      <c r="Z273" t="str" cm="1">
        <f t="array" ref="Z273">IF(Z272&lt;120, 12*jumpTime() +Z272, "")</f>
        <v/>
      </c>
      <c r="AA273" t="str" cm="1">
        <f t="array" ref="AA273">IF(AA272&lt;120, 12*jumpTime() +AA272, "")</f>
        <v/>
      </c>
      <c r="AB273" t="str" cm="1">
        <f t="array" ref="AB273">IF(AB272&lt;120, 12*jumpTime() +AB272, "")</f>
        <v/>
      </c>
      <c r="AC273" t="str" cm="1">
        <f t="array" ref="AC273">IF(AC272&lt;120, 12*jumpTime() +AC272, "")</f>
        <v/>
      </c>
      <c r="AD273" t="str" cm="1">
        <f t="array" ref="AD273">IF(AD272&lt;120, 12*jumpTime() +AD272, "")</f>
        <v/>
      </c>
      <c r="AE273" t="str" cm="1">
        <f t="array" ref="AE273">IF(AE272&lt;120, 12*jumpTime() +AE272, "")</f>
        <v/>
      </c>
      <c r="AF273" t="str" cm="1">
        <f t="array" ref="AF273">IF(AF272&lt;120, 12*jumpTime() +AF272, "")</f>
        <v/>
      </c>
      <c r="AG273" t="str" cm="1">
        <f t="array" ref="AG273">IF(AG272&lt;120, 12*jumpTime() +AG272, "")</f>
        <v/>
      </c>
      <c r="AH273" t="str" cm="1">
        <f t="array" ref="AH273">IF(AH272&lt;120, 12*jumpTime() +AH272, "")</f>
        <v/>
      </c>
      <c r="AI273" t="str" cm="1">
        <f t="array" ref="AI273">IF(AI272&lt;120, 12*jumpTime() +AI272, "")</f>
        <v/>
      </c>
      <c r="AJ273" t="str" cm="1">
        <f t="array" ref="AJ273">IF(AJ272&lt;120, 12*jumpTime() +AJ272, "")</f>
        <v/>
      </c>
      <c r="AK273" t="str" cm="1">
        <f t="array" ref="AK273">IF(AK272&lt;120, 12*jumpTime() +AK272, "")</f>
        <v/>
      </c>
      <c r="AL273" t="str" cm="1">
        <f t="array" ref="AL273">IF(AL272&lt;120, 12*jumpTime() +AL272, "")</f>
        <v/>
      </c>
      <c r="AM273" t="str" cm="1">
        <f t="array" ref="AM273">IF(AM272&lt;120, 12*jumpTime() +AM272, "")</f>
        <v/>
      </c>
      <c r="AN273" t="str" cm="1">
        <f t="array" ref="AN273">IF(AN272&lt;120, 12*jumpTime() +AN272, "")</f>
        <v/>
      </c>
      <c r="AO273" t="str" cm="1">
        <f t="array" ref="AO273">IF(AO272&lt;120, 12*jumpTime() +AO272, "")</f>
        <v/>
      </c>
      <c r="AP273" t="str" cm="1">
        <f t="array" ref="AP273">IF(AP272&lt;120, 12*jumpTime() +AP272, "")</f>
        <v/>
      </c>
      <c r="AQ273" t="str" cm="1">
        <f t="array" ref="AQ273">IF(AQ272&lt;120, 12*jumpTime() +AQ272, "")</f>
        <v/>
      </c>
      <c r="AR273" t="str" cm="1">
        <f t="array" ref="AR273">IF(AR272&lt;120, 12*jumpTime() +AR272, "")</f>
        <v/>
      </c>
      <c r="AS273" t="str" cm="1">
        <f t="array" ref="AS273">IF(AS272&lt;120, 12*jumpTime() +AS272, "")</f>
        <v/>
      </c>
      <c r="AT273" t="str" cm="1">
        <f t="array" ref="AT273">IF(AT272&lt;120, 12*jumpTime() +AT272, "")</f>
        <v/>
      </c>
      <c r="AU273" t="str" cm="1">
        <f t="array" ref="AU273">IF(AU272&lt;120, 12*jumpTime() +AU272, "")</f>
        <v/>
      </c>
      <c r="AV273" t="str" cm="1">
        <f t="array" ref="AV273">IF(AV272&lt;120, 12*jumpTime() +AV272, "")</f>
        <v/>
      </c>
      <c r="AW273" t="str" cm="1">
        <f t="array" ref="AW273">IF(AW272&lt;120, 12*jumpTime() +AW272, "")</f>
        <v/>
      </c>
      <c r="AX273" t="str" cm="1">
        <f t="array" ref="AX273">IF(AX272&lt;120, 12*jumpTime() +AX272, "")</f>
        <v/>
      </c>
      <c r="AY273" t="str" cm="1">
        <f t="array" ref="AY273">IF(AY272&lt;120, 12*jumpTime() +AY272, "")</f>
        <v/>
      </c>
      <c r="AZ273" t="str" cm="1">
        <f t="array" ref="AZ273">IF(AZ272&lt;120, 12*jumpTime() +AZ272, "")</f>
        <v/>
      </c>
      <c r="BA273" t="str" cm="1">
        <f t="array" ref="BA273">IF(BA272&lt;120, 12*jumpTime() +BA272, "")</f>
        <v/>
      </c>
      <c r="BB273" t="str" cm="1">
        <f t="array" ref="BB273">IF(BB272&lt;120, 12*jumpTime() +BB272, "")</f>
        <v/>
      </c>
      <c r="BC273" t="str" cm="1">
        <f t="array" ref="BC273">IF(BC272&lt;120, 12*jumpTime() +BC272, "")</f>
        <v/>
      </c>
      <c r="BD273" t="str" cm="1">
        <f t="array" ref="BD273">IF(BD272&lt;120, 12*jumpTime() +BD272, "")</f>
        <v/>
      </c>
      <c r="BE273" t="str" cm="1">
        <f t="array" ref="BE273">IF(BE272&lt;120, 12*jumpTime() +BE272, "")</f>
        <v/>
      </c>
      <c r="BF273" t="str" cm="1">
        <f t="array" ref="BF273">IF(BF272&lt;120, 12*jumpTime() +BF272, "")</f>
        <v/>
      </c>
      <c r="BG273" t="str" cm="1">
        <f t="array" ref="BG273">IF(BG272&lt;120, 12*jumpTime() +BG272, "")</f>
        <v/>
      </c>
      <c r="BH273" t="str" cm="1">
        <f t="array" ref="BH273">IF(BH272&lt;120, 12*jumpTime() +BH272, "")</f>
        <v/>
      </c>
      <c r="BI273" t="str" cm="1">
        <f t="array" ref="BI273">IF(BI272&lt;120, 12*jumpTime() +BI272, "")</f>
        <v/>
      </c>
      <c r="BJ273" t="str" cm="1">
        <f t="array" ref="BJ273">IF(BJ272&lt;120, 12*jumpTime() +BJ272, "")</f>
        <v/>
      </c>
      <c r="BK273" t="str" cm="1">
        <f t="array" ref="BK273">IF(BK272&lt;120, 12*jumpTime() +BK272, "")</f>
        <v/>
      </c>
      <c r="BL273" t="str" cm="1">
        <f t="array" ref="BL273">IF(BL272&lt;120, 12*jumpTime() +BL272, "")</f>
        <v/>
      </c>
      <c r="BM273" t="str" cm="1">
        <f t="array" ref="BM273">IF(BM272&lt;120, 12*jumpTime() +BM272, "")</f>
        <v/>
      </c>
      <c r="BN273" t="str" cm="1">
        <f t="array" ref="BN273">IF(BN272&lt;120, 12*jumpTime() +BN272, "")</f>
        <v/>
      </c>
      <c r="BO273" t="str" cm="1">
        <f t="array" ref="BO273">IF(BO272&lt;120, 12*jumpTime() +BO272, "")</f>
        <v/>
      </c>
      <c r="BP273" t="str" cm="1">
        <f t="array" ref="BP273">IF(BP272&lt;120, 12*jumpTime() +BP272, "")</f>
        <v/>
      </c>
      <c r="BQ273" t="str" cm="1">
        <f t="array" ref="BQ273">IF(BQ272&lt;120, 12*jumpTime() +BQ272, "")</f>
        <v/>
      </c>
      <c r="BR273" t="str" cm="1">
        <f t="array" ref="BR273">IF(BR272&lt;120, 12*jumpTime() +BR272, "")</f>
        <v/>
      </c>
      <c r="BS273" t="str" cm="1">
        <f t="array" ref="BS273">IF(BS272&lt;120, 12*jumpTime() +BS272, "")</f>
        <v/>
      </c>
      <c r="BT273" t="str" cm="1">
        <f t="array" ref="BT273">IF(BT272&lt;120, 12*jumpTime() +BT272, "")</f>
        <v/>
      </c>
      <c r="BU273" t="str" cm="1">
        <f t="array" ref="BU273">IF(BU272&lt;120, 12*jumpTime() +BU272, "")</f>
        <v/>
      </c>
      <c r="BV273" t="str" cm="1">
        <f t="array" ref="BV273">IF(BV272&lt;120, 12*jumpTime() +BV272, "")</f>
        <v/>
      </c>
      <c r="BW273" t="str" cm="1">
        <f t="array" ref="BW273">IF(BW272&lt;120, 12*jumpTime() +BW272, "")</f>
        <v/>
      </c>
      <c r="BX273" t="str" cm="1">
        <f t="array" ref="BX273">IF(BX272&lt;120, 12*jumpTime() +BX272, "")</f>
        <v/>
      </c>
      <c r="BY273" t="str" cm="1">
        <f t="array" ref="BY273">IF(BY272&lt;120, 12*jumpTime() +BY272, "")</f>
        <v/>
      </c>
      <c r="BZ273" t="str" cm="1">
        <f t="array" ref="BZ273">IF(BZ272&lt;120, 12*jumpTime() +BZ272, "")</f>
        <v/>
      </c>
      <c r="CA273" t="str" cm="1">
        <f t="array" ref="CA273">IF(CA272&lt;120, 12*jumpTime() +CA272, "")</f>
        <v/>
      </c>
      <c r="CB273" t="str" cm="1">
        <f t="array" ref="CB273">IF(CB272&lt;120, 12*jumpTime() +CB272, "")</f>
        <v/>
      </c>
      <c r="CC273" t="str" cm="1">
        <f t="array" ref="CC273">IF(CC272&lt;120, 12*jumpTime() +CC272, "")</f>
        <v/>
      </c>
      <c r="CD273" t="str" cm="1">
        <f t="array" ref="CD273">IF(CD272&lt;120, 12*jumpTime() +CD272, "")</f>
        <v/>
      </c>
      <c r="CE273" t="str" cm="1">
        <f t="array" ref="CE273">IF(CE272&lt;120, 12*jumpTime() +CE272, "")</f>
        <v/>
      </c>
      <c r="CF273" t="str" cm="1">
        <f t="array" ref="CF273">IF(CF272&lt;120, 12*jumpTime() +CF272, "")</f>
        <v/>
      </c>
      <c r="CG273" t="str" cm="1">
        <f t="array" ref="CG273">IF(CG272&lt;120, 12*jumpTime() +CG272, "")</f>
        <v/>
      </c>
      <c r="CH273" t="str" cm="1">
        <f t="array" ref="CH273">IF(CH272&lt;120, 12*jumpTime() +CH272, "")</f>
        <v/>
      </c>
      <c r="CI273" t="str" cm="1">
        <f t="array" ref="CI273">IF(CI272&lt;120, 12*jumpTime() +CI272, "")</f>
        <v/>
      </c>
      <c r="CJ273" t="str" cm="1">
        <f t="array" ref="CJ273">IF(CJ272&lt;120, 12*jumpTime() +CJ272, "")</f>
        <v/>
      </c>
      <c r="CK273" t="str" cm="1">
        <f t="array" ref="CK273">IF(CK272&lt;120, 12*jumpTime() +CK272, "")</f>
        <v/>
      </c>
      <c r="CL273" t="str" cm="1">
        <f t="array" ref="CL273">IF(CL272&lt;120, 12*jumpTime() +CL272, "")</f>
        <v/>
      </c>
      <c r="CM273" t="str" cm="1">
        <f t="array" ref="CM273">IF(CM272&lt;120, 12*jumpTime() +CM272, "")</f>
        <v/>
      </c>
      <c r="CN273" t="str" cm="1">
        <f t="array" ref="CN273">IF(CN272&lt;120, 12*jumpTime() +CN272, "")</f>
        <v/>
      </c>
      <c r="CO273" t="str" cm="1">
        <f t="array" ref="CO273">IF(CO272&lt;120, 12*jumpTime() +CO272, "")</f>
        <v/>
      </c>
      <c r="CP273" t="str" cm="1">
        <f t="array" ref="CP273">IF(CP272&lt;120, 12*jumpTime() +CP272, "")</f>
        <v/>
      </c>
      <c r="CQ273" t="str" cm="1">
        <f t="array" ref="CQ273">IF(CQ272&lt;120, 12*jumpTime() +CQ272, "")</f>
        <v/>
      </c>
      <c r="CR273" t="str" cm="1">
        <f t="array" ref="CR273">IF(CR272&lt;120, 12*jumpTime() +CR272, "")</f>
        <v/>
      </c>
      <c r="CS273" t="str" cm="1">
        <f t="array" ref="CS273">IF(CS272&lt;120, 12*jumpTime() +CS272, "")</f>
        <v/>
      </c>
      <c r="CT273" t="str" cm="1">
        <f t="array" ref="CT273">IF(CT272&lt;120, 12*jumpTime() +CT272, "")</f>
        <v/>
      </c>
      <c r="CU273" t="str" cm="1">
        <f t="array" ref="CU273">IF(CU272&lt;120, 12*jumpTime() +CU272, "")</f>
        <v/>
      </c>
      <c r="CV273" t="str" cm="1">
        <f t="array" ref="CV273">IF(CV272&lt;120, 12*jumpTime() +CV272, "")</f>
        <v/>
      </c>
      <c r="CW273" t="str" cm="1">
        <f t="array" ref="CW273">IF(CW272&lt;120, 12*jumpTime() +CW272, "")</f>
        <v/>
      </c>
      <c r="CX273" t="str" cm="1">
        <f t="array" ref="CX273">IF(CX272&lt;120, 12*jumpTime() +CX272, "")</f>
        <v/>
      </c>
      <c r="CY273" t="str" cm="1">
        <f t="array" ref="CY273">IF(CY272&lt;120, 12*jumpTime() +CY272, "")</f>
        <v/>
      </c>
      <c r="CZ273" t="str" cm="1">
        <f t="array" ref="CZ273">IF(CZ272&lt;120, 12*jumpTime() +CZ272, "")</f>
        <v/>
      </c>
    </row>
    <row r="274" spans="4:104" x14ac:dyDescent="0.25">
      <c r="D274">
        <v>28</v>
      </c>
      <c r="E274" t="str" cm="1">
        <f t="array" ref="E274">IF(E273&lt;120, 12*jumpTime() +E273, "")</f>
        <v/>
      </c>
      <c r="F274" t="str" cm="1">
        <f t="array" ref="F274">IF(F273&lt;120, 12*jumpTime() +F273, "")</f>
        <v/>
      </c>
      <c r="G274" t="str" cm="1">
        <f t="array" ref="G274">IF(G273&lt;120, 12*jumpTime() +G273, "")</f>
        <v/>
      </c>
      <c r="H274" t="str" cm="1">
        <f t="array" ref="H274">IF(H273&lt;120, 12*jumpTime() +H273, "")</f>
        <v/>
      </c>
      <c r="I274" t="str" cm="1">
        <f t="array" ref="I274">IF(I273&lt;120, 12*jumpTime() +I273, "")</f>
        <v/>
      </c>
      <c r="J274" t="str" cm="1">
        <f t="array" ref="J274">IF(J273&lt;120, 12*jumpTime() +J273, "")</f>
        <v/>
      </c>
      <c r="K274" t="str" cm="1">
        <f t="array" ref="K274">IF(K273&lt;120, 12*jumpTime() +K273, "")</f>
        <v/>
      </c>
      <c r="L274" t="str" cm="1">
        <f t="array" ref="L274">IF(L273&lt;120, 12*jumpTime() +L273, "")</f>
        <v/>
      </c>
      <c r="M274" t="str" cm="1">
        <f t="array" ref="M274">IF(M273&lt;120, 12*jumpTime() +M273, "")</f>
        <v/>
      </c>
      <c r="N274" t="str" cm="1">
        <f t="array" ref="N274">IF(N273&lt;120, 12*jumpTime() +N273, "")</f>
        <v/>
      </c>
      <c r="O274" t="str" cm="1">
        <f t="array" ref="O274">IF(O273&lt;120, 12*jumpTime() +O273, "")</f>
        <v/>
      </c>
      <c r="P274" t="str" cm="1">
        <f t="array" ref="P274">IF(P273&lt;120, 12*jumpTime() +P273, "")</f>
        <v/>
      </c>
      <c r="Q274" t="str" cm="1">
        <f t="array" ref="Q274">IF(Q273&lt;120, 12*jumpTime() +Q273, "")</f>
        <v/>
      </c>
      <c r="R274" t="str" cm="1">
        <f t="array" ref="R274">IF(R273&lt;120, 12*jumpTime() +R273, "")</f>
        <v/>
      </c>
      <c r="S274" t="str" cm="1">
        <f t="array" ref="S274">IF(S273&lt;120, 12*jumpTime() +S273, "")</f>
        <v/>
      </c>
      <c r="T274" t="str" cm="1">
        <f t="array" ref="T274">IF(T273&lt;120, 12*jumpTime() +T273, "")</f>
        <v/>
      </c>
      <c r="U274" t="str" cm="1">
        <f t="array" ref="U274">IF(U273&lt;120, 12*jumpTime() +U273, "")</f>
        <v/>
      </c>
      <c r="V274" t="str" cm="1">
        <f t="array" ref="V274">IF(V273&lt;120, 12*jumpTime() +V273, "")</f>
        <v/>
      </c>
      <c r="W274" t="str" cm="1">
        <f t="array" ref="W274">IF(W273&lt;120, 12*jumpTime() +W273, "")</f>
        <v/>
      </c>
      <c r="X274" t="str" cm="1">
        <f t="array" ref="X274">IF(X273&lt;120, 12*jumpTime() +X273, "")</f>
        <v/>
      </c>
      <c r="Y274" t="str" cm="1">
        <f t="array" ref="Y274">IF(Y273&lt;120, 12*jumpTime() +Y273, "")</f>
        <v/>
      </c>
      <c r="Z274" t="str" cm="1">
        <f t="array" ref="Z274">IF(Z273&lt;120, 12*jumpTime() +Z273, "")</f>
        <v/>
      </c>
      <c r="AA274" t="str" cm="1">
        <f t="array" ref="AA274">IF(AA273&lt;120, 12*jumpTime() +AA273, "")</f>
        <v/>
      </c>
      <c r="AB274" t="str" cm="1">
        <f t="array" ref="AB274">IF(AB273&lt;120, 12*jumpTime() +AB273, "")</f>
        <v/>
      </c>
      <c r="AC274" t="str" cm="1">
        <f t="array" ref="AC274">IF(AC273&lt;120, 12*jumpTime() +AC273, "")</f>
        <v/>
      </c>
      <c r="AD274" t="str" cm="1">
        <f t="array" ref="AD274">IF(AD273&lt;120, 12*jumpTime() +AD273, "")</f>
        <v/>
      </c>
      <c r="AE274" t="str" cm="1">
        <f t="array" ref="AE274">IF(AE273&lt;120, 12*jumpTime() +AE273, "")</f>
        <v/>
      </c>
      <c r="AF274" t="str" cm="1">
        <f t="array" ref="AF274">IF(AF273&lt;120, 12*jumpTime() +AF273, "")</f>
        <v/>
      </c>
      <c r="AG274" t="str" cm="1">
        <f t="array" ref="AG274">IF(AG273&lt;120, 12*jumpTime() +AG273, "")</f>
        <v/>
      </c>
      <c r="AH274" t="str" cm="1">
        <f t="array" ref="AH274">IF(AH273&lt;120, 12*jumpTime() +AH273, "")</f>
        <v/>
      </c>
      <c r="AI274" t="str" cm="1">
        <f t="array" ref="AI274">IF(AI273&lt;120, 12*jumpTime() +AI273, "")</f>
        <v/>
      </c>
      <c r="AJ274" t="str" cm="1">
        <f t="array" ref="AJ274">IF(AJ273&lt;120, 12*jumpTime() +AJ273, "")</f>
        <v/>
      </c>
      <c r="AK274" t="str" cm="1">
        <f t="array" ref="AK274">IF(AK273&lt;120, 12*jumpTime() +AK273, "")</f>
        <v/>
      </c>
      <c r="AL274" t="str" cm="1">
        <f t="array" ref="AL274">IF(AL273&lt;120, 12*jumpTime() +AL273, "")</f>
        <v/>
      </c>
      <c r="AM274" t="str" cm="1">
        <f t="array" ref="AM274">IF(AM273&lt;120, 12*jumpTime() +AM273, "")</f>
        <v/>
      </c>
      <c r="AN274" t="str" cm="1">
        <f t="array" ref="AN274">IF(AN273&lt;120, 12*jumpTime() +AN273, "")</f>
        <v/>
      </c>
      <c r="AO274" t="str" cm="1">
        <f t="array" ref="AO274">IF(AO273&lt;120, 12*jumpTime() +AO273, "")</f>
        <v/>
      </c>
      <c r="AP274" t="str" cm="1">
        <f t="array" ref="AP274">IF(AP273&lt;120, 12*jumpTime() +AP273, "")</f>
        <v/>
      </c>
      <c r="AQ274" t="str" cm="1">
        <f t="array" ref="AQ274">IF(AQ273&lt;120, 12*jumpTime() +AQ273, "")</f>
        <v/>
      </c>
      <c r="AR274" t="str" cm="1">
        <f t="array" ref="AR274">IF(AR273&lt;120, 12*jumpTime() +AR273, "")</f>
        <v/>
      </c>
      <c r="AS274" t="str" cm="1">
        <f t="array" ref="AS274">IF(AS273&lt;120, 12*jumpTime() +AS273, "")</f>
        <v/>
      </c>
      <c r="AT274" t="str" cm="1">
        <f t="array" ref="AT274">IF(AT273&lt;120, 12*jumpTime() +AT273, "")</f>
        <v/>
      </c>
      <c r="AU274" t="str" cm="1">
        <f t="array" ref="AU274">IF(AU273&lt;120, 12*jumpTime() +AU273, "")</f>
        <v/>
      </c>
      <c r="AV274" t="str" cm="1">
        <f t="array" ref="AV274">IF(AV273&lt;120, 12*jumpTime() +AV273, "")</f>
        <v/>
      </c>
      <c r="AW274" t="str" cm="1">
        <f t="array" ref="AW274">IF(AW273&lt;120, 12*jumpTime() +AW273, "")</f>
        <v/>
      </c>
      <c r="AX274" t="str" cm="1">
        <f t="array" ref="AX274">IF(AX273&lt;120, 12*jumpTime() +AX273, "")</f>
        <v/>
      </c>
      <c r="AY274" t="str" cm="1">
        <f t="array" ref="AY274">IF(AY273&lt;120, 12*jumpTime() +AY273, "")</f>
        <v/>
      </c>
      <c r="AZ274" t="str" cm="1">
        <f t="array" ref="AZ274">IF(AZ273&lt;120, 12*jumpTime() +AZ273, "")</f>
        <v/>
      </c>
      <c r="BA274" t="str" cm="1">
        <f t="array" ref="BA274">IF(BA273&lt;120, 12*jumpTime() +BA273, "")</f>
        <v/>
      </c>
      <c r="BB274" t="str" cm="1">
        <f t="array" ref="BB274">IF(BB273&lt;120, 12*jumpTime() +BB273, "")</f>
        <v/>
      </c>
      <c r="BC274" t="str" cm="1">
        <f t="array" ref="BC274">IF(BC273&lt;120, 12*jumpTime() +BC273, "")</f>
        <v/>
      </c>
      <c r="BD274" t="str" cm="1">
        <f t="array" ref="BD274">IF(BD273&lt;120, 12*jumpTime() +BD273, "")</f>
        <v/>
      </c>
      <c r="BE274" t="str" cm="1">
        <f t="array" ref="BE274">IF(BE273&lt;120, 12*jumpTime() +BE273, "")</f>
        <v/>
      </c>
      <c r="BF274" t="str" cm="1">
        <f t="array" ref="BF274">IF(BF273&lt;120, 12*jumpTime() +BF273, "")</f>
        <v/>
      </c>
      <c r="BG274" t="str" cm="1">
        <f t="array" ref="BG274">IF(BG273&lt;120, 12*jumpTime() +BG273, "")</f>
        <v/>
      </c>
      <c r="BH274" t="str" cm="1">
        <f t="array" ref="BH274">IF(BH273&lt;120, 12*jumpTime() +BH273, "")</f>
        <v/>
      </c>
      <c r="BI274" t="str" cm="1">
        <f t="array" ref="BI274">IF(BI273&lt;120, 12*jumpTime() +BI273, "")</f>
        <v/>
      </c>
      <c r="BJ274" t="str" cm="1">
        <f t="array" ref="BJ274">IF(BJ273&lt;120, 12*jumpTime() +BJ273, "")</f>
        <v/>
      </c>
      <c r="BK274" t="str" cm="1">
        <f t="array" ref="BK274">IF(BK273&lt;120, 12*jumpTime() +BK273, "")</f>
        <v/>
      </c>
      <c r="BL274" t="str" cm="1">
        <f t="array" ref="BL274">IF(BL273&lt;120, 12*jumpTime() +BL273, "")</f>
        <v/>
      </c>
      <c r="BM274" t="str" cm="1">
        <f t="array" ref="BM274">IF(BM273&lt;120, 12*jumpTime() +BM273, "")</f>
        <v/>
      </c>
      <c r="BN274" t="str" cm="1">
        <f t="array" ref="BN274">IF(BN273&lt;120, 12*jumpTime() +BN273, "")</f>
        <v/>
      </c>
      <c r="BO274" t="str" cm="1">
        <f t="array" ref="BO274">IF(BO273&lt;120, 12*jumpTime() +BO273, "")</f>
        <v/>
      </c>
      <c r="BP274" t="str" cm="1">
        <f t="array" ref="BP274">IF(BP273&lt;120, 12*jumpTime() +BP273, "")</f>
        <v/>
      </c>
      <c r="BQ274" t="str" cm="1">
        <f t="array" ref="BQ274">IF(BQ273&lt;120, 12*jumpTime() +BQ273, "")</f>
        <v/>
      </c>
      <c r="BR274" t="str" cm="1">
        <f t="array" ref="BR274">IF(BR273&lt;120, 12*jumpTime() +BR273, "")</f>
        <v/>
      </c>
      <c r="BS274" t="str" cm="1">
        <f t="array" ref="BS274">IF(BS273&lt;120, 12*jumpTime() +BS273, "")</f>
        <v/>
      </c>
      <c r="BT274" t="str" cm="1">
        <f t="array" ref="BT274">IF(BT273&lt;120, 12*jumpTime() +BT273, "")</f>
        <v/>
      </c>
      <c r="BU274" t="str" cm="1">
        <f t="array" ref="BU274">IF(BU273&lt;120, 12*jumpTime() +BU273, "")</f>
        <v/>
      </c>
      <c r="BV274" t="str" cm="1">
        <f t="array" ref="BV274">IF(BV273&lt;120, 12*jumpTime() +BV273, "")</f>
        <v/>
      </c>
      <c r="BW274" t="str" cm="1">
        <f t="array" ref="BW274">IF(BW273&lt;120, 12*jumpTime() +BW273, "")</f>
        <v/>
      </c>
      <c r="BX274" t="str" cm="1">
        <f t="array" ref="BX274">IF(BX273&lt;120, 12*jumpTime() +BX273, "")</f>
        <v/>
      </c>
      <c r="BY274" t="str" cm="1">
        <f t="array" ref="BY274">IF(BY273&lt;120, 12*jumpTime() +BY273, "")</f>
        <v/>
      </c>
      <c r="BZ274" t="str" cm="1">
        <f t="array" ref="BZ274">IF(BZ273&lt;120, 12*jumpTime() +BZ273, "")</f>
        <v/>
      </c>
      <c r="CA274" t="str" cm="1">
        <f t="array" ref="CA274">IF(CA273&lt;120, 12*jumpTime() +CA273, "")</f>
        <v/>
      </c>
      <c r="CB274" t="str" cm="1">
        <f t="array" ref="CB274">IF(CB273&lt;120, 12*jumpTime() +CB273, "")</f>
        <v/>
      </c>
      <c r="CC274" t="str" cm="1">
        <f t="array" ref="CC274">IF(CC273&lt;120, 12*jumpTime() +CC273, "")</f>
        <v/>
      </c>
      <c r="CD274" t="str" cm="1">
        <f t="array" ref="CD274">IF(CD273&lt;120, 12*jumpTime() +CD273, "")</f>
        <v/>
      </c>
      <c r="CE274" t="str" cm="1">
        <f t="array" ref="CE274">IF(CE273&lt;120, 12*jumpTime() +CE273, "")</f>
        <v/>
      </c>
      <c r="CF274" t="str" cm="1">
        <f t="array" ref="CF274">IF(CF273&lt;120, 12*jumpTime() +CF273, "")</f>
        <v/>
      </c>
      <c r="CG274" t="str" cm="1">
        <f t="array" ref="CG274">IF(CG273&lt;120, 12*jumpTime() +CG273, "")</f>
        <v/>
      </c>
      <c r="CH274" t="str" cm="1">
        <f t="array" ref="CH274">IF(CH273&lt;120, 12*jumpTime() +CH273, "")</f>
        <v/>
      </c>
      <c r="CI274" t="str" cm="1">
        <f t="array" ref="CI274">IF(CI273&lt;120, 12*jumpTime() +CI273, "")</f>
        <v/>
      </c>
      <c r="CJ274" t="str" cm="1">
        <f t="array" ref="CJ274">IF(CJ273&lt;120, 12*jumpTime() +CJ273, "")</f>
        <v/>
      </c>
      <c r="CK274" t="str" cm="1">
        <f t="array" ref="CK274">IF(CK273&lt;120, 12*jumpTime() +CK273, "")</f>
        <v/>
      </c>
      <c r="CL274" t="str" cm="1">
        <f t="array" ref="CL274">IF(CL273&lt;120, 12*jumpTime() +CL273, "")</f>
        <v/>
      </c>
      <c r="CM274" t="str" cm="1">
        <f t="array" ref="CM274">IF(CM273&lt;120, 12*jumpTime() +CM273, "")</f>
        <v/>
      </c>
      <c r="CN274" t="str" cm="1">
        <f t="array" ref="CN274">IF(CN273&lt;120, 12*jumpTime() +CN273, "")</f>
        <v/>
      </c>
      <c r="CO274" t="str" cm="1">
        <f t="array" ref="CO274">IF(CO273&lt;120, 12*jumpTime() +CO273, "")</f>
        <v/>
      </c>
      <c r="CP274" t="str" cm="1">
        <f t="array" ref="CP274">IF(CP273&lt;120, 12*jumpTime() +CP273, "")</f>
        <v/>
      </c>
      <c r="CQ274" t="str" cm="1">
        <f t="array" ref="CQ274">IF(CQ273&lt;120, 12*jumpTime() +CQ273, "")</f>
        <v/>
      </c>
      <c r="CR274" t="str" cm="1">
        <f t="array" ref="CR274">IF(CR273&lt;120, 12*jumpTime() +CR273, "")</f>
        <v/>
      </c>
      <c r="CS274" t="str" cm="1">
        <f t="array" ref="CS274">IF(CS273&lt;120, 12*jumpTime() +CS273, "")</f>
        <v/>
      </c>
      <c r="CT274" t="str" cm="1">
        <f t="array" ref="CT274">IF(CT273&lt;120, 12*jumpTime() +CT273, "")</f>
        <v/>
      </c>
      <c r="CU274" t="str" cm="1">
        <f t="array" ref="CU274">IF(CU273&lt;120, 12*jumpTime() +CU273, "")</f>
        <v/>
      </c>
      <c r="CV274" t="str" cm="1">
        <f t="array" ref="CV274">IF(CV273&lt;120, 12*jumpTime() +CV273, "")</f>
        <v/>
      </c>
      <c r="CW274" t="str" cm="1">
        <f t="array" ref="CW274">IF(CW273&lt;120, 12*jumpTime() +CW273, "")</f>
        <v/>
      </c>
      <c r="CX274" t="str" cm="1">
        <f t="array" ref="CX274">IF(CX273&lt;120, 12*jumpTime() +CX273, "")</f>
        <v/>
      </c>
      <c r="CY274" t="str" cm="1">
        <f t="array" ref="CY274">IF(CY273&lt;120, 12*jumpTime() +CY273, "")</f>
        <v/>
      </c>
      <c r="CZ274" t="str" cm="1">
        <f t="array" ref="CZ274">IF(CZ273&lt;120, 12*jumpTime() +CZ273, "")</f>
        <v/>
      </c>
    </row>
    <row r="275" spans="4:104" x14ac:dyDescent="0.25">
      <c r="D275">
        <v>29</v>
      </c>
      <c r="E275" t="str" cm="1">
        <f t="array" ref="E275">IF(E274&lt;120, 12*jumpTime() +E274, "")</f>
        <v/>
      </c>
      <c r="F275" t="str" cm="1">
        <f t="array" ref="F275">IF(F274&lt;120, 12*jumpTime() +F274, "")</f>
        <v/>
      </c>
      <c r="G275" t="str" cm="1">
        <f t="array" ref="G275">IF(G274&lt;120, 12*jumpTime() +G274, "")</f>
        <v/>
      </c>
      <c r="H275" t="str" cm="1">
        <f t="array" ref="H275">IF(H274&lt;120, 12*jumpTime() +H274, "")</f>
        <v/>
      </c>
      <c r="I275" t="str" cm="1">
        <f t="array" ref="I275">IF(I274&lt;120, 12*jumpTime() +I274, "")</f>
        <v/>
      </c>
      <c r="J275" t="str" cm="1">
        <f t="array" ref="J275">IF(J274&lt;120, 12*jumpTime() +J274, "")</f>
        <v/>
      </c>
      <c r="K275" t="str" cm="1">
        <f t="array" ref="K275">IF(K274&lt;120, 12*jumpTime() +K274, "")</f>
        <v/>
      </c>
      <c r="L275" t="str" cm="1">
        <f t="array" ref="L275">IF(L274&lt;120, 12*jumpTime() +L274, "")</f>
        <v/>
      </c>
      <c r="M275" t="str" cm="1">
        <f t="array" ref="M275">IF(M274&lt;120, 12*jumpTime() +M274, "")</f>
        <v/>
      </c>
      <c r="N275" t="str" cm="1">
        <f t="array" ref="N275">IF(N274&lt;120, 12*jumpTime() +N274, "")</f>
        <v/>
      </c>
      <c r="O275" t="str" cm="1">
        <f t="array" ref="O275">IF(O274&lt;120, 12*jumpTime() +O274, "")</f>
        <v/>
      </c>
      <c r="P275" t="str" cm="1">
        <f t="array" ref="P275">IF(P274&lt;120, 12*jumpTime() +P274, "")</f>
        <v/>
      </c>
      <c r="Q275" t="str" cm="1">
        <f t="array" ref="Q275">IF(Q274&lt;120, 12*jumpTime() +Q274, "")</f>
        <v/>
      </c>
      <c r="R275" t="str" cm="1">
        <f t="array" ref="R275">IF(R274&lt;120, 12*jumpTime() +R274, "")</f>
        <v/>
      </c>
      <c r="S275" t="str" cm="1">
        <f t="array" ref="S275">IF(S274&lt;120, 12*jumpTime() +S274, "")</f>
        <v/>
      </c>
      <c r="T275" t="str" cm="1">
        <f t="array" ref="T275">IF(T274&lt;120, 12*jumpTime() +T274, "")</f>
        <v/>
      </c>
      <c r="U275" t="str" cm="1">
        <f t="array" ref="U275">IF(U274&lt;120, 12*jumpTime() +U274, "")</f>
        <v/>
      </c>
      <c r="V275" t="str" cm="1">
        <f t="array" ref="V275">IF(V274&lt;120, 12*jumpTime() +V274, "")</f>
        <v/>
      </c>
      <c r="W275" t="str" cm="1">
        <f t="array" ref="W275">IF(W274&lt;120, 12*jumpTime() +W274, "")</f>
        <v/>
      </c>
      <c r="X275" t="str" cm="1">
        <f t="array" ref="X275">IF(X274&lt;120, 12*jumpTime() +X274, "")</f>
        <v/>
      </c>
      <c r="Y275" t="str" cm="1">
        <f t="array" ref="Y275">IF(Y274&lt;120, 12*jumpTime() +Y274, "")</f>
        <v/>
      </c>
      <c r="Z275" t="str" cm="1">
        <f t="array" ref="Z275">IF(Z274&lt;120, 12*jumpTime() +Z274, "")</f>
        <v/>
      </c>
      <c r="AA275" t="str" cm="1">
        <f t="array" ref="AA275">IF(AA274&lt;120, 12*jumpTime() +AA274, "")</f>
        <v/>
      </c>
      <c r="AB275" t="str" cm="1">
        <f t="array" ref="AB275">IF(AB274&lt;120, 12*jumpTime() +AB274, "")</f>
        <v/>
      </c>
      <c r="AC275" t="str" cm="1">
        <f t="array" ref="AC275">IF(AC274&lt;120, 12*jumpTime() +AC274, "")</f>
        <v/>
      </c>
      <c r="AD275" t="str" cm="1">
        <f t="array" ref="AD275">IF(AD274&lt;120, 12*jumpTime() +AD274, "")</f>
        <v/>
      </c>
      <c r="AE275" t="str" cm="1">
        <f t="array" ref="AE275">IF(AE274&lt;120, 12*jumpTime() +AE274, "")</f>
        <v/>
      </c>
      <c r="AF275" t="str" cm="1">
        <f t="array" ref="AF275">IF(AF274&lt;120, 12*jumpTime() +AF274, "")</f>
        <v/>
      </c>
      <c r="AG275" t="str" cm="1">
        <f t="array" ref="AG275">IF(AG274&lt;120, 12*jumpTime() +AG274, "")</f>
        <v/>
      </c>
      <c r="AH275" t="str" cm="1">
        <f t="array" ref="AH275">IF(AH274&lt;120, 12*jumpTime() +AH274, "")</f>
        <v/>
      </c>
      <c r="AI275" t="str" cm="1">
        <f t="array" ref="AI275">IF(AI274&lt;120, 12*jumpTime() +AI274, "")</f>
        <v/>
      </c>
      <c r="AJ275" t="str" cm="1">
        <f t="array" ref="AJ275">IF(AJ274&lt;120, 12*jumpTime() +AJ274, "")</f>
        <v/>
      </c>
      <c r="AK275" t="str" cm="1">
        <f t="array" ref="AK275">IF(AK274&lt;120, 12*jumpTime() +AK274, "")</f>
        <v/>
      </c>
      <c r="AL275" t="str" cm="1">
        <f t="array" ref="AL275">IF(AL274&lt;120, 12*jumpTime() +AL274, "")</f>
        <v/>
      </c>
      <c r="AM275" t="str" cm="1">
        <f t="array" ref="AM275">IF(AM274&lt;120, 12*jumpTime() +AM274, "")</f>
        <v/>
      </c>
      <c r="AN275" t="str" cm="1">
        <f t="array" ref="AN275">IF(AN274&lt;120, 12*jumpTime() +AN274, "")</f>
        <v/>
      </c>
      <c r="AO275" t="str" cm="1">
        <f t="array" ref="AO275">IF(AO274&lt;120, 12*jumpTime() +AO274, "")</f>
        <v/>
      </c>
      <c r="AP275" t="str" cm="1">
        <f t="array" ref="AP275">IF(AP274&lt;120, 12*jumpTime() +AP274, "")</f>
        <v/>
      </c>
      <c r="AQ275" t="str" cm="1">
        <f t="array" ref="AQ275">IF(AQ274&lt;120, 12*jumpTime() +AQ274, "")</f>
        <v/>
      </c>
      <c r="AR275" t="str" cm="1">
        <f t="array" ref="AR275">IF(AR274&lt;120, 12*jumpTime() +AR274, "")</f>
        <v/>
      </c>
      <c r="AS275" t="str" cm="1">
        <f t="array" ref="AS275">IF(AS274&lt;120, 12*jumpTime() +AS274, "")</f>
        <v/>
      </c>
      <c r="AT275" t="str" cm="1">
        <f t="array" ref="AT275">IF(AT274&lt;120, 12*jumpTime() +AT274, "")</f>
        <v/>
      </c>
      <c r="AU275" t="str" cm="1">
        <f t="array" ref="AU275">IF(AU274&lt;120, 12*jumpTime() +AU274, "")</f>
        <v/>
      </c>
      <c r="AV275" t="str" cm="1">
        <f t="array" ref="AV275">IF(AV274&lt;120, 12*jumpTime() +AV274, "")</f>
        <v/>
      </c>
      <c r="AW275" t="str" cm="1">
        <f t="array" ref="AW275">IF(AW274&lt;120, 12*jumpTime() +AW274, "")</f>
        <v/>
      </c>
      <c r="AX275" t="str" cm="1">
        <f t="array" ref="AX275">IF(AX274&lt;120, 12*jumpTime() +AX274, "")</f>
        <v/>
      </c>
      <c r="AY275" t="str" cm="1">
        <f t="array" ref="AY275">IF(AY274&lt;120, 12*jumpTime() +AY274, "")</f>
        <v/>
      </c>
      <c r="AZ275" t="str" cm="1">
        <f t="array" ref="AZ275">IF(AZ274&lt;120, 12*jumpTime() +AZ274, "")</f>
        <v/>
      </c>
      <c r="BA275" t="str" cm="1">
        <f t="array" ref="BA275">IF(BA274&lt;120, 12*jumpTime() +BA274, "")</f>
        <v/>
      </c>
      <c r="BB275" t="str" cm="1">
        <f t="array" ref="BB275">IF(BB274&lt;120, 12*jumpTime() +BB274, "")</f>
        <v/>
      </c>
      <c r="BC275" t="str" cm="1">
        <f t="array" ref="BC275">IF(BC274&lt;120, 12*jumpTime() +BC274, "")</f>
        <v/>
      </c>
      <c r="BD275" t="str" cm="1">
        <f t="array" ref="BD275">IF(BD274&lt;120, 12*jumpTime() +BD274, "")</f>
        <v/>
      </c>
      <c r="BE275" t="str" cm="1">
        <f t="array" ref="BE275">IF(BE274&lt;120, 12*jumpTime() +BE274, "")</f>
        <v/>
      </c>
      <c r="BF275" t="str" cm="1">
        <f t="array" ref="BF275">IF(BF274&lt;120, 12*jumpTime() +BF274, "")</f>
        <v/>
      </c>
      <c r="BG275" t="str" cm="1">
        <f t="array" ref="BG275">IF(BG274&lt;120, 12*jumpTime() +BG274, "")</f>
        <v/>
      </c>
      <c r="BH275" t="str" cm="1">
        <f t="array" ref="BH275">IF(BH274&lt;120, 12*jumpTime() +BH274, "")</f>
        <v/>
      </c>
      <c r="BI275" t="str" cm="1">
        <f t="array" ref="BI275">IF(BI274&lt;120, 12*jumpTime() +BI274, "")</f>
        <v/>
      </c>
      <c r="BJ275" t="str" cm="1">
        <f t="array" ref="BJ275">IF(BJ274&lt;120, 12*jumpTime() +BJ274, "")</f>
        <v/>
      </c>
      <c r="BK275" t="str" cm="1">
        <f t="array" ref="BK275">IF(BK274&lt;120, 12*jumpTime() +BK274, "")</f>
        <v/>
      </c>
      <c r="BL275" t="str" cm="1">
        <f t="array" ref="BL275">IF(BL274&lt;120, 12*jumpTime() +BL274, "")</f>
        <v/>
      </c>
      <c r="BM275" t="str" cm="1">
        <f t="array" ref="BM275">IF(BM274&lt;120, 12*jumpTime() +BM274, "")</f>
        <v/>
      </c>
      <c r="BN275" t="str" cm="1">
        <f t="array" ref="BN275">IF(BN274&lt;120, 12*jumpTime() +BN274, "")</f>
        <v/>
      </c>
      <c r="BO275" t="str" cm="1">
        <f t="array" ref="BO275">IF(BO274&lt;120, 12*jumpTime() +BO274, "")</f>
        <v/>
      </c>
      <c r="BP275" t="str" cm="1">
        <f t="array" ref="BP275">IF(BP274&lt;120, 12*jumpTime() +BP274, "")</f>
        <v/>
      </c>
      <c r="BQ275" t="str" cm="1">
        <f t="array" ref="BQ275">IF(BQ274&lt;120, 12*jumpTime() +BQ274, "")</f>
        <v/>
      </c>
      <c r="BR275" t="str" cm="1">
        <f t="array" ref="BR275">IF(BR274&lt;120, 12*jumpTime() +BR274, "")</f>
        <v/>
      </c>
      <c r="BS275" t="str" cm="1">
        <f t="array" ref="BS275">IF(BS274&lt;120, 12*jumpTime() +BS274, "")</f>
        <v/>
      </c>
      <c r="BT275" t="str" cm="1">
        <f t="array" ref="BT275">IF(BT274&lt;120, 12*jumpTime() +BT274, "")</f>
        <v/>
      </c>
      <c r="BU275" t="str" cm="1">
        <f t="array" ref="BU275">IF(BU274&lt;120, 12*jumpTime() +BU274, "")</f>
        <v/>
      </c>
      <c r="BV275" t="str" cm="1">
        <f t="array" ref="BV275">IF(BV274&lt;120, 12*jumpTime() +BV274, "")</f>
        <v/>
      </c>
      <c r="BW275" t="str" cm="1">
        <f t="array" ref="BW275">IF(BW274&lt;120, 12*jumpTime() +BW274, "")</f>
        <v/>
      </c>
      <c r="BX275" t="str" cm="1">
        <f t="array" ref="BX275">IF(BX274&lt;120, 12*jumpTime() +BX274, "")</f>
        <v/>
      </c>
      <c r="BY275" t="str" cm="1">
        <f t="array" ref="BY275">IF(BY274&lt;120, 12*jumpTime() +BY274, "")</f>
        <v/>
      </c>
      <c r="BZ275" t="str" cm="1">
        <f t="array" ref="BZ275">IF(BZ274&lt;120, 12*jumpTime() +BZ274, "")</f>
        <v/>
      </c>
      <c r="CA275" t="str" cm="1">
        <f t="array" ref="CA275">IF(CA274&lt;120, 12*jumpTime() +CA274, "")</f>
        <v/>
      </c>
      <c r="CB275" t="str" cm="1">
        <f t="array" ref="CB275">IF(CB274&lt;120, 12*jumpTime() +CB274, "")</f>
        <v/>
      </c>
      <c r="CC275" t="str" cm="1">
        <f t="array" ref="CC275">IF(CC274&lt;120, 12*jumpTime() +CC274, "")</f>
        <v/>
      </c>
      <c r="CD275" t="str" cm="1">
        <f t="array" ref="CD275">IF(CD274&lt;120, 12*jumpTime() +CD274, "")</f>
        <v/>
      </c>
      <c r="CE275" t="str" cm="1">
        <f t="array" ref="CE275">IF(CE274&lt;120, 12*jumpTime() +CE274, "")</f>
        <v/>
      </c>
      <c r="CF275" t="str" cm="1">
        <f t="array" ref="CF275">IF(CF274&lt;120, 12*jumpTime() +CF274, "")</f>
        <v/>
      </c>
      <c r="CG275" t="str" cm="1">
        <f t="array" ref="CG275">IF(CG274&lt;120, 12*jumpTime() +CG274, "")</f>
        <v/>
      </c>
      <c r="CH275" t="str" cm="1">
        <f t="array" ref="CH275">IF(CH274&lt;120, 12*jumpTime() +CH274, "")</f>
        <v/>
      </c>
      <c r="CI275" t="str" cm="1">
        <f t="array" ref="CI275">IF(CI274&lt;120, 12*jumpTime() +CI274, "")</f>
        <v/>
      </c>
      <c r="CJ275" t="str" cm="1">
        <f t="array" ref="CJ275">IF(CJ274&lt;120, 12*jumpTime() +CJ274, "")</f>
        <v/>
      </c>
      <c r="CK275" t="str" cm="1">
        <f t="array" ref="CK275">IF(CK274&lt;120, 12*jumpTime() +CK274, "")</f>
        <v/>
      </c>
      <c r="CL275" t="str" cm="1">
        <f t="array" ref="CL275">IF(CL274&lt;120, 12*jumpTime() +CL274, "")</f>
        <v/>
      </c>
      <c r="CM275" t="str" cm="1">
        <f t="array" ref="CM275">IF(CM274&lt;120, 12*jumpTime() +CM274, "")</f>
        <v/>
      </c>
      <c r="CN275" t="str" cm="1">
        <f t="array" ref="CN275">IF(CN274&lt;120, 12*jumpTime() +CN274, "")</f>
        <v/>
      </c>
      <c r="CO275" t="str" cm="1">
        <f t="array" ref="CO275">IF(CO274&lt;120, 12*jumpTime() +CO274, "")</f>
        <v/>
      </c>
      <c r="CP275" t="str" cm="1">
        <f t="array" ref="CP275">IF(CP274&lt;120, 12*jumpTime() +CP274, "")</f>
        <v/>
      </c>
      <c r="CQ275" t="str" cm="1">
        <f t="array" ref="CQ275">IF(CQ274&lt;120, 12*jumpTime() +CQ274, "")</f>
        <v/>
      </c>
      <c r="CR275" t="str" cm="1">
        <f t="array" ref="CR275">IF(CR274&lt;120, 12*jumpTime() +CR274, "")</f>
        <v/>
      </c>
      <c r="CS275" t="str" cm="1">
        <f t="array" ref="CS275">IF(CS274&lt;120, 12*jumpTime() +CS274, "")</f>
        <v/>
      </c>
      <c r="CT275" t="str" cm="1">
        <f t="array" ref="CT275">IF(CT274&lt;120, 12*jumpTime() +CT274, "")</f>
        <v/>
      </c>
      <c r="CU275" t="str" cm="1">
        <f t="array" ref="CU275">IF(CU274&lt;120, 12*jumpTime() +CU274, "")</f>
        <v/>
      </c>
      <c r="CV275" t="str" cm="1">
        <f t="array" ref="CV275">IF(CV274&lt;120, 12*jumpTime() +CV274, "")</f>
        <v/>
      </c>
      <c r="CW275" t="str" cm="1">
        <f t="array" ref="CW275">IF(CW274&lt;120, 12*jumpTime() +CW274, "")</f>
        <v/>
      </c>
      <c r="CX275" t="str" cm="1">
        <f t="array" ref="CX275">IF(CX274&lt;120, 12*jumpTime() +CX274, "")</f>
        <v/>
      </c>
      <c r="CY275" t="str" cm="1">
        <f t="array" ref="CY275">IF(CY274&lt;120, 12*jumpTime() +CY274, "")</f>
        <v/>
      </c>
      <c r="CZ275" t="str" cm="1">
        <f t="array" ref="CZ275">IF(CZ274&lt;120, 12*jumpTime() +CZ274, "")</f>
        <v/>
      </c>
    </row>
    <row r="276" spans="4:104" x14ac:dyDescent="0.25">
      <c r="D276">
        <v>30</v>
      </c>
      <c r="E276" t="str" cm="1">
        <f t="array" ref="E276">IF(E275&lt;120, 12*jumpTime() +E275, "")</f>
        <v/>
      </c>
      <c r="F276" t="str" cm="1">
        <f t="array" ref="F276">IF(F275&lt;120, 12*jumpTime() +F275, "")</f>
        <v/>
      </c>
      <c r="G276" t="str" cm="1">
        <f t="array" ref="G276">IF(G275&lt;120, 12*jumpTime() +G275, "")</f>
        <v/>
      </c>
      <c r="H276" t="str" cm="1">
        <f t="array" ref="H276">IF(H275&lt;120, 12*jumpTime() +H275, "")</f>
        <v/>
      </c>
      <c r="I276" t="str" cm="1">
        <f t="array" ref="I276">IF(I275&lt;120, 12*jumpTime() +I275, "")</f>
        <v/>
      </c>
      <c r="J276" t="str" cm="1">
        <f t="array" ref="J276">IF(J275&lt;120, 12*jumpTime() +J275, "")</f>
        <v/>
      </c>
      <c r="K276" t="str" cm="1">
        <f t="array" ref="K276">IF(K275&lt;120, 12*jumpTime() +K275, "")</f>
        <v/>
      </c>
      <c r="L276" t="str" cm="1">
        <f t="array" ref="L276">IF(L275&lt;120, 12*jumpTime() +L275, "")</f>
        <v/>
      </c>
      <c r="M276" t="str" cm="1">
        <f t="array" ref="M276">IF(M275&lt;120, 12*jumpTime() +M275, "")</f>
        <v/>
      </c>
      <c r="N276" t="str" cm="1">
        <f t="array" ref="N276">IF(N275&lt;120, 12*jumpTime() +N275, "")</f>
        <v/>
      </c>
      <c r="O276" t="str" cm="1">
        <f t="array" ref="O276">IF(O275&lt;120, 12*jumpTime() +O275, "")</f>
        <v/>
      </c>
      <c r="P276" t="str" cm="1">
        <f t="array" ref="P276">IF(P275&lt;120, 12*jumpTime() +P275, "")</f>
        <v/>
      </c>
      <c r="Q276" t="str" cm="1">
        <f t="array" ref="Q276">IF(Q275&lt;120, 12*jumpTime() +Q275, "")</f>
        <v/>
      </c>
      <c r="R276" t="str" cm="1">
        <f t="array" ref="R276">IF(R275&lt;120, 12*jumpTime() +R275, "")</f>
        <v/>
      </c>
      <c r="S276" t="str" cm="1">
        <f t="array" ref="S276">IF(S275&lt;120, 12*jumpTime() +S275, "")</f>
        <v/>
      </c>
      <c r="T276" t="str" cm="1">
        <f t="array" ref="T276">IF(T275&lt;120, 12*jumpTime() +T275, "")</f>
        <v/>
      </c>
      <c r="U276" t="str" cm="1">
        <f t="array" ref="U276">IF(U275&lt;120, 12*jumpTime() +U275, "")</f>
        <v/>
      </c>
      <c r="V276" t="str" cm="1">
        <f t="array" ref="V276">IF(V275&lt;120, 12*jumpTime() +V275, "")</f>
        <v/>
      </c>
      <c r="W276" t="str" cm="1">
        <f t="array" ref="W276">IF(W275&lt;120, 12*jumpTime() +W275, "")</f>
        <v/>
      </c>
      <c r="X276" t="str" cm="1">
        <f t="array" ref="X276">IF(X275&lt;120, 12*jumpTime() +X275, "")</f>
        <v/>
      </c>
      <c r="Y276" t="str" cm="1">
        <f t="array" ref="Y276">IF(Y275&lt;120, 12*jumpTime() +Y275, "")</f>
        <v/>
      </c>
      <c r="Z276" t="str" cm="1">
        <f t="array" ref="Z276">IF(Z275&lt;120, 12*jumpTime() +Z275, "")</f>
        <v/>
      </c>
      <c r="AA276" t="str" cm="1">
        <f t="array" ref="AA276">IF(AA275&lt;120, 12*jumpTime() +AA275, "")</f>
        <v/>
      </c>
      <c r="AB276" t="str" cm="1">
        <f t="array" ref="AB276">IF(AB275&lt;120, 12*jumpTime() +AB275, "")</f>
        <v/>
      </c>
      <c r="AC276" t="str" cm="1">
        <f t="array" ref="AC276">IF(AC275&lt;120, 12*jumpTime() +AC275, "")</f>
        <v/>
      </c>
      <c r="AD276" t="str" cm="1">
        <f t="array" ref="AD276">IF(AD275&lt;120, 12*jumpTime() +AD275, "")</f>
        <v/>
      </c>
      <c r="AE276" t="str" cm="1">
        <f t="array" ref="AE276">IF(AE275&lt;120, 12*jumpTime() +AE275, "")</f>
        <v/>
      </c>
      <c r="AF276" t="str" cm="1">
        <f t="array" ref="AF276">IF(AF275&lt;120, 12*jumpTime() +AF275, "")</f>
        <v/>
      </c>
      <c r="AG276" t="str" cm="1">
        <f t="array" ref="AG276">IF(AG275&lt;120, 12*jumpTime() +AG275, "")</f>
        <v/>
      </c>
      <c r="AH276" t="str" cm="1">
        <f t="array" ref="AH276">IF(AH275&lt;120, 12*jumpTime() +AH275, "")</f>
        <v/>
      </c>
      <c r="AI276" t="str" cm="1">
        <f t="array" ref="AI276">IF(AI275&lt;120, 12*jumpTime() +AI275, "")</f>
        <v/>
      </c>
      <c r="AJ276" t="str" cm="1">
        <f t="array" ref="AJ276">IF(AJ275&lt;120, 12*jumpTime() +AJ275, "")</f>
        <v/>
      </c>
      <c r="AK276" t="str" cm="1">
        <f t="array" ref="AK276">IF(AK275&lt;120, 12*jumpTime() +AK275, "")</f>
        <v/>
      </c>
      <c r="AL276" t="str" cm="1">
        <f t="array" ref="AL276">IF(AL275&lt;120, 12*jumpTime() +AL275, "")</f>
        <v/>
      </c>
      <c r="AM276" t="str" cm="1">
        <f t="array" ref="AM276">IF(AM275&lt;120, 12*jumpTime() +AM275, "")</f>
        <v/>
      </c>
      <c r="AN276" t="str" cm="1">
        <f t="array" ref="AN276">IF(AN275&lt;120, 12*jumpTime() +AN275, "")</f>
        <v/>
      </c>
      <c r="AO276" t="str" cm="1">
        <f t="array" ref="AO276">IF(AO275&lt;120, 12*jumpTime() +AO275, "")</f>
        <v/>
      </c>
      <c r="AP276" t="str" cm="1">
        <f t="array" ref="AP276">IF(AP275&lt;120, 12*jumpTime() +AP275, "")</f>
        <v/>
      </c>
      <c r="AQ276" t="str" cm="1">
        <f t="array" ref="AQ276">IF(AQ275&lt;120, 12*jumpTime() +AQ275, "")</f>
        <v/>
      </c>
      <c r="AR276" t="str" cm="1">
        <f t="array" ref="AR276">IF(AR275&lt;120, 12*jumpTime() +AR275, "")</f>
        <v/>
      </c>
      <c r="AS276" t="str" cm="1">
        <f t="array" ref="AS276">IF(AS275&lt;120, 12*jumpTime() +AS275, "")</f>
        <v/>
      </c>
      <c r="AT276" t="str" cm="1">
        <f t="array" ref="AT276">IF(AT275&lt;120, 12*jumpTime() +AT275, "")</f>
        <v/>
      </c>
      <c r="AU276" t="str" cm="1">
        <f t="array" ref="AU276">IF(AU275&lt;120, 12*jumpTime() +AU275, "")</f>
        <v/>
      </c>
      <c r="AV276" t="str" cm="1">
        <f t="array" ref="AV276">IF(AV275&lt;120, 12*jumpTime() +AV275, "")</f>
        <v/>
      </c>
      <c r="AW276" t="str" cm="1">
        <f t="array" ref="AW276">IF(AW275&lt;120, 12*jumpTime() +AW275, "")</f>
        <v/>
      </c>
      <c r="AX276" t="str" cm="1">
        <f t="array" ref="AX276">IF(AX275&lt;120, 12*jumpTime() +AX275, "")</f>
        <v/>
      </c>
      <c r="AY276" t="str" cm="1">
        <f t="array" ref="AY276">IF(AY275&lt;120, 12*jumpTime() +AY275, "")</f>
        <v/>
      </c>
      <c r="AZ276" t="str" cm="1">
        <f t="array" ref="AZ276">IF(AZ275&lt;120, 12*jumpTime() +AZ275, "")</f>
        <v/>
      </c>
      <c r="BA276" t="str" cm="1">
        <f t="array" ref="BA276">IF(BA275&lt;120, 12*jumpTime() +BA275, "")</f>
        <v/>
      </c>
      <c r="BB276" t="str" cm="1">
        <f t="array" ref="BB276">IF(BB275&lt;120, 12*jumpTime() +BB275, "")</f>
        <v/>
      </c>
      <c r="BC276" t="str" cm="1">
        <f t="array" ref="BC276">IF(BC275&lt;120, 12*jumpTime() +BC275, "")</f>
        <v/>
      </c>
      <c r="BD276" t="str" cm="1">
        <f t="array" ref="BD276">IF(BD275&lt;120, 12*jumpTime() +BD275, "")</f>
        <v/>
      </c>
      <c r="BE276" t="str" cm="1">
        <f t="array" ref="BE276">IF(BE275&lt;120, 12*jumpTime() +BE275, "")</f>
        <v/>
      </c>
      <c r="BF276" t="str" cm="1">
        <f t="array" ref="BF276">IF(BF275&lt;120, 12*jumpTime() +BF275, "")</f>
        <v/>
      </c>
      <c r="BG276" t="str" cm="1">
        <f t="array" ref="BG276">IF(BG275&lt;120, 12*jumpTime() +BG275, "")</f>
        <v/>
      </c>
      <c r="BH276" t="str" cm="1">
        <f t="array" ref="BH276">IF(BH275&lt;120, 12*jumpTime() +BH275, "")</f>
        <v/>
      </c>
      <c r="BI276" t="str" cm="1">
        <f t="array" ref="BI276">IF(BI275&lt;120, 12*jumpTime() +BI275, "")</f>
        <v/>
      </c>
      <c r="BJ276" t="str" cm="1">
        <f t="array" ref="BJ276">IF(BJ275&lt;120, 12*jumpTime() +BJ275, "")</f>
        <v/>
      </c>
      <c r="BK276" t="str" cm="1">
        <f t="array" ref="BK276">IF(BK275&lt;120, 12*jumpTime() +BK275, "")</f>
        <v/>
      </c>
      <c r="BL276" t="str" cm="1">
        <f t="array" ref="BL276">IF(BL275&lt;120, 12*jumpTime() +BL275, "")</f>
        <v/>
      </c>
      <c r="BM276" t="str" cm="1">
        <f t="array" ref="BM276">IF(BM275&lt;120, 12*jumpTime() +BM275, "")</f>
        <v/>
      </c>
      <c r="BN276" t="str" cm="1">
        <f t="array" ref="BN276">IF(BN275&lt;120, 12*jumpTime() +BN275, "")</f>
        <v/>
      </c>
      <c r="BO276" t="str" cm="1">
        <f t="array" ref="BO276">IF(BO275&lt;120, 12*jumpTime() +BO275, "")</f>
        <v/>
      </c>
      <c r="BP276" t="str" cm="1">
        <f t="array" ref="BP276">IF(BP275&lt;120, 12*jumpTime() +BP275, "")</f>
        <v/>
      </c>
      <c r="BQ276" t="str" cm="1">
        <f t="array" ref="BQ276">IF(BQ275&lt;120, 12*jumpTime() +BQ275, "")</f>
        <v/>
      </c>
      <c r="BR276" t="str" cm="1">
        <f t="array" ref="BR276">IF(BR275&lt;120, 12*jumpTime() +BR275, "")</f>
        <v/>
      </c>
      <c r="BS276" t="str" cm="1">
        <f t="array" ref="BS276">IF(BS275&lt;120, 12*jumpTime() +BS275, "")</f>
        <v/>
      </c>
      <c r="BT276" t="str" cm="1">
        <f t="array" ref="BT276">IF(BT275&lt;120, 12*jumpTime() +BT275, "")</f>
        <v/>
      </c>
      <c r="BU276" t="str" cm="1">
        <f t="array" ref="BU276">IF(BU275&lt;120, 12*jumpTime() +BU275, "")</f>
        <v/>
      </c>
      <c r="BV276" t="str" cm="1">
        <f t="array" ref="BV276">IF(BV275&lt;120, 12*jumpTime() +BV275, "")</f>
        <v/>
      </c>
      <c r="BW276" t="str" cm="1">
        <f t="array" ref="BW276">IF(BW275&lt;120, 12*jumpTime() +BW275, "")</f>
        <v/>
      </c>
      <c r="BX276" t="str" cm="1">
        <f t="array" ref="BX276">IF(BX275&lt;120, 12*jumpTime() +BX275, "")</f>
        <v/>
      </c>
      <c r="BY276" t="str" cm="1">
        <f t="array" ref="BY276">IF(BY275&lt;120, 12*jumpTime() +BY275, "")</f>
        <v/>
      </c>
      <c r="BZ276" t="str" cm="1">
        <f t="array" ref="BZ276">IF(BZ275&lt;120, 12*jumpTime() +BZ275, "")</f>
        <v/>
      </c>
      <c r="CA276" t="str" cm="1">
        <f t="array" ref="CA276">IF(CA275&lt;120, 12*jumpTime() +CA275, "")</f>
        <v/>
      </c>
      <c r="CB276" t="str" cm="1">
        <f t="array" ref="CB276">IF(CB275&lt;120, 12*jumpTime() +CB275, "")</f>
        <v/>
      </c>
      <c r="CC276" t="str" cm="1">
        <f t="array" ref="CC276">IF(CC275&lt;120, 12*jumpTime() +CC275, "")</f>
        <v/>
      </c>
      <c r="CD276" t="str" cm="1">
        <f t="array" ref="CD276">IF(CD275&lt;120, 12*jumpTime() +CD275, "")</f>
        <v/>
      </c>
      <c r="CE276" t="str" cm="1">
        <f t="array" ref="CE276">IF(CE275&lt;120, 12*jumpTime() +CE275, "")</f>
        <v/>
      </c>
      <c r="CF276" t="str" cm="1">
        <f t="array" ref="CF276">IF(CF275&lt;120, 12*jumpTime() +CF275, "")</f>
        <v/>
      </c>
      <c r="CG276" t="str" cm="1">
        <f t="array" ref="CG276">IF(CG275&lt;120, 12*jumpTime() +CG275, "")</f>
        <v/>
      </c>
      <c r="CH276" t="str" cm="1">
        <f t="array" ref="CH276">IF(CH275&lt;120, 12*jumpTime() +CH275, "")</f>
        <v/>
      </c>
      <c r="CI276" t="str" cm="1">
        <f t="array" ref="CI276">IF(CI275&lt;120, 12*jumpTime() +CI275, "")</f>
        <v/>
      </c>
      <c r="CJ276" t="str" cm="1">
        <f t="array" ref="CJ276">IF(CJ275&lt;120, 12*jumpTime() +CJ275, "")</f>
        <v/>
      </c>
      <c r="CK276" t="str" cm="1">
        <f t="array" ref="CK276">IF(CK275&lt;120, 12*jumpTime() +CK275, "")</f>
        <v/>
      </c>
      <c r="CL276" t="str" cm="1">
        <f t="array" ref="CL276">IF(CL275&lt;120, 12*jumpTime() +CL275, "")</f>
        <v/>
      </c>
      <c r="CM276" t="str" cm="1">
        <f t="array" ref="CM276">IF(CM275&lt;120, 12*jumpTime() +CM275, "")</f>
        <v/>
      </c>
      <c r="CN276" t="str" cm="1">
        <f t="array" ref="CN276">IF(CN275&lt;120, 12*jumpTime() +CN275, "")</f>
        <v/>
      </c>
      <c r="CO276" t="str" cm="1">
        <f t="array" ref="CO276">IF(CO275&lt;120, 12*jumpTime() +CO275, "")</f>
        <v/>
      </c>
      <c r="CP276" t="str" cm="1">
        <f t="array" ref="CP276">IF(CP275&lt;120, 12*jumpTime() +CP275, "")</f>
        <v/>
      </c>
      <c r="CQ276" t="str" cm="1">
        <f t="array" ref="CQ276">IF(CQ275&lt;120, 12*jumpTime() +CQ275, "")</f>
        <v/>
      </c>
      <c r="CR276" t="str" cm="1">
        <f t="array" ref="CR276">IF(CR275&lt;120, 12*jumpTime() +CR275, "")</f>
        <v/>
      </c>
      <c r="CS276" t="str" cm="1">
        <f t="array" ref="CS276">IF(CS275&lt;120, 12*jumpTime() +CS275, "")</f>
        <v/>
      </c>
      <c r="CT276" t="str" cm="1">
        <f t="array" ref="CT276">IF(CT275&lt;120, 12*jumpTime() +CT275, "")</f>
        <v/>
      </c>
      <c r="CU276" t="str" cm="1">
        <f t="array" ref="CU276">IF(CU275&lt;120, 12*jumpTime() +CU275, "")</f>
        <v/>
      </c>
      <c r="CV276" t="str" cm="1">
        <f t="array" ref="CV276">IF(CV275&lt;120, 12*jumpTime() +CV275, "")</f>
        <v/>
      </c>
      <c r="CW276" t="str" cm="1">
        <f t="array" ref="CW276">IF(CW275&lt;120, 12*jumpTime() +CW275, "")</f>
        <v/>
      </c>
      <c r="CX276" t="str" cm="1">
        <f t="array" ref="CX276">IF(CX275&lt;120, 12*jumpTime() +CX275, "")</f>
        <v/>
      </c>
      <c r="CY276" t="str" cm="1">
        <f t="array" ref="CY276">IF(CY275&lt;120, 12*jumpTime() +CY275, "")</f>
        <v/>
      </c>
      <c r="CZ276" t="str" cm="1">
        <f t="array" ref="CZ276">IF(CZ275&lt;120, 12*jumpTime() +CZ275, "")</f>
        <v/>
      </c>
    </row>
    <row r="277" spans="4:104" x14ac:dyDescent="0.25">
      <c r="D277">
        <v>31</v>
      </c>
      <c r="E277" t="str" cm="1">
        <f t="array" ref="E277">IF(E276&lt;120, 12*jumpTime() +E276, "")</f>
        <v/>
      </c>
      <c r="F277" t="str" cm="1">
        <f t="array" ref="F277">IF(F276&lt;120, 12*jumpTime() +F276, "")</f>
        <v/>
      </c>
      <c r="G277" t="str" cm="1">
        <f t="array" ref="G277">IF(G276&lt;120, 12*jumpTime() +G276, "")</f>
        <v/>
      </c>
      <c r="H277" t="str" cm="1">
        <f t="array" ref="H277">IF(H276&lt;120, 12*jumpTime() +H276, "")</f>
        <v/>
      </c>
      <c r="I277" t="str" cm="1">
        <f t="array" ref="I277">IF(I276&lt;120, 12*jumpTime() +I276, "")</f>
        <v/>
      </c>
      <c r="J277" t="str" cm="1">
        <f t="array" ref="J277">IF(J276&lt;120, 12*jumpTime() +J276, "")</f>
        <v/>
      </c>
      <c r="K277" t="str" cm="1">
        <f t="array" ref="K277">IF(K276&lt;120, 12*jumpTime() +K276, "")</f>
        <v/>
      </c>
      <c r="L277" t="str" cm="1">
        <f t="array" ref="L277">IF(L276&lt;120, 12*jumpTime() +L276, "")</f>
        <v/>
      </c>
      <c r="M277" t="str" cm="1">
        <f t="array" ref="M277">IF(M276&lt;120, 12*jumpTime() +M276, "")</f>
        <v/>
      </c>
      <c r="N277" t="str" cm="1">
        <f t="array" ref="N277">IF(N276&lt;120, 12*jumpTime() +N276, "")</f>
        <v/>
      </c>
      <c r="O277" t="str" cm="1">
        <f t="array" ref="O277">IF(O276&lt;120, 12*jumpTime() +O276, "")</f>
        <v/>
      </c>
      <c r="P277" t="str" cm="1">
        <f t="array" ref="P277">IF(P276&lt;120, 12*jumpTime() +P276, "")</f>
        <v/>
      </c>
      <c r="Q277" t="str" cm="1">
        <f t="array" ref="Q277">IF(Q276&lt;120, 12*jumpTime() +Q276, "")</f>
        <v/>
      </c>
      <c r="R277" t="str" cm="1">
        <f t="array" ref="R277">IF(R276&lt;120, 12*jumpTime() +R276, "")</f>
        <v/>
      </c>
      <c r="S277" t="str" cm="1">
        <f t="array" ref="S277">IF(S276&lt;120, 12*jumpTime() +S276, "")</f>
        <v/>
      </c>
      <c r="T277" t="str" cm="1">
        <f t="array" ref="T277">IF(T276&lt;120, 12*jumpTime() +T276, "")</f>
        <v/>
      </c>
      <c r="U277" t="str" cm="1">
        <f t="array" ref="U277">IF(U276&lt;120, 12*jumpTime() +U276, "")</f>
        <v/>
      </c>
      <c r="V277" t="str" cm="1">
        <f t="array" ref="V277">IF(V276&lt;120, 12*jumpTime() +V276, "")</f>
        <v/>
      </c>
      <c r="W277" t="str" cm="1">
        <f t="array" ref="W277">IF(W276&lt;120, 12*jumpTime() +W276, "")</f>
        <v/>
      </c>
      <c r="X277" t="str" cm="1">
        <f t="array" ref="X277">IF(X276&lt;120, 12*jumpTime() +X276, "")</f>
        <v/>
      </c>
      <c r="Y277" t="str" cm="1">
        <f t="array" ref="Y277">IF(Y276&lt;120, 12*jumpTime() +Y276, "")</f>
        <v/>
      </c>
      <c r="Z277" t="str" cm="1">
        <f t="array" ref="Z277">IF(Z276&lt;120, 12*jumpTime() +Z276, "")</f>
        <v/>
      </c>
      <c r="AA277" t="str" cm="1">
        <f t="array" ref="AA277">IF(AA276&lt;120, 12*jumpTime() +AA276, "")</f>
        <v/>
      </c>
      <c r="AB277" t="str" cm="1">
        <f t="array" ref="AB277">IF(AB276&lt;120, 12*jumpTime() +AB276, "")</f>
        <v/>
      </c>
      <c r="AC277" t="str" cm="1">
        <f t="array" ref="AC277">IF(AC276&lt;120, 12*jumpTime() +AC276, "")</f>
        <v/>
      </c>
      <c r="AD277" t="str" cm="1">
        <f t="array" ref="AD277">IF(AD276&lt;120, 12*jumpTime() +AD276, "")</f>
        <v/>
      </c>
      <c r="AE277" t="str" cm="1">
        <f t="array" ref="AE277">IF(AE276&lt;120, 12*jumpTime() +AE276, "")</f>
        <v/>
      </c>
      <c r="AF277" t="str" cm="1">
        <f t="array" ref="AF277">IF(AF276&lt;120, 12*jumpTime() +AF276, "")</f>
        <v/>
      </c>
      <c r="AG277" t="str" cm="1">
        <f t="array" ref="AG277">IF(AG276&lt;120, 12*jumpTime() +AG276, "")</f>
        <v/>
      </c>
      <c r="AH277" t="str" cm="1">
        <f t="array" ref="AH277">IF(AH276&lt;120, 12*jumpTime() +AH276, "")</f>
        <v/>
      </c>
      <c r="AI277" t="str" cm="1">
        <f t="array" ref="AI277">IF(AI276&lt;120, 12*jumpTime() +AI276, "")</f>
        <v/>
      </c>
      <c r="AJ277" t="str" cm="1">
        <f t="array" ref="AJ277">IF(AJ276&lt;120, 12*jumpTime() +AJ276, "")</f>
        <v/>
      </c>
      <c r="AK277" t="str" cm="1">
        <f t="array" ref="AK277">IF(AK276&lt;120, 12*jumpTime() +AK276, "")</f>
        <v/>
      </c>
      <c r="AL277" t="str" cm="1">
        <f t="array" ref="AL277">IF(AL276&lt;120, 12*jumpTime() +AL276, "")</f>
        <v/>
      </c>
      <c r="AM277" t="str" cm="1">
        <f t="array" ref="AM277">IF(AM276&lt;120, 12*jumpTime() +AM276, "")</f>
        <v/>
      </c>
      <c r="AN277" t="str" cm="1">
        <f t="array" ref="AN277">IF(AN276&lt;120, 12*jumpTime() +AN276, "")</f>
        <v/>
      </c>
      <c r="AO277" t="str" cm="1">
        <f t="array" ref="AO277">IF(AO276&lt;120, 12*jumpTime() +AO276, "")</f>
        <v/>
      </c>
      <c r="AP277" t="str" cm="1">
        <f t="array" ref="AP277">IF(AP276&lt;120, 12*jumpTime() +AP276, "")</f>
        <v/>
      </c>
      <c r="AQ277" t="str" cm="1">
        <f t="array" ref="AQ277">IF(AQ276&lt;120, 12*jumpTime() +AQ276, "")</f>
        <v/>
      </c>
      <c r="AR277" t="str" cm="1">
        <f t="array" ref="AR277">IF(AR276&lt;120, 12*jumpTime() +AR276, "")</f>
        <v/>
      </c>
      <c r="AS277" t="str" cm="1">
        <f t="array" ref="AS277">IF(AS276&lt;120, 12*jumpTime() +AS276, "")</f>
        <v/>
      </c>
      <c r="AT277" t="str" cm="1">
        <f t="array" ref="AT277">IF(AT276&lt;120, 12*jumpTime() +AT276, "")</f>
        <v/>
      </c>
      <c r="AU277" t="str" cm="1">
        <f t="array" ref="AU277">IF(AU276&lt;120, 12*jumpTime() +AU276, "")</f>
        <v/>
      </c>
      <c r="AV277" t="str" cm="1">
        <f t="array" ref="AV277">IF(AV276&lt;120, 12*jumpTime() +AV276, "")</f>
        <v/>
      </c>
      <c r="AW277" t="str" cm="1">
        <f t="array" ref="AW277">IF(AW276&lt;120, 12*jumpTime() +AW276, "")</f>
        <v/>
      </c>
      <c r="AX277" t="str" cm="1">
        <f t="array" ref="AX277">IF(AX276&lt;120, 12*jumpTime() +AX276, "")</f>
        <v/>
      </c>
      <c r="AY277" t="str" cm="1">
        <f t="array" ref="AY277">IF(AY276&lt;120, 12*jumpTime() +AY276, "")</f>
        <v/>
      </c>
      <c r="AZ277" t="str" cm="1">
        <f t="array" ref="AZ277">IF(AZ276&lt;120, 12*jumpTime() +AZ276, "")</f>
        <v/>
      </c>
      <c r="BA277" t="str" cm="1">
        <f t="array" ref="BA277">IF(BA276&lt;120, 12*jumpTime() +BA276, "")</f>
        <v/>
      </c>
      <c r="BB277" t="str" cm="1">
        <f t="array" ref="BB277">IF(BB276&lt;120, 12*jumpTime() +BB276, "")</f>
        <v/>
      </c>
      <c r="BC277" t="str" cm="1">
        <f t="array" ref="BC277">IF(BC276&lt;120, 12*jumpTime() +BC276, "")</f>
        <v/>
      </c>
      <c r="BD277" t="str" cm="1">
        <f t="array" ref="BD277">IF(BD276&lt;120, 12*jumpTime() +BD276, "")</f>
        <v/>
      </c>
      <c r="BE277" t="str" cm="1">
        <f t="array" ref="BE277">IF(BE276&lt;120, 12*jumpTime() +BE276, "")</f>
        <v/>
      </c>
      <c r="BF277" t="str" cm="1">
        <f t="array" ref="BF277">IF(BF276&lt;120, 12*jumpTime() +BF276, "")</f>
        <v/>
      </c>
      <c r="BG277" t="str" cm="1">
        <f t="array" ref="BG277">IF(BG276&lt;120, 12*jumpTime() +BG276, "")</f>
        <v/>
      </c>
      <c r="BH277" t="str" cm="1">
        <f t="array" ref="BH277">IF(BH276&lt;120, 12*jumpTime() +BH276, "")</f>
        <v/>
      </c>
      <c r="BI277" t="str" cm="1">
        <f t="array" ref="BI277">IF(BI276&lt;120, 12*jumpTime() +BI276, "")</f>
        <v/>
      </c>
      <c r="BJ277" t="str" cm="1">
        <f t="array" ref="BJ277">IF(BJ276&lt;120, 12*jumpTime() +BJ276, "")</f>
        <v/>
      </c>
      <c r="BK277" t="str" cm="1">
        <f t="array" ref="BK277">IF(BK276&lt;120, 12*jumpTime() +BK276, "")</f>
        <v/>
      </c>
      <c r="BL277" t="str" cm="1">
        <f t="array" ref="BL277">IF(BL276&lt;120, 12*jumpTime() +BL276, "")</f>
        <v/>
      </c>
      <c r="BM277" t="str" cm="1">
        <f t="array" ref="BM277">IF(BM276&lt;120, 12*jumpTime() +BM276, "")</f>
        <v/>
      </c>
      <c r="BN277" t="str" cm="1">
        <f t="array" ref="BN277">IF(BN276&lt;120, 12*jumpTime() +BN276, "")</f>
        <v/>
      </c>
      <c r="BO277" t="str" cm="1">
        <f t="array" ref="BO277">IF(BO276&lt;120, 12*jumpTime() +BO276, "")</f>
        <v/>
      </c>
      <c r="BP277" t="str" cm="1">
        <f t="array" ref="BP277">IF(BP276&lt;120, 12*jumpTime() +BP276, "")</f>
        <v/>
      </c>
      <c r="BQ277" t="str" cm="1">
        <f t="array" ref="BQ277">IF(BQ276&lt;120, 12*jumpTime() +BQ276, "")</f>
        <v/>
      </c>
      <c r="BR277" t="str" cm="1">
        <f t="array" ref="BR277">IF(BR276&lt;120, 12*jumpTime() +BR276, "")</f>
        <v/>
      </c>
      <c r="BS277" t="str" cm="1">
        <f t="array" ref="BS277">IF(BS276&lt;120, 12*jumpTime() +BS276, "")</f>
        <v/>
      </c>
      <c r="BT277" t="str" cm="1">
        <f t="array" ref="BT277">IF(BT276&lt;120, 12*jumpTime() +BT276, "")</f>
        <v/>
      </c>
      <c r="BU277" t="str" cm="1">
        <f t="array" ref="BU277">IF(BU276&lt;120, 12*jumpTime() +BU276, "")</f>
        <v/>
      </c>
      <c r="BV277" t="str" cm="1">
        <f t="array" ref="BV277">IF(BV276&lt;120, 12*jumpTime() +BV276, "")</f>
        <v/>
      </c>
      <c r="BW277" t="str" cm="1">
        <f t="array" ref="BW277">IF(BW276&lt;120, 12*jumpTime() +BW276, "")</f>
        <v/>
      </c>
      <c r="BX277" t="str" cm="1">
        <f t="array" ref="BX277">IF(BX276&lt;120, 12*jumpTime() +BX276, "")</f>
        <v/>
      </c>
      <c r="BY277" t="str" cm="1">
        <f t="array" ref="BY277">IF(BY276&lt;120, 12*jumpTime() +BY276, "")</f>
        <v/>
      </c>
      <c r="BZ277" t="str" cm="1">
        <f t="array" ref="BZ277">IF(BZ276&lt;120, 12*jumpTime() +BZ276, "")</f>
        <v/>
      </c>
      <c r="CA277" t="str" cm="1">
        <f t="array" ref="CA277">IF(CA276&lt;120, 12*jumpTime() +CA276, "")</f>
        <v/>
      </c>
      <c r="CB277" t="str" cm="1">
        <f t="array" ref="CB277">IF(CB276&lt;120, 12*jumpTime() +CB276, "")</f>
        <v/>
      </c>
      <c r="CC277" t="str" cm="1">
        <f t="array" ref="CC277">IF(CC276&lt;120, 12*jumpTime() +CC276, "")</f>
        <v/>
      </c>
      <c r="CD277" t="str" cm="1">
        <f t="array" ref="CD277">IF(CD276&lt;120, 12*jumpTime() +CD276, "")</f>
        <v/>
      </c>
      <c r="CE277" t="str" cm="1">
        <f t="array" ref="CE277">IF(CE276&lt;120, 12*jumpTime() +CE276, "")</f>
        <v/>
      </c>
      <c r="CF277" t="str" cm="1">
        <f t="array" ref="CF277">IF(CF276&lt;120, 12*jumpTime() +CF276, "")</f>
        <v/>
      </c>
      <c r="CG277" t="str" cm="1">
        <f t="array" ref="CG277">IF(CG276&lt;120, 12*jumpTime() +CG276, "")</f>
        <v/>
      </c>
      <c r="CH277" t="str" cm="1">
        <f t="array" ref="CH277">IF(CH276&lt;120, 12*jumpTime() +CH276, "")</f>
        <v/>
      </c>
      <c r="CI277" t="str" cm="1">
        <f t="array" ref="CI277">IF(CI276&lt;120, 12*jumpTime() +CI276, "")</f>
        <v/>
      </c>
      <c r="CJ277" t="str" cm="1">
        <f t="array" ref="CJ277">IF(CJ276&lt;120, 12*jumpTime() +CJ276, "")</f>
        <v/>
      </c>
      <c r="CK277" t="str" cm="1">
        <f t="array" ref="CK277">IF(CK276&lt;120, 12*jumpTime() +CK276, "")</f>
        <v/>
      </c>
      <c r="CL277" t="str" cm="1">
        <f t="array" ref="CL277">IF(CL276&lt;120, 12*jumpTime() +CL276, "")</f>
        <v/>
      </c>
      <c r="CM277" t="str" cm="1">
        <f t="array" ref="CM277">IF(CM276&lt;120, 12*jumpTime() +CM276, "")</f>
        <v/>
      </c>
      <c r="CN277" t="str" cm="1">
        <f t="array" ref="CN277">IF(CN276&lt;120, 12*jumpTime() +CN276, "")</f>
        <v/>
      </c>
      <c r="CO277" t="str" cm="1">
        <f t="array" ref="CO277">IF(CO276&lt;120, 12*jumpTime() +CO276, "")</f>
        <v/>
      </c>
      <c r="CP277" t="str" cm="1">
        <f t="array" ref="CP277">IF(CP276&lt;120, 12*jumpTime() +CP276, "")</f>
        <v/>
      </c>
      <c r="CQ277" t="str" cm="1">
        <f t="array" ref="CQ277">IF(CQ276&lt;120, 12*jumpTime() +CQ276, "")</f>
        <v/>
      </c>
      <c r="CR277" t="str" cm="1">
        <f t="array" ref="CR277">IF(CR276&lt;120, 12*jumpTime() +CR276, "")</f>
        <v/>
      </c>
      <c r="CS277" t="str" cm="1">
        <f t="array" ref="CS277">IF(CS276&lt;120, 12*jumpTime() +CS276, "")</f>
        <v/>
      </c>
      <c r="CT277" t="str" cm="1">
        <f t="array" ref="CT277">IF(CT276&lt;120, 12*jumpTime() +CT276, "")</f>
        <v/>
      </c>
      <c r="CU277" t="str" cm="1">
        <f t="array" ref="CU277">IF(CU276&lt;120, 12*jumpTime() +CU276, "")</f>
        <v/>
      </c>
      <c r="CV277" t="str" cm="1">
        <f t="array" ref="CV277">IF(CV276&lt;120, 12*jumpTime() +CV276, "")</f>
        <v/>
      </c>
      <c r="CW277" t="str" cm="1">
        <f t="array" ref="CW277">IF(CW276&lt;120, 12*jumpTime() +CW276, "")</f>
        <v/>
      </c>
      <c r="CX277" t="str" cm="1">
        <f t="array" ref="CX277">IF(CX276&lt;120, 12*jumpTime() +CX276, "")</f>
        <v/>
      </c>
      <c r="CY277" t="str" cm="1">
        <f t="array" ref="CY277">IF(CY276&lt;120, 12*jumpTime() +CY276, "")</f>
        <v/>
      </c>
      <c r="CZ277" t="str" cm="1">
        <f t="array" ref="CZ277">IF(CZ276&lt;120, 12*jumpTime() +CZ276, "")</f>
        <v/>
      </c>
    </row>
    <row r="278" spans="4:104" x14ac:dyDescent="0.25">
      <c r="D278">
        <v>32</v>
      </c>
      <c r="E278" t="str" cm="1">
        <f t="array" ref="E278">IF(E277&lt;120, 12*jumpTime() +E277, "")</f>
        <v/>
      </c>
      <c r="F278" t="str" cm="1">
        <f t="array" ref="F278">IF(F277&lt;120, 12*jumpTime() +F277, "")</f>
        <v/>
      </c>
      <c r="G278" t="str" cm="1">
        <f t="array" ref="G278">IF(G277&lt;120, 12*jumpTime() +G277, "")</f>
        <v/>
      </c>
      <c r="H278" t="str" cm="1">
        <f t="array" ref="H278">IF(H277&lt;120, 12*jumpTime() +H277, "")</f>
        <v/>
      </c>
      <c r="I278" t="str" cm="1">
        <f t="array" ref="I278">IF(I277&lt;120, 12*jumpTime() +I277, "")</f>
        <v/>
      </c>
      <c r="J278" t="str" cm="1">
        <f t="array" ref="J278">IF(J277&lt;120, 12*jumpTime() +J277, "")</f>
        <v/>
      </c>
      <c r="K278" t="str" cm="1">
        <f t="array" ref="K278">IF(K277&lt;120, 12*jumpTime() +K277, "")</f>
        <v/>
      </c>
      <c r="L278" t="str" cm="1">
        <f t="array" ref="L278">IF(L277&lt;120, 12*jumpTime() +L277, "")</f>
        <v/>
      </c>
      <c r="M278" t="str" cm="1">
        <f t="array" ref="M278">IF(M277&lt;120, 12*jumpTime() +M277, "")</f>
        <v/>
      </c>
      <c r="N278" t="str" cm="1">
        <f t="array" ref="N278">IF(N277&lt;120, 12*jumpTime() +N277, "")</f>
        <v/>
      </c>
      <c r="O278" t="str" cm="1">
        <f t="array" ref="O278">IF(O277&lt;120, 12*jumpTime() +O277, "")</f>
        <v/>
      </c>
      <c r="P278" t="str" cm="1">
        <f t="array" ref="P278">IF(P277&lt;120, 12*jumpTime() +P277, "")</f>
        <v/>
      </c>
      <c r="Q278" t="str" cm="1">
        <f t="array" ref="Q278">IF(Q277&lt;120, 12*jumpTime() +Q277, "")</f>
        <v/>
      </c>
      <c r="R278" t="str" cm="1">
        <f t="array" ref="R278">IF(R277&lt;120, 12*jumpTime() +R277, "")</f>
        <v/>
      </c>
      <c r="S278" t="str" cm="1">
        <f t="array" ref="S278">IF(S277&lt;120, 12*jumpTime() +S277, "")</f>
        <v/>
      </c>
      <c r="T278" t="str" cm="1">
        <f t="array" ref="T278">IF(T277&lt;120, 12*jumpTime() +T277, "")</f>
        <v/>
      </c>
      <c r="U278" t="str" cm="1">
        <f t="array" ref="U278">IF(U277&lt;120, 12*jumpTime() +U277, "")</f>
        <v/>
      </c>
      <c r="V278" t="str" cm="1">
        <f t="array" ref="V278">IF(V277&lt;120, 12*jumpTime() +V277, "")</f>
        <v/>
      </c>
      <c r="W278" t="str" cm="1">
        <f t="array" ref="W278">IF(W277&lt;120, 12*jumpTime() +W277, "")</f>
        <v/>
      </c>
      <c r="X278" t="str" cm="1">
        <f t="array" ref="X278">IF(X277&lt;120, 12*jumpTime() +X277, "")</f>
        <v/>
      </c>
      <c r="Y278" t="str" cm="1">
        <f t="array" ref="Y278">IF(Y277&lt;120, 12*jumpTime() +Y277, "")</f>
        <v/>
      </c>
      <c r="Z278" t="str" cm="1">
        <f t="array" ref="Z278">IF(Z277&lt;120, 12*jumpTime() +Z277, "")</f>
        <v/>
      </c>
      <c r="AA278" t="str" cm="1">
        <f t="array" ref="AA278">IF(AA277&lt;120, 12*jumpTime() +AA277, "")</f>
        <v/>
      </c>
      <c r="AB278" t="str" cm="1">
        <f t="array" ref="AB278">IF(AB277&lt;120, 12*jumpTime() +AB277, "")</f>
        <v/>
      </c>
      <c r="AC278" t="str" cm="1">
        <f t="array" ref="AC278">IF(AC277&lt;120, 12*jumpTime() +AC277, "")</f>
        <v/>
      </c>
      <c r="AD278" t="str" cm="1">
        <f t="array" ref="AD278">IF(AD277&lt;120, 12*jumpTime() +AD277, "")</f>
        <v/>
      </c>
      <c r="AE278" t="str" cm="1">
        <f t="array" ref="AE278">IF(AE277&lt;120, 12*jumpTime() +AE277, "")</f>
        <v/>
      </c>
      <c r="AF278" t="str" cm="1">
        <f t="array" ref="AF278">IF(AF277&lt;120, 12*jumpTime() +AF277, "")</f>
        <v/>
      </c>
      <c r="AG278" t="str" cm="1">
        <f t="array" ref="AG278">IF(AG277&lt;120, 12*jumpTime() +AG277, "")</f>
        <v/>
      </c>
      <c r="AH278" t="str" cm="1">
        <f t="array" ref="AH278">IF(AH277&lt;120, 12*jumpTime() +AH277, "")</f>
        <v/>
      </c>
      <c r="AI278" t="str" cm="1">
        <f t="array" ref="AI278">IF(AI277&lt;120, 12*jumpTime() +AI277, "")</f>
        <v/>
      </c>
      <c r="AJ278" t="str" cm="1">
        <f t="array" ref="AJ278">IF(AJ277&lt;120, 12*jumpTime() +AJ277, "")</f>
        <v/>
      </c>
      <c r="AK278" t="str" cm="1">
        <f t="array" ref="AK278">IF(AK277&lt;120, 12*jumpTime() +AK277, "")</f>
        <v/>
      </c>
      <c r="AL278" t="str" cm="1">
        <f t="array" ref="AL278">IF(AL277&lt;120, 12*jumpTime() +AL277, "")</f>
        <v/>
      </c>
      <c r="AM278" t="str" cm="1">
        <f t="array" ref="AM278">IF(AM277&lt;120, 12*jumpTime() +AM277, "")</f>
        <v/>
      </c>
      <c r="AN278" t="str" cm="1">
        <f t="array" ref="AN278">IF(AN277&lt;120, 12*jumpTime() +AN277, "")</f>
        <v/>
      </c>
      <c r="AO278" t="str" cm="1">
        <f t="array" ref="AO278">IF(AO277&lt;120, 12*jumpTime() +AO277, "")</f>
        <v/>
      </c>
      <c r="AP278" t="str" cm="1">
        <f t="array" ref="AP278">IF(AP277&lt;120, 12*jumpTime() +AP277, "")</f>
        <v/>
      </c>
      <c r="AQ278" t="str" cm="1">
        <f t="array" ref="AQ278">IF(AQ277&lt;120, 12*jumpTime() +AQ277, "")</f>
        <v/>
      </c>
      <c r="AR278" t="str" cm="1">
        <f t="array" ref="AR278">IF(AR277&lt;120, 12*jumpTime() +AR277, "")</f>
        <v/>
      </c>
      <c r="AS278" t="str" cm="1">
        <f t="array" ref="AS278">IF(AS277&lt;120, 12*jumpTime() +AS277, "")</f>
        <v/>
      </c>
      <c r="AT278" t="str" cm="1">
        <f t="array" ref="AT278">IF(AT277&lt;120, 12*jumpTime() +AT277, "")</f>
        <v/>
      </c>
      <c r="AU278" t="str" cm="1">
        <f t="array" ref="AU278">IF(AU277&lt;120, 12*jumpTime() +AU277, "")</f>
        <v/>
      </c>
      <c r="AV278" t="str" cm="1">
        <f t="array" ref="AV278">IF(AV277&lt;120, 12*jumpTime() +AV277, "")</f>
        <v/>
      </c>
      <c r="AW278" t="str" cm="1">
        <f t="array" ref="AW278">IF(AW277&lt;120, 12*jumpTime() +AW277, "")</f>
        <v/>
      </c>
      <c r="AX278" t="str" cm="1">
        <f t="array" ref="AX278">IF(AX277&lt;120, 12*jumpTime() +AX277, "")</f>
        <v/>
      </c>
      <c r="AY278" t="str" cm="1">
        <f t="array" ref="AY278">IF(AY277&lt;120, 12*jumpTime() +AY277, "")</f>
        <v/>
      </c>
      <c r="AZ278" t="str" cm="1">
        <f t="array" ref="AZ278">IF(AZ277&lt;120, 12*jumpTime() +AZ277, "")</f>
        <v/>
      </c>
      <c r="BA278" t="str" cm="1">
        <f t="array" ref="BA278">IF(BA277&lt;120, 12*jumpTime() +BA277, "")</f>
        <v/>
      </c>
      <c r="BB278" t="str" cm="1">
        <f t="array" ref="BB278">IF(BB277&lt;120, 12*jumpTime() +BB277, "")</f>
        <v/>
      </c>
      <c r="BC278" t="str" cm="1">
        <f t="array" ref="BC278">IF(BC277&lt;120, 12*jumpTime() +BC277, "")</f>
        <v/>
      </c>
      <c r="BD278" t="str" cm="1">
        <f t="array" ref="BD278">IF(BD277&lt;120, 12*jumpTime() +BD277, "")</f>
        <v/>
      </c>
      <c r="BE278" t="str" cm="1">
        <f t="array" ref="BE278">IF(BE277&lt;120, 12*jumpTime() +BE277, "")</f>
        <v/>
      </c>
      <c r="BF278" t="str" cm="1">
        <f t="array" ref="BF278">IF(BF277&lt;120, 12*jumpTime() +BF277, "")</f>
        <v/>
      </c>
      <c r="BG278" t="str" cm="1">
        <f t="array" ref="BG278">IF(BG277&lt;120, 12*jumpTime() +BG277, "")</f>
        <v/>
      </c>
      <c r="BH278" t="str" cm="1">
        <f t="array" ref="BH278">IF(BH277&lt;120, 12*jumpTime() +BH277, "")</f>
        <v/>
      </c>
      <c r="BI278" t="str" cm="1">
        <f t="array" ref="BI278">IF(BI277&lt;120, 12*jumpTime() +BI277, "")</f>
        <v/>
      </c>
      <c r="BJ278" t="str" cm="1">
        <f t="array" ref="BJ278">IF(BJ277&lt;120, 12*jumpTime() +BJ277, "")</f>
        <v/>
      </c>
      <c r="BK278" t="str" cm="1">
        <f t="array" ref="BK278">IF(BK277&lt;120, 12*jumpTime() +BK277, "")</f>
        <v/>
      </c>
      <c r="BL278" t="str" cm="1">
        <f t="array" ref="BL278">IF(BL277&lt;120, 12*jumpTime() +BL277, "")</f>
        <v/>
      </c>
      <c r="BM278" t="str" cm="1">
        <f t="array" ref="BM278">IF(BM277&lt;120, 12*jumpTime() +BM277, "")</f>
        <v/>
      </c>
      <c r="BN278" t="str" cm="1">
        <f t="array" ref="BN278">IF(BN277&lt;120, 12*jumpTime() +BN277, "")</f>
        <v/>
      </c>
      <c r="BO278" t="str" cm="1">
        <f t="array" ref="BO278">IF(BO277&lt;120, 12*jumpTime() +BO277, "")</f>
        <v/>
      </c>
      <c r="BP278" t="str" cm="1">
        <f t="array" ref="BP278">IF(BP277&lt;120, 12*jumpTime() +BP277, "")</f>
        <v/>
      </c>
      <c r="BQ278" t="str" cm="1">
        <f t="array" ref="BQ278">IF(BQ277&lt;120, 12*jumpTime() +BQ277, "")</f>
        <v/>
      </c>
      <c r="BR278" t="str" cm="1">
        <f t="array" ref="BR278">IF(BR277&lt;120, 12*jumpTime() +BR277, "")</f>
        <v/>
      </c>
      <c r="BS278" t="str" cm="1">
        <f t="array" ref="BS278">IF(BS277&lt;120, 12*jumpTime() +BS277, "")</f>
        <v/>
      </c>
      <c r="BT278" t="str" cm="1">
        <f t="array" ref="BT278">IF(BT277&lt;120, 12*jumpTime() +BT277, "")</f>
        <v/>
      </c>
      <c r="BU278" t="str" cm="1">
        <f t="array" ref="BU278">IF(BU277&lt;120, 12*jumpTime() +BU277, "")</f>
        <v/>
      </c>
      <c r="BV278" t="str" cm="1">
        <f t="array" ref="BV278">IF(BV277&lt;120, 12*jumpTime() +BV277, "")</f>
        <v/>
      </c>
      <c r="BW278" t="str" cm="1">
        <f t="array" ref="BW278">IF(BW277&lt;120, 12*jumpTime() +BW277, "")</f>
        <v/>
      </c>
      <c r="BX278" t="str" cm="1">
        <f t="array" ref="BX278">IF(BX277&lt;120, 12*jumpTime() +BX277, "")</f>
        <v/>
      </c>
      <c r="BY278" t="str" cm="1">
        <f t="array" ref="BY278">IF(BY277&lt;120, 12*jumpTime() +BY277, "")</f>
        <v/>
      </c>
      <c r="BZ278" t="str" cm="1">
        <f t="array" ref="BZ278">IF(BZ277&lt;120, 12*jumpTime() +BZ277, "")</f>
        <v/>
      </c>
      <c r="CA278" t="str" cm="1">
        <f t="array" ref="CA278">IF(CA277&lt;120, 12*jumpTime() +CA277, "")</f>
        <v/>
      </c>
      <c r="CB278" t="str" cm="1">
        <f t="array" ref="CB278">IF(CB277&lt;120, 12*jumpTime() +CB277, "")</f>
        <v/>
      </c>
      <c r="CC278" t="str" cm="1">
        <f t="array" ref="CC278">IF(CC277&lt;120, 12*jumpTime() +CC277, "")</f>
        <v/>
      </c>
      <c r="CD278" t="str" cm="1">
        <f t="array" ref="CD278">IF(CD277&lt;120, 12*jumpTime() +CD277, "")</f>
        <v/>
      </c>
      <c r="CE278" t="str" cm="1">
        <f t="array" ref="CE278">IF(CE277&lt;120, 12*jumpTime() +CE277, "")</f>
        <v/>
      </c>
      <c r="CF278" t="str" cm="1">
        <f t="array" ref="CF278">IF(CF277&lt;120, 12*jumpTime() +CF277, "")</f>
        <v/>
      </c>
      <c r="CG278" t="str" cm="1">
        <f t="array" ref="CG278">IF(CG277&lt;120, 12*jumpTime() +CG277, "")</f>
        <v/>
      </c>
      <c r="CH278" t="str" cm="1">
        <f t="array" ref="CH278">IF(CH277&lt;120, 12*jumpTime() +CH277, "")</f>
        <v/>
      </c>
      <c r="CI278" t="str" cm="1">
        <f t="array" ref="CI278">IF(CI277&lt;120, 12*jumpTime() +CI277, "")</f>
        <v/>
      </c>
      <c r="CJ278" t="str" cm="1">
        <f t="array" ref="CJ278">IF(CJ277&lt;120, 12*jumpTime() +CJ277, "")</f>
        <v/>
      </c>
      <c r="CK278" t="str" cm="1">
        <f t="array" ref="CK278">IF(CK277&lt;120, 12*jumpTime() +CK277, "")</f>
        <v/>
      </c>
      <c r="CL278" t="str" cm="1">
        <f t="array" ref="CL278">IF(CL277&lt;120, 12*jumpTime() +CL277, "")</f>
        <v/>
      </c>
      <c r="CM278" t="str" cm="1">
        <f t="array" ref="CM278">IF(CM277&lt;120, 12*jumpTime() +CM277, "")</f>
        <v/>
      </c>
      <c r="CN278" t="str" cm="1">
        <f t="array" ref="CN278">IF(CN277&lt;120, 12*jumpTime() +CN277, "")</f>
        <v/>
      </c>
      <c r="CO278" t="str" cm="1">
        <f t="array" ref="CO278">IF(CO277&lt;120, 12*jumpTime() +CO277, "")</f>
        <v/>
      </c>
      <c r="CP278" t="str" cm="1">
        <f t="array" ref="CP278">IF(CP277&lt;120, 12*jumpTime() +CP277, "")</f>
        <v/>
      </c>
      <c r="CQ278" t="str" cm="1">
        <f t="array" ref="CQ278">IF(CQ277&lt;120, 12*jumpTime() +CQ277, "")</f>
        <v/>
      </c>
      <c r="CR278" t="str" cm="1">
        <f t="array" ref="CR278">IF(CR277&lt;120, 12*jumpTime() +CR277, "")</f>
        <v/>
      </c>
      <c r="CS278" t="str" cm="1">
        <f t="array" ref="CS278">IF(CS277&lt;120, 12*jumpTime() +CS277, "")</f>
        <v/>
      </c>
      <c r="CT278" t="str" cm="1">
        <f t="array" ref="CT278">IF(CT277&lt;120, 12*jumpTime() +CT277, "")</f>
        <v/>
      </c>
      <c r="CU278" t="str" cm="1">
        <f t="array" ref="CU278">IF(CU277&lt;120, 12*jumpTime() +CU277, "")</f>
        <v/>
      </c>
      <c r="CV278" t="str" cm="1">
        <f t="array" ref="CV278">IF(CV277&lt;120, 12*jumpTime() +CV277, "")</f>
        <v/>
      </c>
      <c r="CW278" t="str" cm="1">
        <f t="array" ref="CW278">IF(CW277&lt;120, 12*jumpTime() +CW277, "")</f>
        <v/>
      </c>
      <c r="CX278" t="str" cm="1">
        <f t="array" ref="CX278">IF(CX277&lt;120, 12*jumpTime() +CX277, "")</f>
        <v/>
      </c>
      <c r="CY278" t="str" cm="1">
        <f t="array" ref="CY278">IF(CY277&lt;120, 12*jumpTime() +CY277, "")</f>
        <v/>
      </c>
      <c r="CZ278" t="str" cm="1">
        <f t="array" ref="CZ278">IF(CZ277&lt;120, 12*jumpTime() +CZ277, "")</f>
        <v/>
      </c>
    </row>
    <row r="279" spans="4:104" x14ac:dyDescent="0.25">
      <c r="D279">
        <v>33</v>
      </c>
      <c r="E279" t="str" cm="1">
        <f t="array" ref="E279">IF(E278&lt;120, 12*jumpTime() +E278, "")</f>
        <v/>
      </c>
      <c r="F279" t="str" cm="1">
        <f t="array" ref="F279">IF(F278&lt;120, 12*jumpTime() +F278, "")</f>
        <v/>
      </c>
      <c r="G279" t="str" cm="1">
        <f t="array" ref="G279">IF(G278&lt;120, 12*jumpTime() +G278, "")</f>
        <v/>
      </c>
      <c r="H279" t="str" cm="1">
        <f t="array" ref="H279">IF(H278&lt;120, 12*jumpTime() +H278, "")</f>
        <v/>
      </c>
      <c r="I279" t="str" cm="1">
        <f t="array" ref="I279">IF(I278&lt;120, 12*jumpTime() +I278, "")</f>
        <v/>
      </c>
      <c r="J279" t="str" cm="1">
        <f t="array" ref="J279">IF(J278&lt;120, 12*jumpTime() +J278, "")</f>
        <v/>
      </c>
      <c r="K279" t="str" cm="1">
        <f t="array" ref="K279">IF(K278&lt;120, 12*jumpTime() +K278, "")</f>
        <v/>
      </c>
      <c r="L279" t="str" cm="1">
        <f t="array" ref="L279">IF(L278&lt;120, 12*jumpTime() +L278, "")</f>
        <v/>
      </c>
      <c r="M279" t="str" cm="1">
        <f t="array" ref="M279">IF(M278&lt;120, 12*jumpTime() +M278, "")</f>
        <v/>
      </c>
      <c r="N279" t="str" cm="1">
        <f t="array" ref="N279">IF(N278&lt;120, 12*jumpTime() +N278, "")</f>
        <v/>
      </c>
      <c r="O279" t="str" cm="1">
        <f t="array" ref="O279">IF(O278&lt;120, 12*jumpTime() +O278, "")</f>
        <v/>
      </c>
      <c r="P279" t="str" cm="1">
        <f t="array" ref="P279">IF(P278&lt;120, 12*jumpTime() +P278, "")</f>
        <v/>
      </c>
      <c r="Q279" t="str" cm="1">
        <f t="array" ref="Q279">IF(Q278&lt;120, 12*jumpTime() +Q278, "")</f>
        <v/>
      </c>
      <c r="R279" t="str" cm="1">
        <f t="array" ref="R279">IF(R278&lt;120, 12*jumpTime() +R278, "")</f>
        <v/>
      </c>
      <c r="S279" t="str" cm="1">
        <f t="array" ref="S279">IF(S278&lt;120, 12*jumpTime() +S278, "")</f>
        <v/>
      </c>
      <c r="T279" t="str" cm="1">
        <f t="array" ref="T279">IF(T278&lt;120, 12*jumpTime() +T278, "")</f>
        <v/>
      </c>
      <c r="U279" t="str" cm="1">
        <f t="array" ref="U279">IF(U278&lt;120, 12*jumpTime() +U278, "")</f>
        <v/>
      </c>
      <c r="V279" t="str" cm="1">
        <f t="array" ref="V279">IF(V278&lt;120, 12*jumpTime() +V278, "")</f>
        <v/>
      </c>
      <c r="W279" t="str" cm="1">
        <f t="array" ref="W279">IF(W278&lt;120, 12*jumpTime() +W278, "")</f>
        <v/>
      </c>
      <c r="X279" t="str" cm="1">
        <f t="array" ref="X279">IF(X278&lt;120, 12*jumpTime() +X278, "")</f>
        <v/>
      </c>
      <c r="Y279" t="str" cm="1">
        <f t="array" ref="Y279">IF(Y278&lt;120, 12*jumpTime() +Y278, "")</f>
        <v/>
      </c>
      <c r="Z279" t="str" cm="1">
        <f t="array" ref="Z279">IF(Z278&lt;120, 12*jumpTime() +Z278, "")</f>
        <v/>
      </c>
      <c r="AA279" t="str" cm="1">
        <f t="array" ref="AA279">IF(AA278&lt;120, 12*jumpTime() +AA278, "")</f>
        <v/>
      </c>
      <c r="AB279" t="str" cm="1">
        <f t="array" ref="AB279">IF(AB278&lt;120, 12*jumpTime() +AB278, "")</f>
        <v/>
      </c>
      <c r="AC279" t="str" cm="1">
        <f t="array" ref="AC279">IF(AC278&lt;120, 12*jumpTime() +AC278, "")</f>
        <v/>
      </c>
      <c r="AD279" t="str" cm="1">
        <f t="array" ref="AD279">IF(AD278&lt;120, 12*jumpTime() +AD278, "")</f>
        <v/>
      </c>
      <c r="AE279" t="str" cm="1">
        <f t="array" ref="AE279">IF(AE278&lt;120, 12*jumpTime() +AE278, "")</f>
        <v/>
      </c>
      <c r="AF279" t="str" cm="1">
        <f t="array" ref="AF279">IF(AF278&lt;120, 12*jumpTime() +AF278, "")</f>
        <v/>
      </c>
      <c r="AG279" t="str" cm="1">
        <f t="array" ref="AG279">IF(AG278&lt;120, 12*jumpTime() +AG278, "")</f>
        <v/>
      </c>
      <c r="AH279" t="str" cm="1">
        <f t="array" ref="AH279">IF(AH278&lt;120, 12*jumpTime() +AH278, "")</f>
        <v/>
      </c>
      <c r="AI279" t="str" cm="1">
        <f t="array" ref="AI279">IF(AI278&lt;120, 12*jumpTime() +AI278, "")</f>
        <v/>
      </c>
      <c r="AJ279" t="str" cm="1">
        <f t="array" ref="AJ279">IF(AJ278&lt;120, 12*jumpTime() +AJ278, "")</f>
        <v/>
      </c>
      <c r="AK279" t="str" cm="1">
        <f t="array" ref="AK279">IF(AK278&lt;120, 12*jumpTime() +AK278, "")</f>
        <v/>
      </c>
      <c r="AL279" t="str" cm="1">
        <f t="array" ref="AL279">IF(AL278&lt;120, 12*jumpTime() +AL278, "")</f>
        <v/>
      </c>
      <c r="AM279" t="str" cm="1">
        <f t="array" ref="AM279">IF(AM278&lt;120, 12*jumpTime() +AM278, "")</f>
        <v/>
      </c>
      <c r="AN279" t="str" cm="1">
        <f t="array" ref="AN279">IF(AN278&lt;120, 12*jumpTime() +AN278, "")</f>
        <v/>
      </c>
      <c r="AO279" t="str" cm="1">
        <f t="array" ref="AO279">IF(AO278&lt;120, 12*jumpTime() +AO278, "")</f>
        <v/>
      </c>
      <c r="AP279" t="str" cm="1">
        <f t="array" ref="AP279">IF(AP278&lt;120, 12*jumpTime() +AP278, "")</f>
        <v/>
      </c>
      <c r="AQ279" t="str" cm="1">
        <f t="array" ref="AQ279">IF(AQ278&lt;120, 12*jumpTime() +AQ278, "")</f>
        <v/>
      </c>
      <c r="AR279" t="str" cm="1">
        <f t="array" ref="AR279">IF(AR278&lt;120, 12*jumpTime() +AR278, "")</f>
        <v/>
      </c>
      <c r="AS279" t="str" cm="1">
        <f t="array" ref="AS279">IF(AS278&lt;120, 12*jumpTime() +AS278, "")</f>
        <v/>
      </c>
      <c r="AT279" t="str" cm="1">
        <f t="array" ref="AT279">IF(AT278&lt;120, 12*jumpTime() +AT278, "")</f>
        <v/>
      </c>
      <c r="AU279" t="str" cm="1">
        <f t="array" ref="AU279">IF(AU278&lt;120, 12*jumpTime() +AU278, "")</f>
        <v/>
      </c>
      <c r="AV279" t="str" cm="1">
        <f t="array" ref="AV279">IF(AV278&lt;120, 12*jumpTime() +AV278, "")</f>
        <v/>
      </c>
      <c r="AW279" t="str" cm="1">
        <f t="array" ref="AW279">IF(AW278&lt;120, 12*jumpTime() +AW278, "")</f>
        <v/>
      </c>
      <c r="AX279" t="str" cm="1">
        <f t="array" ref="AX279">IF(AX278&lt;120, 12*jumpTime() +AX278, "")</f>
        <v/>
      </c>
      <c r="AY279" t="str" cm="1">
        <f t="array" ref="AY279">IF(AY278&lt;120, 12*jumpTime() +AY278, "")</f>
        <v/>
      </c>
      <c r="AZ279" t="str" cm="1">
        <f t="array" ref="AZ279">IF(AZ278&lt;120, 12*jumpTime() +AZ278, "")</f>
        <v/>
      </c>
      <c r="BA279" t="str" cm="1">
        <f t="array" ref="BA279">IF(BA278&lt;120, 12*jumpTime() +BA278, "")</f>
        <v/>
      </c>
      <c r="BB279" t="str" cm="1">
        <f t="array" ref="BB279">IF(BB278&lt;120, 12*jumpTime() +BB278, "")</f>
        <v/>
      </c>
      <c r="BC279" t="str" cm="1">
        <f t="array" ref="BC279">IF(BC278&lt;120, 12*jumpTime() +BC278, "")</f>
        <v/>
      </c>
      <c r="BD279" t="str" cm="1">
        <f t="array" ref="BD279">IF(BD278&lt;120, 12*jumpTime() +BD278, "")</f>
        <v/>
      </c>
      <c r="BE279" t="str" cm="1">
        <f t="array" ref="BE279">IF(BE278&lt;120, 12*jumpTime() +BE278, "")</f>
        <v/>
      </c>
      <c r="BF279" t="str" cm="1">
        <f t="array" ref="BF279">IF(BF278&lt;120, 12*jumpTime() +BF278, "")</f>
        <v/>
      </c>
      <c r="BG279" t="str" cm="1">
        <f t="array" ref="BG279">IF(BG278&lt;120, 12*jumpTime() +BG278, "")</f>
        <v/>
      </c>
      <c r="BH279" t="str" cm="1">
        <f t="array" ref="BH279">IF(BH278&lt;120, 12*jumpTime() +BH278, "")</f>
        <v/>
      </c>
      <c r="BI279" t="str" cm="1">
        <f t="array" ref="BI279">IF(BI278&lt;120, 12*jumpTime() +BI278, "")</f>
        <v/>
      </c>
      <c r="BJ279" t="str" cm="1">
        <f t="array" ref="BJ279">IF(BJ278&lt;120, 12*jumpTime() +BJ278, "")</f>
        <v/>
      </c>
      <c r="BK279" t="str" cm="1">
        <f t="array" ref="BK279">IF(BK278&lt;120, 12*jumpTime() +BK278, "")</f>
        <v/>
      </c>
      <c r="BL279" t="str" cm="1">
        <f t="array" ref="BL279">IF(BL278&lt;120, 12*jumpTime() +BL278, "")</f>
        <v/>
      </c>
      <c r="BM279" t="str" cm="1">
        <f t="array" ref="BM279">IF(BM278&lt;120, 12*jumpTime() +BM278, "")</f>
        <v/>
      </c>
      <c r="BN279" t="str" cm="1">
        <f t="array" ref="BN279">IF(BN278&lt;120, 12*jumpTime() +BN278, "")</f>
        <v/>
      </c>
      <c r="BO279" t="str" cm="1">
        <f t="array" ref="BO279">IF(BO278&lt;120, 12*jumpTime() +BO278, "")</f>
        <v/>
      </c>
      <c r="BP279" t="str" cm="1">
        <f t="array" ref="BP279">IF(BP278&lt;120, 12*jumpTime() +BP278, "")</f>
        <v/>
      </c>
      <c r="BQ279" t="str" cm="1">
        <f t="array" ref="BQ279">IF(BQ278&lt;120, 12*jumpTime() +BQ278, "")</f>
        <v/>
      </c>
      <c r="BR279" t="str" cm="1">
        <f t="array" ref="BR279">IF(BR278&lt;120, 12*jumpTime() +BR278, "")</f>
        <v/>
      </c>
      <c r="BS279" t="str" cm="1">
        <f t="array" ref="BS279">IF(BS278&lt;120, 12*jumpTime() +BS278, "")</f>
        <v/>
      </c>
      <c r="BT279" t="str" cm="1">
        <f t="array" ref="BT279">IF(BT278&lt;120, 12*jumpTime() +BT278, "")</f>
        <v/>
      </c>
      <c r="BU279" t="str" cm="1">
        <f t="array" ref="BU279">IF(BU278&lt;120, 12*jumpTime() +BU278, "")</f>
        <v/>
      </c>
      <c r="BV279" t="str" cm="1">
        <f t="array" ref="BV279">IF(BV278&lt;120, 12*jumpTime() +BV278, "")</f>
        <v/>
      </c>
      <c r="BW279" t="str" cm="1">
        <f t="array" ref="BW279">IF(BW278&lt;120, 12*jumpTime() +BW278, "")</f>
        <v/>
      </c>
      <c r="BX279" t="str" cm="1">
        <f t="array" ref="BX279">IF(BX278&lt;120, 12*jumpTime() +BX278, "")</f>
        <v/>
      </c>
      <c r="BY279" t="str" cm="1">
        <f t="array" ref="BY279">IF(BY278&lt;120, 12*jumpTime() +BY278, "")</f>
        <v/>
      </c>
      <c r="BZ279" t="str" cm="1">
        <f t="array" ref="BZ279">IF(BZ278&lt;120, 12*jumpTime() +BZ278, "")</f>
        <v/>
      </c>
      <c r="CA279" t="str" cm="1">
        <f t="array" ref="CA279">IF(CA278&lt;120, 12*jumpTime() +CA278, "")</f>
        <v/>
      </c>
      <c r="CB279" t="str" cm="1">
        <f t="array" ref="CB279">IF(CB278&lt;120, 12*jumpTime() +CB278, "")</f>
        <v/>
      </c>
      <c r="CC279" t="str" cm="1">
        <f t="array" ref="CC279">IF(CC278&lt;120, 12*jumpTime() +CC278, "")</f>
        <v/>
      </c>
      <c r="CD279" t="str" cm="1">
        <f t="array" ref="CD279">IF(CD278&lt;120, 12*jumpTime() +CD278, "")</f>
        <v/>
      </c>
      <c r="CE279" t="str" cm="1">
        <f t="array" ref="CE279">IF(CE278&lt;120, 12*jumpTime() +CE278, "")</f>
        <v/>
      </c>
      <c r="CF279" t="str" cm="1">
        <f t="array" ref="CF279">IF(CF278&lt;120, 12*jumpTime() +CF278, "")</f>
        <v/>
      </c>
      <c r="CG279" t="str" cm="1">
        <f t="array" ref="CG279">IF(CG278&lt;120, 12*jumpTime() +CG278, "")</f>
        <v/>
      </c>
      <c r="CH279" t="str" cm="1">
        <f t="array" ref="CH279">IF(CH278&lt;120, 12*jumpTime() +CH278, "")</f>
        <v/>
      </c>
      <c r="CI279" t="str" cm="1">
        <f t="array" ref="CI279">IF(CI278&lt;120, 12*jumpTime() +CI278, "")</f>
        <v/>
      </c>
      <c r="CJ279" t="str" cm="1">
        <f t="array" ref="CJ279">IF(CJ278&lt;120, 12*jumpTime() +CJ278, "")</f>
        <v/>
      </c>
      <c r="CK279" t="str" cm="1">
        <f t="array" ref="CK279">IF(CK278&lt;120, 12*jumpTime() +CK278, "")</f>
        <v/>
      </c>
      <c r="CL279" t="str" cm="1">
        <f t="array" ref="CL279">IF(CL278&lt;120, 12*jumpTime() +CL278, "")</f>
        <v/>
      </c>
      <c r="CM279" t="str" cm="1">
        <f t="array" ref="CM279">IF(CM278&lt;120, 12*jumpTime() +CM278, "")</f>
        <v/>
      </c>
      <c r="CN279" t="str" cm="1">
        <f t="array" ref="CN279">IF(CN278&lt;120, 12*jumpTime() +CN278, "")</f>
        <v/>
      </c>
      <c r="CO279" t="str" cm="1">
        <f t="array" ref="CO279">IF(CO278&lt;120, 12*jumpTime() +CO278, "")</f>
        <v/>
      </c>
      <c r="CP279" t="str" cm="1">
        <f t="array" ref="CP279">IF(CP278&lt;120, 12*jumpTime() +CP278, "")</f>
        <v/>
      </c>
      <c r="CQ279" t="str" cm="1">
        <f t="array" ref="CQ279">IF(CQ278&lt;120, 12*jumpTime() +CQ278, "")</f>
        <v/>
      </c>
      <c r="CR279" t="str" cm="1">
        <f t="array" ref="CR279">IF(CR278&lt;120, 12*jumpTime() +CR278, "")</f>
        <v/>
      </c>
      <c r="CS279" t="str" cm="1">
        <f t="array" ref="CS279">IF(CS278&lt;120, 12*jumpTime() +CS278, "")</f>
        <v/>
      </c>
      <c r="CT279" t="str" cm="1">
        <f t="array" ref="CT279">IF(CT278&lt;120, 12*jumpTime() +CT278, "")</f>
        <v/>
      </c>
      <c r="CU279" t="str" cm="1">
        <f t="array" ref="CU279">IF(CU278&lt;120, 12*jumpTime() +CU278, "")</f>
        <v/>
      </c>
      <c r="CV279" t="str" cm="1">
        <f t="array" ref="CV279">IF(CV278&lt;120, 12*jumpTime() +CV278, "")</f>
        <v/>
      </c>
      <c r="CW279" t="str" cm="1">
        <f t="array" ref="CW279">IF(CW278&lt;120, 12*jumpTime() +CW278, "")</f>
        <v/>
      </c>
      <c r="CX279" t="str" cm="1">
        <f t="array" ref="CX279">IF(CX278&lt;120, 12*jumpTime() +CX278, "")</f>
        <v/>
      </c>
      <c r="CY279" t="str" cm="1">
        <f t="array" ref="CY279">IF(CY278&lt;120, 12*jumpTime() +CY278, "")</f>
        <v/>
      </c>
      <c r="CZ279" t="str" cm="1">
        <f t="array" ref="CZ279">IF(CZ278&lt;120, 12*jumpTime() +CZ278, "")</f>
        <v/>
      </c>
    </row>
    <row r="280" spans="4:104" x14ac:dyDescent="0.25">
      <c r="D280">
        <v>34</v>
      </c>
      <c r="E280" t="str" cm="1">
        <f t="array" ref="E280">IF(E279&lt;120, 12*jumpTime() +E279, "")</f>
        <v/>
      </c>
      <c r="F280" t="str" cm="1">
        <f t="array" ref="F280">IF(F279&lt;120, 12*jumpTime() +F279, "")</f>
        <v/>
      </c>
      <c r="G280" t="str" cm="1">
        <f t="array" ref="G280">IF(G279&lt;120, 12*jumpTime() +G279, "")</f>
        <v/>
      </c>
      <c r="H280" t="str" cm="1">
        <f t="array" ref="H280">IF(H279&lt;120, 12*jumpTime() +H279, "")</f>
        <v/>
      </c>
      <c r="I280" t="str" cm="1">
        <f t="array" ref="I280">IF(I279&lt;120, 12*jumpTime() +I279, "")</f>
        <v/>
      </c>
      <c r="J280" t="str" cm="1">
        <f t="array" ref="J280">IF(J279&lt;120, 12*jumpTime() +J279, "")</f>
        <v/>
      </c>
      <c r="K280" t="str" cm="1">
        <f t="array" ref="K280">IF(K279&lt;120, 12*jumpTime() +K279, "")</f>
        <v/>
      </c>
      <c r="L280" t="str" cm="1">
        <f t="array" ref="L280">IF(L279&lt;120, 12*jumpTime() +L279, "")</f>
        <v/>
      </c>
      <c r="M280" t="str" cm="1">
        <f t="array" ref="M280">IF(M279&lt;120, 12*jumpTime() +M279, "")</f>
        <v/>
      </c>
      <c r="N280" t="str" cm="1">
        <f t="array" ref="N280">IF(N279&lt;120, 12*jumpTime() +N279, "")</f>
        <v/>
      </c>
      <c r="O280" t="str" cm="1">
        <f t="array" ref="O280">IF(O279&lt;120, 12*jumpTime() +O279, "")</f>
        <v/>
      </c>
      <c r="P280" t="str" cm="1">
        <f t="array" ref="P280">IF(P279&lt;120, 12*jumpTime() +P279, "")</f>
        <v/>
      </c>
      <c r="Q280" t="str" cm="1">
        <f t="array" ref="Q280">IF(Q279&lt;120, 12*jumpTime() +Q279, "")</f>
        <v/>
      </c>
      <c r="R280" t="str" cm="1">
        <f t="array" ref="R280">IF(R279&lt;120, 12*jumpTime() +R279, "")</f>
        <v/>
      </c>
      <c r="S280" t="str" cm="1">
        <f t="array" ref="S280">IF(S279&lt;120, 12*jumpTime() +S279, "")</f>
        <v/>
      </c>
      <c r="T280" t="str" cm="1">
        <f t="array" ref="T280">IF(T279&lt;120, 12*jumpTime() +T279, "")</f>
        <v/>
      </c>
      <c r="U280" t="str" cm="1">
        <f t="array" ref="U280">IF(U279&lt;120, 12*jumpTime() +U279, "")</f>
        <v/>
      </c>
      <c r="V280" t="str" cm="1">
        <f t="array" ref="V280">IF(V279&lt;120, 12*jumpTime() +V279, "")</f>
        <v/>
      </c>
      <c r="W280" t="str" cm="1">
        <f t="array" ref="W280">IF(W279&lt;120, 12*jumpTime() +W279, "")</f>
        <v/>
      </c>
      <c r="X280" t="str" cm="1">
        <f t="array" ref="X280">IF(X279&lt;120, 12*jumpTime() +X279, "")</f>
        <v/>
      </c>
      <c r="Y280" t="str" cm="1">
        <f t="array" ref="Y280">IF(Y279&lt;120, 12*jumpTime() +Y279, "")</f>
        <v/>
      </c>
      <c r="Z280" t="str" cm="1">
        <f t="array" ref="Z280">IF(Z279&lt;120, 12*jumpTime() +Z279, "")</f>
        <v/>
      </c>
      <c r="AA280" t="str" cm="1">
        <f t="array" ref="AA280">IF(AA279&lt;120, 12*jumpTime() +AA279, "")</f>
        <v/>
      </c>
      <c r="AB280" t="str" cm="1">
        <f t="array" ref="AB280">IF(AB279&lt;120, 12*jumpTime() +AB279, "")</f>
        <v/>
      </c>
      <c r="AC280" t="str" cm="1">
        <f t="array" ref="AC280">IF(AC279&lt;120, 12*jumpTime() +AC279, "")</f>
        <v/>
      </c>
      <c r="AD280" t="str" cm="1">
        <f t="array" ref="AD280">IF(AD279&lt;120, 12*jumpTime() +AD279, "")</f>
        <v/>
      </c>
      <c r="AE280" t="str" cm="1">
        <f t="array" ref="AE280">IF(AE279&lt;120, 12*jumpTime() +AE279, "")</f>
        <v/>
      </c>
      <c r="AF280" t="str" cm="1">
        <f t="array" ref="AF280">IF(AF279&lt;120, 12*jumpTime() +AF279, "")</f>
        <v/>
      </c>
      <c r="AG280" t="str" cm="1">
        <f t="array" ref="AG280">IF(AG279&lt;120, 12*jumpTime() +AG279, "")</f>
        <v/>
      </c>
      <c r="AH280" t="str" cm="1">
        <f t="array" ref="AH280">IF(AH279&lt;120, 12*jumpTime() +AH279, "")</f>
        <v/>
      </c>
      <c r="AI280" t="str" cm="1">
        <f t="array" ref="AI280">IF(AI279&lt;120, 12*jumpTime() +AI279, "")</f>
        <v/>
      </c>
      <c r="AJ280" t="str" cm="1">
        <f t="array" ref="AJ280">IF(AJ279&lt;120, 12*jumpTime() +AJ279, "")</f>
        <v/>
      </c>
      <c r="AK280" t="str" cm="1">
        <f t="array" ref="AK280">IF(AK279&lt;120, 12*jumpTime() +AK279, "")</f>
        <v/>
      </c>
      <c r="AL280" t="str" cm="1">
        <f t="array" ref="AL280">IF(AL279&lt;120, 12*jumpTime() +AL279, "")</f>
        <v/>
      </c>
      <c r="AM280" t="str" cm="1">
        <f t="array" ref="AM280">IF(AM279&lt;120, 12*jumpTime() +AM279, "")</f>
        <v/>
      </c>
      <c r="AN280" t="str" cm="1">
        <f t="array" ref="AN280">IF(AN279&lt;120, 12*jumpTime() +AN279, "")</f>
        <v/>
      </c>
      <c r="AO280" t="str" cm="1">
        <f t="array" ref="AO280">IF(AO279&lt;120, 12*jumpTime() +AO279, "")</f>
        <v/>
      </c>
      <c r="AP280" t="str" cm="1">
        <f t="array" ref="AP280">IF(AP279&lt;120, 12*jumpTime() +AP279, "")</f>
        <v/>
      </c>
      <c r="AQ280" t="str" cm="1">
        <f t="array" ref="AQ280">IF(AQ279&lt;120, 12*jumpTime() +AQ279, "")</f>
        <v/>
      </c>
      <c r="AR280" t="str" cm="1">
        <f t="array" ref="AR280">IF(AR279&lt;120, 12*jumpTime() +AR279, "")</f>
        <v/>
      </c>
      <c r="AS280" t="str" cm="1">
        <f t="array" ref="AS280">IF(AS279&lt;120, 12*jumpTime() +AS279, "")</f>
        <v/>
      </c>
      <c r="AT280" t="str" cm="1">
        <f t="array" ref="AT280">IF(AT279&lt;120, 12*jumpTime() +AT279, "")</f>
        <v/>
      </c>
      <c r="AU280" t="str" cm="1">
        <f t="array" ref="AU280">IF(AU279&lt;120, 12*jumpTime() +AU279, "")</f>
        <v/>
      </c>
      <c r="AV280" t="str" cm="1">
        <f t="array" ref="AV280">IF(AV279&lt;120, 12*jumpTime() +AV279, "")</f>
        <v/>
      </c>
      <c r="AW280" t="str" cm="1">
        <f t="array" ref="AW280">IF(AW279&lt;120, 12*jumpTime() +AW279, "")</f>
        <v/>
      </c>
      <c r="AX280" t="str" cm="1">
        <f t="array" ref="AX280">IF(AX279&lt;120, 12*jumpTime() +AX279, "")</f>
        <v/>
      </c>
      <c r="AY280" t="str" cm="1">
        <f t="array" ref="AY280">IF(AY279&lt;120, 12*jumpTime() +AY279, "")</f>
        <v/>
      </c>
      <c r="AZ280" t="str" cm="1">
        <f t="array" ref="AZ280">IF(AZ279&lt;120, 12*jumpTime() +AZ279, "")</f>
        <v/>
      </c>
      <c r="BA280" t="str" cm="1">
        <f t="array" ref="BA280">IF(BA279&lt;120, 12*jumpTime() +BA279, "")</f>
        <v/>
      </c>
      <c r="BB280" t="str" cm="1">
        <f t="array" ref="BB280">IF(BB279&lt;120, 12*jumpTime() +BB279, "")</f>
        <v/>
      </c>
      <c r="BC280" t="str" cm="1">
        <f t="array" ref="BC280">IF(BC279&lt;120, 12*jumpTime() +BC279, "")</f>
        <v/>
      </c>
      <c r="BD280" t="str" cm="1">
        <f t="array" ref="BD280">IF(BD279&lt;120, 12*jumpTime() +BD279, "")</f>
        <v/>
      </c>
      <c r="BE280" t="str" cm="1">
        <f t="array" ref="BE280">IF(BE279&lt;120, 12*jumpTime() +BE279, "")</f>
        <v/>
      </c>
      <c r="BF280" t="str" cm="1">
        <f t="array" ref="BF280">IF(BF279&lt;120, 12*jumpTime() +BF279, "")</f>
        <v/>
      </c>
      <c r="BG280" t="str" cm="1">
        <f t="array" ref="BG280">IF(BG279&lt;120, 12*jumpTime() +BG279, "")</f>
        <v/>
      </c>
      <c r="BH280" t="str" cm="1">
        <f t="array" ref="BH280">IF(BH279&lt;120, 12*jumpTime() +BH279, "")</f>
        <v/>
      </c>
      <c r="BI280" t="str" cm="1">
        <f t="array" ref="BI280">IF(BI279&lt;120, 12*jumpTime() +BI279, "")</f>
        <v/>
      </c>
      <c r="BJ280" t="str" cm="1">
        <f t="array" ref="BJ280">IF(BJ279&lt;120, 12*jumpTime() +BJ279, "")</f>
        <v/>
      </c>
      <c r="BK280" t="str" cm="1">
        <f t="array" ref="BK280">IF(BK279&lt;120, 12*jumpTime() +BK279, "")</f>
        <v/>
      </c>
      <c r="BL280" t="str" cm="1">
        <f t="array" ref="BL280">IF(BL279&lt;120, 12*jumpTime() +BL279, "")</f>
        <v/>
      </c>
      <c r="BM280" t="str" cm="1">
        <f t="array" ref="BM280">IF(BM279&lt;120, 12*jumpTime() +BM279, "")</f>
        <v/>
      </c>
      <c r="BN280" t="str" cm="1">
        <f t="array" ref="BN280">IF(BN279&lt;120, 12*jumpTime() +BN279, "")</f>
        <v/>
      </c>
      <c r="BO280" t="str" cm="1">
        <f t="array" ref="BO280">IF(BO279&lt;120, 12*jumpTime() +BO279, "")</f>
        <v/>
      </c>
      <c r="BP280" t="str" cm="1">
        <f t="array" ref="BP280">IF(BP279&lt;120, 12*jumpTime() +BP279, "")</f>
        <v/>
      </c>
      <c r="BQ280" t="str" cm="1">
        <f t="array" ref="BQ280">IF(BQ279&lt;120, 12*jumpTime() +BQ279, "")</f>
        <v/>
      </c>
      <c r="BR280" t="str" cm="1">
        <f t="array" ref="BR280">IF(BR279&lt;120, 12*jumpTime() +BR279, "")</f>
        <v/>
      </c>
      <c r="BS280" t="str" cm="1">
        <f t="array" ref="BS280">IF(BS279&lt;120, 12*jumpTime() +BS279, "")</f>
        <v/>
      </c>
      <c r="BT280" t="str" cm="1">
        <f t="array" ref="BT280">IF(BT279&lt;120, 12*jumpTime() +BT279, "")</f>
        <v/>
      </c>
      <c r="BU280" t="str" cm="1">
        <f t="array" ref="BU280">IF(BU279&lt;120, 12*jumpTime() +BU279, "")</f>
        <v/>
      </c>
      <c r="BV280" t="str" cm="1">
        <f t="array" ref="BV280">IF(BV279&lt;120, 12*jumpTime() +BV279, "")</f>
        <v/>
      </c>
      <c r="BW280" t="str" cm="1">
        <f t="array" ref="BW280">IF(BW279&lt;120, 12*jumpTime() +BW279, "")</f>
        <v/>
      </c>
      <c r="BX280" t="str" cm="1">
        <f t="array" ref="BX280">IF(BX279&lt;120, 12*jumpTime() +BX279, "")</f>
        <v/>
      </c>
      <c r="BY280" t="str" cm="1">
        <f t="array" ref="BY280">IF(BY279&lt;120, 12*jumpTime() +BY279, "")</f>
        <v/>
      </c>
      <c r="BZ280" t="str" cm="1">
        <f t="array" ref="BZ280">IF(BZ279&lt;120, 12*jumpTime() +BZ279, "")</f>
        <v/>
      </c>
      <c r="CA280" t="str" cm="1">
        <f t="array" ref="CA280">IF(CA279&lt;120, 12*jumpTime() +CA279, "")</f>
        <v/>
      </c>
      <c r="CB280" t="str" cm="1">
        <f t="array" ref="CB280">IF(CB279&lt;120, 12*jumpTime() +CB279, "")</f>
        <v/>
      </c>
      <c r="CC280" t="str" cm="1">
        <f t="array" ref="CC280">IF(CC279&lt;120, 12*jumpTime() +CC279, "")</f>
        <v/>
      </c>
      <c r="CD280" t="str" cm="1">
        <f t="array" ref="CD280">IF(CD279&lt;120, 12*jumpTime() +CD279, "")</f>
        <v/>
      </c>
      <c r="CE280" t="str" cm="1">
        <f t="array" ref="CE280">IF(CE279&lt;120, 12*jumpTime() +CE279, "")</f>
        <v/>
      </c>
      <c r="CF280" t="str" cm="1">
        <f t="array" ref="CF280">IF(CF279&lt;120, 12*jumpTime() +CF279, "")</f>
        <v/>
      </c>
      <c r="CG280" t="str" cm="1">
        <f t="array" ref="CG280">IF(CG279&lt;120, 12*jumpTime() +CG279, "")</f>
        <v/>
      </c>
      <c r="CH280" t="str" cm="1">
        <f t="array" ref="CH280">IF(CH279&lt;120, 12*jumpTime() +CH279, "")</f>
        <v/>
      </c>
      <c r="CI280" t="str" cm="1">
        <f t="array" ref="CI280">IF(CI279&lt;120, 12*jumpTime() +CI279, "")</f>
        <v/>
      </c>
      <c r="CJ280" t="str" cm="1">
        <f t="array" ref="CJ280">IF(CJ279&lt;120, 12*jumpTime() +CJ279, "")</f>
        <v/>
      </c>
      <c r="CK280" t="str" cm="1">
        <f t="array" ref="CK280">IF(CK279&lt;120, 12*jumpTime() +CK279, "")</f>
        <v/>
      </c>
      <c r="CL280" t="str" cm="1">
        <f t="array" ref="CL280">IF(CL279&lt;120, 12*jumpTime() +CL279, "")</f>
        <v/>
      </c>
      <c r="CM280" t="str" cm="1">
        <f t="array" ref="CM280">IF(CM279&lt;120, 12*jumpTime() +CM279, "")</f>
        <v/>
      </c>
      <c r="CN280" t="str" cm="1">
        <f t="array" ref="CN280">IF(CN279&lt;120, 12*jumpTime() +CN279, "")</f>
        <v/>
      </c>
      <c r="CO280" t="str" cm="1">
        <f t="array" ref="CO280">IF(CO279&lt;120, 12*jumpTime() +CO279, "")</f>
        <v/>
      </c>
      <c r="CP280" t="str" cm="1">
        <f t="array" ref="CP280">IF(CP279&lt;120, 12*jumpTime() +CP279, "")</f>
        <v/>
      </c>
      <c r="CQ280" t="str" cm="1">
        <f t="array" ref="CQ280">IF(CQ279&lt;120, 12*jumpTime() +CQ279, "")</f>
        <v/>
      </c>
      <c r="CR280" t="str" cm="1">
        <f t="array" ref="CR280">IF(CR279&lt;120, 12*jumpTime() +CR279, "")</f>
        <v/>
      </c>
      <c r="CS280" t="str" cm="1">
        <f t="array" ref="CS280">IF(CS279&lt;120, 12*jumpTime() +CS279, "")</f>
        <v/>
      </c>
      <c r="CT280" t="str" cm="1">
        <f t="array" ref="CT280">IF(CT279&lt;120, 12*jumpTime() +CT279, "")</f>
        <v/>
      </c>
      <c r="CU280" t="str" cm="1">
        <f t="array" ref="CU280">IF(CU279&lt;120, 12*jumpTime() +CU279, "")</f>
        <v/>
      </c>
      <c r="CV280" t="str" cm="1">
        <f t="array" ref="CV280">IF(CV279&lt;120, 12*jumpTime() +CV279, "")</f>
        <v/>
      </c>
      <c r="CW280" t="str" cm="1">
        <f t="array" ref="CW280">IF(CW279&lt;120, 12*jumpTime() +CW279, "")</f>
        <v/>
      </c>
      <c r="CX280" t="str" cm="1">
        <f t="array" ref="CX280">IF(CX279&lt;120, 12*jumpTime() +CX279, "")</f>
        <v/>
      </c>
      <c r="CY280" t="str" cm="1">
        <f t="array" ref="CY280">IF(CY279&lt;120, 12*jumpTime() +CY279, "")</f>
        <v/>
      </c>
      <c r="CZ280" t="str" cm="1">
        <f t="array" ref="CZ280">IF(CZ279&lt;120, 12*jumpTime() +CZ279, "")</f>
        <v/>
      </c>
    </row>
    <row r="281" spans="4:104" x14ac:dyDescent="0.25">
      <c r="D281">
        <v>35</v>
      </c>
      <c r="E281" t="str" cm="1">
        <f t="array" ref="E281">IF(E280&lt;120, 12*jumpTime() +E280, "")</f>
        <v/>
      </c>
      <c r="F281" t="str" cm="1">
        <f t="array" ref="F281">IF(F280&lt;120, 12*jumpTime() +F280, "")</f>
        <v/>
      </c>
      <c r="G281" t="str" cm="1">
        <f t="array" ref="G281">IF(G280&lt;120, 12*jumpTime() +G280, "")</f>
        <v/>
      </c>
      <c r="H281" t="str" cm="1">
        <f t="array" ref="H281">IF(H280&lt;120, 12*jumpTime() +H280, "")</f>
        <v/>
      </c>
      <c r="I281" t="str" cm="1">
        <f t="array" ref="I281">IF(I280&lt;120, 12*jumpTime() +I280, "")</f>
        <v/>
      </c>
      <c r="J281" t="str" cm="1">
        <f t="array" ref="J281">IF(J280&lt;120, 12*jumpTime() +J280, "")</f>
        <v/>
      </c>
      <c r="K281" t="str" cm="1">
        <f t="array" ref="K281">IF(K280&lt;120, 12*jumpTime() +K280, "")</f>
        <v/>
      </c>
      <c r="L281" t="str" cm="1">
        <f t="array" ref="L281">IF(L280&lt;120, 12*jumpTime() +L280, "")</f>
        <v/>
      </c>
      <c r="M281" t="str" cm="1">
        <f t="array" ref="M281">IF(M280&lt;120, 12*jumpTime() +M280, "")</f>
        <v/>
      </c>
      <c r="N281" t="str" cm="1">
        <f t="array" ref="N281">IF(N280&lt;120, 12*jumpTime() +N280, "")</f>
        <v/>
      </c>
      <c r="O281" t="str" cm="1">
        <f t="array" ref="O281">IF(O280&lt;120, 12*jumpTime() +O280, "")</f>
        <v/>
      </c>
      <c r="P281" t="str" cm="1">
        <f t="array" ref="P281">IF(P280&lt;120, 12*jumpTime() +P280, "")</f>
        <v/>
      </c>
      <c r="Q281" t="str" cm="1">
        <f t="array" ref="Q281">IF(Q280&lt;120, 12*jumpTime() +Q280, "")</f>
        <v/>
      </c>
      <c r="R281" t="str" cm="1">
        <f t="array" ref="R281">IF(R280&lt;120, 12*jumpTime() +R280, "")</f>
        <v/>
      </c>
      <c r="S281" t="str" cm="1">
        <f t="array" ref="S281">IF(S280&lt;120, 12*jumpTime() +S280, "")</f>
        <v/>
      </c>
      <c r="T281" t="str" cm="1">
        <f t="array" ref="T281">IF(T280&lt;120, 12*jumpTime() +T280, "")</f>
        <v/>
      </c>
      <c r="U281" t="str" cm="1">
        <f t="array" ref="U281">IF(U280&lt;120, 12*jumpTime() +U280, "")</f>
        <v/>
      </c>
      <c r="V281" t="str" cm="1">
        <f t="array" ref="V281">IF(V280&lt;120, 12*jumpTime() +V280, "")</f>
        <v/>
      </c>
      <c r="W281" t="str" cm="1">
        <f t="array" ref="W281">IF(W280&lt;120, 12*jumpTime() +W280, "")</f>
        <v/>
      </c>
      <c r="X281" t="str" cm="1">
        <f t="array" ref="X281">IF(X280&lt;120, 12*jumpTime() +X280, "")</f>
        <v/>
      </c>
      <c r="Y281" t="str" cm="1">
        <f t="array" ref="Y281">IF(Y280&lt;120, 12*jumpTime() +Y280, "")</f>
        <v/>
      </c>
      <c r="Z281" t="str" cm="1">
        <f t="array" ref="Z281">IF(Z280&lt;120, 12*jumpTime() +Z280, "")</f>
        <v/>
      </c>
      <c r="AA281" t="str" cm="1">
        <f t="array" ref="AA281">IF(AA280&lt;120, 12*jumpTime() +AA280, "")</f>
        <v/>
      </c>
      <c r="AB281" t="str" cm="1">
        <f t="array" ref="AB281">IF(AB280&lt;120, 12*jumpTime() +AB280, "")</f>
        <v/>
      </c>
      <c r="AC281" t="str" cm="1">
        <f t="array" ref="AC281">IF(AC280&lt;120, 12*jumpTime() +AC280, "")</f>
        <v/>
      </c>
      <c r="AD281" t="str" cm="1">
        <f t="array" ref="AD281">IF(AD280&lt;120, 12*jumpTime() +AD280, "")</f>
        <v/>
      </c>
      <c r="AE281" t="str" cm="1">
        <f t="array" ref="AE281">IF(AE280&lt;120, 12*jumpTime() +AE280, "")</f>
        <v/>
      </c>
      <c r="AF281" t="str" cm="1">
        <f t="array" ref="AF281">IF(AF280&lt;120, 12*jumpTime() +AF280, "")</f>
        <v/>
      </c>
      <c r="AG281" t="str" cm="1">
        <f t="array" ref="AG281">IF(AG280&lt;120, 12*jumpTime() +AG280, "")</f>
        <v/>
      </c>
      <c r="AH281" t="str" cm="1">
        <f t="array" ref="AH281">IF(AH280&lt;120, 12*jumpTime() +AH280, "")</f>
        <v/>
      </c>
      <c r="AI281" t="str" cm="1">
        <f t="array" ref="AI281">IF(AI280&lt;120, 12*jumpTime() +AI280, "")</f>
        <v/>
      </c>
      <c r="AJ281" t="str" cm="1">
        <f t="array" ref="AJ281">IF(AJ280&lt;120, 12*jumpTime() +AJ280, "")</f>
        <v/>
      </c>
      <c r="AK281" t="str" cm="1">
        <f t="array" ref="AK281">IF(AK280&lt;120, 12*jumpTime() +AK280, "")</f>
        <v/>
      </c>
      <c r="AL281" t="str" cm="1">
        <f t="array" ref="AL281">IF(AL280&lt;120, 12*jumpTime() +AL280, "")</f>
        <v/>
      </c>
      <c r="AM281" t="str" cm="1">
        <f t="array" ref="AM281">IF(AM280&lt;120, 12*jumpTime() +AM280, "")</f>
        <v/>
      </c>
      <c r="AN281" t="str" cm="1">
        <f t="array" ref="AN281">IF(AN280&lt;120, 12*jumpTime() +AN280, "")</f>
        <v/>
      </c>
      <c r="AO281" t="str" cm="1">
        <f t="array" ref="AO281">IF(AO280&lt;120, 12*jumpTime() +AO280, "")</f>
        <v/>
      </c>
      <c r="AP281" t="str" cm="1">
        <f t="array" ref="AP281">IF(AP280&lt;120, 12*jumpTime() +AP280, "")</f>
        <v/>
      </c>
      <c r="AQ281" t="str" cm="1">
        <f t="array" ref="AQ281">IF(AQ280&lt;120, 12*jumpTime() +AQ280, "")</f>
        <v/>
      </c>
      <c r="AR281" t="str" cm="1">
        <f t="array" ref="AR281">IF(AR280&lt;120, 12*jumpTime() +AR280, "")</f>
        <v/>
      </c>
      <c r="AS281" t="str" cm="1">
        <f t="array" ref="AS281">IF(AS280&lt;120, 12*jumpTime() +AS280, "")</f>
        <v/>
      </c>
      <c r="AT281" t="str" cm="1">
        <f t="array" ref="AT281">IF(AT280&lt;120, 12*jumpTime() +AT280, "")</f>
        <v/>
      </c>
      <c r="AU281" t="str" cm="1">
        <f t="array" ref="AU281">IF(AU280&lt;120, 12*jumpTime() +AU280, "")</f>
        <v/>
      </c>
      <c r="AV281" t="str" cm="1">
        <f t="array" ref="AV281">IF(AV280&lt;120, 12*jumpTime() +AV280, "")</f>
        <v/>
      </c>
      <c r="AW281" t="str" cm="1">
        <f t="array" ref="AW281">IF(AW280&lt;120, 12*jumpTime() +AW280, "")</f>
        <v/>
      </c>
      <c r="AX281" t="str" cm="1">
        <f t="array" ref="AX281">IF(AX280&lt;120, 12*jumpTime() +AX280, "")</f>
        <v/>
      </c>
      <c r="AY281" t="str" cm="1">
        <f t="array" ref="AY281">IF(AY280&lt;120, 12*jumpTime() +AY280, "")</f>
        <v/>
      </c>
      <c r="AZ281" t="str" cm="1">
        <f t="array" ref="AZ281">IF(AZ280&lt;120, 12*jumpTime() +AZ280, "")</f>
        <v/>
      </c>
      <c r="BA281" t="str" cm="1">
        <f t="array" ref="BA281">IF(BA280&lt;120, 12*jumpTime() +BA280, "")</f>
        <v/>
      </c>
      <c r="BB281" t="str" cm="1">
        <f t="array" ref="BB281">IF(BB280&lt;120, 12*jumpTime() +BB280, "")</f>
        <v/>
      </c>
      <c r="BC281" t="str" cm="1">
        <f t="array" ref="BC281">IF(BC280&lt;120, 12*jumpTime() +BC280, "")</f>
        <v/>
      </c>
      <c r="BD281" t="str" cm="1">
        <f t="array" ref="BD281">IF(BD280&lt;120, 12*jumpTime() +BD280, "")</f>
        <v/>
      </c>
      <c r="BE281" t="str" cm="1">
        <f t="array" ref="BE281">IF(BE280&lt;120, 12*jumpTime() +BE280, "")</f>
        <v/>
      </c>
      <c r="BF281" t="str" cm="1">
        <f t="array" ref="BF281">IF(BF280&lt;120, 12*jumpTime() +BF280, "")</f>
        <v/>
      </c>
      <c r="BG281" t="str" cm="1">
        <f t="array" ref="BG281">IF(BG280&lt;120, 12*jumpTime() +BG280, "")</f>
        <v/>
      </c>
      <c r="BH281" t="str" cm="1">
        <f t="array" ref="BH281">IF(BH280&lt;120, 12*jumpTime() +BH280, "")</f>
        <v/>
      </c>
      <c r="BI281" t="str" cm="1">
        <f t="array" ref="BI281">IF(BI280&lt;120, 12*jumpTime() +BI280, "")</f>
        <v/>
      </c>
      <c r="BJ281" t="str" cm="1">
        <f t="array" ref="BJ281">IF(BJ280&lt;120, 12*jumpTime() +BJ280, "")</f>
        <v/>
      </c>
      <c r="BK281" t="str" cm="1">
        <f t="array" ref="BK281">IF(BK280&lt;120, 12*jumpTime() +BK280, "")</f>
        <v/>
      </c>
      <c r="BL281" t="str" cm="1">
        <f t="array" ref="BL281">IF(BL280&lt;120, 12*jumpTime() +BL280, "")</f>
        <v/>
      </c>
      <c r="BM281" t="str" cm="1">
        <f t="array" ref="BM281">IF(BM280&lt;120, 12*jumpTime() +BM280, "")</f>
        <v/>
      </c>
      <c r="BN281" t="str" cm="1">
        <f t="array" ref="BN281">IF(BN280&lt;120, 12*jumpTime() +BN280, "")</f>
        <v/>
      </c>
      <c r="BO281" t="str" cm="1">
        <f t="array" ref="BO281">IF(BO280&lt;120, 12*jumpTime() +BO280, "")</f>
        <v/>
      </c>
      <c r="BP281" t="str" cm="1">
        <f t="array" ref="BP281">IF(BP280&lt;120, 12*jumpTime() +BP280, "")</f>
        <v/>
      </c>
      <c r="BQ281" t="str" cm="1">
        <f t="array" ref="BQ281">IF(BQ280&lt;120, 12*jumpTime() +BQ280, "")</f>
        <v/>
      </c>
      <c r="BR281" t="str" cm="1">
        <f t="array" ref="BR281">IF(BR280&lt;120, 12*jumpTime() +BR280, "")</f>
        <v/>
      </c>
      <c r="BS281" t="str" cm="1">
        <f t="array" ref="BS281">IF(BS280&lt;120, 12*jumpTime() +BS280, "")</f>
        <v/>
      </c>
      <c r="BT281" t="str" cm="1">
        <f t="array" ref="BT281">IF(BT280&lt;120, 12*jumpTime() +BT280, "")</f>
        <v/>
      </c>
      <c r="BU281" t="str" cm="1">
        <f t="array" ref="BU281">IF(BU280&lt;120, 12*jumpTime() +BU280, "")</f>
        <v/>
      </c>
      <c r="BV281" t="str" cm="1">
        <f t="array" ref="BV281">IF(BV280&lt;120, 12*jumpTime() +BV280, "")</f>
        <v/>
      </c>
      <c r="BW281" t="str" cm="1">
        <f t="array" ref="BW281">IF(BW280&lt;120, 12*jumpTime() +BW280, "")</f>
        <v/>
      </c>
      <c r="BX281" t="str" cm="1">
        <f t="array" ref="BX281">IF(BX280&lt;120, 12*jumpTime() +BX280, "")</f>
        <v/>
      </c>
      <c r="BY281" t="str" cm="1">
        <f t="array" ref="BY281">IF(BY280&lt;120, 12*jumpTime() +BY280, "")</f>
        <v/>
      </c>
      <c r="BZ281" t="str" cm="1">
        <f t="array" ref="BZ281">IF(BZ280&lt;120, 12*jumpTime() +BZ280, "")</f>
        <v/>
      </c>
      <c r="CA281" t="str" cm="1">
        <f t="array" ref="CA281">IF(CA280&lt;120, 12*jumpTime() +CA280, "")</f>
        <v/>
      </c>
      <c r="CB281" t="str" cm="1">
        <f t="array" ref="CB281">IF(CB280&lt;120, 12*jumpTime() +CB280, "")</f>
        <v/>
      </c>
      <c r="CC281" t="str" cm="1">
        <f t="array" ref="CC281">IF(CC280&lt;120, 12*jumpTime() +CC280, "")</f>
        <v/>
      </c>
      <c r="CD281" t="str" cm="1">
        <f t="array" ref="CD281">IF(CD280&lt;120, 12*jumpTime() +CD280, "")</f>
        <v/>
      </c>
      <c r="CE281" t="str" cm="1">
        <f t="array" ref="CE281">IF(CE280&lt;120, 12*jumpTime() +CE280, "")</f>
        <v/>
      </c>
      <c r="CF281" t="str" cm="1">
        <f t="array" ref="CF281">IF(CF280&lt;120, 12*jumpTime() +CF280, "")</f>
        <v/>
      </c>
      <c r="CG281" t="str" cm="1">
        <f t="array" ref="CG281">IF(CG280&lt;120, 12*jumpTime() +CG280, "")</f>
        <v/>
      </c>
      <c r="CH281" t="str" cm="1">
        <f t="array" ref="CH281">IF(CH280&lt;120, 12*jumpTime() +CH280, "")</f>
        <v/>
      </c>
      <c r="CI281" t="str" cm="1">
        <f t="array" ref="CI281">IF(CI280&lt;120, 12*jumpTime() +CI280, "")</f>
        <v/>
      </c>
      <c r="CJ281" t="str" cm="1">
        <f t="array" ref="CJ281">IF(CJ280&lt;120, 12*jumpTime() +CJ280, "")</f>
        <v/>
      </c>
      <c r="CK281" t="str" cm="1">
        <f t="array" ref="CK281">IF(CK280&lt;120, 12*jumpTime() +CK280, "")</f>
        <v/>
      </c>
      <c r="CL281" t="str" cm="1">
        <f t="array" ref="CL281">IF(CL280&lt;120, 12*jumpTime() +CL280, "")</f>
        <v/>
      </c>
      <c r="CM281" t="str" cm="1">
        <f t="array" ref="CM281">IF(CM280&lt;120, 12*jumpTime() +CM280, "")</f>
        <v/>
      </c>
      <c r="CN281" t="str" cm="1">
        <f t="array" ref="CN281">IF(CN280&lt;120, 12*jumpTime() +CN280, "")</f>
        <v/>
      </c>
      <c r="CO281" t="str" cm="1">
        <f t="array" ref="CO281">IF(CO280&lt;120, 12*jumpTime() +CO280, "")</f>
        <v/>
      </c>
      <c r="CP281" t="str" cm="1">
        <f t="array" ref="CP281">IF(CP280&lt;120, 12*jumpTime() +CP280, "")</f>
        <v/>
      </c>
      <c r="CQ281" t="str" cm="1">
        <f t="array" ref="CQ281">IF(CQ280&lt;120, 12*jumpTime() +CQ280, "")</f>
        <v/>
      </c>
      <c r="CR281" t="str" cm="1">
        <f t="array" ref="CR281">IF(CR280&lt;120, 12*jumpTime() +CR280, "")</f>
        <v/>
      </c>
      <c r="CS281" t="str" cm="1">
        <f t="array" ref="CS281">IF(CS280&lt;120, 12*jumpTime() +CS280, "")</f>
        <v/>
      </c>
      <c r="CT281" t="str" cm="1">
        <f t="array" ref="CT281">IF(CT280&lt;120, 12*jumpTime() +CT280, "")</f>
        <v/>
      </c>
      <c r="CU281" t="str" cm="1">
        <f t="array" ref="CU281">IF(CU280&lt;120, 12*jumpTime() +CU280, "")</f>
        <v/>
      </c>
      <c r="CV281" t="str" cm="1">
        <f t="array" ref="CV281">IF(CV280&lt;120, 12*jumpTime() +CV280, "")</f>
        <v/>
      </c>
      <c r="CW281" t="str" cm="1">
        <f t="array" ref="CW281">IF(CW280&lt;120, 12*jumpTime() +CW280, "")</f>
        <v/>
      </c>
      <c r="CX281" t="str" cm="1">
        <f t="array" ref="CX281">IF(CX280&lt;120, 12*jumpTime() +CX280, "")</f>
        <v/>
      </c>
      <c r="CY281" t="str" cm="1">
        <f t="array" ref="CY281">IF(CY280&lt;120, 12*jumpTime() +CY280, "")</f>
        <v/>
      </c>
      <c r="CZ281" t="str" cm="1">
        <f t="array" ref="CZ281">IF(CZ280&lt;120, 12*jumpTime() +CZ280, "")</f>
        <v/>
      </c>
    </row>
    <row r="282" spans="4:104" x14ac:dyDescent="0.25">
      <c r="D282">
        <v>36</v>
      </c>
      <c r="E282" t="str" cm="1">
        <f t="array" ref="E282">IF(E281&lt;120, 12*jumpTime() +E281, "")</f>
        <v/>
      </c>
      <c r="F282" t="str" cm="1">
        <f t="array" ref="F282">IF(F281&lt;120, 12*jumpTime() +F281, "")</f>
        <v/>
      </c>
      <c r="G282" t="str" cm="1">
        <f t="array" ref="G282">IF(G281&lt;120, 12*jumpTime() +G281, "")</f>
        <v/>
      </c>
      <c r="H282" t="str" cm="1">
        <f t="array" ref="H282">IF(H281&lt;120, 12*jumpTime() +H281, "")</f>
        <v/>
      </c>
      <c r="I282" t="str" cm="1">
        <f t="array" ref="I282">IF(I281&lt;120, 12*jumpTime() +I281, "")</f>
        <v/>
      </c>
      <c r="J282" t="str" cm="1">
        <f t="array" ref="J282">IF(J281&lt;120, 12*jumpTime() +J281, "")</f>
        <v/>
      </c>
      <c r="K282" t="str" cm="1">
        <f t="array" ref="K282">IF(K281&lt;120, 12*jumpTime() +K281, "")</f>
        <v/>
      </c>
      <c r="L282" t="str" cm="1">
        <f t="array" ref="L282">IF(L281&lt;120, 12*jumpTime() +L281, "")</f>
        <v/>
      </c>
      <c r="M282" t="str" cm="1">
        <f t="array" ref="M282">IF(M281&lt;120, 12*jumpTime() +M281, "")</f>
        <v/>
      </c>
      <c r="N282" t="str" cm="1">
        <f t="array" ref="N282">IF(N281&lt;120, 12*jumpTime() +N281, "")</f>
        <v/>
      </c>
      <c r="O282" t="str" cm="1">
        <f t="array" ref="O282">IF(O281&lt;120, 12*jumpTime() +O281, "")</f>
        <v/>
      </c>
      <c r="P282" t="str" cm="1">
        <f t="array" ref="P282">IF(P281&lt;120, 12*jumpTime() +P281, "")</f>
        <v/>
      </c>
      <c r="Q282" t="str" cm="1">
        <f t="array" ref="Q282">IF(Q281&lt;120, 12*jumpTime() +Q281, "")</f>
        <v/>
      </c>
      <c r="R282" t="str" cm="1">
        <f t="array" ref="R282">IF(R281&lt;120, 12*jumpTime() +R281, "")</f>
        <v/>
      </c>
      <c r="S282" t="str" cm="1">
        <f t="array" ref="S282">IF(S281&lt;120, 12*jumpTime() +S281, "")</f>
        <v/>
      </c>
      <c r="T282" t="str" cm="1">
        <f t="array" ref="T282">IF(T281&lt;120, 12*jumpTime() +T281, "")</f>
        <v/>
      </c>
      <c r="U282" t="str" cm="1">
        <f t="array" ref="U282">IF(U281&lt;120, 12*jumpTime() +U281, "")</f>
        <v/>
      </c>
      <c r="V282" t="str" cm="1">
        <f t="array" ref="V282">IF(V281&lt;120, 12*jumpTime() +V281, "")</f>
        <v/>
      </c>
      <c r="W282" t="str" cm="1">
        <f t="array" ref="W282">IF(W281&lt;120, 12*jumpTime() +W281, "")</f>
        <v/>
      </c>
      <c r="X282" t="str" cm="1">
        <f t="array" ref="X282">IF(X281&lt;120, 12*jumpTime() +X281, "")</f>
        <v/>
      </c>
      <c r="Y282" t="str" cm="1">
        <f t="array" ref="Y282">IF(Y281&lt;120, 12*jumpTime() +Y281, "")</f>
        <v/>
      </c>
      <c r="Z282" t="str" cm="1">
        <f t="array" ref="Z282">IF(Z281&lt;120, 12*jumpTime() +Z281, "")</f>
        <v/>
      </c>
      <c r="AA282" t="str" cm="1">
        <f t="array" ref="AA282">IF(AA281&lt;120, 12*jumpTime() +AA281, "")</f>
        <v/>
      </c>
      <c r="AB282" t="str" cm="1">
        <f t="array" ref="AB282">IF(AB281&lt;120, 12*jumpTime() +AB281, "")</f>
        <v/>
      </c>
      <c r="AC282" t="str" cm="1">
        <f t="array" ref="AC282">IF(AC281&lt;120, 12*jumpTime() +AC281, "")</f>
        <v/>
      </c>
      <c r="AD282" t="str" cm="1">
        <f t="array" ref="AD282">IF(AD281&lt;120, 12*jumpTime() +AD281, "")</f>
        <v/>
      </c>
      <c r="AE282" t="str" cm="1">
        <f t="array" ref="AE282">IF(AE281&lt;120, 12*jumpTime() +AE281, "")</f>
        <v/>
      </c>
      <c r="AF282" t="str" cm="1">
        <f t="array" ref="AF282">IF(AF281&lt;120, 12*jumpTime() +AF281, "")</f>
        <v/>
      </c>
      <c r="AG282" t="str" cm="1">
        <f t="array" ref="AG282">IF(AG281&lt;120, 12*jumpTime() +AG281, "")</f>
        <v/>
      </c>
      <c r="AH282" t="str" cm="1">
        <f t="array" ref="AH282">IF(AH281&lt;120, 12*jumpTime() +AH281, "")</f>
        <v/>
      </c>
      <c r="AI282" t="str" cm="1">
        <f t="array" ref="AI282">IF(AI281&lt;120, 12*jumpTime() +AI281, "")</f>
        <v/>
      </c>
      <c r="AJ282" t="str" cm="1">
        <f t="array" ref="AJ282">IF(AJ281&lt;120, 12*jumpTime() +AJ281, "")</f>
        <v/>
      </c>
      <c r="AK282" t="str" cm="1">
        <f t="array" ref="AK282">IF(AK281&lt;120, 12*jumpTime() +AK281, "")</f>
        <v/>
      </c>
      <c r="AL282" t="str" cm="1">
        <f t="array" ref="AL282">IF(AL281&lt;120, 12*jumpTime() +AL281, "")</f>
        <v/>
      </c>
      <c r="AM282" t="str" cm="1">
        <f t="array" ref="AM282">IF(AM281&lt;120, 12*jumpTime() +AM281, "")</f>
        <v/>
      </c>
      <c r="AN282" t="str" cm="1">
        <f t="array" ref="AN282">IF(AN281&lt;120, 12*jumpTime() +AN281, "")</f>
        <v/>
      </c>
      <c r="AO282" t="str" cm="1">
        <f t="array" ref="AO282">IF(AO281&lt;120, 12*jumpTime() +AO281, "")</f>
        <v/>
      </c>
      <c r="AP282" t="str" cm="1">
        <f t="array" ref="AP282">IF(AP281&lt;120, 12*jumpTime() +AP281, "")</f>
        <v/>
      </c>
      <c r="AQ282" t="str" cm="1">
        <f t="array" ref="AQ282">IF(AQ281&lt;120, 12*jumpTime() +AQ281, "")</f>
        <v/>
      </c>
      <c r="AR282" t="str" cm="1">
        <f t="array" ref="AR282">IF(AR281&lt;120, 12*jumpTime() +AR281, "")</f>
        <v/>
      </c>
      <c r="AS282" t="str" cm="1">
        <f t="array" ref="AS282">IF(AS281&lt;120, 12*jumpTime() +AS281, "")</f>
        <v/>
      </c>
      <c r="AT282" t="str" cm="1">
        <f t="array" ref="AT282">IF(AT281&lt;120, 12*jumpTime() +AT281, "")</f>
        <v/>
      </c>
      <c r="AU282" t="str" cm="1">
        <f t="array" ref="AU282">IF(AU281&lt;120, 12*jumpTime() +AU281, "")</f>
        <v/>
      </c>
      <c r="AV282" t="str" cm="1">
        <f t="array" ref="AV282">IF(AV281&lt;120, 12*jumpTime() +AV281, "")</f>
        <v/>
      </c>
      <c r="AW282" t="str" cm="1">
        <f t="array" ref="AW282">IF(AW281&lt;120, 12*jumpTime() +AW281, "")</f>
        <v/>
      </c>
      <c r="AX282" t="str" cm="1">
        <f t="array" ref="AX282">IF(AX281&lt;120, 12*jumpTime() +AX281, "")</f>
        <v/>
      </c>
      <c r="AY282" t="str" cm="1">
        <f t="array" ref="AY282">IF(AY281&lt;120, 12*jumpTime() +AY281, "")</f>
        <v/>
      </c>
      <c r="AZ282" t="str" cm="1">
        <f t="array" ref="AZ282">IF(AZ281&lt;120, 12*jumpTime() +AZ281, "")</f>
        <v/>
      </c>
      <c r="BA282" t="str" cm="1">
        <f t="array" ref="BA282">IF(BA281&lt;120, 12*jumpTime() +BA281, "")</f>
        <v/>
      </c>
      <c r="BB282" t="str" cm="1">
        <f t="array" ref="BB282">IF(BB281&lt;120, 12*jumpTime() +BB281, "")</f>
        <v/>
      </c>
      <c r="BC282" t="str" cm="1">
        <f t="array" ref="BC282">IF(BC281&lt;120, 12*jumpTime() +BC281, "")</f>
        <v/>
      </c>
      <c r="BD282" t="str" cm="1">
        <f t="array" ref="BD282">IF(BD281&lt;120, 12*jumpTime() +BD281, "")</f>
        <v/>
      </c>
      <c r="BE282" t="str" cm="1">
        <f t="array" ref="BE282">IF(BE281&lt;120, 12*jumpTime() +BE281, "")</f>
        <v/>
      </c>
      <c r="BF282" t="str" cm="1">
        <f t="array" ref="BF282">IF(BF281&lt;120, 12*jumpTime() +BF281, "")</f>
        <v/>
      </c>
      <c r="BG282" t="str" cm="1">
        <f t="array" ref="BG282">IF(BG281&lt;120, 12*jumpTime() +BG281, "")</f>
        <v/>
      </c>
      <c r="BH282" t="str" cm="1">
        <f t="array" ref="BH282">IF(BH281&lt;120, 12*jumpTime() +BH281, "")</f>
        <v/>
      </c>
      <c r="BI282" t="str" cm="1">
        <f t="array" ref="BI282">IF(BI281&lt;120, 12*jumpTime() +BI281, "")</f>
        <v/>
      </c>
      <c r="BJ282" t="str" cm="1">
        <f t="array" ref="BJ282">IF(BJ281&lt;120, 12*jumpTime() +BJ281, "")</f>
        <v/>
      </c>
      <c r="BK282" t="str" cm="1">
        <f t="array" ref="BK282">IF(BK281&lt;120, 12*jumpTime() +BK281, "")</f>
        <v/>
      </c>
      <c r="BL282" t="str" cm="1">
        <f t="array" ref="BL282">IF(BL281&lt;120, 12*jumpTime() +BL281, "")</f>
        <v/>
      </c>
      <c r="BM282" t="str" cm="1">
        <f t="array" ref="BM282">IF(BM281&lt;120, 12*jumpTime() +BM281, "")</f>
        <v/>
      </c>
      <c r="BN282" t="str" cm="1">
        <f t="array" ref="BN282">IF(BN281&lt;120, 12*jumpTime() +BN281, "")</f>
        <v/>
      </c>
      <c r="BO282" t="str" cm="1">
        <f t="array" ref="BO282">IF(BO281&lt;120, 12*jumpTime() +BO281, "")</f>
        <v/>
      </c>
      <c r="BP282" t="str" cm="1">
        <f t="array" ref="BP282">IF(BP281&lt;120, 12*jumpTime() +BP281, "")</f>
        <v/>
      </c>
      <c r="BQ282" t="str" cm="1">
        <f t="array" ref="BQ282">IF(BQ281&lt;120, 12*jumpTime() +BQ281, "")</f>
        <v/>
      </c>
      <c r="BR282" t="str" cm="1">
        <f t="array" ref="BR282">IF(BR281&lt;120, 12*jumpTime() +BR281, "")</f>
        <v/>
      </c>
      <c r="BS282" t="str" cm="1">
        <f t="array" ref="BS282">IF(BS281&lt;120, 12*jumpTime() +BS281, "")</f>
        <v/>
      </c>
      <c r="BT282" t="str" cm="1">
        <f t="array" ref="BT282">IF(BT281&lt;120, 12*jumpTime() +BT281, "")</f>
        <v/>
      </c>
      <c r="BU282" t="str" cm="1">
        <f t="array" ref="BU282">IF(BU281&lt;120, 12*jumpTime() +BU281, "")</f>
        <v/>
      </c>
      <c r="BV282" t="str" cm="1">
        <f t="array" ref="BV282">IF(BV281&lt;120, 12*jumpTime() +BV281, "")</f>
        <v/>
      </c>
      <c r="BW282" t="str" cm="1">
        <f t="array" ref="BW282">IF(BW281&lt;120, 12*jumpTime() +BW281, "")</f>
        <v/>
      </c>
      <c r="BX282" t="str" cm="1">
        <f t="array" ref="BX282">IF(BX281&lt;120, 12*jumpTime() +BX281, "")</f>
        <v/>
      </c>
      <c r="BY282" t="str" cm="1">
        <f t="array" ref="BY282">IF(BY281&lt;120, 12*jumpTime() +BY281, "")</f>
        <v/>
      </c>
      <c r="BZ282" t="str" cm="1">
        <f t="array" ref="BZ282">IF(BZ281&lt;120, 12*jumpTime() +BZ281, "")</f>
        <v/>
      </c>
      <c r="CA282" t="str" cm="1">
        <f t="array" ref="CA282">IF(CA281&lt;120, 12*jumpTime() +CA281, "")</f>
        <v/>
      </c>
      <c r="CB282" t="str" cm="1">
        <f t="array" ref="CB282">IF(CB281&lt;120, 12*jumpTime() +CB281, "")</f>
        <v/>
      </c>
      <c r="CC282" t="str" cm="1">
        <f t="array" ref="CC282">IF(CC281&lt;120, 12*jumpTime() +CC281, "")</f>
        <v/>
      </c>
      <c r="CD282" t="str" cm="1">
        <f t="array" ref="CD282">IF(CD281&lt;120, 12*jumpTime() +CD281, "")</f>
        <v/>
      </c>
      <c r="CE282" t="str" cm="1">
        <f t="array" ref="CE282">IF(CE281&lt;120, 12*jumpTime() +CE281, "")</f>
        <v/>
      </c>
      <c r="CF282" t="str" cm="1">
        <f t="array" ref="CF282">IF(CF281&lt;120, 12*jumpTime() +CF281, "")</f>
        <v/>
      </c>
      <c r="CG282" t="str" cm="1">
        <f t="array" ref="CG282">IF(CG281&lt;120, 12*jumpTime() +CG281, "")</f>
        <v/>
      </c>
      <c r="CH282" t="str" cm="1">
        <f t="array" ref="CH282">IF(CH281&lt;120, 12*jumpTime() +CH281, "")</f>
        <v/>
      </c>
      <c r="CI282" t="str" cm="1">
        <f t="array" ref="CI282">IF(CI281&lt;120, 12*jumpTime() +CI281, "")</f>
        <v/>
      </c>
      <c r="CJ282" t="str" cm="1">
        <f t="array" ref="CJ282">IF(CJ281&lt;120, 12*jumpTime() +CJ281, "")</f>
        <v/>
      </c>
      <c r="CK282" t="str" cm="1">
        <f t="array" ref="CK282">IF(CK281&lt;120, 12*jumpTime() +CK281, "")</f>
        <v/>
      </c>
      <c r="CL282" t="str" cm="1">
        <f t="array" ref="CL282">IF(CL281&lt;120, 12*jumpTime() +CL281, "")</f>
        <v/>
      </c>
      <c r="CM282" t="str" cm="1">
        <f t="array" ref="CM282">IF(CM281&lt;120, 12*jumpTime() +CM281, "")</f>
        <v/>
      </c>
      <c r="CN282" t="str" cm="1">
        <f t="array" ref="CN282">IF(CN281&lt;120, 12*jumpTime() +CN281, "")</f>
        <v/>
      </c>
      <c r="CO282" t="str" cm="1">
        <f t="array" ref="CO282">IF(CO281&lt;120, 12*jumpTime() +CO281, "")</f>
        <v/>
      </c>
      <c r="CP282" t="str" cm="1">
        <f t="array" ref="CP282">IF(CP281&lt;120, 12*jumpTime() +CP281, "")</f>
        <v/>
      </c>
      <c r="CQ282" t="str" cm="1">
        <f t="array" ref="CQ282">IF(CQ281&lt;120, 12*jumpTime() +CQ281, "")</f>
        <v/>
      </c>
      <c r="CR282" t="str" cm="1">
        <f t="array" ref="CR282">IF(CR281&lt;120, 12*jumpTime() +CR281, "")</f>
        <v/>
      </c>
      <c r="CS282" t="str" cm="1">
        <f t="array" ref="CS282">IF(CS281&lt;120, 12*jumpTime() +CS281, "")</f>
        <v/>
      </c>
      <c r="CT282" t="str" cm="1">
        <f t="array" ref="CT282">IF(CT281&lt;120, 12*jumpTime() +CT281, "")</f>
        <v/>
      </c>
      <c r="CU282" t="str" cm="1">
        <f t="array" ref="CU282">IF(CU281&lt;120, 12*jumpTime() +CU281, "")</f>
        <v/>
      </c>
      <c r="CV282" t="str" cm="1">
        <f t="array" ref="CV282">IF(CV281&lt;120, 12*jumpTime() +CV281, "")</f>
        <v/>
      </c>
      <c r="CW282" t="str" cm="1">
        <f t="array" ref="CW282">IF(CW281&lt;120, 12*jumpTime() +CW281, "")</f>
        <v/>
      </c>
      <c r="CX282" t="str" cm="1">
        <f t="array" ref="CX282">IF(CX281&lt;120, 12*jumpTime() +CX281, "")</f>
        <v/>
      </c>
      <c r="CY282" t="str" cm="1">
        <f t="array" ref="CY282">IF(CY281&lt;120, 12*jumpTime() +CY281, "")</f>
        <v/>
      </c>
      <c r="CZ282" t="str" cm="1">
        <f t="array" ref="CZ282">IF(CZ281&lt;120, 12*jumpTime() +CZ281, "")</f>
        <v/>
      </c>
    </row>
    <row r="283" spans="4:104" x14ac:dyDescent="0.25">
      <c r="D283">
        <v>37</v>
      </c>
      <c r="E283" t="str" cm="1">
        <f t="array" ref="E283">IF(E282&lt;120, 12*jumpTime() +E282, "")</f>
        <v/>
      </c>
      <c r="F283" t="str" cm="1">
        <f t="array" ref="F283">IF(F282&lt;120, 12*jumpTime() +F282, "")</f>
        <v/>
      </c>
      <c r="G283" t="str" cm="1">
        <f t="array" ref="G283">IF(G282&lt;120, 12*jumpTime() +G282, "")</f>
        <v/>
      </c>
      <c r="H283" t="str" cm="1">
        <f t="array" ref="H283">IF(H282&lt;120, 12*jumpTime() +H282, "")</f>
        <v/>
      </c>
      <c r="I283" t="str" cm="1">
        <f t="array" ref="I283">IF(I282&lt;120, 12*jumpTime() +I282, "")</f>
        <v/>
      </c>
      <c r="J283" t="str" cm="1">
        <f t="array" ref="J283">IF(J282&lt;120, 12*jumpTime() +J282, "")</f>
        <v/>
      </c>
      <c r="K283" t="str" cm="1">
        <f t="array" ref="K283">IF(K282&lt;120, 12*jumpTime() +K282, "")</f>
        <v/>
      </c>
      <c r="L283" t="str" cm="1">
        <f t="array" ref="L283">IF(L282&lt;120, 12*jumpTime() +L282, "")</f>
        <v/>
      </c>
      <c r="M283" t="str" cm="1">
        <f t="array" ref="M283">IF(M282&lt;120, 12*jumpTime() +M282, "")</f>
        <v/>
      </c>
      <c r="N283" t="str" cm="1">
        <f t="array" ref="N283">IF(N282&lt;120, 12*jumpTime() +N282, "")</f>
        <v/>
      </c>
      <c r="O283" t="str" cm="1">
        <f t="array" ref="O283">IF(O282&lt;120, 12*jumpTime() +O282, "")</f>
        <v/>
      </c>
      <c r="P283" t="str" cm="1">
        <f t="array" ref="P283">IF(P282&lt;120, 12*jumpTime() +P282, "")</f>
        <v/>
      </c>
      <c r="Q283" t="str" cm="1">
        <f t="array" ref="Q283">IF(Q282&lt;120, 12*jumpTime() +Q282, "")</f>
        <v/>
      </c>
      <c r="R283" t="str" cm="1">
        <f t="array" ref="R283">IF(R282&lt;120, 12*jumpTime() +R282, "")</f>
        <v/>
      </c>
      <c r="S283" t="str" cm="1">
        <f t="array" ref="S283">IF(S282&lt;120, 12*jumpTime() +S282, "")</f>
        <v/>
      </c>
      <c r="T283" t="str" cm="1">
        <f t="array" ref="T283">IF(T282&lt;120, 12*jumpTime() +T282, "")</f>
        <v/>
      </c>
      <c r="U283" t="str" cm="1">
        <f t="array" ref="U283">IF(U282&lt;120, 12*jumpTime() +U282, "")</f>
        <v/>
      </c>
      <c r="V283" t="str" cm="1">
        <f t="array" ref="V283">IF(V282&lt;120, 12*jumpTime() +V282, "")</f>
        <v/>
      </c>
      <c r="W283" t="str" cm="1">
        <f t="array" ref="W283">IF(W282&lt;120, 12*jumpTime() +W282, "")</f>
        <v/>
      </c>
      <c r="X283" t="str" cm="1">
        <f t="array" ref="X283">IF(X282&lt;120, 12*jumpTime() +X282, "")</f>
        <v/>
      </c>
      <c r="Y283" t="str" cm="1">
        <f t="array" ref="Y283">IF(Y282&lt;120, 12*jumpTime() +Y282, "")</f>
        <v/>
      </c>
      <c r="Z283" t="str" cm="1">
        <f t="array" ref="Z283">IF(Z282&lt;120, 12*jumpTime() +Z282, "")</f>
        <v/>
      </c>
      <c r="AA283" t="str" cm="1">
        <f t="array" ref="AA283">IF(AA282&lt;120, 12*jumpTime() +AA282, "")</f>
        <v/>
      </c>
      <c r="AB283" t="str" cm="1">
        <f t="array" ref="AB283">IF(AB282&lt;120, 12*jumpTime() +AB282, "")</f>
        <v/>
      </c>
      <c r="AC283" t="str" cm="1">
        <f t="array" ref="AC283">IF(AC282&lt;120, 12*jumpTime() +AC282, "")</f>
        <v/>
      </c>
      <c r="AD283" t="str" cm="1">
        <f t="array" ref="AD283">IF(AD282&lt;120, 12*jumpTime() +AD282, "")</f>
        <v/>
      </c>
      <c r="AE283" t="str" cm="1">
        <f t="array" ref="AE283">IF(AE282&lt;120, 12*jumpTime() +AE282, "")</f>
        <v/>
      </c>
      <c r="AF283" t="str" cm="1">
        <f t="array" ref="AF283">IF(AF282&lt;120, 12*jumpTime() +AF282, "")</f>
        <v/>
      </c>
      <c r="AG283" t="str" cm="1">
        <f t="array" ref="AG283">IF(AG282&lt;120, 12*jumpTime() +AG282, "")</f>
        <v/>
      </c>
      <c r="AH283" t="str" cm="1">
        <f t="array" ref="AH283">IF(AH282&lt;120, 12*jumpTime() +AH282, "")</f>
        <v/>
      </c>
      <c r="AI283" t="str" cm="1">
        <f t="array" ref="AI283">IF(AI282&lt;120, 12*jumpTime() +AI282, "")</f>
        <v/>
      </c>
      <c r="AJ283" t="str" cm="1">
        <f t="array" ref="AJ283">IF(AJ282&lt;120, 12*jumpTime() +AJ282, "")</f>
        <v/>
      </c>
      <c r="AK283" t="str" cm="1">
        <f t="array" ref="AK283">IF(AK282&lt;120, 12*jumpTime() +AK282, "")</f>
        <v/>
      </c>
      <c r="AL283" t="str" cm="1">
        <f t="array" ref="AL283">IF(AL282&lt;120, 12*jumpTime() +AL282, "")</f>
        <v/>
      </c>
      <c r="AM283" t="str" cm="1">
        <f t="array" ref="AM283">IF(AM282&lt;120, 12*jumpTime() +AM282, "")</f>
        <v/>
      </c>
      <c r="AN283" t="str" cm="1">
        <f t="array" ref="AN283">IF(AN282&lt;120, 12*jumpTime() +AN282, "")</f>
        <v/>
      </c>
      <c r="AO283" t="str" cm="1">
        <f t="array" ref="AO283">IF(AO282&lt;120, 12*jumpTime() +AO282, "")</f>
        <v/>
      </c>
      <c r="AP283" t="str" cm="1">
        <f t="array" ref="AP283">IF(AP282&lt;120, 12*jumpTime() +AP282, "")</f>
        <v/>
      </c>
      <c r="AQ283" t="str" cm="1">
        <f t="array" ref="AQ283">IF(AQ282&lt;120, 12*jumpTime() +AQ282, "")</f>
        <v/>
      </c>
      <c r="AR283" t="str" cm="1">
        <f t="array" ref="AR283">IF(AR282&lt;120, 12*jumpTime() +AR282, "")</f>
        <v/>
      </c>
      <c r="AS283" t="str" cm="1">
        <f t="array" ref="AS283">IF(AS282&lt;120, 12*jumpTime() +AS282, "")</f>
        <v/>
      </c>
      <c r="AT283" t="str" cm="1">
        <f t="array" ref="AT283">IF(AT282&lt;120, 12*jumpTime() +AT282, "")</f>
        <v/>
      </c>
      <c r="AU283" t="str" cm="1">
        <f t="array" ref="AU283">IF(AU282&lt;120, 12*jumpTime() +AU282, "")</f>
        <v/>
      </c>
      <c r="AV283" t="str" cm="1">
        <f t="array" ref="AV283">IF(AV282&lt;120, 12*jumpTime() +AV282, "")</f>
        <v/>
      </c>
      <c r="AW283" t="str" cm="1">
        <f t="array" ref="AW283">IF(AW282&lt;120, 12*jumpTime() +AW282, "")</f>
        <v/>
      </c>
      <c r="AX283" t="str" cm="1">
        <f t="array" ref="AX283">IF(AX282&lt;120, 12*jumpTime() +AX282, "")</f>
        <v/>
      </c>
      <c r="AY283" t="str" cm="1">
        <f t="array" ref="AY283">IF(AY282&lt;120, 12*jumpTime() +AY282, "")</f>
        <v/>
      </c>
      <c r="AZ283" t="str" cm="1">
        <f t="array" ref="AZ283">IF(AZ282&lt;120, 12*jumpTime() +AZ282, "")</f>
        <v/>
      </c>
      <c r="BA283" t="str" cm="1">
        <f t="array" ref="BA283">IF(BA282&lt;120, 12*jumpTime() +BA282, "")</f>
        <v/>
      </c>
      <c r="BB283" t="str" cm="1">
        <f t="array" ref="BB283">IF(BB282&lt;120, 12*jumpTime() +BB282, "")</f>
        <v/>
      </c>
      <c r="BC283" t="str" cm="1">
        <f t="array" ref="BC283">IF(BC282&lt;120, 12*jumpTime() +BC282, "")</f>
        <v/>
      </c>
      <c r="BD283" t="str" cm="1">
        <f t="array" ref="BD283">IF(BD282&lt;120, 12*jumpTime() +BD282, "")</f>
        <v/>
      </c>
      <c r="BE283" t="str" cm="1">
        <f t="array" ref="BE283">IF(BE282&lt;120, 12*jumpTime() +BE282, "")</f>
        <v/>
      </c>
      <c r="BF283" t="str" cm="1">
        <f t="array" ref="BF283">IF(BF282&lt;120, 12*jumpTime() +BF282, "")</f>
        <v/>
      </c>
      <c r="BG283" t="str" cm="1">
        <f t="array" ref="BG283">IF(BG282&lt;120, 12*jumpTime() +BG282, "")</f>
        <v/>
      </c>
      <c r="BH283" t="str" cm="1">
        <f t="array" ref="BH283">IF(BH282&lt;120, 12*jumpTime() +BH282, "")</f>
        <v/>
      </c>
      <c r="BI283" t="str" cm="1">
        <f t="array" ref="BI283">IF(BI282&lt;120, 12*jumpTime() +BI282, "")</f>
        <v/>
      </c>
      <c r="BJ283" t="str" cm="1">
        <f t="array" ref="BJ283">IF(BJ282&lt;120, 12*jumpTime() +BJ282, "")</f>
        <v/>
      </c>
      <c r="BK283" t="str" cm="1">
        <f t="array" ref="BK283">IF(BK282&lt;120, 12*jumpTime() +BK282, "")</f>
        <v/>
      </c>
      <c r="BL283" t="str" cm="1">
        <f t="array" ref="BL283">IF(BL282&lt;120, 12*jumpTime() +BL282, "")</f>
        <v/>
      </c>
      <c r="BM283" t="str" cm="1">
        <f t="array" ref="BM283">IF(BM282&lt;120, 12*jumpTime() +BM282, "")</f>
        <v/>
      </c>
      <c r="BN283" t="str" cm="1">
        <f t="array" ref="BN283">IF(BN282&lt;120, 12*jumpTime() +BN282, "")</f>
        <v/>
      </c>
      <c r="BO283" t="str" cm="1">
        <f t="array" ref="BO283">IF(BO282&lt;120, 12*jumpTime() +BO282, "")</f>
        <v/>
      </c>
      <c r="BP283" t="str" cm="1">
        <f t="array" ref="BP283">IF(BP282&lt;120, 12*jumpTime() +BP282, "")</f>
        <v/>
      </c>
      <c r="BQ283" t="str" cm="1">
        <f t="array" ref="BQ283">IF(BQ282&lt;120, 12*jumpTime() +BQ282, "")</f>
        <v/>
      </c>
      <c r="BR283" t="str" cm="1">
        <f t="array" ref="BR283">IF(BR282&lt;120, 12*jumpTime() +BR282, "")</f>
        <v/>
      </c>
      <c r="BS283" t="str" cm="1">
        <f t="array" ref="BS283">IF(BS282&lt;120, 12*jumpTime() +BS282, "")</f>
        <v/>
      </c>
      <c r="BT283" t="str" cm="1">
        <f t="array" ref="BT283">IF(BT282&lt;120, 12*jumpTime() +BT282, "")</f>
        <v/>
      </c>
      <c r="BU283" t="str" cm="1">
        <f t="array" ref="BU283">IF(BU282&lt;120, 12*jumpTime() +BU282, "")</f>
        <v/>
      </c>
      <c r="BV283" t="str" cm="1">
        <f t="array" ref="BV283">IF(BV282&lt;120, 12*jumpTime() +BV282, "")</f>
        <v/>
      </c>
      <c r="BW283" t="str" cm="1">
        <f t="array" ref="BW283">IF(BW282&lt;120, 12*jumpTime() +BW282, "")</f>
        <v/>
      </c>
      <c r="BX283" t="str" cm="1">
        <f t="array" ref="BX283">IF(BX282&lt;120, 12*jumpTime() +BX282, "")</f>
        <v/>
      </c>
      <c r="BY283" t="str" cm="1">
        <f t="array" ref="BY283">IF(BY282&lt;120, 12*jumpTime() +BY282, "")</f>
        <v/>
      </c>
      <c r="BZ283" t="str" cm="1">
        <f t="array" ref="BZ283">IF(BZ282&lt;120, 12*jumpTime() +BZ282, "")</f>
        <v/>
      </c>
      <c r="CA283" t="str" cm="1">
        <f t="array" ref="CA283">IF(CA282&lt;120, 12*jumpTime() +CA282, "")</f>
        <v/>
      </c>
      <c r="CB283" t="str" cm="1">
        <f t="array" ref="CB283">IF(CB282&lt;120, 12*jumpTime() +CB282, "")</f>
        <v/>
      </c>
      <c r="CC283" t="str" cm="1">
        <f t="array" ref="CC283">IF(CC282&lt;120, 12*jumpTime() +CC282, "")</f>
        <v/>
      </c>
      <c r="CD283" t="str" cm="1">
        <f t="array" ref="CD283">IF(CD282&lt;120, 12*jumpTime() +CD282, "")</f>
        <v/>
      </c>
      <c r="CE283" t="str" cm="1">
        <f t="array" ref="CE283">IF(CE282&lt;120, 12*jumpTime() +CE282, "")</f>
        <v/>
      </c>
      <c r="CF283" t="str" cm="1">
        <f t="array" ref="CF283">IF(CF282&lt;120, 12*jumpTime() +CF282, "")</f>
        <v/>
      </c>
      <c r="CG283" t="str" cm="1">
        <f t="array" ref="CG283">IF(CG282&lt;120, 12*jumpTime() +CG282, "")</f>
        <v/>
      </c>
      <c r="CH283" t="str" cm="1">
        <f t="array" ref="CH283">IF(CH282&lt;120, 12*jumpTime() +CH282, "")</f>
        <v/>
      </c>
      <c r="CI283" t="str" cm="1">
        <f t="array" ref="CI283">IF(CI282&lt;120, 12*jumpTime() +CI282, "")</f>
        <v/>
      </c>
      <c r="CJ283" t="str" cm="1">
        <f t="array" ref="CJ283">IF(CJ282&lt;120, 12*jumpTime() +CJ282, "")</f>
        <v/>
      </c>
      <c r="CK283" t="str" cm="1">
        <f t="array" ref="CK283">IF(CK282&lt;120, 12*jumpTime() +CK282, "")</f>
        <v/>
      </c>
      <c r="CL283" t="str" cm="1">
        <f t="array" ref="CL283">IF(CL282&lt;120, 12*jumpTime() +CL282, "")</f>
        <v/>
      </c>
      <c r="CM283" t="str" cm="1">
        <f t="array" ref="CM283">IF(CM282&lt;120, 12*jumpTime() +CM282, "")</f>
        <v/>
      </c>
      <c r="CN283" t="str" cm="1">
        <f t="array" ref="CN283">IF(CN282&lt;120, 12*jumpTime() +CN282, "")</f>
        <v/>
      </c>
      <c r="CO283" t="str" cm="1">
        <f t="array" ref="CO283">IF(CO282&lt;120, 12*jumpTime() +CO282, "")</f>
        <v/>
      </c>
      <c r="CP283" t="str" cm="1">
        <f t="array" ref="CP283">IF(CP282&lt;120, 12*jumpTime() +CP282, "")</f>
        <v/>
      </c>
      <c r="CQ283" t="str" cm="1">
        <f t="array" ref="CQ283">IF(CQ282&lt;120, 12*jumpTime() +CQ282, "")</f>
        <v/>
      </c>
      <c r="CR283" t="str" cm="1">
        <f t="array" ref="CR283">IF(CR282&lt;120, 12*jumpTime() +CR282, "")</f>
        <v/>
      </c>
      <c r="CS283" t="str" cm="1">
        <f t="array" ref="CS283">IF(CS282&lt;120, 12*jumpTime() +CS282, "")</f>
        <v/>
      </c>
      <c r="CT283" t="str" cm="1">
        <f t="array" ref="CT283">IF(CT282&lt;120, 12*jumpTime() +CT282, "")</f>
        <v/>
      </c>
      <c r="CU283" t="str" cm="1">
        <f t="array" ref="CU283">IF(CU282&lt;120, 12*jumpTime() +CU282, "")</f>
        <v/>
      </c>
      <c r="CV283" t="str" cm="1">
        <f t="array" ref="CV283">IF(CV282&lt;120, 12*jumpTime() +CV282, "")</f>
        <v/>
      </c>
      <c r="CW283" t="str" cm="1">
        <f t="array" ref="CW283">IF(CW282&lt;120, 12*jumpTime() +CW282, "")</f>
        <v/>
      </c>
      <c r="CX283" t="str" cm="1">
        <f t="array" ref="CX283">IF(CX282&lt;120, 12*jumpTime() +CX282, "")</f>
        <v/>
      </c>
      <c r="CY283" t="str" cm="1">
        <f t="array" ref="CY283">IF(CY282&lt;120, 12*jumpTime() +CY282, "")</f>
        <v/>
      </c>
      <c r="CZ283" t="str" cm="1">
        <f t="array" ref="CZ283">IF(CZ282&lt;120, 12*jumpTime() +CZ282, "")</f>
        <v/>
      </c>
    </row>
    <row r="284" spans="4:104" x14ac:dyDescent="0.25">
      <c r="D284">
        <v>38</v>
      </c>
      <c r="E284" t="str" cm="1">
        <f t="array" ref="E284">IF(E283&lt;120, 12*jumpTime() +E283, "")</f>
        <v/>
      </c>
      <c r="F284" t="str" cm="1">
        <f t="array" ref="F284">IF(F283&lt;120, 12*jumpTime() +F283, "")</f>
        <v/>
      </c>
      <c r="G284" t="str" cm="1">
        <f t="array" ref="G284">IF(G283&lt;120, 12*jumpTime() +G283, "")</f>
        <v/>
      </c>
      <c r="H284" t="str" cm="1">
        <f t="array" ref="H284">IF(H283&lt;120, 12*jumpTime() +H283, "")</f>
        <v/>
      </c>
      <c r="I284" t="str" cm="1">
        <f t="array" ref="I284">IF(I283&lt;120, 12*jumpTime() +I283, "")</f>
        <v/>
      </c>
      <c r="J284" t="str" cm="1">
        <f t="array" ref="J284">IF(J283&lt;120, 12*jumpTime() +J283, "")</f>
        <v/>
      </c>
      <c r="K284" t="str" cm="1">
        <f t="array" ref="K284">IF(K283&lt;120, 12*jumpTime() +K283, "")</f>
        <v/>
      </c>
      <c r="L284" t="str" cm="1">
        <f t="array" ref="L284">IF(L283&lt;120, 12*jumpTime() +L283, "")</f>
        <v/>
      </c>
      <c r="M284" t="str" cm="1">
        <f t="array" ref="M284">IF(M283&lt;120, 12*jumpTime() +M283, "")</f>
        <v/>
      </c>
      <c r="N284" t="str" cm="1">
        <f t="array" ref="N284">IF(N283&lt;120, 12*jumpTime() +N283, "")</f>
        <v/>
      </c>
      <c r="O284" t="str" cm="1">
        <f t="array" ref="O284">IF(O283&lt;120, 12*jumpTime() +O283, "")</f>
        <v/>
      </c>
      <c r="P284" t="str" cm="1">
        <f t="array" ref="P284">IF(P283&lt;120, 12*jumpTime() +P283, "")</f>
        <v/>
      </c>
      <c r="Q284" t="str" cm="1">
        <f t="array" ref="Q284">IF(Q283&lt;120, 12*jumpTime() +Q283, "")</f>
        <v/>
      </c>
      <c r="R284" t="str" cm="1">
        <f t="array" ref="R284">IF(R283&lt;120, 12*jumpTime() +R283, "")</f>
        <v/>
      </c>
      <c r="S284" t="str" cm="1">
        <f t="array" ref="S284">IF(S283&lt;120, 12*jumpTime() +S283, "")</f>
        <v/>
      </c>
      <c r="T284" t="str" cm="1">
        <f t="array" ref="T284">IF(T283&lt;120, 12*jumpTime() +T283, "")</f>
        <v/>
      </c>
      <c r="U284" t="str" cm="1">
        <f t="array" ref="U284">IF(U283&lt;120, 12*jumpTime() +U283, "")</f>
        <v/>
      </c>
      <c r="V284" t="str" cm="1">
        <f t="array" ref="V284">IF(V283&lt;120, 12*jumpTime() +V283, "")</f>
        <v/>
      </c>
      <c r="W284" t="str" cm="1">
        <f t="array" ref="W284">IF(W283&lt;120, 12*jumpTime() +W283, "")</f>
        <v/>
      </c>
      <c r="X284" t="str" cm="1">
        <f t="array" ref="X284">IF(X283&lt;120, 12*jumpTime() +X283, "")</f>
        <v/>
      </c>
      <c r="Y284" t="str" cm="1">
        <f t="array" ref="Y284">IF(Y283&lt;120, 12*jumpTime() +Y283, "")</f>
        <v/>
      </c>
      <c r="Z284" t="str" cm="1">
        <f t="array" ref="Z284">IF(Z283&lt;120, 12*jumpTime() +Z283, "")</f>
        <v/>
      </c>
      <c r="AA284" t="str" cm="1">
        <f t="array" ref="AA284">IF(AA283&lt;120, 12*jumpTime() +AA283, "")</f>
        <v/>
      </c>
      <c r="AB284" t="str" cm="1">
        <f t="array" ref="AB284">IF(AB283&lt;120, 12*jumpTime() +AB283, "")</f>
        <v/>
      </c>
      <c r="AC284" t="str" cm="1">
        <f t="array" ref="AC284">IF(AC283&lt;120, 12*jumpTime() +AC283, "")</f>
        <v/>
      </c>
      <c r="AD284" t="str" cm="1">
        <f t="array" ref="AD284">IF(AD283&lt;120, 12*jumpTime() +AD283, "")</f>
        <v/>
      </c>
      <c r="AE284" t="str" cm="1">
        <f t="array" ref="AE284">IF(AE283&lt;120, 12*jumpTime() +AE283, "")</f>
        <v/>
      </c>
      <c r="AF284" t="str" cm="1">
        <f t="array" ref="AF284">IF(AF283&lt;120, 12*jumpTime() +AF283, "")</f>
        <v/>
      </c>
      <c r="AG284" t="str" cm="1">
        <f t="array" ref="AG284">IF(AG283&lt;120, 12*jumpTime() +AG283, "")</f>
        <v/>
      </c>
      <c r="AH284" t="str" cm="1">
        <f t="array" ref="AH284">IF(AH283&lt;120, 12*jumpTime() +AH283, "")</f>
        <v/>
      </c>
      <c r="AI284" t="str" cm="1">
        <f t="array" ref="AI284">IF(AI283&lt;120, 12*jumpTime() +AI283, "")</f>
        <v/>
      </c>
      <c r="AJ284" t="str" cm="1">
        <f t="array" ref="AJ284">IF(AJ283&lt;120, 12*jumpTime() +AJ283, "")</f>
        <v/>
      </c>
      <c r="AK284" t="str" cm="1">
        <f t="array" ref="AK284">IF(AK283&lt;120, 12*jumpTime() +AK283, "")</f>
        <v/>
      </c>
      <c r="AL284" t="str" cm="1">
        <f t="array" ref="AL284">IF(AL283&lt;120, 12*jumpTime() +AL283, "")</f>
        <v/>
      </c>
      <c r="AM284" t="str" cm="1">
        <f t="array" ref="AM284">IF(AM283&lt;120, 12*jumpTime() +AM283, "")</f>
        <v/>
      </c>
      <c r="AN284" t="str" cm="1">
        <f t="array" ref="AN284">IF(AN283&lt;120, 12*jumpTime() +AN283, "")</f>
        <v/>
      </c>
      <c r="AO284" t="str" cm="1">
        <f t="array" ref="AO284">IF(AO283&lt;120, 12*jumpTime() +AO283, "")</f>
        <v/>
      </c>
      <c r="AP284" t="str" cm="1">
        <f t="array" ref="AP284">IF(AP283&lt;120, 12*jumpTime() +AP283, "")</f>
        <v/>
      </c>
      <c r="AQ284" t="str" cm="1">
        <f t="array" ref="AQ284">IF(AQ283&lt;120, 12*jumpTime() +AQ283, "")</f>
        <v/>
      </c>
      <c r="AR284" t="str" cm="1">
        <f t="array" ref="AR284">IF(AR283&lt;120, 12*jumpTime() +AR283, "")</f>
        <v/>
      </c>
      <c r="AS284" t="str" cm="1">
        <f t="array" ref="AS284">IF(AS283&lt;120, 12*jumpTime() +AS283, "")</f>
        <v/>
      </c>
      <c r="AT284" t="str" cm="1">
        <f t="array" ref="AT284">IF(AT283&lt;120, 12*jumpTime() +AT283, "")</f>
        <v/>
      </c>
      <c r="AU284" t="str" cm="1">
        <f t="array" ref="AU284">IF(AU283&lt;120, 12*jumpTime() +AU283, "")</f>
        <v/>
      </c>
      <c r="AV284" t="str" cm="1">
        <f t="array" ref="AV284">IF(AV283&lt;120, 12*jumpTime() +AV283, "")</f>
        <v/>
      </c>
      <c r="AW284" t="str" cm="1">
        <f t="array" ref="AW284">IF(AW283&lt;120, 12*jumpTime() +AW283, "")</f>
        <v/>
      </c>
      <c r="AX284" t="str" cm="1">
        <f t="array" ref="AX284">IF(AX283&lt;120, 12*jumpTime() +AX283, "")</f>
        <v/>
      </c>
      <c r="AY284" t="str" cm="1">
        <f t="array" ref="AY284">IF(AY283&lt;120, 12*jumpTime() +AY283, "")</f>
        <v/>
      </c>
      <c r="AZ284" t="str" cm="1">
        <f t="array" ref="AZ284">IF(AZ283&lt;120, 12*jumpTime() +AZ283, "")</f>
        <v/>
      </c>
      <c r="BA284" t="str" cm="1">
        <f t="array" ref="BA284">IF(BA283&lt;120, 12*jumpTime() +BA283, "")</f>
        <v/>
      </c>
      <c r="BB284" t="str" cm="1">
        <f t="array" ref="BB284">IF(BB283&lt;120, 12*jumpTime() +BB283, "")</f>
        <v/>
      </c>
      <c r="BC284" t="str" cm="1">
        <f t="array" ref="BC284">IF(BC283&lt;120, 12*jumpTime() +BC283, "")</f>
        <v/>
      </c>
      <c r="BD284" t="str" cm="1">
        <f t="array" ref="BD284">IF(BD283&lt;120, 12*jumpTime() +BD283, "")</f>
        <v/>
      </c>
      <c r="BE284" t="str" cm="1">
        <f t="array" ref="BE284">IF(BE283&lt;120, 12*jumpTime() +BE283, "")</f>
        <v/>
      </c>
      <c r="BF284" t="str" cm="1">
        <f t="array" ref="BF284">IF(BF283&lt;120, 12*jumpTime() +BF283, "")</f>
        <v/>
      </c>
      <c r="BG284" t="str" cm="1">
        <f t="array" ref="BG284">IF(BG283&lt;120, 12*jumpTime() +BG283, "")</f>
        <v/>
      </c>
      <c r="BH284" t="str" cm="1">
        <f t="array" ref="BH284">IF(BH283&lt;120, 12*jumpTime() +BH283, "")</f>
        <v/>
      </c>
      <c r="BI284" t="str" cm="1">
        <f t="array" ref="BI284">IF(BI283&lt;120, 12*jumpTime() +BI283, "")</f>
        <v/>
      </c>
      <c r="BJ284" t="str" cm="1">
        <f t="array" ref="BJ284">IF(BJ283&lt;120, 12*jumpTime() +BJ283, "")</f>
        <v/>
      </c>
      <c r="BK284" t="str" cm="1">
        <f t="array" ref="BK284">IF(BK283&lt;120, 12*jumpTime() +BK283, "")</f>
        <v/>
      </c>
      <c r="BL284" t="str" cm="1">
        <f t="array" ref="BL284">IF(BL283&lt;120, 12*jumpTime() +BL283, "")</f>
        <v/>
      </c>
      <c r="BM284" t="str" cm="1">
        <f t="array" ref="BM284">IF(BM283&lt;120, 12*jumpTime() +BM283, "")</f>
        <v/>
      </c>
      <c r="BN284" t="str" cm="1">
        <f t="array" ref="BN284">IF(BN283&lt;120, 12*jumpTime() +BN283, "")</f>
        <v/>
      </c>
      <c r="BO284" t="str" cm="1">
        <f t="array" ref="BO284">IF(BO283&lt;120, 12*jumpTime() +BO283, "")</f>
        <v/>
      </c>
      <c r="BP284" t="str" cm="1">
        <f t="array" ref="BP284">IF(BP283&lt;120, 12*jumpTime() +BP283, "")</f>
        <v/>
      </c>
      <c r="BQ284" t="str" cm="1">
        <f t="array" ref="BQ284">IF(BQ283&lt;120, 12*jumpTime() +BQ283, "")</f>
        <v/>
      </c>
      <c r="BR284" t="str" cm="1">
        <f t="array" ref="BR284">IF(BR283&lt;120, 12*jumpTime() +BR283, "")</f>
        <v/>
      </c>
      <c r="BS284" t="str" cm="1">
        <f t="array" ref="BS284">IF(BS283&lt;120, 12*jumpTime() +BS283, "")</f>
        <v/>
      </c>
      <c r="BT284" t="str" cm="1">
        <f t="array" ref="BT284">IF(BT283&lt;120, 12*jumpTime() +BT283, "")</f>
        <v/>
      </c>
      <c r="BU284" t="str" cm="1">
        <f t="array" ref="BU284">IF(BU283&lt;120, 12*jumpTime() +BU283, "")</f>
        <v/>
      </c>
      <c r="BV284" t="str" cm="1">
        <f t="array" ref="BV284">IF(BV283&lt;120, 12*jumpTime() +BV283, "")</f>
        <v/>
      </c>
      <c r="BW284" t="str" cm="1">
        <f t="array" ref="BW284">IF(BW283&lt;120, 12*jumpTime() +BW283, "")</f>
        <v/>
      </c>
      <c r="BX284" t="str" cm="1">
        <f t="array" ref="BX284">IF(BX283&lt;120, 12*jumpTime() +BX283, "")</f>
        <v/>
      </c>
      <c r="BY284" t="str" cm="1">
        <f t="array" ref="BY284">IF(BY283&lt;120, 12*jumpTime() +BY283, "")</f>
        <v/>
      </c>
      <c r="BZ284" t="str" cm="1">
        <f t="array" ref="BZ284">IF(BZ283&lt;120, 12*jumpTime() +BZ283, "")</f>
        <v/>
      </c>
      <c r="CA284" t="str" cm="1">
        <f t="array" ref="CA284">IF(CA283&lt;120, 12*jumpTime() +CA283, "")</f>
        <v/>
      </c>
      <c r="CB284" t="str" cm="1">
        <f t="array" ref="CB284">IF(CB283&lt;120, 12*jumpTime() +CB283, "")</f>
        <v/>
      </c>
      <c r="CC284" t="str" cm="1">
        <f t="array" ref="CC284">IF(CC283&lt;120, 12*jumpTime() +CC283, "")</f>
        <v/>
      </c>
      <c r="CD284" t="str" cm="1">
        <f t="array" ref="CD284">IF(CD283&lt;120, 12*jumpTime() +CD283, "")</f>
        <v/>
      </c>
      <c r="CE284" t="str" cm="1">
        <f t="array" ref="CE284">IF(CE283&lt;120, 12*jumpTime() +CE283, "")</f>
        <v/>
      </c>
      <c r="CF284" t="str" cm="1">
        <f t="array" ref="CF284">IF(CF283&lt;120, 12*jumpTime() +CF283, "")</f>
        <v/>
      </c>
      <c r="CG284" t="str" cm="1">
        <f t="array" ref="CG284">IF(CG283&lt;120, 12*jumpTime() +CG283, "")</f>
        <v/>
      </c>
      <c r="CH284" t="str" cm="1">
        <f t="array" ref="CH284">IF(CH283&lt;120, 12*jumpTime() +CH283, "")</f>
        <v/>
      </c>
      <c r="CI284" t="str" cm="1">
        <f t="array" ref="CI284">IF(CI283&lt;120, 12*jumpTime() +CI283, "")</f>
        <v/>
      </c>
      <c r="CJ284" t="str" cm="1">
        <f t="array" ref="CJ284">IF(CJ283&lt;120, 12*jumpTime() +CJ283, "")</f>
        <v/>
      </c>
      <c r="CK284" t="str" cm="1">
        <f t="array" ref="CK284">IF(CK283&lt;120, 12*jumpTime() +CK283, "")</f>
        <v/>
      </c>
      <c r="CL284" t="str" cm="1">
        <f t="array" ref="CL284">IF(CL283&lt;120, 12*jumpTime() +CL283, "")</f>
        <v/>
      </c>
      <c r="CM284" t="str" cm="1">
        <f t="array" ref="CM284">IF(CM283&lt;120, 12*jumpTime() +CM283, "")</f>
        <v/>
      </c>
      <c r="CN284" t="str" cm="1">
        <f t="array" ref="CN284">IF(CN283&lt;120, 12*jumpTime() +CN283, "")</f>
        <v/>
      </c>
      <c r="CO284" t="str" cm="1">
        <f t="array" ref="CO284">IF(CO283&lt;120, 12*jumpTime() +CO283, "")</f>
        <v/>
      </c>
      <c r="CP284" t="str" cm="1">
        <f t="array" ref="CP284">IF(CP283&lt;120, 12*jumpTime() +CP283, "")</f>
        <v/>
      </c>
      <c r="CQ284" t="str" cm="1">
        <f t="array" ref="CQ284">IF(CQ283&lt;120, 12*jumpTime() +CQ283, "")</f>
        <v/>
      </c>
      <c r="CR284" t="str" cm="1">
        <f t="array" ref="CR284">IF(CR283&lt;120, 12*jumpTime() +CR283, "")</f>
        <v/>
      </c>
      <c r="CS284" t="str" cm="1">
        <f t="array" ref="CS284">IF(CS283&lt;120, 12*jumpTime() +CS283, "")</f>
        <v/>
      </c>
      <c r="CT284" t="str" cm="1">
        <f t="array" ref="CT284">IF(CT283&lt;120, 12*jumpTime() +CT283, "")</f>
        <v/>
      </c>
      <c r="CU284" t="str" cm="1">
        <f t="array" ref="CU284">IF(CU283&lt;120, 12*jumpTime() +CU283, "")</f>
        <v/>
      </c>
      <c r="CV284" t="str" cm="1">
        <f t="array" ref="CV284">IF(CV283&lt;120, 12*jumpTime() +CV283, "")</f>
        <v/>
      </c>
      <c r="CW284" t="str" cm="1">
        <f t="array" ref="CW284">IF(CW283&lt;120, 12*jumpTime() +CW283, "")</f>
        <v/>
      </c>
      <c r="CX284" t="str" cm="1">
        <f t="array" ref="CX284">IF(CX283&lt;120, 12*jumpTime() +CX283, "")</f>
        <v/>
      </c>
      <c r="CY284" t="str" cm="1">
        <f t="array" ref="CY284">IF(CY283&lt;120, 12*jumpTime() +CY283, "")</f>
        <v/>
      </c>
      <c r="CZ284" t="str" cm="1">
        <f t="array" ref="CZ284">IF(CZ283&lt;120, 12*jumpTime() +CZ283, "")</f>
        <v/>
      </c>
    </row>
    <row r="285" spans="4:104" x14ac:dyDescent="0.25">
      <c r="D285">
        <v>39</v>
      </c>
      <c r="E285" t="str" cm="1">
        <f t="array" ref="E285">IF(E284&lt;120, 12*jumpTime() +E284, "")</f>
        <v/>
      </c>
      <c r="F285" t="str" cm="1">
        <f t="array" ref="F285">IF(F284&lt;120, 12*jumpTime() +F284, "")</f>
        <v/>
      </c>
      <c r="G285" t="str" cm="1">
        <f t="array" ref="G285">IF(G284&lt;120, 12*jumpTime() +G284, "")</f>
        <v/>
      </c>
      <c r="H285" t="str" cm="1">
        <f t="array" ref="H285">IF(H284&lt;120, 12*jumpTime() +H284, "")</f>
        <v/>
      </c>
      <c r="I285" t="str" cm="1">
        <f t="array" ref="I285">IF(I284&lt;120, 12*jumpTime() +I284, "")</f>
        <v/>
      </c>
      <c r="J285" t="str" cm="1">
        <f t="array" ref="J285">IF(J284&lt;120, 12*jumpTime() +J284, "")</f>
        <v/>
      </c>
      <c r="K285" t="str" cm="1">
        <f t="array" ref="K285">IF(K284&lt;120, 12*jumpTime() +K284, "")</f>
        <v/>
      </c>
      <c r="L285" t="str" cm="1">
        <f t="array" ref="L285">IF(L284&lt;120, 12*jumpTime() +L284, "")</f>
        <v/>
      </c>
      <c r="M285" t="str" cm="1">
        <f t="array" ref="M285">IF(M284&lt;120, 12*jumpTime() +M284, "")</f>
        <v/>
      </c>
      <c r="N285" t="str" cm="1">
        <f t="array" ref="N285">IF(N284&lt;120, 12*jumpTime() +N284, "")</f>
        <v/>
      </c>
      <c r="O285" t="str" cm="1">
        <f t="array" ref="O285">IF(O284&lt;120, 12*jumpTime() +O284, "")</f>
        <v/>
      </c>
      <c r="P285" t="str" cm="1">
        <f t="array" ref="P285">IF(P284&lt;120, 12*jumpTime() +P284, "")</f>
        <v/>
      </c>
      <c r="Q285" t="str" cm="1">
        <f t="array" ref="Q285">IF(Q284&lt;120, 12*jumpTime() +Q284, "")</f>
        <v/>
      </c>
      <c r="R285" t="str" cm="1">
        <f t="array" ref="R285">IF(R284&lt;120, 12*jumpTime() +R284, "")</f>
        <v/>
      </c>
      <c r="S285" t="str" cm="1">
        <f t="array" ref="S285">IF(S284&lt;120, 12*jumpTime() +S284, "")</f>
        <v/>
      </c>
      <c r="T285" t="str" cm="1">
        <f t="array" ref="T285">IF(T284&lt;120, 12*jumpTime() +T284, "")</f>
        <v/>
      </c>
      <c r="U285" t="str" cm="1">
        <f t="array" ref="U285">IF(U284&lt;120, 12*jumpTime() +U284, "")</f>
        <v/>
      </c>
      <c r="V285" t="str" cm="1">
        <f t="array" ref="V285">IF(V284&lt;120, 12*jumpTime() +V284, "")</f>
        <v/>
      </c>
      <c r="W285" t="str" cm="1">
        <f t="array" ref="W285">IF(W284&lt;120, 12*jumpTime() +W284, "")</f>
        <v/>
      </c>
      <c r="X285" t="str" cm="1">
        <f t="array" ref="X285">IF(X284&lt;120, 12*jumpTime() +X284, "")</f>
        <v/>
      </c>
      <c r="Y285" t="str" cm="1">
        <f t="array" ref="Y285">IF(Y284&lt;120, 12*jumpTime() +Y284, "")</f>
        <v/>
      </c>
      <c r="Z285" t="str" cm="1">
        <f t="array" ref="Z285">IF(Z284&lt;120, 12*jumpTime() +Z284, "")</f>
        <v/>
      </c>
      <c r="AA285" t="str" cm="1">
        <f t="array" ref="AA285">IF(AA284&lt;120, 12*jumpTime() +AA284, "")</f>
        <v/>
      </c>
      <c r="AB285" t="str" cm="1">
        <f t="array" ref="AB285">IF(AB284&lt;120, 12*jumpTime() +AB284, "")</f>
        <v/>
      </c>
      <c r="AC285" t="str" cm="1">
        <f t="array" ref="AC285">IF(AC284&lt;120, 12*jumpTime() +AC284, "")</f>
        <v/>
      </c>
      <c r="AD285" t="str" cm="1">
        <f t="array" ref="AD285">IF(AD284&lt;120, 12*jumpTime() +AD284, "")</f>
        <v/>
      </c>
      <c r="AE285" t="str" cm="1">
        <f t="array" ref="AE285">IF(AE284&lt;120, 12*jumpTime() +AE284, "")</f>
        <v/>
      </c>
      <c r="AF285" t="str" cm="1">
        <f t="array" ref="AF285">IF(AF284&lt;120, 12*jumpTime() +AF284, "")</f>
        <v/>
      </c>
      <c r="AG285" t="str" cm="1">
        <f t="array" ref="AG285">IF(AG284&lt;120, 12*jumpTime() +AG284, "")</f>
        <v/>
      </c>
      <c r="AH285" t="str" cm="1">
        <f t="array" ref="AH285">IF(AH284&lt;120, 12*jumpTime() +AH284, "")</f>
        <v/>
      </c>
      <c r="AI285" t="str" cm="1">
        <f t="array" ref="AI285">IF(AI284&lt;120, 12*jumpTime() +AI284, "")</f>
        <v/>
      </c>
      <c r="AJ285" t="str" cm="1">
        <f t="array" ref="AJ285">IF(AJ284&lt;120, 12*jumpTime() +AJ284, "")</f>
        <v/>
      </c>
      <c r="AK285" t="str" cm="1">
        <f t="array" ref="AK285">IF(AK284&lt;120, 12*jumpTime() +AK284, "")</f>
        <v/>
      </c>
      <c r="AL285" t="str" cm="1">
        <f t="array" ref="AL285">IF(AL284&lt;120, 12*jumpTime() +AL284, "")</f>
        <v/>
      </c>
      <c r="AM285" t="str" cm="1">
        <f t="array" ref="AM285">IF(AM284&lt;120, 12*jumpTime() +AM284, "")</f>
        <v/>
      </c>
      <c r="AN285" t="str" cm="1">
        <f t="array" ref="AN285">IF(AN284&lt;120, 12*jumpTime() +AN284, "")</f>
        <v/>
      </c>
      <c r="AO285" t="str" cm="1">
        <f t="array" ref="AO285">IF(AO284&lt;120, 12*jumpTime() +AO284, "")</f>
        <v/>
      </c>
      <c r="AP285" t="str" cm="1">
        <f t="array" ref="AP285">IF(AP284&lt;120, 12*jumpTime() +AP284, "")</f>
        <v/>
      </c>
      <c r="AQ285" t="str" cm="1">
        <f t="array" ref="AQ285">IF(AQ284&lt;120, 12*jumpTime() +AQ284, "")</f>
        <v/>
      </c>
      <c r="AR285" t="str" cm="1">
        <f t="array" ref="AR285">IF(AR284&lt;120, 12*jumpTime() +AR284, "")</f>
        <v/>
      </c>
      <c r="AS285" t="str" cm="1">
        <f t="array" ref="AS285">IF(AS284&lt;120, 12*jumpTime() +AS284, "")</f>
        <v/>
      </c>
      <c r="AT285" t="str" cm="1">
        <f t="array" ref="AT285">IF(AT284&lt;120, 12*jumpTime() +AT284, "")</f>
        <v/>
      </c>
      <c r="AU285" t="str" cm="1">
        <f t="array" ref="AU285">IF(AU284&lt;120, 12*jumpTime() +AU284, "")</f>
        <v/>
      </c>
      <c r="AV285" t="str" cm="1">
        <f t="array" ref="AV285">IF(AV284&lt;120, 12*jumpTime() +AV284, "")</f>
        <v/>
      </c>
      <c r="AW285" t="str" cm="1">
        <f t="array" ref="AW285">IF(AW284&lt;120, 12*jumpTime() +AW284, "")</f>
        <v/>
      </c>
      <c r="AX285" t="str" cm="1">
        <f t="array" ref="AX285">IF(AX284&lt;120, 12*jumpTime() +AX284, "")</f>
        <v/>
      </c>
      <c r="AY285" t="str" cm="1">
        <f t="array" ref="AY285">IF(AY284&lt;120, 12*jumpTime() +AY284, "")</f>
        <v/>
      </c>
      <c r="AZ285" t="str" cm="1">
        <f t="array" ref="AZ285">IF(AZ284&lt;120, 12*jumpTime() +AZ284, "")</f>
        <v/>
      </c>
      <c r="BA285" t="str" cm="1">
        <f t="array" ref="BA285">IF(BA284&lt;120, 12*jumpTime() +BA284, "")</f>
        <v/>
      </c>
      <c r="BB285" t="str" cm="1">
        <f t="array" ref="BB285">IF(BB284&lt;120, 12*jumpTime() +BB284, "")</f>
        <v/>
      </c>
      <c r="BC285" t="str" cm="1">
        <f t="array" ref="BC285">IF(BC284&lt;120, 12*jumpTime() +BC284, "")</f>
        <v/>
      </c>
      <c r="BD285" t="str" cm="1">
        <f t="array" ref="BD285">IF(BD284&lt;120, 12*jumpTime() +BD284, "")</f>
        <v/>
      </c>
      <c r="BE285" t="str" cm="1">
        <f t="array" ref="BE285">IF(BE284&lt;120, 12*jumpTime() +BE284, "")</f>
        <v/>
      </c>
      <c r="BF285" t="str" cm="1">
        <f t="array" ref="BF285">IF(BF284&lt;120, 12*jumpTime() +BF284, "")</f>
        <v/>
      </c>
      <c r="BG285" t="str" cm="1">
        <f t="array" ref="BG285">IF(BG284&lt;120, 12*jumpTime() +BG284, "")</f>
        <v/>
      </c>
      <c r="BH285" t="str" cm="1">
        <f t="array" ref="BH285">IF(BH284&lt;120, 12*jumpTime() +BH284, "")</f>
        <v/>
      </c>
      <c r="BI285" t="str" cm="1">
        <f t="array" ref="BI285">IF(BI284&lt;120, 12*jumpTime() +BI284, "")</f>
        <v/>
      </c>
      <c r="BJ285" t="str" cm="1">
        <f t="array" ref="BJ285">IF(BJ284&lt;120, 12*jumpTime() +BJ284, "")</f>
        <v/>
      </c>
      <c r="BK285" t="str" cm="1">
        <f t="array" ref="BK285">IF(BK284&lt;120, 12*jumpTime() +BK284, "")</f>
        <v/>
      </c>
      <c r="BL285" t="str" cm="1">
        <f t="array" ref="BL285">IF(BL284&lt;120, 12*jumpTime() +BL284, "")</f>
        <v/>
      </c>
      <c r="BM285" t="str" cm="1">
        <f t="array" ref="BM285">IF(BM284&lt;120, 12*jumpTime() +BM284, "")</f>
        <v/>
      </c>
      <c r="BN285" t="str" cm="1">
        <f t="array" ref="BN285">IF(BN284&lt;120, 12*jumpTime() +BN284, "")</f>
        <v/>
      </c>
      <c r="BO285" t="str" cm="1">
        <f t="array" ref="BO285">IF(BO284&lt;120, 12*jumpTime() +BO284, "")</f>
        <v/>
      </c>
      <c r="BP285" t="str" cm="1">
        <f t="array" ref="BP285">IF(BP284&lt;120, 12*jumpTime() +BP284, "")</f>
        <v/>
      </c>
      <c r="BQ285" t="str" cm="1">
        <f t="array" ref="BQ285">IF(BQ284&lt;120, 12*jumpTime() +BQ284, "")</f>
        <v/>
      </c>
      <c r="BR285" t="str" cm="1">
        <f t="array" ref="BR285">IF(BR284&lt;120, 12*jumpTime() +BR284, "")</f>
        <v/>
      </c>
      <c r="BS285" t="str" cm="1">
        <f t="array" ref="BS285">IF(BS284&lt;120, 12*jumpTime() +BS284, "")</f>
        <v/>
      </c>
      <c r="BT285" t="str" cm="1">
        <f t="array" ref="BT285">IF(BT284&lt;120, 12*jumpTime() +BT284, "")</f>
        <v/>
      </c>
      <c r="BU285" t="str" cm="1">
        <f t="array" ref="BU285">IF(BU284&lt;120, 12*jumpTime() +BU284, "")</f>
        <v/>
      </c>
      <c r="BV285" t="str" cm="1">
        <f t="array" ref="BV285">IF(BV284&lt;120, 12*jumpTime() +BV284, "")</f>
        <v/>
      </c>
      <c r="BW285" t="str" cm="1">
        <f t="array" ref="BW285">IF(BW284&lt;120, 12*jumpTime() +BW284, "")</f>
        <v/>
      </c>
      <c r="BX285" t="str" cm="1">
        <f t="array" ref="BX285">IF(BX284&lt;120, 12*jumpTime() +BX284, "")</f>
        <v/>
      </c>
      <c r="BY285" t="str" cm="1">
        <f t="array" ref="BY285">IF(BY284&lt;120, 12*jumpTime() +BY284, "")</f>
        <v/>
      </c>
      <c r="BZ285" t="str" cm="1">
        <f t="array" ref="BZ285">IF(BZ284&lt;120, 12*jumpTime() +BZ284, "")</f>
        <v/>
      </c>
      <c r="CA285" t="str" cm="1">
        <f t="array" ref="CA285">IF(CA284&lt;120, 12*jumpTime() +CA284, "")</f>
        <v/>
      </c>
      <c r="CB285" t="str" cm="1">
        <f t="array" ref="CB285">IF(CB284&lt;120, 12*jumpTime() +CB284, "")</f>
        <v/>
      </c>
      <c r="CC285" t="str" cm="1">
        <f t="array" ref="CC285">IF(CC284&lt;120, 12*jumpTime() +CC284, "")</f>
        <v/>
      </c>
      <c r="CD285" t="str" cm="1">
        <f t="array" ref="CD285">IF(CD284&lt;120, 12*jumpTime() +CD284, "")</f>
        <v/>
      </c>
      <c r="CE285" t="str" cm="1">
        <f t="array" ref="CE285">IF(CE284&lt;120, 12*jumpTime() +CE284, "")</f>
        <v/>
      </c>
      <c r="CF285" t="str" cm="1">
        <f t="array" ref="CF285">IF(CF284&lt;120, 12*jumpTime() +CF284, "")</f>
        <v/>
      </c>
      <c r="CG285" t="str" cm="1">
        <f t="array" ref="CG285">IF(CG284&lt;120, 12*jumpTime() +CG284, "")</f>
        <v/>
      </c>
      <c r="CH285" t="str" cm="1">
        <f t="array" ref="CH285">IF(CH284&lt;120, 12*jumpTime() +CH284, "")</f>
        <v/>
      </c>
      <c r="CI285" t="str" cm="1">
        <f t="array" ref="CI285">IF(CI284&lt;120, 12*jumpTime() +CI284, "")</f>
        <v/>
      </c>
      <c r="CJ285" t="str" cm="1">
        <f t="array" ref="CJ285">IF(CJ284&lt;120, 12*jumpTime() +CJ284, "")</f>
        <v/>
      </c>
      <c r="CK285" t="str" cm="1">
        <f t="array" ref="CK285">IF(CK284&lt;120, 12*jumpTime() +CK284, "")</f>
        <v/>
      </c>
      <c r="CL285" t="str" cm="1">
        <f t="array" ref="CL285">IF(CL284&lt;120, 12*jumpTime() +CL284, "")</f>
        <v/>
      </c>
      <c r="CM285" t="str" cm="1">
        <f t="array" ref="CM285">IF(CM284&lt;120, 12*jumpTime() +CM284, "")</f>
        <v/>
      </c>
      <c r="CN285" t="str" cm="1">
        <f t="array" ref="CN285">IF(CN284&lt;120, 12*jumpTime() +CN284, "")</f>
        <v/>
      </c>
      <c r="CO285" t="str" cm="1">
        <f t="array" ref="CO285">IF(CO284&lt;120, 12*jumpTime() +CO284, "")</f>
        <v/>
      </c>
      <c r="CP285" t="str" cm="1">
        <f t="array" ref="CP285">IF(CP284&lt;120, 12*jumpTime() +CP284, "")</f>
        <v/>
      </c>
      <c r="CQ285" t="str" cm="1">
        <f t="array" ref="CQ285">IF(CQ284&lt;120, 12*jumpTime() +CQ284, "")</f>
        <v/>
      </c>
      <c r="CR285" t="str" cm="1">
        <f t="array" ref="CR285">IF(CR284&lt;120, 12*jumpTime() +CR284, "")</f>
        <v/>
      </c>
      <c r="CS285" t="str" cm="1">
        <f t="array" ref="CS285">IF(CS284&lt;120, 12*jumpTime() +CS284, "")</f>
        <v/>
      </c>
      <c r="CT285" t="str" cm="1">
        <f t="array" ref="CT285">IF(CT284&lt;120, 12*jumpTime() +CT284, "")</f>
        <v/>
      </c>
      <c r="CU285" t="str" cm="1">
        <f t="array" ref="CU285">IF(CU284&lt;120, 12*jumpTime() +CU284, "")</f>
        <v/>
      </c>
      <c r="CV285" t="str" cm="1">
        <f t="array" ref="CV285">IF(CV284&lt;120, 12*jumpTime() +CV284, "")</f>
        <v/>
      </c>
      <c r="CW285" t="str" cm="1">
        <f t="array" ref="CW285">IF(CW284&lt;120, 12*jumpTime() +CW284, "")</f>
        <v/>
      </c>
      <c r="CX285" t="str" cm="1">
        <f t="array" ref="CX285">IF(CX284&lt;120, 12*jumpTime() +CX284, "")</f>
        <v/>
      </c>
      <c r="CY285" t="str" cm="1">
        <f t="array" ref="CY285">IF(CY284&lt;120, 12*jumpTime() +CY284, "")</f>
        <v/>
      </c>
      <c r="CZ285" t="str" cm="1">
        <f t="array" ref="CZ285">IF(CZ284&lt;120, 12*jumpTime() +CZ284, "")</f>
        <v/>
      </c>
    </row>
    <row r="286" spans="4:104" x14ac:dyDescent="0.25">
      <c r="D286">
        <v>40</v>
      </c>
      <c r="E286" t="str" cm="1">
        <f t="array" ref="E286">IF(E285&lt;120, 12*jumpTime() +E285, "")</f>
        <v/>
      </c>
      <c r="F286" t="str" cm="1">
        <f t="array" ref="F286">IF(F285&lt;120, 12*jumpTime() +F285, "")</f>
        <v/>
      </c>
      <c r="G286" t="str" cm="1">
        <f t="array" ref="G286">IF(G285&lt;120, 12*jumpTime() +G285, "")</f>
        <v/>
      </c>
      <c r="H286" t="str" cm="1">
        <f t="array" ref="H286">IF(H285&lt;120, 12*jumpTime() +H285, "")</f>
        <v/>
      </c>
      <c r="I286" t="str" cm="1">
        <f t="array" ref="I286">IF(I285&lt;120, 12*jumpTime() +I285, "")</f>
        <v/>
      </c>
      <c r="J286" t="str" cm="1">
        <f t="array" ref="J286">IF(J285&lt;120, 12*jumpTime() +J285, "")</f>
        <v/>
      </c>
      <c r="K286" t="str" cm="1">
        <f t="array" ref="K286">IF(K285&lt;120, 12*jumpTime() +K285, "")</f>
        <v/>
      </c>
      <c r="L286" t="str" cm="1">
        <f t="array" ref="L286">IF(L285&lt;120, 12*jumpTime() +L285, "")</f>
        <v/>
      </c>
      <c r="M286" t="str" cm="1">
        <f t="array" ref="M286">IF(M285&lt;120, 12*jumpTime() +M285, "")</f>
        <v/>
      </c>
      <c r="N286" t="str" cm="1">
        <f t="array" ref="N286">IF(N285&lt;120, 12*jumpTime() +N285, "")</f>
        <v/>
      </c>
      <c r="O286" t="str" cm="1">
        <f t="array" ref="O286">IF(O285&lt;120, 12*jumpTime() +O285, "")</f>
        <v/>
      </c>
      <c r="P286" t="str" cm="1">
        <f t="array" ref="P286">IF(P285&lt;120, 12*jumpTime() +P285, "")</f>
        <v/>
      </c>
      <c r="Q286" t="str" cm="1">
        <f t="array" ref="Q286">IF(Q285&lt;120, 12*jumpTime() +Q285, "")</f>
        <v/>
      </c>
      <c r="R286" t="str" cm="1">
        <f t="array" ref="R286">IF(R285&lt;120, 12*jumpTime() +R285, "")</f>
        <v/>
      </c>
      <c r="S286" t="str" cm="1">
        <f t="array" ref="S286">IF(S285&lt;120, 12*jumpTime() +S285, "")</f>
        <v/>
      </c>
      <c r="T286" t="str" cm="1">
        <f t="array" ref="T286">IF(T285&lt;120, 12*jumpTime() +T285, "")</f>
        <v/>
      </c>
      <c r="U286" t="str" cm="1">
        <f t="array" ref="U286">IF(U285&lt;120, 12*jumpTime() +U285, "")</f>
        <v/>
      </c>
      <c r="V286" t="str" cm="1">
        <f t="array" ref="V286">IF(V285&lt;120, 12*jumpTime() +V285, "")</f>
        <v/>
      </c>
      <c r="W286" t="str" cm="1">
        <f t="array" ref="W286">IF(W285&lt;120, 12*jumpTime() +W285, "")</f>
        <v/>
      </c>
      <c r="X286" t="str" cm="1">
        <f t="array" ref="X286">IF(X285&lt;120, 12*jumpTime() +X285, "")</f>
        <v/>
      </c>
      <c r="Y286" t="str" cm="1">
        <f t="array" ref="Y286">IF(Y285&lt;120, 12*jumpTime() +Y285, "")</f>
        <v/>
      </c>
      <c r="Z286" t="str" cm="1">
        <f t="array" ref="Z286">IF(Z285&lt;120, 12*jumpTime() +Z285, "")</f>
        <v/>
      </c>
      <c r="AA286" t="str" cm="1">
        <f t="array" ref="AA286">IF(AA285&lt;120, 12*jumpTime() +AA285, "")</f>
        <v/>
      </c>
      <c r="AB286" t="str" cm="1">
        <f t="array" ref="AB286">IF(AB285&lt;120, 12*jumpTime() +AB285, "")</f>
        <v/>
      </c>
      <c r="AC286" t="str" cm="1">
        <f t="array" ref="AC286">IF(AC285&lt;120, 12*jumpTime() +AC285, "")</f>
        <v/>
      </c>
      <c r="AD286" t="str" cm="1">
        <f t="array" ref="AD286">IF(AD285&lt;120, 12*jumpTime() +AD285, "")</f>
        <v/>
      </c>
      <c r="AE286" t="str" cm="1">
        <f t="array" ref="AE286">IF(AE285&lt;120, 12*jumpTime() +AE285, "")</f>
        <v/>
      </c>
      <c r="AF286" t="str" cm="1">
        <f t="array" ref="AF286">IF(AF285&lt;120, 12*jumpTime() +AF285, "")</f>
        <v/>
      </c>
      <c r="AG286" t="str" cm="1">
        <f t="array" ref="AG286">IF(AG285&lt;120, 12*jumpTime() +AG285, "")</f>
        <v/>
      </c>
      <c r="AH286" t="str" cm="1">
        <f t="array" ref="AH286">IF(AH285&lt;120, 12*jumpTime() +AH285, "")</f>
        <v/>
      </c>
      <c r="AI286" t="str" cm="1">
        <f t="array" ref="AI286">IF(AI285&lt;120, 12*jumpTime() +AI285, "")</f>
        <v/>
      </c>
      <c r="AJ286" t="str" cm="1">
        <f t="array" ref="AJ286">IF(AJ285&lt;120, 12*jumpTime() +AJ285, "")</f>
        <v/>
      </c>
      <c r="AK286" t="str" cm="1">
        <f t="array" ref="AK286">IF(AK285&lt;120, 12*jumpTime() +AK285, "")</f>
        <v/>
      </c>
      <c r="AL286" t="str" cm="1">
        <f t="array" ref="AL286">IF(AL285&lt;120, 12*jumpTime() +AL285, "")</f>
        <v/>
      </c>
      <c r="AM286" t="str" cm="1">
        <f t="array" ref="AM286">IF(AM285&lt;120, 12*jumpTime() +AM285, "")</f>
        <v/>
      </c>
      <c r="AN286" t="str" cm="1">
        <f t="array" ref="AN286">IF(AN285&lt;120, 12*jumpTime() +AN285, "")</f>
        <v/>
      </c>
      <c r="AO286" t="str" cm="1">
        <f t="array" ref="AO286">IF(AO285&lt;120, 12*jumpTime() +AO285, "")</f>
        <v/>
      </c>
      <c r="AP286" t="str" cm="1">
        <f t="array" ref="AP286">IF(AP285&lt;120, 12*jumpTime() +AP285, "")</f>
        <v/>
      </c>
      <c r="AQ286" t="str" cm="1">
        <f t="array" ref="AQ286">IF(AQ285&lt;120, 12*jumpTime() +AQ285, "")</f>
        <v/>
      </c>
      <c r="AR286" t="str" cm="1">
        <f t="array" ref="AR286">IF(AR285&lt;120, 12*jumpTime() +AR285, "")</f>
        <v/>
      </c>
      <c r="AS286" t="str" cm="1">
        <f t="array" ref="AS286">IF(AS285&lt;120, 12*jumpTime() +AS285, "")</f>
        <v/>
      </c>
      <c r="AT286" t="str" cm="1">
        <f t="array" ref="AT286">IF(AT285&lt;120, 12*jumpTime() +AT285, "")</f>
        <v/>
      </c>
      <c r="AU286" t="str" cm="1">
        <f t="array" ref="AU286">IF(AU285&lt;120, 12*jumpTime() +AU285, "")</f>
        <v/>
      </c>
      <c r="AV286" t="str" cm="1">
        <f t="array" ref="AV286">IF(AV285&lt;120, 12*jumpTime() +AV285, "")</f>
        <v/>
      </c>
      <c r="AW286" t="str" cm="1">
        <f t="array" ref="AW286">IF(AW285&lt;120, 12*jumpTime() +AW285, "")</f>
        <v/>
      </c>
      <c r="AX286" t="str" cm="1">
        <f t="array" ref="AX286">IF(AX285&lt;120, 12*jumpTime() +AX285, "")</f>
        <v/>
      </c>
      <c r="AY286" t="str" cm="1">
        <f t="array" ref="AY286">IF(AY285&lt;120, 12*jumpTime() +AY285, "")</f>
        <v/>
      </c>
      <c r="AZ286" t="str" cm="1">
        <f t="array" ref="AZ286">IF(AZ285&lt;120, 12*jumpTime() +AZ285, "")</f>
        <v/>
      </c>
      <c r="BA286" t="str" cm="1">
        <f t="array" ref="BA286">IF(BA285&lt;120, 12*jumpTime() +BA285, "")</f>
        <v/>
      </c>
      <c r="BB286" t="str" cm="1">
        <f t="array" ref="BB286">IF(BB285&lt;120, 12*jumpTime() +BB285, "")</f>
        <v/>
      </c>
      <c r="BC286" t="str" cm="1">
        <f t="array" ref="BC286">IF(BC285&lt;120, 12*jumpTime() +BC285, "")</f>
        <v/>
      </c>
      <c r="BD286" t="str" cm="1">
        <f t="array" ref="BD286">IF(BD285&lt;120, 12*jumpTime() +BD285, "")</f>
        <v/>
      </c>
      <c r="BE286" t="str" cm="1">
        <f t="array" ref="BE286">IF(BE285&lt;120, 12*jumpTime() +BE285, "")</f>
        <v/>
      </c>
      <c r="BF286" t="str" cm="1">
        <f t="array" ref="BF286">IF(BF285&lt;120, 12*jumpTime() +BF285, "")</f>
        <v/>
      </c>
      <c r="BG286" t="str" cm="1">
        <f t="array" ref="BG286">IF(BG285&lt;120, 12*jumpTime() +BG285, "")</f>
        <v/>
      </c>
      <c r="BH286" t="str" cm="1">
        <f t="array" ref="BH286">IF(BH285&lt;120, 12*jumpTime() +BH285, "")</f>
        <v/>
      </c>
      <c r="BI286" t="str" cm="1">
        <f t="array" ref="BI286">IF(BI285&lt;120, 12*jumpTime() +BI285, "")</f>
        <v/>
      </c>
      <c r="BJ286" t="str" cm="1">
        <f t="array" ref="BJ286">IF(BJ285&lt;120, 12*jumpTime() +BJ285, "")</f>
        <v/>
      </c>
      <c r="BK286" t="str" cm="1">
        <f t="array" ref="BK286">IF(BK285&lt;120, 12*jumpTime() +BK285, "")</f>
        <v/>
      </c>
      <c r="BL286" t="str" cm="1">
        <f t="array" ref="BL286">IF(BL285&lt;120, 12*jumpTime() +BL285, "")</f>
        <v/>
      </c>
      <c r="BM286" t="str" cm="1">
        <f t="array" ref="BM286">IF(BM285&lt;120, 12*jumpTime() +BM285, "")</f>
        <v/>
      </c>
      <c r="BN286" t="str" cm="1">
        <f t="array" ref="BN286">IF(BN285&lt;120, 12*jumpTime() +BN285, "")</f>
        <v/>
      </c>
      <c r="BO286" t="str" cm="1">
        <f t="array" ref="BO286">IF(BO285&lt;120, 12*jumpTime() +BO285, "")</f>
        <v/>
      </c>
      <c r="BP286" t="str" cm="1">
        <f t="array" ref="BP286">IF(BP285&lt;120, 12*jumpTime() +BP285, "")</f>
        <v/>
      </c>
      <c r="BQ286" t="str" cm="1">
        <f t="array" ref="BQ286">IF(BQ285&lt;120, 12*jumpTime() +BQ285, "")</f>
        <v/>
      </c>
      <c r="BR286" t="str" cm="1">
        <f t="array" ref="BR286">IF(BR285&lt;120, 12*jumpTime() +BR285, "")</f>
        <v/>
      </c>
      <c r="BS286" t="str" cm="1">
        <f t="array" ref="BS286">IF(BS285&lt;120, 12*jumpTime() +BS285, "")</f>
        <v/>
      </c>
      <c r="BT286" t="str" cm="1">
        <f t="array" ref="BT286">IF(BT285&lt;120, 12*jumpTime() +BT285, "")</f>
        <v/>
      </c>
      <c r="BU286" t="str" cm="1">
        <f t="array" ref="BU286">IF(BU285&lt;120, 12*jumpTime() +BU285, "")</f>
        <v/>
      </c>
      <c r="BV286" t="str" cm="1">
        <f t="array" ref="BV286">IF(BV285&lt;120, 12*jumpTime() +BV285, "")</f>
        <v/>
      </c>
      <c r="BW286" t="str" cm="1">
        <f t="array" ref="BW286">IF(BW285&lt;120, 12*jumpTime() +BW285, "")</f>
        <v/>
      </c>
      <c r="BX286" t="str" cm="1">
        <f t="array" ref="BX286">IF(BX285&lt;120, 12*jumpTime() +BX285, "")</f>
        <v/>
      </c>
      <c r="BY286" t="str" cm="1">
        <f t="array" ref="BY286">IF(BY285&lt;120, 12*jumpTime() +BY285, "")</f>
        <v/>
      </c>
      <c r="BZ286" t="str" cm="1">
        <f t="array" ref="BZ286">IF(BZ285&lt;120, 12*jumpTime() +BZ285, "")</f>
        <v/>
      </c>
      <c r="CA286" t="str" cm="1">
        <f t="array" ref="CA286">IF(CA285&lt;120, 12*jumpTime() +CA285, "")</f>
        <v/>
      </c>
      <c r="CB286" t="str" cm="1">
        <f t="array" ref="CB286">IF(CB285&lt;120, 12*jumpTime() +CB285, "")</f>
        <v/>
      </c>
      <c r="CC286" t="str" cm="1">
        <f t="array" ref="CC286">IF(CC285&lt;120, 12*jumpTime() +CC285, "")</f>
        <v/>
      </c>
      <c r="CD286" t="str" cm="1">
        <f t="array" ref="CD286">IF(CD285&lt;120, 12*jumpTime() +CD285, "")</f>
        <v/>
      </c>
      <c r="CE286" t="str" cm="1">
        <f t="array" ref="CE286">IF(CE285&lt;120, 12*jumpTime() +CE285, "")</f>
        <v/>
      </c>
      <c r="CF286" t="str" cm="1">
        <f t="array" ref="CF286">IF(CF285&lt;120, 12*jumpTime() +CF285, "")</f>
        <v/>
      </c>
      <c r="CG286" t="str" cm="1">
        <f t="array" ref="CG286">IF(CG285&lt;120, 12*jumpTime() +CG285, "")</f>
        <v/>
      </c>
      <c r="CH286" t="str" cm="1">
        <f t="array" ref="CH286">IF(CH285&lt;120, 12*jumpTime() +CH285, "")</f>
        <v/>
      </c>
      <c r="CI286" t="str" cm="1">
        <f t="array" ref="CI286">IF(CI285&lt;120, 12*jumpTime() +CI285, "")</f>
        <v/>
      </c>
      <c r="CJ286" t="str" cm="1">
        <f t="array" ref="CJ286">IF(CJ285&lt;120, 12*jumpTime() +CJ285, "")</f>
        <v/>
      </c>
      <c r="CK286" t="str" cm="1">
        <f t="array" ref="CK286">IF(CK285&lt;120, 12*jumpTime() +CK285, "")</f>
        <v/>
      </c>
      <c r="CL286" t="str" cm="1">
        <f t="array" ref="CL286">IF(CL285&lt;120, 12*jumpTime() +CL285, "")</f>
        <v/>
      </c>
      <c r="CM286" t="str" cm="1">
        <f t="array" ref="CM286">IF(CM285&lt;120, 12*jumpTime() +CM285, "")</f>
        <v/>
      </c>
      <c r="CN286" t="str" cm="1">
        <f t="array" ref="CN286">IF(CN285&lt;120, 12*jumpTime() +CN285, "")</f>
        <v/>
      </c>
      <c r="CO286" t="str" cm="1">
        <f t="array" ref="CO286">IF(CO285&lt;120, 12*jumpTime() +CO285, "")</f>
        <v/>
      </c>
      <c r="CP286" t="str" cm="1">
        <f t="array" ref="CP286">IF(CP285&lt;120, 12*jumpTime() +CP285, "")</f>
        <v/>
      </c>
      <c r="CQ286" t="str" cm="1">
        <f t="array" ref="CQ286">IF(CQ285&lt;120, 12*jumpTime() +CQ285, "")</f>
        <v/>
      </c>
      <c r="CR286" t="str" cm="1">
        <f t="array" ref="CR286">IF(CR285&lt;120, 12*jumpTime() +CR285, "")</f>
        <v/>
      </c>
      <c r="CS286" t="str" cm="1">
        <f t="array" ref="CS286">IF(CS285&lt;120, 12*jumpTime() +CS285, "")</f>
        <v/>
      </c>
      <c r="CT286" t="str" cm="1">
        <f t="array" ref="CT286">IF(CT285&lt;120, 12*jumpTime() +CT285, "")</f>
        <v/>
      </c>
      <c r="CU286" t="str" cm="1">
        <f t="array" ref="CU286">IF(CU285&lt;120, 12*jumpTime() +CU285, "")</f>
        <v/>
      </c>
      <c r="CV286" t="str" cm="1">
        <f t="array" ref="CV286">IF(CV285&lt;120, 12*jumpTime() +CV285, "")</f>
        <v/>
      </c>
      <c r="CW286" t="str" cm="1">
        <f t="array" ref="CW286">IF(CW285&lt;120, 12*jumpTime() +CW285, "")</f>
        <v/>
      </c>
      <c r="CX286" t="str" cm="1">
        <f t="array" ref="CX286">IF(CX285&lt;120, 12*jumpTime() +CX285, "")</f>
        <v/>
      </c>
      <c r="CY286" t="str" cm="1">
        <f t="array" ref="CY286">IF(CY285&lt;120, 12*jumpTime() +CY285, "")</f>
        <v/>
      </c>
      <c r="CZ286" t="str" cm="1">
        <f t="array" ref="CZ286">IF(CZ285&lt;120, 12*jumpTime() +CZ285, "")</f>
        <v/>
      </c>
    </row>
  </sheetData>
  <phoneticPr fontId="4" type="noConversion"/>
  <pageMargins left="0.7" right="0.7" top="0.75" bottom="0.75" header="0.3" footer="0.3"/>
  <drawing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213F5-E9CB-4452-BFA8-E14D01C00509}">
  <dimension ref="C3:CY211"/>
  <sheetViews>
    <sheetView topLeftCell="C1" zoomScale="115" zoomScaleNormal="115" workbookViewId="0">
      <selection activeCell="T43" sqref="T43"/>
    </sheetView>
  </sheetViews>
  <sheetFormatPr defaultRowHeight="15" x14ac:dyDescent="0.25"/>
  <cols>
    <col min="2" max="2" width="13.28515625" bestFit="1" customWidth="1"/>
    <col min="3" max="3" width="32" customWidth="1"/>
    <col min="4" max="5" width="13.140625" bestFit="1" customWidth="1"/>
    <col min="6" max="6" width="10.42578125" bestFit="1" customWidth="1"/>
    <col min="7" max="7" width="20.7109375" bestFit="1" customWidth="1"/>
    <col min="8" max="9" width="10.42578125" bestFit="1" customWidth="1"/>
    <col min="10" max="10" width="26.7109375" bestFit="1" customWidth="1"/>
    <col min="11" max="11" width="16.28515625" bestFit="1" customWidth="1"/>
    <col min="12" max="12" width="10.5703125" bestFit="1" customWidth="1"/>
    <col min="13" max="13" width="8.85546875" bestFit="1" customWidth="1"/>
    <col min="14" max="14" width="11.28515625" bestFit="1" customWidth="1"/>
    <col min="15" max="15" width="10.42578125" bestFit="1" customWidth="1"/>
    <col min="16" max="16" width="29.7109375" bestFit="1" customWidth="1"/>
    <col min="17" max="18" width="13.140625" bestFit="1" customWidth="1"/>
    <col min="19" max="103" width="10.42578125" bestFit="1" customWidth="1"/>
  </cols>
  <sheetData>
    <row r="3" spans="3:103" x14ac:dyDescent="0.25">
      <c r="C3" s="16" t="s">
        <v>776</v>
      </c>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row>
    <row r="4" spans="3:103" x14ac:dyDescent="0.2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row>
    <row r="5" spans="3:103" x14ac:dyDescent="0.25">
      <c r="C5" t="s">
        <v>471</v>
      </c>
      <c r="D5" t="s">
        <v>676</v>
      </c>
      <c r="E5" t="s">
        <v>677</v>
      </c>
      <c r="F5" t="s">
        <v>678</v>
      </c>
      <c r="G5" t="s">
        <v>679</v>
      </c>
      <c r="H5" t="s">
        <v>680</v>
      </c>
      <c r="I5" t="s">
        <v>681</v>
      </c>
      <c r="J5" t="s">
        <v>682</v>
      </c>
      <c r="K5" t="s">
        <v>683</v>
      </c>
      <c r="L5" t="s">
        <v>684</v>
      </c>
      <c r="M5" t="s">
        <v>685</v>
      </c>
      <c r="N5" t="s">
        <v>686</v>
      </c>
      <c r="O5" t="s">
        <v>687</v>
      </c>
      <c r="P5" t="s">
        <v>688</v>
      </c>
      <c r="Q5" t="s">
        <v>689</v>
      </c>
      <c r="R5" t="s">
        <v>690</v>
      </c>
      <c r="S5" t="s">
        <v>691</v>
      </c>
      <c r="T5" t="s">
        <v>692</v>
      </c>
      <c r="U5" t="s">
        <v>693</v>
      </c>
      <c r="V5" t="s">
        <v>694</v>
      </c>
      <c r="W5" t="s">
        <v>695</v>
      </c>
      <c r="X5" t="s">
        <v>696</v>
      </c>
      <c r="Y5" t="s">
        <v>697</v>
      </c>
      <c r="Z5" t="s">
        <v>698</v>
      </c>
      <c r="AA5" t="s">
        <v>699</v>
      </c>
      <c r="AB5" t="s">
        <v>700</v>
      </c>
      <c r="AC5" t="s">
        <v>701</v>
      </c>
      <c r="AD5" t="s">
        <v>702</v>
      </c>
      <c r="AE5" t="s">
        <v>703</v>
      </c>
      <c r="AF5" t="s">
        <v>704</v>
      </c>
      <c r="AG5" t="s">
        <v>705</v>
      </c>
      <c r="AH5" t="s">
        <v>706</v>
      </c>
      <c r="AI5" t="s">
        <v>707</v>
      </c>
      <c r="AJ5" t="s">
        <v>708</v>
      </c>
      <c r="AK5" t="s">
        <v>709</v>
      </c>
      <c r="AL5" t="s">
        <v>710</v>
      </c>
      <c r="AM5" t="s">
        <v>711</v>
      </c>
      <c r="AN5" t="s">
        <v>712</v>
      </c>
      <c r="AO5" t="s">
        <v>713</v>
      </c>
      <c r="AP5" t="s">
        <v>714</v>
      </c>
      <c r="AQ5" t="s">
        <v>715</v>
      </c>
      <c r="AR5" t="s">
        <v>716</v>
      </c>
      <c r="AS5" t="s">
        <v>717</v>
      </c>
      <c r="AT5" t="s">
        <v>718</v>
      </c>
      <c r="AU5" t="s">
        <v>719</v>
      </c>
      <c r="AV5" t="s">
        <v>720</v>
      </c>
      <c r="AW5" t="s">
        <v>721</v>
      </c>
      <c r="AX5" t="s">
        <v>722</v>
      </c>
      <c r="AY5" t="s">
        <v>723</v>
      </c>
      <c r="AZ5" t="s">
        <v>724</v>
      </c>
      <c r="BA5" t="s">
        <v>725</v>
      </c>
      <c r="BB5" t="s">
        <v>726</v>
      </c>
      <c r="BC5" t="s">
        <v>727</v>
      </c>
      <c r="BD5" t="s">
        <v>728</v>
      </c>
      <c r="BE5" t="s">
        <v>729</v>
      </c>
      <c r="BF5" t="s">
        <v>730</v>
      </c>
      <c r="BG5" t="s">
        <v>731</v>
      </c>
      <c r="BH5" t="s">
        <v>732</v>
      </c>
      <c r="BI5" t="s">
        <v>733</v>
      </c>
      <c r="BJ5" t="s">
        <v>734</v>
      </c>
      <c r="BK5" t="s">
        <v>735</v>
      </c>
      <c r="BL5" t="s">
        <v>736</v>
      </c>
      <c r="BM5" t="s">
        <v>737</v>
      </c>
      <c r="BN5" t="s">
        <v>738</v>
      </c>
      <c r="BO5" t="s">
        <v>739</v>
      </c>
      <c r="BP5" t="s">
        <v>740</v>
      </c>
      <c r="BQ5" t="s">
        <v>741</v>
      </c>
      <c r="BR5" t="s">
        <v>742</v>
      </c>
      <c r="BS5" t="s">
        <v>743</v>
      </c>
      <c r="BT5" t="s">
        <v>744</v>
      </c>
      <c r="BU5" t="s">
        <v>745</v>
      </c>
      <c r="BV5" t="s">
        <v>746</v>
      </c>
      <c r="BW5" t="s">
        <v>747</v>
      </c>
      <c r="BX5" t="s">
        <v>748</v>
      </c>
      <c r="BY5" t="s">
        <v>749</v>
      </c>
      <c r="BZ5" t="s">
        <v>750</v>
      </c>
      <c r="CA5" t="s">
        <v>751</v>
      </c>
      <c r="CB5" t="s">
        <v>752</v>
      </c>
      <c r="CC5" t="s">
        <v>753</v>
      </c>
      <c r="CD5" t="s">
        <v>754</v>
      </c>
      <c r="CE5" t="s">
        <v>755</v>
      </c>
      <c r="CF5" t="s">
        <v>756</v>
      </c>
      <c r="CG5" t="s">
        <v>757</v>
      </c>
      <c r="CH5" t="s">
        <v>758</v>
      </c>
      <c r="CI5" t="s">
        <v>759</v>
      </c>
      <c r="CJ5" t="s">
        <v>760</v>
      </c>
      <c r="CK5" t="s">
        <v>761</v>
      </c>
      <c r="CL5" t="s">
        <v>762</v>
      </c>
      <c r="CM5" t="s">
        <v>763</v>
      </c>
      <c r="CN5" t="s">
        <v>764</v>
      </c>
      <c r="CO5" t="s">
        <v>765</v>
      </c>
      <c r="CP5" t="s">
        <v>766</v>
      </c>
      <c r="CQ5" t="s">
        <v>767</v>
      </c>
      <c r="CR5" t="s">
        <v>768</v>
      </c>
      <c r="CS5" t="s">
        <v>769</v>
      </c>
      <c r="CT5" t="s">
        <v>770</v>
      </c>
      <c r="CU5" t="s">
        <v>771</v>
      </c>
      <c r="CV5" t="s">
        <v>772</v>
      </c>
      <c r="CW5" t="s">
        <v>773</v>
      </c>
      <c r="CX5" t="s">
        <v>774</v>
      </c>
      <c r="CY5" t="s">
        <v>775</v>
      </c>
    </row>
    <row r="6" spans="3:103" x14ac:dyDescent="0.25">
      <c r="C6" t="s">
        <v>671</v>
      </c>
      <c r="D6" s="4" cm="1">
        <f t="array" aca="1" ref="D6" ca="1">Table12[Sim 1]</f>
        <v>275277.22903370962</v>
      </c>
      <c r="E6" s="4" cm="1">
        <f t="array" aca="1" ref="E6" ca="1">Table12[Sim 2]</f>
        <v>278222.73894147557</v>
      </c>
      <c r="F6" s="4" cm="1">
        <f t="array" aca="1" ref="F6" ca="1">Table12[Sim 3]</f>
        <v>277682.58000947064</v>
      </c>
      <c r="G6" s="4" cm="1">
        <f t="array" aca="1" ref="G6" ca="1">Table12[Sim 4]</f>
        <v>331594.41911578411</v>
      </c>
      <c r="H6" s="4" cm="1">
        <f t="array" aca="1" ref="H6" ca="1">Table12[Sim 5]</f>
        <v>773704.22478167189</v>
      </c>
      <c r="I6" s="4" cm="1">
        <f t="array" aca="1" ref="I6" ca="1">Table12[Sim 6]</f>
        <v>194685.12315638491</v>
      </c>
      <c r="J6" s="4" cm="1">
        <f t="array" aca="1" ref="J6" ca="1">Table12[Sim 7]</f>
        <v>256216.89682671067</v>
      </c>
      <c r="K6" s="4" cm="1">
        <f t="array" aca="1" ref="K6" ca="1">Table12[Sim 8]</f>
        <v>279234.2290714148</v>
      </c>
      <c r="L6" s="4" cm="1">
        <f t="array" aca="1" ref="L6" ca="1">Table12[Sim 9]</f>
        <v>313148.84747844702</v>
      </c>
      <c r="M6" s="4" cm="1">
        <f t="array" aca="1" ref="M6" ca="1">Table12[Sim 10]</f>
        <v>223429.21442404602</v>
      </c>
      <c r="N6" s="4" cm="1">
        <f t="array" aca="1" ref="N6" ca="1">Table12[Sim 11]</f>
        <v>283632.04072361934</v>
      </c>
      <c r="O6" s="4" cm="1">
        <f t="array" aca="1" ref="O6" ca="1">Table12[Sim 12]</f>
        <v>490246.27278545534</v>
      </c>
      <c r="P6" s="4" cm="1">
        <f t="array" aca="1" ref="P6" ca="1">Table12[Sim 13]</f>
        <v>283675.70369127172</v>
      </c>
      <c r="Q6" s="4" cm="1">
        <f t="array" aca="1" ref="Q6" ca="1">Table12[Sim 14]</f>
        <v>355067.99998024665</v>
      </c>
      <c r="R6" s="4" cm="1">
        <f t="array" aca="1" ref="R6" ca="1">Table12[Sim 15]</f>
        <v>334479.79841392627</v>
      </c>
      <c r="S6" s="4" cm="1">
        <f t="array" aca="1" ref="S6" ca="1">Table12[Sim 16]</f>
        <v>270350.4564316094</v>
      </c>
      <c r="T6" s="4" cm="1">
        <f t="array" aca="1" ref="T6" ca="1">Table12[Sim 17]</f>
        <v>228233.59257855357</v>
      </c>
      <c r="U6" s="4" cm="1">
        <f t="array" aca="1" ref="U6" ca="1">Table12[Sim 18]</f>
        <v>330036.70275235403</v>
      </c>
      <c r="V6" s="4" cm="1">
        <f t="array" aca="1" ref="V6" ca="1">Table12[Sim 19]</f>
        <v>263301.09368075512</v>
      </c>
      <c r="W6" s="4" cm="1">
        <f t="array" aca="1" ref="W6" ca="1">Table12[Sim 20]</f>
        <v>520115.43962432293</v>
      </c>
      <c r="X6" s="4" cm="1">
        <f t="array" aca="1" ref="X6" ca="1">Table12[Sim 21]</f>
        <v>458764.88942410774</v>
      </c>
      <c r="Y6" s="4" cm="1">
        <f t="array" aca="1" ref="Y6" ca="1">Table12[Sim 22]</f>
        <v>226300.03140935898</v>
      </c>
      <c r="Z6" s="4" cm="1">
        <f t="array" aca="1" ref="Z6" ca="1">Table12[Sim 23]</f>
        <v>284567.37409616658</v>
      </c>
      <c r="AA6" s="4" cm="1">
        <f t="array" aca="1" ref="AA6" ca="1">Table12[Sim 24]</f>
        <v>281037.4144758177</v>
      </c>
      <c r="AB6" s="4" cm="1">
        <f t="array" aca="1" ref="AB6" ca="1">Table12[Sim 25]</f>
        <v>286009.04881132022</v>
      </c>
      <c r="AC6" s="4" cm="1">
        <f t="array" aca="1" ref="AC6" ca="1">Table12[Sim 26]</f>
        <v>198929.27832264296</v>
      </c>
      <c r="AD6" s="4" cm="1">
        <f t="array" aca="1" ref="AD6" ca="1">Table12[Sim 27]</f>
        <v>300686.66244710248</v>
      </c>
      <c r="AE6" s="4" cm="1">
        <f t="array" aca="1" ref="AE6" ca="1">Table12[Sim 28]</f>
        <v>409314.95739839273</v>
      </c>
      <c r="AF6" s="4" cm="1">
        <f t="array" aca="1" ref="AF6" ca="1">Table12[Sim 29]</f>
        <v>290420.18314671697</v>
      </c>
      <c r="AG6" s="4" cm="1">
        <f t="array" aca="1" ref="AG6" ca="1">Table12[Sim 30]</f>
        <v>384659.93966624711</v>
      </c>
      <c r="AH6" s="4" cm="1">
        <f t="array" aca="1" ref="AH6" ca="1">Table12[Sim 31]</f>
        <v>459793.57070809661</v>
      </c>
      <c r="AI6" s="4" cm="1">
        <f t="array" aca="1" ref="AI6" ca="1">Table12[Sim 32]</f>
        <v>267087.77960797993</v>
      </c>
      <c r="AJ6" s="4" cm="1">
        <f t="array" aca="1" ref="AJ6" ca="1">Table12[Sim 33]</f>
        <v>288358.20464348467</v>
      </c>
      <c r="AK6" s="4" cm="1">
        <f t="array" aca="1" ref="AK6" ca="1">Table12[Sim 34]</f>
        <v>300242.52248038468</v>
      </c>
      <c r="AL6" s="4" cm="1">
        <f t="array" aca="1" ref="AL6" ca="1">Table12[Sim 35]</f>
        <v>260698.79512167044</v>
      </c>
      <c r="AM6" s="4" cm="1">
        <f t="array" aca="1" ref="AM6" ca="1">Table12[Sim 36]</f>
        <v>339429.19764843717</v>
      </c>
      <c r="AN6" s="4" cm="1">
        <f t="array" aca="1" ref="AN6" ca="1">Table12[Sim 37]</f>
        <v>390516.07421260176</v>
      </c>
      <c r="AO6" s="4" cm="1">
        <f t="array" aca="1" ref="AO6" ca="1">Table12[Sim 38]</f>
        <v>259032.11357547241</v>
      </c>
      <c r="AP6" s="4" cm="1">
        <f t="array" aca="1" ref="AP6" ca="1">Table12[Sim 39]</f>
        <v>221485.68877898215</v>
      </c>
      <c r="AQ6" s="4" cm="1">
        <f t="array" aca="1" ref="AQ6" ca="1">Table12[Sim 40]</f>
        <v>336601.33042789495</v>
      </c>
      <c r="AR6" s="4" cm="1">
        <f t="array" aca="1" ref="AR6" ca="1">Table12[Sim 41]</f>
        <v>292095.41821342206</v>
      </c>
      <c r="AS6" s="4" cm="1">
        <f t="array" aca="1" ref="AS6" ca="1">Table12[Sim 42]</f>
        <v>309238.04706185934</v>
      </c>
      <c r="AT6" s="4" cm="1">
        <f t="array" aca="1" ref="AT6" ca="1">Table12[Sim 43]</f>
        <v>396455.36099937651</v>
      </c>
      <c r="AU6" s="4" cm="1">
        <f t="array" aca="1" ref="AU6" ca="1">Table12[Sim 44]</f>
        <v>327630.09140066593</v>
      </c>
      <c r="AV6" s="4" cm="1">
        <f t="array" aca="1" ref="AV6" ca="1">Table12[Sim 45]</f>
        <v>313798.6635150045</v>
      </c>
      <c r="AW6" s="4" cm="1">
        <f t="array" aca="1" ref="AW6" ca="1">Table12[Sim 46]</f>
        <v>357030.74515185889</v>
      </c>
      <c r="AX6" s="4" cm="1">
        <f t="array" aca="1" ref="AX6" ca="1">Table12[Sim 47]</f>
        <v>382841.87312062387</v>
      </c>
      <c r="AY6" s="4" cm="1">
        <f t="array" aca="1" ref="AY6" ca="1">Table12[Sim 48]</f>
        <v>318558.76031750126</v>
      </c>
      <c r="AZ6" s="4" cm="1">
        <f t="array" aca="1" ref="AZ6" ca="1">Table12[Sim 49]</f>
        <v>276994.7613959373</v>
      </c>
      <c r="BA6" s="4" cm="1">
        <f t="array" aca="1" ref="BA6" ca="1">Table12[Sim 50]</f>
        <v>233895.00479621411</v>
      </c>
      <c r="BB6" s="4" cm="1">
        <f t="array" aca="1" ref="BB6" ca="1">Table12[Sim 51]</f>
        <v>355174.39001631085</v>
      </c>
      <c r="BC6" s="4" cm="1">
        <f t="array" aca="1" ref="BC6" ca="1">Table12[Sim 52]</f>
        <v>442170.59444480122</v>
      </c>
      <c r="BD6" s="4" cm="1">
        <f t="array" aca="1" ref="BD6" ca="1">Table12[Sim 53]</f>
        <v>501897.26830937061</v>
      </c>
      <c r="BE6" s="4" cm="1">
        <f t="array" aca="1" ref="BE6" ca="1">Table12[Sim 54]</f>
        <v>285030.90735590039</v>
      </c>
      <c r="BF6" s="4" cm="1">
        <f t="array" aca="1" ref="BF6" ca="1">Table12[Sim 55]</f>
        <v>313444.79312838218</v>
      </c>
      <c r="BG6" s="4" cm="1">
        <f t="array" aca="1" ref="BG6" ca="1">Table12[Sim 56]</f>
        <v>347973.70057961013</v>
      </c>
      <c r="BH6" s="4" cm="1">
        <f t="array" aca="1" ref="BH6" ca="1">Table12[Sim 57]</f>
        <v>254341.39755902812</v>
      </c>
      <c r="BI6" s="4" cm="1">
        <f t="array" aca="1" ref="BI6" ca="1">Table12[Sim 58]</f>
        <v>306750.81875120185</v>
      </c>
      <c r="BJ6" s="4" cm="1">
        <f t="array" aca="1" ref="BJ6" ca="1">Table12[Sim 59]</f>
        <v>318260.62010768667</v>
      </c>
      <c r="BK6" s="4" cm="1">
        <f t="array" aca="1" ref="BK6" ca="1">Table12[Sim 60]</f>
        <v>270230.25952834252</v>
      </c>
      <c r="BL6" s="4" cm="1">
        <f t="array" aca="1" ref="BL6" ca="1">Table12[Sim 61]</f>
        <v>391451.842645147</v>
      </c>
      <c r="BM6" s="4" cm="1">
        <f t="array" aca="1" ref="BM6" ca="1">Table12[Sim 62]</f>
        <v>289896.53128856968</v>
      </c>
      <c r="BN6" s="4" cm="1">
        <f t="array" aca="1" ref="BN6" ca="1">Table12[Sim 63]</f>
        <v>302511.15381326707</v>
      </c>
      <c r="BO6" s="4" cm="1">
        <f t="array" aca="1" ref="BO6" ca="1">Table12[Sim 64]</f>
        <v>297098.69565600803</v>
      </c>
      <c r="BP6" s="4" cm="1">
        <f t="array" aca="1" ref="BP6" ca="1">Table12[Sim 65]</f>
        <v>231215.47312722652</v>
      </c>
      <c r="BQ6" s="4" cm="1">
        <f t="array" aca="1" ref="BQ6" ca="1">Table12[Sim 66]</f>
        <v>290862.38654177904</v>
      </c>
      <c r="BR6" s="4" cm="1">
        <f t="array" aca="1" ref="BR6" ca="1">Table12[Sim 67]</f>
        <v>290171.99621621682</v>
      </c>
      <c r="BS6" s="4" cm="1">
        <f t="array" aca="1" ref="BS6" ca="1">Table12[Sim 68]</f>
        <v>407648.6359354686</v>
      </c>
      <c r="BT6" s="4" cm="1">
        <f t="array" aca="1" ref="BT6" ca="1">Table12[Sim 69]</f>
        <v>309852.49697792286</v>
      </c>
      <c r="BU6" s="4" cm="1">
        <f t="array" aca="1" ref="BU6" ca="1">Table12[Sim 70]</f>
        <v>229111.71958896189</v>
      </c>
      <c r="BV6" s="4" cm="1">
        <f t="array" aca="1" ref="BV6" ca="1">Table12[Sim 71]</f>
        <v>295230.60517786746</v>
      </c>
      <c r="BW6" s="4" cm="1">
        <f t="array" aca="1" ref="BW6" ca="1">Table12[Sim 72]</f>
        <v>248757.9601077465</v>
      </c>
      <c r="BX6" s="4" cm="1">
        <f t="array" aca="1" ref="BX6" ca="1">Table12[Sim 73]</f>
        <v>379334.02872638812</v>
      </c>
      <c r="BY6" s="4" cm="1">
        <f t="array" aca="1" ref="BY6" ca="1">Table12[Sim 74]</f>
        <v>351850.63824479526</v>
      </c>
      <c r="BZ6" s="4" cm="1">
        <f t="array" aca="1" ref="BZ6" ca="1">Table12[Sim 75]</f>
        <v>308861.17261480779</v>
      </c>
      <c r="CA6" s="4" cm="1">
        <f t="array" aca="1" ref="CA6" ca="1">Table12[Sim 76]</f>
        <v>346562.37678994914</v>
      </c>
      <c r="CB6" s="4" cm="1">
        <f t="array" aca="1" ref="CB6" ca="1">Table12[Sim 77]</f>
        <v>318667.53877283959</v>
      </c>
      <c r="CC6" s="4" cm="1">
        <f t="array" aca="1" ref="CC6" ca="1">Table12[Sim 78]</f>
        <v>355304.01215656591</v>
      </c>
      <c r="CD6" s="4" cm="1">
        <f t="array" aca="1" ref="CD6" ca="1">Table12[Sim 79]</f>
        <v>309570.28099572979</v>
      </c>
      <c r="CE6" s="4" cm="1">
        <f t="array" aca="1" ref="CE6" ca="1">Table12[Sim 80]</f>
        <v>221741.74723197598</v>
      </c>
      <c r="CF6" s="4" cm="1">
        <f t="array" aca="1" ref="CF6" ca="1">Table12[Sim 81]</f>
        <v>336747.45964773285</v>
      </c>
      <c r="CG6" s="4" cm="1">
        <f t="array" aca="1" ref="CG6" ca="1">Table12[Sim 82]</f>
        <v>278973.03088950389</v>
      </c>
      <c r="CH6" s="4" cm="1">
        <f t="array" aca="1" ref="CH6" ca="1">Table12[Sim 83]</f>
        <v>373422.49668028706</v>
      </c>
      <c r="CI6" s="4" cm="1">
        <f t="array" aca="1" ref="CI6" ca="1">Table12[Sim 84]</f>
        <v>221352.78751329938</v>
      </c>
      <c r="CJ6" s="4" cm="1">
        <f t="array" aca="1" ref="CJ6" ca="1">Table12[Sim 85]</f>
        <v>287556.44345181296</v>
      </c>
      <c r="CK6" s="4" cm="1">
        <f t="array" aca="1" ref="CK6" ca="1">Table12[Sim 86]</f>
        <v>305326.45264469949</v>
      </c>
      <c r="CL6" s="4" cm="1">
        <f t="array" aca="1" ref="CL6" ca="1">Table12[Sim 87]</f>
        <v>252925.6438147708</v>
      </c>
      <c r="CM6" s="4" cm="1">
        <f t="array" aca="1" ref="CM6" ca="1">Table12[Sim 88]</f>
        <v>293337.03453571524</v>
      </c>
      <c r="CN6" s="4" cm="1">
        <f t="array" aca="1" ref="CN6" ca="1">Table12[Sim 89]</f>
        <v>293325.43256008736</v>
      </c>
      <c r="CO6" s="4" cm="1">
        <f t="array" aca="1" ref="CO6" ca="1">Table12[Sim 90]</f>
        <v>303293.93820921099</v>
      </c>
      <c r="CP6" s="4" cm="1">
        <f t="array" aca="1" ref="CP6" ca="1">Table12[Sim 91]</f>
        <v>352880.13508717821</v>
      </c>
      <c r="CQ6" s="4" cm="1">
        <f t="array" aca="1" ref="CQ6" ca="1">Table12[Sim 92]</f>
        <v>414777.56019404973</v>
      </c>
      <c r="CR6" s="4" cm="1">
        <f t="array" aca="1" ref="CR6" ca="1">Table12[Sim 93]</f>
        <v>348444.91047523211</v>
      </c>
      <c r="CS6" s="4" cm="1">
        <f t="array" aca="1" ref="CS6" ca="1">Table12[Sim 94]</f>
        <v>245363.97417415856</v>
      </c>
      <c r="CT6" s="4" cm="1">
        <f t="array" aca="1" ref="CT6" ca="1">Table12[Sim 95]</f>
        <v>232590.69515567287</v>
      </c>
      <c r="CU6" s="4" cm="1">
        <f t="array" aca="1" ref="CU6" ca="1">Table12[Sim 96]</f>
        <v>311752.72697620792</v>
      </c>
      <c r="CV6" s="4" cm="1">
        <f t="array" aca="1" ref="CV6" ca="1">Table12[Sim 97]</f>
        <v>373421.38502965483</v>
      </c>
      <c r="CW6" s="4" cm="1">
        <f t="array" aca="1" ref="CW6" ca="1">Table12[Sim 98]</f>
        <v>222574.49898809975</v>
      </c>
      <c r="CX6" s="4" cm="1">
        <f t="array" aca="1" ref="CX6" ca="1">Table12[Sim 99]</f>
        <v>257336.04628095427</v>
      </c>
      <c r="CY6" s="4" cm="1">
        <f t="array" aca="1" ref="CY6" ca="1">Table12[Sim 100]</f>
        <v>323626.89126521954</v>
      </c>
    </row>
    <row r="7" spans="3:103" x14ac:dyDescent="0.25">
      <c r="C7" t="s">
        <v>672</v>
      </c>
      <c r="D7" s="4">
        <f>'Task 6 Option 3'!E122</f>
        <v>299556.01471325668</v>
      </c>
      <c r="E7" s="4">
        <f>'Task 6 Option 3'!F122</f>
        <v>351013.69825223857</v>
      </c>
      <c r="F7" s="4">
        <f>'Task 6 Option 3'!G122</f>
        <v>405415.04978271417</v>
      </c>
      <c r="G7" s="4">
        <f>'Task 6 Option 3'!H122</f>
        <v>241975.35009260269</v>
      </c>
      <c r="H7" s="4">
        <f>'Task 6 Option 3'!I122</f>
        <v>371195.51812753954</v>
      </c>
      <c r="I7" s="4">
        <f>'Task 6 Option 3'!J122</f>
        <v>299303.89347750752</v>
      </c>
      <c r="J7" s="4">
        <f>'Task 6 Option 3'!K122</f>
        <v>268067.75421003636</v>
      </c>
      <c r="K7" s="4">
        <f>'Task 6 Option 3'!L122</f>
        <v>329574.68045631907</v>
      </c>
      <c r="L7" s="4">
        <f>'Task 6 Option 3'!M122</f>
        <v>317565.6514112858</v>
      </c>
      <c r="M7" s="4">
        <f>'Task 6 Option 3'!N122</f>
        <v>399909.48384993977</v>
      </c>
      <c r="N7" s="4">
        <f>'Task 6 Option 3'!O122</f>
        <v>332161.48523839796</v>
      </c>
      <c r="O7" s="4">
        <f>'Task 6 Option 3'!P122</f>
        <v>409988.3290125319</v>
      </c>
      <c r="P7" s="4">
        <f>'Task 6 Option 3'!Q122</f>
        <v>345300.12169805402</v>
      </c>
      <c r="Q7" s="4">
        <f>'Task 6 Option 3'!R122</f>
        <v>351124.90267034591</v>
      </c>
      <c r="R7" s="4">
        <f>'Task 6 Option 3'!S122</f>
        <v>321093.45107551449</v>
      </c>
      <c r="S7" s="4">
        <f>'Task 6 Option 3'!T122</f>
        <v>301920.49712168315</v>
      </c>
      <c r="T7" s="4">
        <f>'Task 6 Option 3'!U122</f>
        <v>341943.03957087256</v>
      </c>
      <c r="U7" s="4">
        <f>'Task 6 Option 3'!V122</f>
        <v>348286.8297132256</v>
      </c>
      <c r="V7" s="4">
        <f>'Task 6 Option 3'!W122</f>
        <v>290540.13796194078</v>
      </c>
      <c r="W7" s="4">
        <f>'Task 6 Option 3'!X122</f>
        <v>277584.34823408211</v>
      </c>
      <c r="X7" s="4">
        <f>'Task 6 Option 3'!Y122</f>
        <v>250895.26762235782</v>
      </c>
      <c r="Y7" s="4">
        <f>'Task 6 Option 3'!Z122</f>
        <v>349912.78416980128</v>
      </c>
      <c r="Z7" s="4">
        <f>'Task 6 Option 3'!AA122</f>
        <v>336565.86044074304</v>
      </c>
      <c r="AA7" s="4">
        <f>'Task 6 Option 3'!AB122</f>
        <v>352241.94670000562</v>
      </c>
      <c r="AB7" s="4">
        <f>'Task 6 Option 3'!AC122</f>
        <v>427740.20699687785</v>
      </c>
      <c r="AC7" s="4">
        <f>'Task 6 Option 3'!AD122</f>
        <v>308035.45281638001</v>
      </c>
      <c r="AD7" s="4">
        <f>'Task 6 Option 3'!AE122</f>
        <v>325486.34566536674</v>
      </c>
      <c r="AE7" s="4">
        <f>'Task 6 Option 3'!AF122</f>
        <v>402911.10639221792</v>
      </c>
      <c r="AF7" s="4">
        <f>'Task 6 Option 3'!AG122</f>
        <v>373356.6058505695</v>
      </c>
      <c r="AG7" s="4">
        <f>'Task 6 Option 3'!AH122</f>
        <v>382268.64727968763</v>
      </c>
      <c r="AH7" s="4">
        <f>'Task 6 Option 3'!AI122</f>
        <v>378212.16530854121</v>
      </c>
      <c r="AI7" s="4">
        <f>'Task 6 Option 3'!AJ122</f>
        <v>301513.54376489803</v>
      </c>
      <c r="AJ7" s="4">
        <f>'Task 6 Option 3'!AK122</f>
        <v>362283.79383040586</v>
      </c>
      <c r="AK7" s="4">
        <f>'Task 6 Option 3'!AL122</f>
        <v>375282.17482664302</v>
      </c>
      <c r="AL7" s="4">
        <f>'Task 6 Option 3'!AM122</f>
        <v>430944.95986729552</v>
      </c>
      <c r="AM7" s="4">
        <f>'Task 6 Option 3'!AN122</f>
        <v>399865.21223754383</v>
      </c>
      <c r="AN7" s="4">
        <f>'Task 6 Option 3'!AO122</f>
        <v>279874.72191794874</v>
      </c>
      <c r="AO7" s="4">
        <f>'Task 6 Option 3'!AP122</f>
        <v>260170.54751602994</v>
      </c>
      <c r="AP7" s="4">
        <f>'Task 6 Option 3'!AQ122</f>
        <v>306158.82797981484</v>
      </c>
      <c r="AQ7" s="4">
        <f>'Task 6 Option 3'!AR122</f>
        <v>327657.49893214571</v>
      </c>
      <c r="AR7" s="4">
        <f>'Task 6 Option 3'!AS122</f>
        <v>461721.20788159186</v>
      </c>
      <c r="AS7" s="4">
        <f>'Task 6 Option 3'!AT122</f>
        <v>429720.62296778598</v>
      </c>
      <c r="AT7" s="4">
        <f>'Task 6 Option 3'!AU122</f>
        <v>323867.51773541811</v>
      </c>
      <c r="AU7" s="4">
        <f>'Task 6 Option 3'!AV122</f>
        <v>361842.64253875002</v>
      </c>
      <c r="AV7" s="4">
        <f>'Task 6 Option 3'!AW122</f>
        <v>290910.717303315</v>
      </c>
      <c r="AW7" s="4">
        <f>'Task 6 Option 3'!AX122</f>
        <v>397001.31374205969</v>
      </c>
      <c r="AX7" s="4">
        <f>'Task 6 Option 3'!AY122</f>
        <v>333908.18856318778</v>
      </c>
      <c r="AY7" s="4">
        <f>'Task 6 Option 3'!AZ122</f>
        <v>369989.14648845955</v>
      </c>
      <c r="AZ7" s="4">
        <f>'Task 6 Option 3'!BA122</f>
        <v>374941.98213812866</v>
      </c>
      <c r="BA7" s="4">
        <f>'Task 6 Option 3'!BB122</f>
        <v>362364.6346983746</v>
      </c>
      <c r="BB7" s="4">
        <f>'Task 6 Option 3'!BC122</f>
        <v>413425.93563568767</v>
      </c>
      <c r="BC7" s="4">
        <f>'Task 6 Option 3'!BD122</f>
        <v>418462.2247700789</v>
      </c>
      <c r="BD7" s="4">
        <f>'Task 6 Option 3'!BE122</f>
        <v>334671.78693668824</v>
      </c>
      <c r="BE7" s="4">
        <f>'Task 6 Option 3'!BF122</f>
        <v>367093.61990742176</v>
      </c>
      <c r="BF7" s="4">
        <f>'Task 6 Option 3'!BG122</f>
        <v>402944.20952314523</v>
      </c>
      <c r="BG7" s="4">
        <f>'Task 6 Option 3'!BH122</f>
        <v>342885.12332053634</v>
      </c>
      <c r="BH7" s="4">
        <f>'Task 6 Option 3'!BI122</f>
        <v>363394.44887326495</v>
      </c>
      <c r="BI7" s="4">
        <f>'Task 6 Option 3'!BJ122</f>
        <v>367205.09991543635</v>
      </c>
      <c r="BJ7" s="4">
        <f>'Task 6 Option 3'!BK122</f>
        <v>356262.73510749306</v>
      </c>
      <c r="BK7" s="4">
        <f>'Task 6 Option 3'!BL122</f>
        <v>384291.83784019871</v>
      </c>
      <c r="BL7" s="4">
        <f>'Task 6 Option 3'!BM122</f>
        <v>378779.64064550528</v>
      </c>
      <c r="BM7" s="4">
        <f>'Task 6 Option 3'!BN122</f>
        <v>379944.51688574132</v>
      </c>
      <c r="BN7" s="4">
        <f>'Task 6 Option 3'!BO122</f>
        <v>321359.05833305616</v>
      </c>
      <c r="BO7" s="4">
        <f>'Task 6 Option 3'!BP122</f>
        <v>371927.08126614767</v>
      </c>
      <c r="BP7" s="4">
        <f>'Task 6 Option 3'!BQ122</f>
        <v>437262.43313755706</v>
      </c>
      <c r="BQ7" s="4">
        <f>'Task 6 Option 3'!BR122</f>
        <v>330491.56789790827</v>
      </c>
      <c r="BR7" s="4">
        <f>'Task 6 Option 3'!BS122</f>
        <v>378147.86888393806</v>
      </c>
      <c r="BS7" s="4">
        <f>'Task 6 Option 3'!BT122</f>
        <v>293874.71201142442</v>
      </c>
      <c r="BT7" s="4">
        <f>'Task 6 Option 3'!BU122</f>
        <v>321446.66683632182</v>
      </c>
      <c r="BU7" s="4">
        <f>'Task 6 Option 3'!BV122</f>
        <v>360464.28916425124</v>
      </c>
      <c r="BV7" s="4">
        <f>'Task 6 Option 3'!BW122</f>
        <v>348762.09857069119</v>
      </c>
      <c r="BW7" s="4">
        <f>'Task 6 Option 3'!BX122</f>
        <v>322701.5671006476</v>
      </c>
      <c r="BX7" s="4">
        <f>'Task 6 Option 3'!BY122</f>
        <v>384573.61872353358</v>
      </c>
      <c r="BY7" s="4">
        <f>'Task 6 Option 3'!BZ122</f>
        <v>295962.55895231559</v>
      </c>
      <c r="BZ7" s="4">
        <f>'Task 6 Option 3'!CA122</f>
        <v>346323.43523495318</v>
      </c>
      <c r="CA7" s="4">
        <f>'Task 6 Option 3'!CB122</f>
        <v>265409.81802021147</v>
      </c>
      <c r="CB7" s="4">
        <f>'Task 6 Option 3'!CC122</f>
        <v>345163.70164974045</v>
      </c>
      <c r="CC7" s="4">
        <f>'Task 6 Option 3'!CD122</f>
        <v>335880.01065443381</v>
      </c>
      <c r="CD7" s="4">
        <f>'Task 6 Option 3'!CE122</f>
        <v>316230.27252004831</v>
      </c>
      <c r="CE7" s="4">
        <f>'Task 6 Option 3'!CF122</f>
        <v>394008.99784929259</v>
      </c>
      <c r="CF7" s="4">
        <f>'Task 6 Option 3'!CG122</f>
        <v>337444.43221843889</v>
      </c>
      <c r="CG7" s="4">
        <f>'Task 6 Option 3'!CH122</f>
        <v>373223.69624097255</v>
      </c>
      <c r="CH7" s="4">
        <f>'Task 6 Option 3'!CI122</f>
        <v>405163.68086430564</v>
      </c>
      <c r="CI7" s="4">
        <f>'Task 6 Option 3'!CJ122</f>
        <v>384731.37108256307</v>
      </c>
      <c r="CJ7" s="4">
        <f>'Task 6 Option 3'!CK122</f>
        <v>348728.62868321646</v>
      </c>
      <c r="CK7" s="4">
        <f>'Task 6 Option 3'!CL122</f>
        <v>264555.99272475223</v>
      </c>
      <c r="CL7" s="4">
        <f>'Task 6 Option 3'!CM122</f>
        <v>328960.34306415054</v>
      </c>
      <c r="CM7" s="4">
        <f>'Task 6 Option 3'!CN122</f>
        <v>462556.62788368406</v>
      </c>
      <c r="CN7" s="4">
        <f>'Task 6 Option 3'!CO122</f>
        <v>263370.50114047597</v>
      </c>
      <c r="CO7" s="4">
        <f>'Task 6 Option 3'!CP122</f>
        <v>374194.52171537129</v>
      </c>
      <c r="CP7" s="4">
        <f>'Task 6 Option 3'!CQ122</f>
        <v>324445.53417919303</v>
      </c>
      <c r="CQ7" s="4">
        <f>'Task 6 Option 3'!CR122</f>
        <v>306053.04947792494</v>
      </c>
      <c r="CR7" s="4">
        <f>'Task 6 Option 3'!CS122</f>
        <v>335652.32502275729</v>
      </c>
      <c r="CS7" s="4">
        <f>'Task 6 Option 3'!CT122</f>
        <v>324200.76085347869</v>
      </c>
      <c r="CT7" s="4">
        <f>'Task 6 Option 3'!CU122</f>
        <v>325824.15660340851</v>
      </c>
      <c r="CU7" s="4">
        <f>'Task 6 Option 3'!CV122</f>
        <v>406723.83686743892</v>
      </c>
      <c r="CV7" s="4">
        <f>'Task 6 Option 3'!CW122</f>
        <v>331198.07846076007</v>
      </c>
      <c r="CW7" s="4">
        <f>'Task 6 Option 3'!CX122</f>
        <v>321422.93376800331</v>
      </c>
      <c r="CX7" s="4">
        <f>'Task 6 Option 3'!CY122</f>
        <v>476017.90870736045</v>
      </c>
      <c r="CY7" s="4">
        <f>'Task 6 Option 3'!CZ122</f>
        <v>349340.33359544905</v>
      </c>
    </row>
    <row r="9" spans="3:103" x14ac:dyDescent="0.25">
      <c r="C9" s="2" t="s">
        <v>777</v>
      </c>
      <c r="G9" s="2" t="s">
        <v>789</v>
      </c>
      <c r="P9" s="27" t="s">
        <v>790</v>
      </c>
    </row>
    <row r="10" spans="3:103" x14ac:dyDescent="0.25">
      <c r="G10" t="s">
        <v>778</v>
      </c>
      <c r="H10" t="s">
        <v>673</v>
      </c>
      <c r="J10" s="25" t="s">
        <v>779</v>
      </c>
      <c r="K10" s="25" t="s">
        <v>788</v>
      </c>
      <c r="P10" t="s">
        <v>791</v>
      </c>
      <c r="Q10" t="s">
        <v>671</v>
      </c>
      <c r="R10" t="s">
        <v>672</v>
      </c>
    </row>
    <row r="11" spans="3:103" x14ac:dyDescent="0.25">
      <c r="C11" t="str">
        <f t="array" ref="C11:E111">TRANSPOSE(C5:CY7)</f>
        <v>Simulation</v>
      </c>
      <c r="D11" t="str">
        <v>Option 2</v>
      </c>
      <c r="E11" t="str">
        <v>Option 3</v>
      </c>
      <c r="G11" s="26">
        <f>'Task 6 Option 1'!E122</f>
        <v>299629.65268492425</v>
      </c>
      <c r="H11" t="s">
        <v>670</v>
      </c>
      <c r="J11" s="25" t="s">
        <v>674</v>
      </c>
      <c r="K11" t="s">
        <v>670</v>
      </c>
      <c r="L11" t="s">
        <v>671</v>
      </c>
      <c r="M11" t="s">
        <v>672</v>
      </c>
      <c r="N11" t="s">
        <v>675</v>
      </c>
      <c r="P11" t="s">
        <v>794</v>
      </c>
      <c r="Q11" s="4">
        <f ca="1">AVERAGE(D6:CY6)</f>
        <v>316148.13971839973</v>
      </c>
      <c r="R11" s="4">
        <f>AVERAGE(D7:CY7)</f>
        <v>349643.2553016381</v>
      </c>
    </row>
    <row r="12" spans="3:103" x14ac:dyDescent="0.25">
      <c r="C12" t="str">
        <v>AV 1</v>
      </c>
      <c r="D12">
        <f ca="1"/>
        <v>275277.22903370962</v>
      </c>
      <c r="E12">
        <v>299556.01471325668</v>
      </c>
      <c r="G12" s="26">
        <f t="shared" ref="G12:G43" ca="1" si="0">D12</f>
        <v>275277.22903370962</v>
      </c>
      <c r="H12" t="s">
        <v>671</v>
      </c>
      <c r="J12" s="28" t="s">
        <v>780</v>
      </c>
      <c r="L12">
        <v>2</v>
      </c>
      <c r="N12">
        <v>2</v>
      </c>
      <c r="P12" t="s">
        <v>795</v>
      </c>
      <c r="Q12">
        <f ca="1">_xlfn.STDEV.S(D6:CY6)</f>
        <v>79848.157276943326</v>
      </c>
      <c r="R12">
        <f>_xlfn.STDEV.S(D7:CY7)</f>
        <v>47951.736042789336</v>
      </c>
    </row>
    <row r="13" spans="3:103" x14ac:dyDescent="0.25">
      <c r="C13" t="str">
        <v>AV 2</v>
      </c>
      <c r="D13">
        <f ca="1"/>
        <v>278222.73894147557</v>
      </c>
      <c r="E13">
        <v>351013.69825223857</v>
      </c>
      <c r="G13" s="26">
        <f t="shared" ca="1" si="0"/>
        <v>278222.73894147557</v>
      </c>
      <c r="H13" t="s">
        <v>671</v>
      </c>
      <c r="J13" s="28" t="s">
        <v>781</v>
      </c>
      <c r="L13">
        <v>12</v>
      </c>
      <c r="M13">
        <v>1</v>
      </c>
      <c r="N13">
        <v>13</v>
      </c>
      <c r="P13" t="s">
        <v>796</v>
      </c>
      <c r="Q13" s="4">
        <f ca="1">MAX(D6:CY6)</f>
        <v>773704.22478167189</v>
      </c>
      <c r="R13" s="4">
        <f>MAX(D7:CY7)</f>
        <v>476017.90870736045</v>
      </c>
    </row>
    <row r="14" spans="3:103" x14ac:dyDescent="0.25">
      <c r="C14" t="str">
        <v>AV 3</v>
      </c>
      <c r="D14">
        <f ca="1"/>
        <v>277682.58000947064</v>
      </c>
      <c r="E14">
        <v>405415.04978271417</v>
      </c>
      <c r="G14" s="26">
        <f t="shared" ca="1" si="0"/>
        <v>277682.58000947064</v>
      </c>
      <c r="H14" t="s">
        <v>671</v>
      </c>
      <c r="J14" s="28" t="s">
        <v>782</v>
      </c>
      <c r="K14">
        <v>1</v>
      </c>
      <c r="L14">
        <v>35</v>
      </c>
      <c r="M14">
        <v>14</v>
      </c>
      <c r="N14">
        <v>50</v>
      </c>
      <c r="P14" t="s">
        <v>797</v>
      </c>
      <c r="Q14">
        <f ca="1">MIN(C6:CY6)</f>
        <v>194685.12315638491</v>
      </c>
      <c r="R14" s="4">
        <f>MIN(D7:CY7)</f>
        <v>241975.35009260269</v>
      </c>
    </row>
    <row r="15" spans="3:103" x14ac:dyDescent="0.25">
      <c r="C15" t="str">
        <v>AV 4</v>
      </c>
      <c r="D15">
        <f ca="1"/>
        <v>331594.41911578411</v>
      </c>
      <c r="E15">
        <v>241975.35009260269</v>
      </c>
      <c r="G15" s="26">
        <f t="shared" ca="1" si="0"/>
        <v>331594.41911578411</v>
      </c>
      <c r="H15" t="s">
        <v>671</v>
      </c>
      <c r="J15" s="28" t="s">
        <v>783</v>
      </c>
      <c r="L15">
        <v>25</v>
      </c>
      <c r="M15">
        <v>39</v>
      </c>
      <c r="N15">
        <v>64</v>
      </c>
      <c r="P15" t="s">
        <v>798</v>
      </c>
      <c r="Q15" s="4">
        <f ca="1">Q13-Q14</f>
        <v>579019.10162528697</v>
      </c>
      <c r="R15" s="4">
        <f>R13-R14</f>
        <v>234042.55861475776</v>
      </c>
    </row>
    <row r="16" spans="3:103" x14ac:dyDescent="0.25">
      <c r="C16" t="str">
        <v>AV 5</v>
      </c>
      <c r="D16">
        <f ca="1"/>
        <v>773704.22478167189</v>
      </c>
      <c r="E16">
        <v>371195.51812753954</v>
      </c>
      <c r="G16" s="26">
        <f t="shared" ca="1" si="0"/>
        <v>773704.22478167189</v>
      </c>
      <c r="H16" t="s">
        <v>671</v>
      </c>
      <c r="J16" s="28" t="s">
        <v>784</v>
      </c>
      <c r="L16">
        <v>17</v>
      </c>
      <c r="M16">
        <v>31</v>
      </c>
      <c r="N16">
        <v>48</v>
      </c>
      <c r="P16" t="s">
        <v>792</v>
      </c>
      <c r="Q16">
        <f ca="1">QUARTILE(D6:CY6, 1)</f>
        <v>274045.53588318458</v>
      </c>
      <c r="R16">
        <f>QUARTILE(D7:CY7, 1)</f>
        <v>321440.73356924218</v>
      </c>
    </row>
    <row r="17" spans="3:18" x14ac:dyDescent="0.25">
      <c r="C17" t="str">
        <v>AV 6</v>
      </c>
      <c r="D17">
        <f ca="1"/>
        <v>194685.12315638491</v>
      </c>
      <c r="E17">
        <v>299303.89347750752</v>
      </c>
      <c r="G17" s="26">
        <f t="shared" ca="1" si="0"/>
        <v>194685.12315638491</v>
      </c>
      <c r="H17" t="s">
        <v>671</v>
      </c>
      <c r="J17" s="28" t="s">
        <v>785</v>
      </c>
      <c r="L17">
        <v>5</v>
      </c>
      <c r="M17">
        <v>12</v>
      </c>
      <c r="N17">
        <v>17</v>
      </c>
      <c r="P17" t="s">
        <v>800</v>
      </c>
      <c r="Q17">
        <f ca="1">QUARTILE(D6:CY6,2)</f>
        <v>301598.90813018475</v>
      </c>
      <c r="R17">
        <f>QUARTILE(D7:CY7, 2)</f>
        <v>348507.729198221</v>
      </c>
    </row>
    <row r="18" spans="3:18" x14ac:dyDescent="0.25">
      <c r="C18" t="str">
        <v>AV 7</v>
      </c>
      <c r="D18">
        <f ca="1"/>
        <v>256216.89682671067</v>
      </c>
      <c r="E18">
        <v>268067.75421003636</v>
      </c>
      <c r="G18" s="26">
        <f t="shared" ca="1" si="0"/>
        <v>256216.89682671067</v>
      </c>
      <c r="H18" t="s">
        <v>671</v>
      </c>
      <c r="J18" s="28" t="s">
        <v>786</v>
      </c>
      <c r="L18">
        <v>3</v>
      </c>
      <c r="M18">
        <v>3</v>
      </c>
      <c r="N18">
        <v>6</v>
      </c>
      <c r="P18" t="s">
        <v>793</v>
      </c>
      <c r="Q18">
        <f ca="1">QUARTILE(D6:CY6,3)</f>
        <v>348091.50305351563</v>
      </c>
      <c r="R18">
        <f>QUARTILE(D7:CY7, 3)</f>
        <v>378354.03414278221</v>
      </c>
    </row>
    <row r="19" spans="3:18" x14ac:dyDescent="0.25">
      <c r="C19" t="str">
        <v>AV 8</v>
      </c>
      <c r="D19">
        <f ca="1"/>
        <v>279234.2290714148</v>
      </c>
      <c r="E19">
        <v>329574.68045631907</v>
      </c>
      <c r="G19" s="26">
        <f t="shared" ca="1" si="0"/>
        <v>279234.2290714148</v>
      </c>
      <c r="H19" t="s">
        <v>671</v>
      </c>
      <c r="J19" s="28" t="s">
        <v>787</v>
      </c>
      <c r="L19">
        <v>1</v>
      </c>
      <c r="N19">
        <v>1</v>
      </c>
      <c r="P19" t="s">
        <v>799</v>
      </c>
      <c r="Q19">
        <f ca="1">Q18-Q16</f>
        <v>74045.967170331045</v>
      </c>
      <c r="R19">
        <f>R18-R16</f>
        <v>56913.300573540037</v>
      </c>
    </row>
    <row r="20" spans="3:18" x14ac:dyDescent="0.25">
      <c r="C20" t="str">
        <v>AV 9</v>
      </c>
      <c r="D20">
        <f ca="1"/>
        <v>313148.84747844702</v>
      </c>
      <c r="E20">
        <v>317565.6514112858</v>
      </c>
      <c r="G20" s="26">
        <f t="shared" ca="1" si="0"/>
        <v>313148.84747844702</v>
      </c>
      <c r="H20" t="s">
        <v>671</v>
      </c>
      <c r="J20" s="28" t="s">
        <v>675</v>
      </c>
      <c r="K20">
        <v>1</v>
      </c>
      <c r="L20">
        <v>100</v>
      </c>
      <c r="M20">
        <v>100</v>
      </c>
      <c r="N20">
        <v>201</v>
      </c>
    </row>
    <row r="21" spans="3:18" x14ac:dyDescent="0.25">
      <c r="C21" t="str">
        <v>AV 10</v>
      </c>
      <c r="D21">
        <f ca="1"/>
        <v>223429.21442404602</v>
      </c>
      <c r="E21">
        <v>399909.48384993977</v>
      </c>
      <c r="G21" s="26">
        <f t="shared" ca="1" si="0"/>
        <v>223429.21442404602</v>
      </c>
      <c r="H21" t="s">
        <v>671</v>
      </c>
    </row>
    <row r="22" spans="3:18" x14ac:dyDescent="0.25">
      <c r="C22" t="str">
        <v>AV 11</v>
      </c>
      <c r="D22">
        <f ca="1"/>
        <v>283632.04072361934</v>
      </c>
      <c r="E22">
        <v>332161.48523839796</v>
      </c>
      <c r="G22" s="26">
        <f t="shared" ca="1" si="0"/>
        <v>283632.04072361934</v>
      </c>
      <c r="H22" t="s">
        <v>671</v>
      </c>
    </row>
    <row r="23" spans="3:18" x14ac:dyDescent="0.25">
      <c r="C23" t="str">
        <v>AV 12</v>
      </c>
      <c r="D23">
        <f ca="1"/>
        <v>490246.27278545534</v>
      </c>
      <c r="E23">
        <v>409988.3290125319</v>
      </c>
      <c r="G23" s="26">
        <f t="shared" ca="1" si="0"/>
        <v>490246.27278545534</v>
      </c>
      <c r="H23" t="s">
        <v>671</v>
      </c>
    </row>
    <row r="24" spans="3:18" x14ac:dyDescent="0.25">
      <c r="C24" t="str">
        <v>AV 13</v>
      </c>
      <c r="D24">
        <f ca="1"/>
        <v>283675.70369127172</v>
      </c>
      <c r="E24">
        <v>345300.12169805402</v>
      </c>
      <c r="G24" s="26">
        <f t="shared" ca="1" si="0"/>
        <v>283675.70369127172</v>
      </c>
      <c r="H24" t="s">
        <v>671</v>
      </c>
    </row>
    <row r="25" spans="3:18" x14ac:dyDescent="0.25">
      <c r="C25" t="str">
        <v>AV 14</v>
      </c>
      <c r="D25">
        <f ca="1"/>
        <v>355067.99998024665</v>
      </c>
      <c r="E25">
        <v>351124.90267034591</v>
      </c>
      <c r="G25" s="26">
        <f t="shared" ca="1" si="0"/>
        <v>355067.99998024665</v>
      </c>
      <c r="H25" t="s">
        <v>671</v>
      </c>
    </row>
    <row r="26" spans="3:18" x14ac:dyDescent="0.25">
      <c r="C26" t="str">
        <v>AV 15</v>
      </c>
      <c r="D26">
        <f ca="1"/>
        <v>334479.79841392627</v>
      </c>
      <c r="E26">
        <v>321093.45107551449</v>
      </c>
      <c r="G26" s="26">
        <f t="shared" ca="1" si="0"/>
        <v>334479.79841392627</v>
      </c>
      <c r="H26" t="s">
        <v>671</v>
      </c>
    </row>
    <row r="27" spans="3:18" x14ac:dyDescent="0.25">
      <c r="C27" t="str">
        <v>AV 16</v>
      </c>
      <c r="D27">
        <f ca="1"/>
        <v>270350.4564316094</v>
      </c>
      <c r="E27">
        <v>301920.49712168315</v>
      </c>
      <c r="G27" s="26">
        <f t="shared" ca="1" si="0"/>
        <v>270350.4564316094</v>
      </c>
      <c r="H27" t="s">
        <v>671</v>
      </c>
    </row>
    <row r="28" spans="3:18" x14ac:dyDescent="0.25">
      <c r="C28" t="str">
        <v>AV 17</v>
      </c>
      <c r="D28">
        <f ca="1"/>
        <v>228233.59257855357</v>
      </c>
      <c r="E28">
        <v>341943.03957087256</v>
      </c>
      <c r="G28" s="26">
        <f t="shared" ca="1" si="0"/>
        <v>228233.59257855357</v>
      </c>
      <c r="H28" t="s">
        <v>671</v>
      </c>
    </row>
    <row r="29" spans="3:18" x14ac:dyDescent="0.25">
      <c r="C29" t="str">
        <v>AV 18</v>
      </c>
      <c r="D29">
        <f ca="1"/>
        <v>330036.70275235403</v>
      </c>
      <c r="E29">
        <v>348286.8297132256</v>
      </c>
      <c r="G29" s="26">
        <f t="shared" ca="1" si="0"/>
        <v>330036.70275235403</v>
      </c>
      <c r="H29" t="s">
        <v>671</v>
      </c>
    </row>
    <row r="30" spans="3:18" x14ac:dyDescent="0.25">
      <c r="C30" t="str">
        <v>AV 19</v>
      </c>
      <c r="D30">
        <f ca="1"/>
        <v>263301.09368075512</v>
      </c>
      <c r="E30">
        <v>290540.13796194078</v>
      </c>
      <c r="G30" s="26">
        <f t="shared" ca="1" si="0"/>
        <v>263301.09368075512</v>
      </c>
      <c r="H30" t="s">
        <v>671</v>
      </c>
    </row>
    <row r="31" spans="3:18" x14ac:dyDescent="0.25">
      <c r="C31" t="str">
        <v>AV 20</v>
      </c>
      <c r="D31">
        <f ca="1"/>
        <v>520115.43962432293</v>
      </c>
      <c r="E31">
        <v>277584.34823408211</v>
      </c>
      <c r="G31" s="26">
        <f t="shared" ca="1" si="0"/>
        <v>520115.43962432293</v>
      </c>
      <c r="H31" t="s">
        <v>671</v>
      </c>
    </row>
    <row r="32" spans="3:18" x14ac:dyDescent="0.25">
      <c r="C32" t="str">
        <v>AV 21</v>
      </c>
      <c r="D32">
        <f ca="1"/>
        <v>458764.88942410774</v>
      </c>
      <c r="E32">
        <v>250895.26762235782</v>
      </c>
      <c r="G32" s="26">
        <f t="shared" ca="1" si="0"/>
        <v>458764.88942410774</v>
      </c>
      <c r="H32" t="s">
        <v>671</v>
      </c>
    </row>
    <row r="33" spans="3:8" x14ac:dyDescent="0.25">
      <c r="C33" t="str">
        <v>AV 22</v>
      </c>
      <c r="D33">
        <f ca="1"/>
        <v>226300.03140935898</v>
      </c>
      <c r="E33">
        <v>349912.78416980128</v>
      </c>
      <c r="G33" s="26">
        <f t="shared" ca="1" si="0"/>
        <v>226300.03140935898</v>
      </c>
      <c r="H33" t="s">
        <v>671</v>
      </c>
    </row>
    <row r="34" spans="3:8" x14ac:dyDescent="0.25">
      <c r="C34" t="str">
        <v>AV 23</v>
      </c>
      <c r="D34">
        <f ca="1"/>
        <v>284567.37409616658</v>
      </c>
      <c r="E34">
        <v>336565.86044074304</v>
      </c>
      <c r="G34" s="26">
        <f t="shared" ca="1" si="0"/>
        <v>284567.37409616658</v>
      </c>
      <c r="H34" t="s">
        <v>671</v>
      </c>
    </row>
    <row r="35" spans="3:8" x14ac:dyDescent="0.25">
      <c r="C35" t="str">
        <v>AV 24</v>
      </c>
      <c r="D35">
        <f ca="1"/>
        <v>281037.4144758177</v>
      </c>
      <c r="E35">
        <v>352241.94670000562</v>
      </c>
      <c r="G35" s="26">
        <f t="shared" ca="1" si="0"/>
        <v>281037.4144758177</v>
      </c>
      <c r="H35" t="s">
        <v>671</v>
      </c>
    </row>
    <row r="36" spans="3:8" x14ac:dyDescent="0.25">
      <c r="C36" t="str">
        <v>AV 25</v>
      </c>
      <c r="D36">
        <f ca="1"/>
        <v>286009.04881132022</v>
      </c>
      <c r="E36">
        <v>427740.20699687785</v>
      </c>
      <c r="G36" s="26">
        <f t="shared" ca="1" si="0"/>
        <v>286009.04881132022</v>
      </c>
      <c r="H36" t="s">
        <v>671</v>
      </c>
    </row>
    <row r="37" spans="3:8" x14ac:dyDescent="0.25">
      <c r="C37" t="str">
        <v>AV 26</v>
      </c>
      <c r="D37">
        <f ca="1"/>
        <v>198929.27832264296</v>
      </c>
      <c r="E37">
        <v>308035.45281638001</v>
      </c>
      <c r="G37" s="26">
        <f t="shared" ca="1" si="0"/>
        <v>198929.27832264296</v>
      </c>
      <c r="H37" t="s">
        <v>671</v>
      </c>
    </row>
    <row r="38" spans="3:8" x14ac:dyDescent="0.25">
      <c r="C38" t="str">
        <v>AV 27</v>
      </c>
      <c r="D38">
        <f ca="1"/>
        <v>300686.66244710248</v>
      </c>
      <c r="E38">
        <v>325486.34566536674</v>
      </c>
      <c r="G38" s="26">
        <f t="shared" ca="1" si="0"/>
        <v>300686.66244710248</v>
      </c>
      <c r="H38" t="s">
        <v>671</v>
      </c>
    </row>
    <row r="39" spans="3:8" x14ac:dyDescent="0.25">
      <c r="C39" t="str">
        <v>AV 28</v>
      </c>
      <c r="D39">
        <f ca="1"/>
        <v>409314.95739839273</v>
      </c>
      <c r="E39">
        <v>402911.10639221792</v>
      </c>
      <c r="G39" s="26">
        <f t="shared" ca="1" si="0"/>
        <v>409314.95739839273</v>
      </c>
      <c r="H39" t="s">
        <v>671</v>
      </c>
    </row>
    <row r="40" spans="3:8" x14ac:dyDescent="0.25">
      <c r="C40" t="str">
        <v>AV 29</v>
      </c>
      <c r="D40">
        <f ca="1"/>
        <v>290420.18314671697</v>
      </c>
      <c r="E40">
        <v>373356.6058505695</v>
      </c>
      <c r="G40" s="26">
        <f t="shared" ca="1" si="0"/>
        <v>290420.18314671697</v>
      </c>
      <c r="H40" t="s">
        <v>671</v>
      </c>
    </row>
    <row r="41" spans="3:8" x14ac:dyDescent="0.25">
      <c r="C41" t="str">
        <v>AV 30</v>
      </c>
      <c r="D41">
        <f ca="1"/>
        <v>384659.93966624711</v>
      </c>
      <c r="E41">
        <v>382268.64727968763</v>
      </c>
      <c r="G41" s="26">
        <f t="shared" ca="1" si="0"/>
        <v>384659.93966624711</v>
      </c>
      <c r="H41" t="s">
        <v>671</v>
      </c>
    </row>
    <row r="42" spans="3:8" x14ac:dyDescent="0.25">
      <c r="C42" t="str">
        <v>AV 31</v>
      </c>
      <c r="D42">
        <f ca="1"/>
        <v>459793.57070809661</v>
      </c>
      <c r="E42">
        <v>378212.16530854121</v>
      </c>
      <c r="G42" s="26">
        <f t="shared" ca="1" si="0"/>
        <v>459793.57070809661</v>
      </c>
      <c r="H42" t="s">
        <v>671</v>
      </c>
    </row>
    <row r="43" spans="3:8" x14ac:dyDescent="0.25">
      <c r="C43" t="str">
        <v>AV 32</v>
      </c>
      <c r="D43">
        <f ca="1"/>
        <v>267087.77960797993</v>
      </c>
      <c r="E43">
        <v>301513.54376489803</v>
      </c>
      <c r="G43" s="26">
        <f t="shared" ca="1" si="0"/>
        <v>267087.77960797993</v>
      </c>
      <c r="H43" t="s">
        <v>671</v>
      </c>
    </row>
    <row r="44" spans="3:8" x14ac:dyDescent="0.25">
      <c r="C44" t="str">
        <v>AV 33</v>
      </c>
      <c r="D44">
        <f ca="1"/>
        <v>288358.20464348467</v>
      </c>
      <c r="E44">
        <v>362283.79383040586</v>
      </c>
      <c r="G44" s="26">
        <f t="shared" ref="G44:G75" ca="1" si="1">D44</f>
        <v>288358.20464348467</v>
      </c>
      <c r="H44" t="s">
        <v>671</v>
      </c>
    </row>
    <row r="45" spans="3:8" x14ac:dyDescent="0.25">
      <c r="C45" t="str">
        <v>AV 34</v>
      </c>
      <c r="D45">
        <f ca="1"/>
        <v>300242.52248038468</v>
      </c>
      <c r="E45">
        <v>375282.17482664302</v>
      </c>
      <c r="G45" s="26">
        <f t="shared" ca="1" si="1"/>
        <v>300242.52248038468</v>
      </c>
      <c r="H45" t="s">
        <v>671</v>
      </c>
    </row>
    <row r="46" spans="3:8" x14ac:dyDescent="0.25">
      <c r="C46" t="str">
        <v>AV 35</v>
      </c>
      <c r="D46">
        <f ca="1"/>
        <v>260698.79512167044</v>
      </c>
      <c r="E46">
        <v>430944.95986729552</v>
      </c>
      <c r="G46" s="26">
        <f t="shared" ca="1" si="1"/>
        <v>260698.79512167044</v>
      </c>
      <c r="H46" t="s">
        <v>671</v>
      </c>
    </row>
    <row r="47" spans="3:8" x14ac:dyDescent="0.25">
      <c r="C47" t="str">
        <v>AV 36</v>
      </c>
      <c r="D47">
        <f ca="1"/>
        <v>339429.19764843717</v>
      </c>
      <c r="E47">
        <v>399865.21223754383</v>
      </c>
      <c r="G47" s="26">
        <f t="shared" ca="1" si="1"/>
        <v>339429.19764843717</v>
      </c>
      <c r="H47" t="s">
        <v>671</v>
      </c>
    </row>
    <row r="48" spans="3:8" x14ac:dyDescent="0.25">
      <c r="C48" t="str">
        <v>AV 37</v>
      </c>
      <c r="D48">
        <f ca="1"/>
        <v>390516.07421260176</v>
      </c>
      <c r="E48">
        <v>279874.72191794874</v>
      </c>
      <c r="G48" s="26">
        <f t="shared" ca="1" si="1"/>
        <v>390516.07421260176</v>
      </c>
      <c r="H48" t="s">
        <v>671</v>
      </c>
    </row>
    <row r="49" spans="3:8" x14ac:dyDescent="0.25">
      <c r="C49" t="str">
        <v>AV 38</v>
      </c>
      <c r="D49">
        <f ca="1"/>
        <v>259032.11357547241</v>
      </c>
      <c r="E49">
        <v>260170.54751602994</v>
      </c>
      <c r="G49" s="26">
        <f t="shared" ca="1" si="1"/>
        <v>259032.11357547241</v>
      </c>
      <c r="H49" t="s">
        <v>671</v>
      </c>
    </row>
    <row r="50" spans="3:8" x14ac:dyDescent="0.25">
      <c r="C50" t="str">
        <v>AV 39</v>
      </c>
      <c r="D50">
        <f ca="1"/>
        <v>221485.68877898215</v>
      </c>
      <c r="E50">
        <v>306158.82797981484</v>
      </c>
      <c r="G50" s="26">
        <f t="shared" ca="1" si="1"/>
        <v>221485.68877898215</v>
      </c>
      <c r="H50" t="s">
        <v>671</v>
      </c>
    </row>
    <row r="51" spans="3:8" x14ac:dyDescent="0.25">
      <c r="C51" t="str">
        <v>AV 40</v>
      </c>
      <c r="D51">
        <f ca="1"/>
        <v>336601.33042789495</v>
      </c>
      <c r="E51">
        <v>327657.49893214571</v>
      </c>
      <c r="G51" s="26">
        <f t="shared" ca="1" si="1"/>
        <v>336601.33042789495</v>
      </c>
      <c r="H51" t="s">
        <v>671</v>
      </c>
    </row>
    <row r="52" spans="3:8" x14ac:dyDescent="0.25">
      <c r="C52" t="str">
        <v>AV 41</v>
      </c>
      <c r="D52">
        <f ca="1"/>
        <v>292095.41821342206</v>
      </c>
      <c r="E52">
        <v>461721.20788159186</v>
      </c>
      <c r="G52" s="26">
        <f t="shared" ca="1" si="1"/>
        <v>292095.41821342206</v>
      </c>
      <c r="H52" t="s">
        <v>671</v>
      </c>
    </row>
    <row r="53" spans="3:8" x14ac:dyDescent="0.25">
      <c r="C53" t="str">
        <v>AV 42</v>
      </c>
      <c r="D53">
        <f ca="1"/>
        <v>309238.04706185934</v>
      </c>
      <c r="E53">
        <v>429720.62296778598</v>
      </c>
      <c r="G53" s="26">
        <f t="shared" ca="1" si="1"/>
        <v>309238.04706185934</v>
      </c>
      <c r="H53" t="s">
        <v>671</v>
      </c>
    </row>
    <row r="54" spans="3:8" x14ac:dyDescent="0.25">
      <c r="C54" t="str">
        <v>AV 43</v>
      </c>
      <c r="D54">
        <f ca="1"/>
        <v>396455.36099937651</v>
      </c>
      <c r="E54">
        <v>323867.51773541811</v>
      </c>
      <c r="G54" s="26">
        <f t="shared" ca="1" si="1"/>
        <v>396455.36099937651</v>
      </c>
      <c r="H54" t="s">
        <v>671</v>
      </c>
    </row>
    <row r="55" spans="3:8" x14ac:dyDescent="0.25">
      <c r="C55" t="str">
        <v>AV 44</v>
      </c>
      <c r="D55">
        <f ca="1"/>
        <v>327630.09140066593</v>
      </c>
      <c r="E55">
        <v>361842.64253875002</v>
      </c>
      <c r="G55" s="26">
        <f t="shared" ca="1" si="1"/>
        <v>327630.09140066593</v>
      </c>
      <c r="H55" t="s">
        <v>671</v>
      </c>
    </row>
    <row r="56" spans="3:8" x14ac:dyDescent="0.25">
      <c r="C56" t="str">
        <v>AV 45</v>
      </c>
      <c r="D56">
        <f ca="1"/>
        <v>313798.6635150045</v>
      </c>
      <c r="E56">
        <v>290910.717303315</v>
      </c>
      <c r="G56" s="26">
        <f t="shared" ca="1" si="1"/>
        <v>313798.6635150045</v>
      </c>
      <c r="H56" t="s">
        <v>671</v>
      </c>
    </row>
    <row r="57" spans="3:8" x14ac:dyDescent="0.25">
      <c r="C57" t="str">
        <v>AV 46</v>
      </c>
      <c r="D57">
        <f ca="1"/>
        <v>357030.74515185889</v>
      </c>
      <c r="E57">
        <v>397001.31374205969</v>
      </c>
      <c r="G57" s="26">
        <f t="shared" ca="1" si="1"/>
        <v>357030.74515185889</v>
      </c>
      <c r="H57" t="s">
        <v>671</v>
      </c>
    </row>
    <row r="58" spans="3:8" x14ac:dyDescent="0.25">
      <c r="C58" t="str">
        <v>AV 47</v>
      </c>
      <c r="D58">
        <f ca="1"/>
        <v>382841.87312062387</v>
      </c>
      <c r="E58">
        <v>333908.18856318778</v>
      </c>
      <c r="G58" s="26">
        <f t="shared" ca="1" si="1"/>
        <v>382841.87312062387</v>
      </c>
      <c r="H58" t="s">
        <v>671</v>
      </c>
    </row>
    <row r="59" spans="3:8" x14ac:dyDescent="0.25">
      <c r="C59" t="str">
        <v>AV 48</v>
      </c>
      <c r="D59">
        <f ca="1"/>
        <v>318558.76031750126</v>
      </c>
      <c r="E59">
        <v>369989.14648845955</v>
      </c>
      <c r="G59" s="26">
        <f t="shared" ca="1" si="1"/>
        <v>318558.76031750126</v>
      </c>
      <c r="H59" t="s">
        <v>671</v>
      </c>
    </row>
    <row r="60" spans="3:8" x14ac:dyDescent="0.25">
      <c r="C60" t="str">
        <v>AV 49</v>
      </c>
      <c r="D60">
        <f ca="1"/>
        <v>276994.7613959373</v>
      </c>
      <c r="E60">
        <v>374941.98213812866</v>
      </c>
      <c r="G60" s="26">
        <f t="shared" ca="1" si="1"/>
        <v>276994.7613959373</v>
      </c>
      <c r="H60" t="s">
        <v>671</v>
      </c>
    </row>
    <row r="61" spans="3:8" x14ac:dyDescent="0.25">
      <c r="C61" t="str">
        <v>AV 50</v>
      </c>
      <c r="D61">
        <f ca="1"/>
        <v>233895.00479621411</v>
      </c>
      <c r="E61">
        <v>362364.6346983746</v>
      </c>
      <c r="G61" s="26">
        <f t="shared" ca="1" si="1"/>
        <v>233895.00479621411</v>
      </c>
      <c r="H61" t="s">
        <v>671</v>
      </c>
    </row>
    <row r="62" spans="3:8" x14ac:dyDescent="0.25">
      <c r="C62" t="str">
        <v>AV 51</v>
      </c>
      <c r="D62">
        <f ca="1"/>
        <v>355174.39001631085</v>
      </c>
      <c r="E62">
        <v>413425.93563568767</v>
      </c>
      <c r="G62" s="26">
        <f t="shared" ca="1" si="1"/>
        <v>355174.39001631085</v>
      </c>
      <c r="H62" t="s">
        <v>671</v>
      </c>
    </row>
    <row r="63" spans="3:8" x14ac:dyDescent="0.25">
      <c r="C63" t="str">
        <v>AV 52</v>
      </c>
      <c r="D63">
        <f ca="1"/>
        <v>442170.59444480122</v>
      </c>
      <c r="E63">
        <v>418462.2247700789</v>
      </c>
      <c r="G63" s="26">
        <f t="shared" ca="1" si="1"/>
        <v>442170.59444480122</v>
      </c>
      <c r="H63" t="s">
        <v>671</v>
      </c>
    </row>
    <row r="64" spans="3:8" x14ac:dyDescent="0.25">
      <c r="C64" t="str">
        <v>AV 53</v>
      </c>
      <c r="D64">
        <f ca="1"/>
        <v>501897.26830937061</v>
      </c>
      <c r="E64">
        <v>334671.78693668824</v>
      </c>
      <c r="G64" s="26">
        <f t="shared" ca="1" si="1"/>
        <v>501897.26830937061</v>
      </c>
      <c r="H64" t="s">
        <v>671</v>
      </c>
    </row>
    <row r="65" spans="3:8" x14ac:dyDescent="0.25">
      <c r="C65" t="str">
        <v>AV 54</v>
      </c>
      <c r="D65">
        <f ca="1"/>
        <v>285030.90735590039</v>
      </c>
      <c r="E65">
        <v>367093.61990742176</v>
      </c>
      <c r="G65" s="26">
        <f t="shared" ca="1" si="1"/>
        <v>285030.90735590039</v>
      </c>
      <c r="H65" t="s">
        <v>671</v>
      </c>
    </row>
    <row r="66" spans="3:8" x14ac:dyDescent="0.25">
      <c r="C66" t="str">
        <v>AV 55</v>
      </c>
      <c r="D66">
        <f ca="1"/>
        <v>313444.79312838218</v>
      </c>
      <c r="E66">
        <v>402944.20952314523</v>
      </c>
      <c r="G66" s="26">
        <f t="shared" ca="1" si="1"/>
        <v>313444.79312838218</v>
      </c>
      <c r="H66" t="s">
        <v>671</v>
      </c>
    </row>
    <row r="67" spans="3:8" x14ac:dyDescent="0.25">
      <c r="C67" t="str">
        <v>AV 56</v>
      </c>
      <c r="D67">
        <f ca="1"/>
        <v>347973.70057961013</v>
      </c>
      <c r="E67">
        <v>342885.12332053634</v>
      </c>
      <c r="G67" s="26">
        <f t="shared" ca="1" si="1"/>
        <v>347973.70057961013</v>
      </c>
      <c r="H67" t="s">
        <v>671</v>
      </c>
    </row>
    <row r="68" spans="3:8" x14ac:dyDescent="0.25">
      <c r="C68" t="str">
        <v>AV 57</v>
      </c>
      <c r="D68">
        <f ca="1"/>
        <v>254341.39755902812</v>
      </c>
      <c r="E68">
        <v>363394.44887326495</v>
      </c>
      <c r="G68" s="26">
        <f t="shared" ca="1" si="1"/>
        <v>254341.39755902812</v>
      </c>
      <c r="H68" t="s">
        <v>671</v>
      </c>
    </row>
    <row r="69" spans="3:8" x14ac:dyDescent="0.25">
      <c r="C69" t="str">
        <v>AV 58</v>
      </c>
      <c r="D69">
        <f ca="1"/>
        <v>306750.81875120185</v>
      </c>
      <c r="E69">
        <v>367205.09991543635</v>
      </c>
      <c r="G69" s="26">
        <f t="shared" ca="1" si="1"/>
        <v>306750.81875120185</v>
      </c>
      <c r="H69" t="s">
        <v>671</v>
      </c>
    </row>
    <row r="70" spans="3:8" x14ac:dyDescent="0.25">
      <c r="C70" t="str">
        <v>AV 59</v>
      </c>
      <c r="D70">
        <f ca="1"/>
        <v>318260.62010768667</v>
      </c>
      <c r="E70">
        <v>356262.73510749306</v>
      </c>
      <c r="G70" s="26">
        <f t="shared" ca="1" si="1"/>
        <v>318260.62010768667</v>
      </c>
      <c r="H70" t="s">
        <v>671</v>
      </c>
    </row>
    <row r="71" spans="3:8" x14ac:dyDescent="0.25">
      <c r="C71" t="str">
        <v>AV 60</v>
      </c>
      <c r="D71">
        <f ca="1"/>
        <v>270230.25952834252</v>
      </c>
      <c r="E71">
        <v>384291.83784019871</v>
      </c>
      <c r="G71" s="26">
        <f t="shared" ca="1" si="1"/>
        <v>270230.25952834252</v>
      </c>
      <c r="H71" t="s">
        <v>671</v>
      </c>
    </row>
    <row r="72" spans="3:8" x14ac:dyDescent="0.25">
      <c r="C72" t="str">
        <v>AV 61</v>
      </c>
      <c r="D72">
        <f ca="1"/>
        <v>391451.842645147</v>
      </c>
      <c r="E72">
        <v>378779.64064550528</v>
      </c>
      <c r="G72" s="26">
        <f t="shared" ca="1" si="1"/>
        <v>391451.842645147</v>
      </c>
      <c r="H72" t="s">
        <v>671</v>
      </c>
    </row>
    <row r="73" spans="3:8" x14ac:dyDescent="0.25">
      <c r="C73" t="str">
        <v>AV 62</v>
      </c>
      <c r="D73">
        <f ca="1"/>
        <v>289896.53128856968</v>
      </c>
      <c r="E73">
        <v>379944.51688574132</v>
      </c>
      <c r="G73" s="26">
        <f t="shared" ca="1" si="1"/>
        <v>289896.53128856968</v>
      </c>
      <c r="H73" t="s">
        <v>671</v>
      </c>
    </row>
    <row r="74" spans="3:8" x14ac:dyDescent="0.25">
      <c r="C74" t="str">
        <v>AV 63</v>
      </c>
      <c r="D74">
        <f ca="1"/>
        <v>302511.15381326707</v>
      </c>
      <c r="E74">
        <v>321359.05833305616</v>
      </c>
      <c r="G74" s="26">
        <f t="shared" ca="1" si="1"/>
        <v>302511.15381326707</v>
      </c>
      <c r="H74" t="s">
        <v>671</v>
      </c>
    </row>
    <row r="75" spans="3:8" x14ac:dyDescent="0.25">
      <c r="C75" t="str">
        <v>AV 64</v>
      </c>
      <c r="D75">
        <f ca="1"/>
        <v>297098.69565600803</v>
      </c>
      <c r="E75">
        <v>371927.08126614767</v>
      </c>
      <c r="G75" s="26">
        <f t="shared" ca="1" si="1"/>
        <v>297098.69565600803</v>
      </c>
      <c r="H75" t="s">
        <v>671</v>
      </c>
    </row>
    <row r="76" spans="3:8" x14ac:dyDescent="0.25">
      <c r="C76" t="str">
        <v>AV 65</v>
      </c>
      <c r="D76">
        <f ca="1"/>
        <v>231215.47312722652</v>
      </c>
      <c r="E76">
        <v>437262.43313755706</v>
      </c>
      <c r="G76" s="26">
        <f t="shared" ref="G76:G111" ca="1" si="2">D76</f>
        <v>231215.47312722652</v>
      </c>
      <c r="H76" t="s">
        <v>671</v>
      </c>
    </row>
    <row r="77" spans="3:8" x14ac:dyDescent="0.25">
      <c r="C77" t="str">
        <v>AV 66</v>
      </c>
      <c r="D77">
        <f ca="1"/>
        <v>290862.38654177904</v>
      </c>
      <c r="E77">
        <v>330491.56789790827</v>
      </c>
      <c r="G77" s="26">
        <f t="shared" ca="1" si="2"/>
        <v>290862.38654177904</v>
      </c>
      <c r="H77" t="s">
        <v>671</v>
      </c>
    </row>
    <row r="78" spans="3:8" x14ac:dyDescent="0.25">
      <c r="C78" t="str">
        <v>AV 67</v>
      </c>
      <c r="D78">
        <f ca="1"/>
        <v>290171.99621621682</v>
      </c>
      <c r="E78">
        <v>378147.86888393806</v>
      </c>
      <c r="G78" s="26">
        <f t="shared" ca="1" si="2"/>
        <v>290171.99621621682</v>
      </c>
      <c r="H78" t="s">
        <v>671</v>
      </c>
    </row>
    <row r="79" spans="3:8" x14ac:dyDescent="0.25">
      <c r="C79" t="str">
        <v>AV 68</v>
      </c>
      <c r="D79">
        <f ca="1"/>
        <v>407648.6359354686</v>
      </c>
      <c r="E79">
        <v>293874.71201142442</v>
      </c>
      <c r="G79" s="26">
        <f t="shared" ca="1" si="2"/>
        <v>407648.6359354686</v>
      </c>
      <c r="H79" t="s">
        <v>671</v>
      </c>
    </row>
    <row r="80" spans="3:8" x14ac:dyDescent="0.25">
      <c r="C80" t="str">
        <v>AV 69</v>
      </c>
      <c r="D80">
        <f ca="1"/>
        <v>309852.49697792286</v>
      </c>
      <c r="E80">
        <v>321446.66683632182</v>
      </c>
      <c r="G80" s="26">
        <f t="shared" ca="1" si="2"/>
        <v>309852.49697792286</v>
      </c>
      <c r="H80" t="s">
        <v>671</v>
      </c>
    </row>
    <row r="81" spans="3:8" x14ac:dyDescent="0.25">
      <c r="C81" t="str">
        <v>AV 70</v>
      </c>
      <c r="D81">
        <f ca="1"/>
        <v>229111.71958896189</v>
      </c>
      <c r="E81">
        <v>360464.28916425124</v>
      </c>
      <c r="G81" s="26">
        <f t="shared" ca="1" si="2"/>
        <v>229111.71958896189</v>
      </c>
      <c r="H81" t="s">
        <v>671</v>
      </c>
    </row>
    <row r="82" spans="3:8" x14ac:dyDescent="0.25">
      <c r="C82" t="str">
        <v>AV 71</v>
      </c>
      <c r="D82">
        <f ca="1"/>
        <v>295230.60517786746</v>
      </c>
      <c r="E82">
        <v>348762.09857069119</v>
      </c>
      <c r="G82" s="26">
        <f t="shared" ca="1" si="2"/>
        <v>295230.60517786746</v>
      </c>
      <c r="H82" t="s">
        <v>671</v>
      </c>
    </row>
    <row r="83" spans="3:8" x14ac:dyDescent="0.25">
      <c r="C83" t="str">
        <v>AV 72</v>
      </c>
      <c r="D83">
        <f ca="1"/>
        <v>248757.9601077465</v>
      </c>
      <c r="E83">
        <v>322701.5671006476</v>
      </c>
      <c r="G83" s="26">
        <f t="shared" ca="1" si="2"/>
        <v>248757.9601077465</v>
      </c>
      <c r="H83" t="s">
        <v>671</v>
      </c>
    </row>
    <row r="84" spans="3:8" x14ac:dyDescent="0.25">
      <c r="C84" t="str">
        <v>AV 73</v>
      </c>
      <c r="D84">
        <f ca="1"/>
        <v>379334.02872638812</v>
      </c>
      <c r="E84">
        <v>384573.61872353358</v>
      </c>
      <c r="G84" s="26">
        <f t="shared" ca="1" si="2"/>
        <v>379334.02872638812</v>
      </c>
      <c r="H84" t="s">
        <v>671</v>
      </c>
    </row>
    <row r="85" spans="3:8" x14ac:dyDescent="0.25">
      <c r="C85" t="str">
        <v>AV 74</v>
      </c>
      <c r="D85">
        <f ca="1"/>
        <v>351850.63824479526</v>
      </c>
      <c r="E85">
        <v>295962.55895231559</v>
      </c>
      <c r="G85" s="26">
        <f t="shared" ca="1" si="2"/>
        <v>351850.63824479526</v>
      </c>
      <c r="H85" t="s">
        <v>671</v>
      </c>
    </row>
    <row r="86" spans="3:8" x14ac:dyDescent="0.25">
      <c r="C86" t="str">
        <v>AV 75</v>
      </c>
      <c r="D86">
        <f ca="1"/>
        <v>308861.17261480779</v>
      </c>
      <c r="E86">
        <v>346323.43523495318</v>
      </c>
      <c r="G86" s="26">
        <f t="shared" ca="1" si="2"/>
        <v>308861.17261480779</v>
      </c>
      <c r="H86" t="s">
        <v>671</v>
      </c>
    </row>
    <row r="87" spans="3:8" x14ac:dyDescent="0.25">
      <c r="C87" t="str">
        <v>AV 76</v>
      </c>
      <c r="D87">
        <f ca="1"/>
        <v>346562.37678994914</v>
      </c>
      <c r="E87">
        <v>265409.81802021147</v>
      </c>
      <c r="G87" s="26">
        <f t="shared" ca="1" si="2"/>
        <v>346562.37678994914</v>
      </c>
      <c r="H87" t="s">
        <v>671</v>
      </c>
    </row>
    <row r="88" spans="3:8" x14ac:dyDescent="0.25">
      <c r="C88" t="str">
        <v>AV 77</v>
      </c>
      <c r="D88">
        <f ca="1"/>
        <v>318667.53877283959</v>
      </c>
      <c r="E88">
        <v>345163.70164974045</v>
      </c>
      <c r="G88" s="26">
        <f t="shared" ca="1" si="2"/>
        <v>318667.53877283959</v>
      </c>
      <c r="H88" t="s">
        <v>671</v>
      </c>
    </row>
    <row r="89" spans="3:8" x14ac:dyDescent="0.25">
      <c r="C89" t="str">
        <v>AV 78</v>
      </c>
      <c r="D89">
        <f ca="1"/>
        <v>355304.01215656591</v>
      </c>
      <c r="E89">
        <v>335880.01065443381</v>
      </c>
      <c r="G89" s="26">
        <f t="shared" ca="1" si="2"/>
        <v>355304.01215656591</v>
      </c>
      <c r="H89" t="s">
        <v>671</v>
      </c>
    </row>
    <row r="90" spans="3:8" x14ac:dyDescent="0.25">
      <c r="C90" t="str">
        <v>AV 79</v>
      </c>
      <c r="D90">
        <f ca="1"/>
        <v>309570.28099572979</v>
      </c>
      <c r="E90">
        <v>316230.27252004831</v>
      </c>
      <c r="G90" s="26">
        <f t="shared" ca="1" si="2"/>
        <v>309570.28099572979</v>
      </c>
      <c r="H90" t="s">
        <v>671</v>
      </c>
    </row>
    <row r="91" spans="3:8" x14ac:dyDescent="0.25">
      <c r="C91" t="str">
        <v>AV 80</v>
      </c>
      <c r="D91">
        <f ca="1"/>
        <v>221741.74723197598</v>
      </c>
      <c r="E91">
        <v>394008.99784929259</v>
      </c>
      <c r="G91" s="26">
        <f t="shared" ca="1" si="2"/>
        <v>221741.74723197598</v>
      </c>
      <c r="H91" t="s">
        <v>671</v>
      </c>
    </row>
    <row r="92" spans="3:8" x14ac:dyDescent="0.25">
      <c r="C92" t="str">
        <v>AV 81</v>
      </c>
      <c r="D92">
        <f ca="1"/>
        <v>336747.45964773285</v>
      </c>
      <c r="E92">
        <v>337444.43221843889</v>
      </c>
      <c r="G92" s="26">
        <f t="shared" ca="1" si="2"/>
        <v>336747.45964773285</v>
      </c>
      <c r="H92" t="s">
        <v>671</v>
      </c>
    </row>
    <row r="93" spans="3:8" x14ac:dyDescent="0.25">
      <c r="C93" t="str">
        <v>AV 82</v>
      </c>
      <c r="D93">
        <f ca="1"/>
        <v>278973.03088950389</v>
      </c>
      <c r="E93">
        <v>373223.69624097255</v>
      </c>
      <c r="G93" s="26">
        <f t="shared" ca="1" si="2"/>
        <v>278973.03088950389</v>
      </c>
      <c r="H93" t="s">
        <v>671</v>
      </c>
    </row>
    <row r="94" spans="3:8" x14ac:dyDescent="0.25">
      <c r="C94" t="str">
        <v>AV 83</v>
      </c>
      <c r="D94">
        <f ca="1"/>
        <v>373422.49668028706</v>
      </c>
      <c r="E94">
        <v>405163.68086430564</v>
      </c>
      <c r="G94" s="26">
        <f t="shared" ca="1" si="2"/>
        <v>373422.49668028706</v>
      </c>
      <c r="H94" t="s">
        <v>671</v>
      </c>
    </row>
    <row r="95" spans="3:8" x14ac:dyDescent="0.25">
      <c r="C95" t="str">
        <v>AV 84</v>
      </c>
      <c r="D95">
        <f ca="1"/>
        <v>221352.78751329938</v>
      </c>
      <c r="E95">
        <v>384731.37108256307</v>
      </c>
      <c r="G95" s="26">
        <f t="shared" ca="1" si="2"/>
        <v>221352.78751329938</v>
      </c>
      <c r="H95" t="s">
        <v>671</v>
      </c>
    </row>
    <row r="96" spans="3:8" x14ac:dyDescent="0.25">
      <c r="C96" t="str">
        <v>AV 85</v>
      </c>
      <c r="D96">
        <f ca="1"/>
        <v>287556.44345181296</v>
      </c>
      <c r="E96">
        <v>348728.62868321646</v>
      </c>
      <c r="G96" s="26">
        <f t="shared" ca="1" si="2"/>
        <v>287556.44345181296</v>
      </c>
      <c r="H96" t="s">
        <v>671</v>
      </c>
    </row>
    <row r="97" spans="3:8" x14ac:dyDescent="0.25">
      <c r="C97" t="str">
        <v>AV 86</v>
      </c>
      <c r="D97">
        <f ca="1"/>
        <v>305326.45264469949</v>
      </c>
      <c r="E97">
        <v>264555.99272475223</v>
      </c>
      <c r="G97" s="26">
        <f t="shared" ca="1" si="2"/>
        <v>305326.45264469949</v>
      </c>
      <c r="H97" t="s">
        <v>671</v>
      </c>
    </row>
    <row r="98" spans="3:8" x14ac:dyDescent="0.25">
      <c r="C98" t="str">
        <v>AV 87</v>
      </c>
      <c r="D98">
        <f ca="1"/>
        <v>252925.6438147708</v>
      </c>
      <c r="E98">
        <v>328960.34306415054</v>
      </c>
      <c r="G98" s="26">
        <f t="shared" ca="1" si="2"/>
        <v>252925.6438147708</v>
      </c>
      <c r="H98" t="s">
        <v>671</v>
      </c>
    </row>
    <row r="99" spans="3:8" x14ac:dyDescent="0.25">
      <c r="C99" t="str">
        <v>AV 88</v>
      </c>
      <c r="D99">
        <f ca="1"/>
        <v>293337.03453571524</v>
      </c>
      <c r="E99">
        <v>462556.62788368406</v>
      </c>
      <c r="G99" s="26">
        <f t="shared" ca="1" si="2"/>
        <v>293337.03453571524</v>
      </c>
      <c r="H99" t="s">
        <v>671</v>
      </c>
    </row>
    <row r="100" spans="3:8" x14ac:dyDescent="0.25">
      <c r="C100" t="str">
        <v>AV 89</v>
      </c>
      <c r="D100">
        <f ca="1"/>
        <v>293325.43256008736</v>
      </c>
      <c r="E100">
        <v>263370.50114047597</v>
      </c>
      <c r="G100" s="26">
        <f t="shared" ca="1" si="2"/>
        <v>293325.43256008736</v>
      </c>
      <c r="H100" t="s">
        <v>671</v>
      </c>
    </row>
    <row r="101" spans="3:8" x14ac:dyDescent="0.25">
      <c r="C101" t="str">
        <v>AV 90</v>
      </c>
      <c r="D101">
        <f ca="1"/>
        <v>303293.93820921099</v>
      </c>
      <c r="E101">
        <v>374194.52171537129</v>
      </c>
      <c r="G101" s="26">
        <f t="shared" ca="1" si="2"/>
        <v>303293.93820921099</v>
      </c>
      <c r="H101" t="s">
        <v>671</v>
      </c>
    </row>
    <row r="102" spans="3:8" x14ac:dyDescent="0.25">
      <c r="C102" t="str">
        <v>AV 91</v>
      </c>
      <c r="D102">
        <f ca="1"/>
        <v>352880.13508717821</v>
      </c>
      <c r="E102">
        <v>324445.53417919303</v>
      </c>
      <c r="G102" s="26">
        <f t="shared" ca="1" si="2"/>
        <v>352880.13508717821</v>
      </c>
      <c r="H102" t="s">
        <v>671</v>
      </c>
    </row>
    <row r="103" spans="3:8" x14ac:dyDescent="0.25">
      <c r="C103" t="str">
        <v>AV 92</v>
      </c>
      <c r="D103">
        <f ca="1"/>
        <v>414777.56019404973</v>
      </c>
      <c r="E103">
        <v>306053.04947792494</v>
      </c>
      <c r="G103" s="26">
        <f t="shared" ca="1" si="2"/>
        <v>414777.56019404973</v>
      </c>
      <c r="H103" t="s">
        <v>671</v>
      </c>
    </row>
    <row r="104" spans="3:8" x14ac:dyDescent="0.25">
      <c r="C104" t="str">
        <v>AV 93</v>
      </c>
      <c r="D104">
        <f ca="1"/>
        <v>348444.91047523211</v>
      </c>
      <c r="E104">
        <v>335652.32502275729</v>
      </c>
      <c r="G104" s="26">
        <f t="shared" ca="1" si="2"/>
        <v>348444.91047523211</v>
      </c>
      <c r="H104" t="s">
        <v>671</v>
      </c>
    </row>
    <row r="105" spans="3:8" x14ac:dyDescent="0.25">
      <c r="C105" t="str">
        <v>AV 94</v>
      </c>
      <c r="D105">
        <f ca="1"/>
        <v>245363.97417415856</v>
      </c>
      <c r="E105">
        <v>324200.76085347869</v>
      </c>
      <c r="G105" s="26">
        <f t="shared" ca="1" si="2"/>
        <v>245363.97417415856</v>
      </c>
      <c r="H105" t="s">
        <v>671</v>
      </c>
    </row>
    <row r="106" spans="3:8" x14ac:dyDescent="0.25">
      <c r="C106" t="str">
        <v>AV 95</v>
      </c>
      <c r="D106">
        <f ca="1"/>
        <v>232590.69515567287</v>
      </c>
      <c r="E106">
        <v>325824.15660340851</v>
      </c>
      <c r="G106" s="26">
        <f t="shared" ca="1" si="2"/>
        <v>232590.69515567287</v>
      </c>
      <c r="H106" t="s">
        <v>671</v>
      </c>
    </row>
    <row r="107" spans="3:8" x14ac:dyDescent="0.25">
      <c r="C107" t="str">
        <v>AV 96</v>
      </c>
      <c r="D107">
        <f ca="1"/>
        <v>311752.72697620792</v>
      </c>
      <c r="E107">
        <v>406723.83686743892</v>
      </c>
      <c r="G107" s="26">
        <f t="shared" ca="1" si="2"/>
        <v>311752.72697620792</v>
      </c>
      <c r="H107" t="s">
        <v>671</v>
      </c>
    </row>
    <row r="108" spans="3:8" x14ac:dyDescent="0.25">
      <c r="C108" t="str">
        <v>AV 97</v>
      </c>
      <c r="D108">
        <f ca="1"/>
        <v>373421.38502965483</v>
      </c>
      <c r="E108">
        <v>331198.07846076007</v>
      </c>
      <c r="G108" s="26">
        <f t="shared" ca="1" si="2"/>
        <v>373421.38502965483</v>
      </c>
      <c r="H108" t="s">
        <v>671</v>
      </c>
    </row>
    <row r="109" spans="3:8" x14ac:dyDescent="0.25">
      <c r="C109" t="str">
        <v>AV 98</v>
      </c>
      <c r="D109">
        <f ca="1"/>
        <v>222574.49898809975</v>
      </c>
      <c r="E109">
        <v>321422.93376800331</v>
      </c>
      <c r="G109" s="26">
        <f t="shared" ca="1" si="2"/>
        <v>222574.49898809975</v>
      </c>
      <c r="H109" t="s">
        <v>671</v>
      </c>
    </row>
    <row r="110" spans="3:8" x14ac:dyDescent="0.25">
      <c r="C110" t="str">
        <v>AV 99</v>
      </c>
      <c r="D110">
        <f ca="1"/>
        <v>257336.04628095427</v>
      </c>
      <c r="E110">
        <v>476017.90870736045</v>
      </c>
      <c r="G110" s="26">
        <f t="shared" ca="1" si="2"/>
        <v>257336.04628095427</v>
      </c>
      <c r="H110" t="s">
        <v>671</v>
      </c>
    </row>
    <row r="111" spans="3:8" x14ac:dyDescent="0.25">
      <c r="C111" t="str">
        <v>AV 100</v>
      </c>
      <c r="D111">
        <f ca="1"/>
        <v>323626.89126521954</v>
      </c>
      <c r="E111">
        <v>349340.33359544905</v>
      </c>
      <c r="G111" s="26">
        <f t="shared" ca="1" si="2"/>
        <v>323626.89126521954</v>
      </c>
      <c r="H111" t="s">
        <v>671</v>
      </c>
    </row>
    <row r="112" spans="3:8" x14ac:dyDescent="0.25">
      <c r="G112" s="26">
        <f>E12</f>
        <v>299556.01471325668</v>
      </c>
      <c r="H112" t="s">
        <v>672</v>
      </c>
    </row>
    <row r="113" spans="7:8" x14ac:dyDescent="0.25">
      <c r="G113" s="26">
        <f t="shared" ref="G113:G176" si="3">E13</f>
        <v>351013.69825223857</v>
      </c>
      <c r="H113" t="s">
        <v>672</v>
      </c>
    </row>
    <row r="114" spans="7:8" x14ac:dyDescent="0.25">
      <c r="G114" s="26">
        <f t="shared" si="3"/>
        <v>405415.04978271417</v>
      </c>
      <c r="H114" t="s">
        <v>672</v>
      </c>
    </row>
    <row r="115" spans="7:8" x14ac:dyDescent="0.25">
      <c r="G115" s="26">
        <f t="shared" si="3"/>
        <v>241975.35009260269</v>
      </c>
      <c r="H115" t="s">
        <v>672</v>
      </c>
    </row>
    <row r="116" spans="7:8" x14ac:dyDescent="0.25">
      <c r="G116" s="26">
        <f t="shared" si="3"/>
        <v>371195.51812753954</v>
      </c>
      <c r="H116" t="s">
        <v>672</v>
      </c>
    </row>
    <row r="117" spans="7:8" x14ac:dyDescent="0.25">
      <c r="G117" s="26">
        <f t="shared" si="3"/>
        <v>299303.89347750752</v>
      </c>
      <c r="H117" t="s">
        <v>672</v>
      </c>
    </row>
    <row r="118" spans="7:8" x14ac:dyDescent="0.25">
      <c r="G118" s="26">
        <f t="shared" si="3"/>
        <v>268067.75421003636</v>
      </c>
      <c r="H118" t="s">
        <v>672</v>
      </c>
    </row>
    <row r="119" spans="7:8" x14ac:dyDescent="0.25">
      <c r="G119" s="26">
        <f t="shared" si="3"/>
        <v>329574.68045631907</v>
      </c>
      <c r="H119" t="s">
        <v>672</v>
      </c>
    </row>
    <row r="120" spans="7:8" x14ac:dyDescent="0.25">
      <c r="G120" s="26">
        <f t="shared" si="3"/>
        <v>317565.6514112858</v>
      </c>
      <c r="H120" t="s">
        <v>672</v>
      </c>
    </row>
    <row r="121" spans="7:8" x14ac:dyDescent="0.25">
      <c r="G121" s="26">
        <f t="shared" si="3"/>
        <v>399909.48384993977</v>
      </c>
      <c r="H121" t="s">
        <v>672</v>
      </c>
    </row>
    <row r="122" spans="7:8" x14ac:dyDescent="0.25">
      <c r="G122" s="26">
        <f t="shared" si="3"/>
        <v>332161.48523839796</v>
      </c>
      <c r="H122" t="s">
        <v>672</v>
      </c>
    </row>
    <row r="123" spans="7:8" x14ac:dyDescent="0.25">
      <c r="G123" s="26">
        <f t="shared" si="3"/>
        <v>409988.3290125319</v>
      </c>
      <c r="H123" t="s">
        <v>672</v>
      </c>
    </row>
    <row r="124" spans="7:8" x14ac:dyDescent="0.25">
      <c r="G124" s="26">
        <f t="shared" si="3"/>
        <v>345300.12169805402</v>
      </c>
      <c r="H124" t="s">
        <v>672</v>
      </c>
    </row>
    <row r="125" spans="7:8" x14ac:dyDescent="0.25">
      <c r="G125" s="26">
        <f t="shared" si="3"/>
        <v>351124.90267034591</v>
      </c>
      <c r="H125" t="s">
        <v>672</v>
      </c>
    </row>
    <row r="126" spans="7:8" x14ac:dyDescent="0.25">
      <c r="G126" s="26">
        <f t="shared" si="3"/>
        <v>321093.45107551449</v>
      </c>
      <c r="H126" t="s">
        <v>672</v>
      </c>
    </row>
    <row r="127" spans="7:8" x14ac:dyDescent="0.25">
      <c r="G127" s="26">
        <f t="shared" si="3"/>
        <v>301920.49712168315</v>
      </c>
      <c r="H127" t="s">
        <v>672</v>
      </c>
    </row>
    <row r="128" spans="7:8" x14ac:dyDescent="0.25">
      <c r="G128" s="26">
        <f t="shared" si="3"/>
        <v>341943.03957087256</v>
      </c>
      <c r="H128" t="s">
        <v>672</v>
      </c>
    </row>
    <row r="129" spans="7:8" x14ac:dyDescent="0.25">
      <c r="G129" s="26">
        <f t="shared" si="3"/>
        <v>348286.8297132256</v>
      </c>
      <c r="H129" t="s">
        <v>672</v>
      </c>
    </row>
    <row r="130" spans="7:8" x14ac:dyDescent="0.25">
      <c r="G130" s="26">
        <f t="shared" si="3"/>
        <v>290540.13796194078</v>
      </c>
      <c r="H130" t="s">
        <v>672</v>
      </c>
    </row>
    <row r="131" spans="7:8" x14ac:dyDescent="0.25">
      <c r="G131" s="26">
        <f t="shared" si="3"/>
        <v>277584.34823408211</v>
      </c>
      <c r="H131" t="s">
        <v>672</v>
      </c>
    </row>
    <row r="132" spans="7:8" x14ac:dyDescent="0.25">
      <c r="G132" s="26">
        <f t="shared" si="3"/>
        <v>250895.26762235782</v>
      </c>
      <c r="H132" t="s">
        <v>672</v>
      </c>
    </row>
    <row r="133" spans="7:8" x14ac:dyDescent="0.25">
      <c r="G133" s="26">
        <f t="shared" si="3"/>
        <v>349912.78416980128</v>
      </c>
      <c r="H133" t="s">
        <v>672</v>
      </c>
    </row>
    <row r="134" spans="7:8" x14ac:dyDescent="0.25">
      <c r="G134" s="26">
        <f t="shared" si="3"/>
        <v>336565.86044074304</v>
      </c>
      <c r="H134" t="s">
        <v>672</v>
      </c>
    </row>
    <row r="135" spans="7:8" x14ac:dyDescent="0.25">
      <c r="G135" s="26">
        <f t="shared" si="3"/>
        <v>352241.94670000562</v>
      </c>
      <c r="H135" t="s">
        <v>672</v>
      </c>
    </row>
    <row r="136" spans="7:8" x14ac:dyDescent="0.25">
      <c r="G136" s="26">
        <f t="shared" si="3"/>
        <v>427740.20699687785</v>
      </c>
      <c r="H136" t="s">
        <v>672</v>
      </c>
    </row>
    <row r="137" spans="7:8" x14ac:dyDescent="0.25">
      <c r="G137" s="26">
        <f t="shared" si="3"/>
        <v>308035.45281638001</v>
      </c>
      <c r="H137" t="s">
        <v>672</v>
      </c>
    </row>
    <row r="138" spans="7:8" x14ac:dyDescent="0.25">
      <c r="G138" s="26">
        <f t="shared" si="3"/>
        <v>325486.34566536674</v>
      </c>
      <c r="H138" t="s">
        <v>672</v>
      </c>
    </row>
    <row r="139" spans="7:8" x14ac:dyDescent="0.25">
      <c r="G139" s="26">
        <f t="shared" si="3"/>
        <v>402911.10639221792</v>
      </c>
      <c r="H139" t="s">
        <v>672</v>
      </c>
    </row>
    <row r="140" spans="7:8" x14ac:dyDescent="0.25">
      <c r="G140" s="26">
        <f t="shared" si="3"/>
        <v>373356.6058505695</v>
      </c>
      <c r="H140" t="s">
        <v>672</v>
      </c>
    </row>
    <row r="141" spans="7:8" x14ac:dyDescent="0.25">
      <c r="G141" s="26">
        <f t="shared" si="3"/>
        <v>382268.64727968763</v>
      </c>
      <c r="H141" t="s">
        <v>672</v>
      </c>
    </row>
    <row r="142" spans="7:8" x14ac:dyDescent="0.25">
      <c r="G142" s="26">
        <f t="shared" si="3"/>
        <v>378212.16530854121</v>
      </c>
      <c r="H142" t="s">
        <v>672</v>
      </c>
    </row>
    <row r="143" spans="7:8" x14ac:dyDescent="0.25">
      <c r="G143" s="26">
        <f t="shared" si="3"/>
        <v>301513.54376489803</v>
      </c>
      <c r="H143" t="s">
        <v>672</v>
      </c>
    </row>
    <row r="144" spans="7:8" x14ac:dyDescent="0.25">
      <c r="G144" s="26">
        <f t="shared" si="3"/>
        <v>362283.79383040586</v>
      </c>
      <c r="H144" t="s">
        <v>672</v>
      </c>
    </row>
    <row r="145" spans="7:8" x14ac:dyDescent="0.25">
      <c r="G145" s="26">
        <f t="shared" si="3"/>
        <v>375282.17482664302</v>
      </c>
      <c r="H145" t="s">
        <v>672</v>
      </c>
    </row>
    <row r="146" spans="7:8" x14ac:dyDescent="0.25">
      <c r="G146" s="26">
        <f t="shared" si="3"/>
        <v>430944.95986729552</v>
      </c>
      <c r="H146" t="s">
        <v>672</v>
      </c>
    </row>
    <row r="147" spans="7:8" x14ac:dyDescent="0.25">
      <c r="G147" s="26">
        <f t="shared" si="3"/>
        <v>399865.21223754383</v>
      </c>
      <c r="H147" t="s">
        <v>672</v>
      </c>
    </row>
    <row r="148" spans="7:8" x14ac:dyDescent="0.25">
      <c r="G148" s="26">
        <f t="shared" si="3"/>
        <v>279874.72191794874</v>
      </c>
      <c r="H148" t="s">
        <v>672</v>
      </c>
    </row>
    <row r="149" spans="7:8" x14ac:dyDescent="0.25">
      <c r="G149" s="26">
        <f t="shared" si="3"/>
        <v>260170.54751602994</v>
      </c>
      <c r="H149" t="s">
        <v>672</v>
      </c>
    </row>
    <row r="150" spans="7:8" x14ac:dyDescent="0.25">
      <c r="G150" s="26">
        <f t="shared" si="3"/>
        <v>306158.82797981484</v>
      </c>
      <c r="H150" t="s">
        <v>672</v>
      </c>
    </row>
    <row r="151" spans="7:8" x14ac:dyDescent="0.25">
      <c r="G151" s="26">
        <f t="shared" si="3"/>
        <v>327657.49893214571</v>
      </c>
      <c r="H151" t="s">
        <v>672</v>
      </c>
    </row>
    <row r="152" spans="7:8" x14ac:dyDescent="0.25">
      <c r="G152" s="26">
        <f t="shared" si="3"/>
        <v>461721.20788159186</v>
      </c>
      <c r="H152" t="s">
        <v>672</v>
      </c>
    </row>
    <row r="153" spans="7:8" x14ac:dyDescent="0.25">
      <c r="G153" s="26">
        <f t="shared" si="3"/>
        <v>429720.62296778598</v>
      </c>
      <c r="H153" t="s">
        <v>672</v>
      </c>
    </row>
    <row r="154" spans="7:8" x14ac:dyDescent="0.25">
      <c r="G154" s="26">
        <f t="shared" si="3"/>
        <v>323867.51773541811</v>
      </c>
      <c r="H154" t="s">
        <v>672</v>
      </c>
    </row>
    <row r="155" spans="7:8" x14ac:dyDescent="0.25">
      <c r="G155" s="26">
        <f t="shared" si="3"/>
        <v>361842.64253875002</v>
      </c>
      <c r="H155" t="s">
        <v>672</v>
      </c>
    </row>
    <row r="156" spans="7:8" x14ac:dyDescent="0.25">
      <c r="G156" s="26">
        <f t="shared" si="3"/>
        <v>290910.717303315</v>
      </c>
      <c r="H156" t="s">
        <v>672</v>
      </c>
    </row>
    <row r="157" spans="7:8" x14ac:dyDescent="0.25">
      <c r="G157" s="26">
        <f t="shared" si="3"/>
        <v>397001.31374205969</v>
      </c>
      <c r="H157" t="s">
        <v>672</v>
      </c>
    </row>
    <row r="158" spans="7:8" x14ac:dyDescent="0.25">
      <c r="G158" s="26">
        <f t="shared" si="3"/>
        <v>333908.18856318778</v>
      </c>
      <c r="H158" t="s">
        <v>672</v>
      </c>
    </row>
    <row r="159" spans="7:8" x14ac:dyDescent="0.25">
      <c r="G159" s="26">
        <f t="shared" si="3"/>
        <v>369989.14648845955</v>
      </c>
      <c r="H159" t="s">
        <v>672</v>
      </c>
    </row>
    <row r="160" spans="7:8" x14ac:dyDescent="0.25">
      <c r="G160" s="26">
        <f t="shared" si="3"/>
        <v>374941.98213812866</v>
      </c>
      <c r="H160" t="s">
        <v>672</v>
      </c>
    </row>
    <row r="161" spans="7:8" x14ac:dyDescent="0.25">
      <c r="G161" s="26">
        <f t="shared" si="3"/>
        <v>362364.6346983746</v>
      </c>
      <c r="H161" t="s">
        <v>672</v>
      </c>
    </row>
    <row r="162" spans="7:8" x14ac:dyDescent="0.25">
      <c r="G162" s="26">
        <f t="shared" si="3"/>
        <v>413425.93563568767</v>
      </c>
      <c r="H162" t="s">
        <v>672</v>
      </c>
    </row>
    <row r="163" spans="7:8" x14ac:dyDescent="0.25">
      <c r="G163" s="26">
        <f t="shared" si="3"/>
        <v>418462.2247700789</v>
      </c>
      <c r="H163" t="s">
        <v>672</v>
      </c>
    </row>
    <row r="164" spans="7:8" x14ac:dyDescent="0.25">
      <c r="G164" s="26">
        <f t="shared" si="3"/>
        <v>334671.78693668824</v>
      </c>
      <c r="H164" t="s">
        <v>672</v>
      </c>
    </row>
    <row r="165" spans="7:8" x14ac:dyDescent="0.25">
      <c r="G165" s="26">
        <f t="shared" si="3"/>
        <v>367093.61990742176</v>
      </c>
      <c r="H165" t="s">
        <v>672</v>
      </c>
    </row>
    <row r="166" spans="7:8" x14ac:dyDescent="0.25">
      <c r="G166" s="26">
        <f t="shared" si="3"/>
        <v>402944.20952314523</v>
      </c>
      <c r="H166" t="s">
        <v>672</v>
      </c>
    </row>
    <row r="167" spans="7:8" x14ac:dyDescent="0.25">
      <c r="G167" s="26">
        <f t="shared" si="3"/>
        <v>342885.12332053634</v>
      </c>
      <c r="H167" t="s">
        <v>672</v>
      </c>
    </row>
    <row r="168" spans="7:8" x14ac:dyDescent="0.25">
      <c r="G168" s="26">
        <f t="shared" si="3"/>
        <v>363394.44887326495</v>
      </c>
      <c r="H168" t="s">
        <v>672</v>
      </c>
    </row>
    <row r="169" spans="7:8" x14ac:dyDescent="0.25">
      <c r="G169" s="26">
        <f t="shared" si="3"/>
        <v>367205.09991543635</v>
      </c>
      <c r="H169" t="s">
        <v>672</v>
      </c>
    </row>
    <row r="170" spans="7:8" x14ac:dyDescent="0.25">
      <c r="G170" s="26">
        <f t="shared" si="3"/>
        <v>356262.73510749306</v>
      </c>
      <c r="H170" t="s">
        <v>672</v>
      </c>
    </row>
    <row r="171" spans="7:8" x14ac:dyDescent="0.25">
      <c r="G171" s="26">
        <f t="shared" si="3"/>
        <v>384291.83784019871</v>
      </c>
      <c r="H171" t="s">
        <v>672</v>
      </c>
    </row>
    <row r="172" spans="7:8" x14ac:dyDescent="0.25">
      <c r="G172" s="26">
        <f t="shared" si="3"/>
        <v>378779.64064550528</v>
      </c>
      <c r="H172" t="s">
        <v>672</v>
      </c>
    </row>
    <row r="173" spans="7:8" x14ac:dyDescent="0.25">
      <c r="G173" s="26">
        <f t="shared" si="3"/>
        <v>379944.51688574132</v>
      </c>
      <c r="H173" t="s">
        <v>672</v>
      </c>
    </row>
    <row r="174" spans="7:8" x14ac:dyDescent="0.25">
      <c r="G174" s="26">
        <f t="shared" si="3"/>
        <v>321359.05833305616</v>
      </c>
      <c r="H174" t="s">
        <v>672</v>
      </c>
    </row>
    <row r="175" spans="7:8" x14ac:dyDescent="0.25">
      <c r="G175" s="26">
        <f t="shared" si="3"/>
        <v>371927.08126614767</v>
      </c>
      <c r="H175" t="s">
        <v>672</v>
      </c>
    </row>
    <row r="176" spans="7:8" x14ac:dyDescent="0.25">
      <c r="G176" s="26">
        <f t="shared" si="3"/>
        <v>437262.43313755706</v>
      </c>
      <c r="H176" t="s">
        <v>672</v>
      </c>
    </row>
    <row r="177" spans="7:8" x14ac:dyDescent="0.25">
      <c r="G177" s="26">
        <f t="shared" ref="G177:G211" si="4">E77</f>
        <v>330491.56789790827</v>
      </c>
      <c r="H177" t="s">
        <v>672</v>
      </c>
    </row>
    <row r="178" spans="7:8" x14ac:dyDescent="0.25">
      <c r="G178" s="26">
        <f t="shared" si="4"/>
        <v>378147.86888393806</v>
      </c>
      <c r="H178" t="s">
        <v>672</v>
      </c>
    </row>
    <row r="179" spans="7:8" x14ac:dyDescent="0.25">
      <c r="G179" s="26">
        <f t="shared" si="4"/>
        <v>293874.71201142442</v>
      </c>
      <c r="H179" t="s">
        <v>672</v>
      </c>
    </row>
    <row r="180" spans="7:8" x14ac:dyDescent="0.25">
      <c r="G180" s="26">
        <f t="shared" si="4"/>
        <v>321446.66683632182</v>
      </c>
      <c r="H180" t="s">
        <v>672</v>
      </c>
    </row>
    <row r="181" spans="7:8" x14ac:dyDescent="0.25">
      <c r="G181" s="26">
        <f t="shared" si="4"/>
        <v>360464.28916425124</v>
      </c>
      <c r="H181" t="s">
        <v>672</v>
      </c>
    </row>
    <row r="182" spans="7:8" x14ac:dyDescent="0.25">
      <c r="G182" s="26">
        <f t="shared" si="4"/>
        <v>348762.09857069119</v>
      </c>
      <c r="H182" t="s">
        <v>672</v>
      </c>
    </row>
    <row r="183" spans="7:8" x14ac:dyDescent="0.25">
      <c r="G183" s="26">
        <f t="shared" si="4"/>
        <v>322701.5671006476</v>
      </c>
      <c r="H183" t="s">
        <v>672</v>
      </c>
    </row>
    <row r="184" spans="7:8" x14ac:dyDescent="0.25">
      <c r="G184" s="26">
        <f t="shared" si="4"/>
        <v>384573.61872353358</v>
      </c>
      <c r="H184" t="s">
        <v>672</v>
      </c>
    </row>
    <row r="185" spans="7:8" x14ac:dyDescent="0.25">
      <c r="G185" s="26">
        <f t="shared" si="4"/>
        <v>295962.55895231559</v>
      </c>
      <c r="H185" t="s">
        <v>672</v>
      </c>
    </row>
    <row r="186" spans="7:8" x14ac:dyDescent="0.25">
      <c r="G186" s="26">
        <f t="shared" si="4"/>
        <v>346323.43523495318</v>
      </c>
      <c r="H186" t="s">
        <v>672</v>
      </c>
    </row>
    <row r="187" spans="7:8" x14ac:dyDescent="0.25">
      <c r="G187" s="26">
        <f t="shared" si="4"/>
        <v>265409.81802021147</v>
      </c>
      <c r="H187" t="s">
        <v>672</v>
      </c>
    </row>
    <row r="188" spans="7:8" x14ac:dyDescent="0.25">
      <c r="G188" s="26">
        <f t="shared" si="4"/>
        <v>345163.70164974045</v>
      </c>
      <c r="H188" t="s">
        <v>672</v>
      </c>
    </row>
    <row r="189" spans="7:8" x14ac:dyDescent="0.25">
      <c r="G189" s="26">
        <f t="shared" si="4"/>
        <v>335880.01065443381</v>
      </c>
      <c r="H189" t="s">
        <v>672</v>
      </c>
    </row>
    <row r="190" spans="7:8" x14ac:dyDescent="0.25">
      <c r="G190" s="26">
        <f t="shared" si="4"/>
        <v>316230.27252004831</v>
      </c>
      <c r="H190" t="s">
        <v>672</v>
      </c>
    </row>
    <row r="191" spans="7:8" x14ac:dyDescent="0.25">
      <c r="G191" s="26">
        <f t="shared" si="4"/>
        <v>394008.99784929259</v>
      </c>
      <c r="H191" t="s">
        <v>672</v>
      </c>
    </row>
    <row r="192" spans="7:8" x14ac:dyDescent="0.25">
      <c r="G192" s="26">
        <f t="shared" si="4"/>
        <v>337444.43221843889</v>
      </c>
      <c r="H192" t="s">
        <v>672</v>
      </c>
    </row>
    <row r="193" spans="7:8" x14ac:dyDescent="0.25">
      <c r="G193" s="26">
        <f t="shared" si="4"/>
        <v>373223.69624097255</v>
      </c>
      <c r="H193" t="s">
        <v>672</v>
      </c>
    </row>
    <row r="194" spans="7:8" x14ac:dyDescent="0.25">
      <c r="G194" s="26">
        <f t="shared" si="4"/>
        <v>405163.68086430564</v>
      </c>
      <c r="H194" t="s">
        <v>672</v>
      </c>
    </row>
    <row r="195" spans="7:8" x14ac:dyDescent="0.25">
      <c r="G195" s="26">
        <f t="shared" si="4"/>
        <v>384731.37108256307</v>
      </c>
      <c r="H195" t="s">
        <v>672</v>
      </c>
    </row>
    <row r="196" spans="7:8" x14ac:dyDescent="0.25">
      <c r="G196" s="26">
        <f t="shared" si="4"/>
        <v>348728.62868321646</v>
      </c>
      <c r="H196" t="s">
        <v>672</v>
      </c>
    </row>
    <row r="197" spans="7:8" x14ac:dyDescent="0.25">
      <c r="G197" s="26">
        <f t="shared" si="4"/>
        <v>264555.99272475223</v>
      </c>
      <c r="H197" t="s">
        <v>672</v>
      </c>
    </row>
    <row r="198" spans="7:8" x14ac:dyDescent="0.25">
      <c r="G198" s="26">
        <f t="shared" si="4"/>
        <v>328960.34306415054</v>
      </c>
      <c r="H198" t="s">
        <v>672</v>
      </c>
    </row>
    <row r="199" spans="7:8" x14ac:dyDescent="0.25">
      <c r="G199" s="26">
        <f t="shared" si="4"/>
        <v>462556.62788368406</v>
      </c>
      <c r="H199" t="s">
        <v>672</v>
      </c>
    </row>
    <row r="200" spans="7:8" x14ac:dyDescent="0.25">
      <c r="G200" s="26">
        <f t="shared" si="4"/>
        <v>263370.50114047597</v>
      </c>
      <c r="H200" t="s">
        <v>672</v>
      </c>
    </row>
    <row r="201" spans="7:8" x14ac:dyDescent="0.25">
      <c r="G201" s="26">
        <f t="shared" si="4"/>
        <v>374194.52171537129</v>
      </c>
      <c r="H201" t="s">
        <v>672</v>
      </c>
    </row>
    <row r="202" spans="7:8" x14ac:dyDescent="0.25">
      <c r="G202" s="26">
        <f t="shared" si="4"/>
        <v>324445.53417919303</v>
      </c>
      <c r="H202" t="s">
        <v>672</v>
      </c>
    </row>
    <row r="203" spans="7:8" x14ac:dyDescent="0.25">
      <c r="G203" s="26">
        <f t="shared" si="4"/>
        <v>306053.04947792494</v>
      </c>
      <c r="H203" t="s">
        <v>672</v>
      </c>
    </row>
    <row r="204" spans="7:8" x14ac:dyDescent="0.25">
      <c r="G204" s="26">
        <f t="shared" si="4"/>
        <v>335652.32502275729</v>
      </c>
      <c r="H204" t="s">
        <v>672</v>
      </c>
    </row>
    <row r="205" spans="7:8" x14ac:dyDescent="0.25">
      <c r="G205" s="26">
        <f t="shared" si="4"/>
        <v>324200.76085347869</v>
      </c>
      <c r="H205" t="s">
        <v>672</v>
      </c>
    </row>
    <row r="206" spans="7:8" x14ac:dyDescent="0.25">
      <c r="G206" s="26">
        <f t="shared" si="4"/>
        <v>325824.15660340851</v>
      </c>
      <c r="H206" t="s">
        <v>672</v>
      </c>
    </row>
    <row r="207" spans="7:8" x14ac:dyDescent="0.25">
      <c r="G207" s="26">
        <f t="shared" si="4"/>
        <v>406723.83686743892</v>
      </c>
      <c r="H207" t="s">
        <v>672</v>
      </c>
    </row>
    <row r="208" spans="7:8" x14ac:dyDescent="0.25">
      <c r="G208" s="26">
        <f t="shared" si="4"/>
        <v>331198.07846076007</v>
      </c>
      <c r="H208" t="s">
        <v>672</v>
      </c>
    </row>
    <row r="209" spans="7:8" x14ac:dyDescent="0.25">
      <c r="G209" s="26">
        <f t="shared" si="4"/>
        <v>321422.93376800331</v>
      </c>
      <c r="H209" t="s">
        <v>672</v>
      </c>
    </row>
    <row r="210" spans="7:8" x14ac:dyDescent="0.25">
      <c r="G210" s="26">
        <f t="shared" si="4"/>
        <v>476017.90870736045</v>
      </c>
      <c r="H210" t="s">
        <v>672</v>
      </c>
    </row>
    <row r="211" spans="7:8" x14ac:dyDescent="0.25">
      <c r="G211" s="26">
        <f t="shared" si="4"/>
        <v>349340.33359544905</v>
      </c>
      <c r="H211" t="s">
        <v>672</v>
      </c>
    </row>
  </sheetData>
  <phoneticPr fontId="4" type="noConversion"/>
  <pageMargins left="0.7" right="0.7" top="0.75" bottom="0.75" header="0.3" footer="0.3"/>
  <drawing r:id="rId2"/>
  <tableParts count="3">
    <tablePart r:id="rId3"/>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BD385-FB50-49C4-B9E3-CC2F18C6D1F2}">
  <dimension ref="S2:U9"/>
  <sheetViews>
    <sheetView tabSelected="1" workbookViewId="0">
      <selection activeCell="V14" sqref="V14"/>
    </sheetView>
  </sheetViews>
  <sheetFormatPr defaultRowHeight="15" x14ac:dyDescent="0.25"/>
  <cols>
    <col min="19" max="19" width="17.7109375" customWidth="1"/>
    <col min="20" max="21" width="12" bestFit="1" customWidth="1"/>
  </cols>
  <sheetData>
    <row r="2" spans="19:21" x14ac:dyDescent="0.25">
      <c r="S2" s="2"/>
    </row>
    <row r="5" spans="19:21" x14ac:dyDescent="0.25">
      <c r="T5" s="4"/>
      <c r="U5" s="4"/>
    </row>
    <row r="7" spans="19:21" x14ac:dyDescent="0.25">
      <c r="T7" s="4"/>
      <c r="U7" s="4"/>
    </row>
    <row r="8" spans="19:21" x14ac:dyDescent="0.25">
      <c r="U8" s="4"/>
    </row>
    <row r="9" spans="19:21" x14ac:dyDescent="0.25">
      <c r="T9" s="4"/>
      <c r="U9" s="4"/>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4238E9-68B2-47B7-9AC0-BFEB2CD8546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Task 1 </vt:lpstr>
      <vt:lpstr>Task 2</vt:lpstr>
      <vt:lpstr>Task 3</vt:lpstr>
      <vt:lpstr>Task 4</vt:lpstr>
      <vt:lpstr>Task 5</vt:lpstr>
      <vt:lpstr>Task 6 Option 1</vt:lpstr>
      <vt:lpstr>Task 6 Option 2</vt:lpstr>
      <vt:lpstr>Task 6 Option 3</vt:lpstr>
      <vt:lpstr>Task 6 Histogram &amp; Stats</vt:lpstr>
      <vt:lpstr>Task 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Dhwanish Kshatriya</dc:creator>
  <cp:lastModifiedBy>Dhwanish Kshatriya</cp:lastModifiedBy>
  <dcterms:created xsi:type="dcterms:W3CDTF">2023-04-08T01:50:50Z</dcterms:created>
  <dcterms:modified xsi:type="dcterms:W3CDTF">2023-04-12T06:44:47Z</dcterms:modified>
</cp:coreProperties>
</file>