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gandhi/Desktop/MSBA/FIN 810/"/>
    </mc:Choice>
  </mc:AlternateContent>
  <xr:revisionPtr revIDLastSave="0" documentId="13_ncr:1_{8886E497-A7CE-6445-977F-AD5D284340B2}" xr6:coauthVersionLast="43" xr6:coauthVersionMax="43" xr10:uidLastSave="{00000000-0000-0000-0000-000000000000}"/>
  <bookViews>
    <workbookView xWindow="0" yWindow="460" windowWidth="33600" windowHeight="20540" activeTab="3" xr2:uid="{00000000-000D-0000-FFFF-FFFF00000000}"/>
  </bookViews>
  <sheets>
    <sheet name="stat" sheetId="7" r:id="rId1"/>
    <sheet name="correlation" sheetId="8" r:id="rId2"/>
    <sheet name="data" sheetId="1" r:id="rId3"/>
    <sheet name="optimization" sheetId="3" r:id="rId4"/>
  </sheets>
  <definedNames>
    <definedName name="solver_adj" localSheetId="3" hidden="1">optimization!$C$39:$C$40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optimization!$C$49</definedName>
    <definedName name="solver_lhs2" localSheetId="3" hidden="1">optimization!$C$22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optimization!$C$47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2</definedName>
    <definedName name="solver_rhs1" localSheetId="3" hidden="1">0</definedName>
    <definedName name="solver_rhs2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" l="1"/>
  <c r="B8" i="3"/>
  <c r="C33" i="3" l="1"/>
  <c r="C34" i="3"/>
  <c r="C35" i="3"/>
  <c r="C20" i="3"/>
  <c r="C47" i="3"/>
  <c r="C49" i="3"/>
  <c r="C48" i="3"/>
  <c r="C22" i="3"/>
  <c r="C32" i="3" l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F2" i="1"/>
  <c r="E2" i="1"/>
</calcChain>
</file>

<file path=xl/sharedStrings.xml><?xml version="1.0" encoding="utf-8"?>
<sst xmlns="http://schemas.openxmlformats.org/spreadsheetml/2006/main" count="77" uniqueCount="52">
  <si>
    <t>Date</t>
  </si>
  <si>
    <t>BAC_Adj Close</t>
  </si>
  <si>
    <t>MSFT_Adj Close</t>
  </si>
  <si>
    <t>BAC_ret</t>
  </si>
  <si>
    <t>MSFT_ret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</si>
  <si>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</si>
  <si>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</si>
  <si>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</si>
  <si>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</si>
  <si>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</si>
  <si>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</si>
  <si>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</si>
  <si>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</si>
  <si>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</si>
  <si>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</si>
  <si>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</si>
  <si>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</si>
  <si>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</si>
  <si>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</t>
  </si>
  <si>
    <t>std</t>
  </si>
  <si>
    <t>Five risky assets, one risky free asset</t>
  </si>
  <si>
    <t xml:space="preserve">(FYI: you should set the constrainsts based on the limits of your investments. If no short selling, then all weights &gt;=0; no leverage, then the abs value of all weights &lt;=1. </t>
  </si>
  <si>
    <t>name</t>
  </si>
  <si>
    <t>corr</t>
  </si>
  <si>
    <t>(step1: replace your stocks' info to the existing data correspondingly: return, std and corr)</t>
  </si>
  <si>
    <t>rf</t>
  </si>
  <si>
    <t>Five risky assets</t>
  </si>
  <si>
    <t>(step2: find the min-variance portfolio with the a given rate of return)</t>
  </si>
  <si>
    <t>w1</t>
  </si>
  <si>
    <t>w2</t>
  </si>
  <si>
    <t>Target Return</t>
  </si>
  <si>
    <t>Optimal Portfolio STD</t>
  </si>
  <si>
    <t>Constraint 1</t>
  </si>
  <si>
    <t>Constraint 2</t>
  </si>
  <si>
    <t>Tangent Portfolio</t>
  </si>
  <si>
    <t>(step3: find the optimal portfolio)</t>
  </si>
  <si>
    <t>Optimal Sharpe Ratio</t>
  </si>
  <si>
    <t>Tangent Portfolio STD</t>
  </si>
  <si>
    <t>Tangent Portfolio Return</t>
  </si>
  <si>
    <t>Minimal varaince</t>
  </si>
  <si>
    <t>(step4: find the min-variance portfolio)</t>
  </si>
  <si>
    <t>Min. Var. Portfolio STD</t>
  </si>
  <si>
    <t>Min. Var. Portfolio Return</t>
  </si>
  <si>
    <t>Notes</t>
  </si>
  <si>
    <t xml:space="preserve">You should set the constrainsts based on the limits of your investments. </t>
  </si>
  <si>
    <t xml:space="preserve">If no short selling, then all weights &gt;=0; </t>
  </si>
  <si>
    <t xml:space="preserve">if no leverage, then the abs value of all weights &lt;=1. </t>
  </si>
  <si>
    <t xml:space="preserve">Sometimes you find the extremely positive or negative weights. It's possible. The results indicate that it's very hard to achieve the optimal level </t>
  </si>
  <si>
    <t>given your portfolio and given the model setting (such as the constraints of weights, etc)</t>
  </si>
  <si>
    <t>BAC_return</t>
  </si>
  <si>
    <t>MSFT_return</t>
  </si>
  <si>
    <t>(2/28/2017, 30 days t bill rate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</si>
</sst>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%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5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6.83203125" bestFit="1" customWidth="1"/>
  </cols>
  <sheetData>
    <row r="1" spans="1:4" x14ac:dyDescent="0.2">
      <c r="A1" s="4" t="s">
        <v>3</v>
      </c>
      <c r="B1" s="4"/>
      <c r="C1" s="4" t="s">
        <v>4</v>
      </c>
      <c r="D1" s="4"/>
    </row>
    <row r="2" spans="1:4" x14ac:dyDescent="0.2">
      <c r="A2" s="2"/>
      <c r="B2" s="2"/>
      <c r="C2" s="2"/>
      <c r="D2" s="2"/>
    </row>
    <row r="3" spans="1:4" x14ac:dyDescent="0.2">
      <c r="A3" s="2" t="s">
        <v>5</v>
      </c>
      <c r="B3" s="2">
        <v>1.6489050480979069E-3</v>
      </c>
      <c r="C3" s="2" t="s">
        <v>5</v>
      </c>
      <c r="D3" s="2">
        <v>7.4015772784268756E-4</v>
      </c>
    </row>
    <row r="4" spans="1:4" x14ac:dyDescent="0.2">
      <c r="A4" s="2" t="s">
        <v>6</v>
      </c>
      <c r="B4" s="2">
        <v>1.1494796268648878E-3</v>
      </c>
      <c r="C4" s="2" t="s">
        <v>6</v>
      </c>
      <c r="D4" s="2">
        <v>7.9606569815632235E-4</v>
      </c>
    </row>
    <row r="5" spans="1:4" x14ac:dyDescent="0.2">
      <c r="A5" s="2" t="s">
        <v>7</v>
      </c>
      <c r="B5" s="2">
        <v>2.9607496811636658E-3</v>
      </c>
      <c r="C5" s="2" t="s">
        <v>7</v>
      </c>
      <c r="D5" s="2">
        <v>1.6903203547857792E-4</v>
      </c>
    </row>
    <row r="6" spans="1:4" x14ac:dyDescent="0.2">
      <c r="A6" s="2" t="s">
        <v>8</v>
      </c>
      <c r="B6" s="2">
        <v>0</v>
      </c>
      <c r="C6" s="2" t="s">
        <v>8</v>
      </c>
      <c r="D6" s="2">
        <v>0</v>
      </c>
    </row>
    <row r="7" spans="1:4" x14ac:dyDescent="0.2">
      <c r="A7" s="2" t="s">
        <v>9</v>
      </c>
      <c r="B7" s="2">
        <v>1.9574932685643091E-2</v>
      </c>
      <c r="C7" s="2" t="s">
        <v>9</v>
      </c>
      <c r="D7" s="2">
        <v>1.3556510346564958E-2</v>
      </c>
    </row>
    <row r="8" spans="1:4" x14ac:dyDescent="0.2">
      <c r="A8" s="2" t="s">
        <v>10</v>
      </c>
      <c r="B8" s="2">
        <v>3.8317798964745828E-4</v>
      </c>
      <c r="C8" s="2" t="s">
        <v>10</v>
      </c>
      <c r="D8" s="2">
        <v>1.8377897277652275E-4</v>
      </c>
    </row>
    <row r="9" spans="1:4" x14ac:dyDescent="0.2">
      <c r="A9" s="2" t="s">
        <v>11</v>
      </c>
      <c r="B9" s="2">
        <v>2.0051729209734224</v>
      </c>
      <c r="C9" s="2" t="s">
        <v>11</v>
      </c>
      <c r="D9" s="2">
        <v>4.5850201058225579</v>
      </c>
    </row>
    <row r="10" spans="1:4" x14ac:dyDescent="0.2">
      <c r="A10" s="2" t="s">
        <v>12</v>
      </c>
      <c r="B10" s="2">
        <v>-0.18730772672520779</v>
      </c>
      <c r="C10" s="2" t="s">
        <v>12</v>
      </c>
      <c r="D10" s="2">
        <v>-0.15179921240368854</v>
      </c>
    </row>
    <row r="11" spans="1:4" x14ac:dyDescent="0.2">
      <c r="A11" s="2" t="s">
        <v>13</v>
      </c>
      <c r="B11" s="2">
        <v>0.14486259519121025</v>
      </c>
      <c r="C11" s="2" t="s">
        <v>13</v>
      </c>
      <c r="D11" s="2">
        <v>0.12991232201320058</v>
      </c>
    </row>
    <row r="12" spans="1:4" x14ac:dyDescent="0.2">
      <c r="A12" s="2" t="s">
        <v>14</v>
      </c>
      <c r="B12" s="2">
        <v>-7.4074034051315185E-2</v>
      </c>
      <c r="C12" s="2" t="s">
        <v>14</v>
      </c>
      <c r="D12" s="2">
        <v>-7.1710282285959881E-2</v>
      </c>
    </row>
    <row r="13" spans="1:4" x14ac:dyDescent="0.2">
      <c r="A13" s="2" t="s">
        <v>15</v>
      </c>
      <c r="B13" s="2">
        <v>7.0788561139895068E-2</v>
      </c>
      <c r="C13" s="2" t="s">
        <v>15</v>
      </c>
      <c r="D13" s="2">
        <v>5.8202039727240695E-2</v>
      </c>
    </row>
    <row r="14" spans="1:4" x14ac:dyDescent="0.2">
      <c r="A14" s="2" t="s">
        <v>16</v>
      </c>
      <c r="B14" s="2">
        <v>0.47818246394839303</v>
      </c>
      <c r="C14" s="2" t="s">
        <v>16</v>
      </c>
      <c r="D14" s="2">
        <v>0.21464574107437939</v>
      </c>
    </row>
    <row r="15" spans="1:4" ht="16" thickBot="1" x14ac:dyDescent="0.25">
      <c r="A15" s="3" t="s">
        <v>17</v>
      </c>
      <c r="B15" s="3">
        <v>290</v>
      </c>
      <c r="C15" s="3" t="s">
        <v>17</v>
      </c>
      <c r="D15" s="3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3" x14ac:dyDescent="0.2">
      <c r="A1" s="4"/>
      <c r="B1" s="4" t="s">
        <v>3</v>
      </c>
      <c r="C1" s="4" t="s">
        <v>4</v>
      </c>
    </row>
    <row r="2" spans="1:3" x14ac:dyDescent="0.2">
      <c r="A2" s="2" t="s">
        <v>3</v>
      </c>
      <c r="B2" s="2">
        <v>1</v>
      </c>
      <c r="C2" s="2"/>
    </row>
    <row r="3" spans="1:3" ht="16" thickBot="1" x14ac:dyDescent="0.25">
      <c r="A3" s="3" t="s">
        <v>4</v>
      </c>
      <c r="B3" s="3">
        <v>0.39180299135189783</v>
      </c>
      <c r="C3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2"/>
  <sheetViews>
    <sheetView zoomScale="150" zoomScaleNormal="150" workbookViewId="0">
      <selection activeCell="I12" sqref="I1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">
      <c r="A2" s="1">
        <v>42794</v>
      </c>
      <c r="B2">
        <v>24.605001000000001</v>
      </c>
      <c r="C2">
        <v>63.98</v>
      </c>
      <c r="E2">
        <f>B2/B3-1</f>
        <v>4.4770567325189692E-3</v>
      </c>
      <c r="F2">
        <f>C2/C3-1</f>
        <v>-3.8923087081281782E-3</v>
      </c>
    </row>
    <row r="3" spans="1:6" x14ac:dyDescent="0.2">
      <c r="A3" s="1">
        <v>42793</v>
      </c>
      <c r="B3">
        <v>24.495334</v>
      </c>
      <c r="C3">
        <v>64.230002999999996</v>
      </c>
      <c r="E3">
        <f t="shared" ref="E3:E66" si="0">B3/B4-1</f>
        <v>1.4032201116997545E-2</v>
      </c>
      <c r="F3">
        <f t="shared" ref="F3:F66" si="1">C3/C4-1</f>
        <v>-6.035282913868012E-3</v>
      </c>
    </row>
    <row r="4" spans="1:6" x14ac:dyDescent="0.2">
      <c r="A4" s="1">
        <v>42790</v>
      </c>
      <c r="B4">
        <v>24.156366999999999</v>
      </c>
      <c r="C4">
        <v>64.620002999999997</v>
      </c>
      <c r="E4">
        <f t="shared" si="0"/>
        <v>-1.423924387961073E-2</v>
      </c>
      <c r="F4">
        <f t="shared" si="1"/>
        <v>0</v>
      </c>
    </row>
    <row r="5" spans="1:6" x14ac:dyDescent="0.2">
      <c r="A5" s="1">
        <v>42789</v>
      </c>
      <c r="B5">
        <v>24.505303999999999</v>
      </c>
      <c r="C5">
        <v>64.620002999999997</v>
      </c>
      <c r="E5">
        <f t="shared" si="0"/>
        <v>-8.471204568526014E-3</v>
      </c>
      <c r="F5">
        <f t="shared" si="1"/>
        <v>4.0398072709788568E-3</v>
      </c>
    </row>
    <row r="6" spans="1:6" x14ac:dyDescent="0.2">
      <c r="A6" s="1">
        <v>42788</v>
      </c>
      <c r="B6">
        <v>24.714666999999999</v>
      </c>
      <c r="C6">
        <v>64.360000999999997</v>
      </c>
      <c r="E6">
        <f t="shared" si="0"/>
        <v>4.0356698161492233E-4</v>
      </c>
      <c r="F6">
        <f t="shared" si="1"/>
        <v>-2.0157699493184023E-3</v>
      </c>
    </row>
    <row r="7" spans="1:6" x14ac:dyDescent="0.2">
      <c r="A7" s="1">
        <v>42787</v>
      </c>
      <c r="B7">
        <v>24.704696999999999</v>
      </c>
      <c r="C7">
        <v>64.489998</v>
      </c>
      <c r="E7">
        <f t="shared" si="0"/>
        <v>1.0603593211294893E-2</v>
      </c>
      <c r="F7">
        <f t="shared" si="1"/>
        <v>-2.0118383467112588E-3</v>
      </c>
    </row>
    <row r="8" spans="1:6" x14ac:dyDescent="0.2">
      <c r="A8" s="1">
        <v>42783</v>
      </c>
      <c r="B8">
        <v>24.445487</v>
      </c>
      <c r="C8">
        <v>64.620002999999997</v>
      </c>
      <c r="E8">
        <f t="shared" si="0"/>
        <v>-2.4409817564392533E-3</v>
      </c>
      <c r="F8">
        <f t="shared" si="1"/>
        <v>1.550000072070512E-3</v>
      </c>
    </row>
    <row r="9" spans="1:6" x14ac:dyDescent="0.2">
      <c r="A9" s="1">
        <v>42782</v>
      </c>
      <c r="B9">
        <v>24.505303999999999</v>
      </c>
      <c r="C9">
        <v>64.519997000000004</v>
      </c>
      <c r="E9">
        <f t="shared" si="0"/>
        <v>0</v>
      </c>
      <c r="F9">
        <f t="shared" si="1"/>
        <v>-1.5499767790172481E-4</v>
      </c>
    </row>
    <row r="10" spans="1:6" x14ac:dyDescent="0.2">
      <c r="A10" s="1">
        <v>42781</v>
      </c>
      <c r="B10">
        <v>24.505303999999999</v>
      </c>
      <c r="C10">
        <v>64.529999000000004</v>
      </c>
      <c r="E10">
        <f t="shared" si="0"/>
        <v>2.1612644643631107E-2</v>
      </c>
      <c r="F10">
        <f t="shared" si="1"/>
        <v>-6.1949821898699131E-4</v>
      </c>
    </row>
    <row r="11" spans="1:6" x14ac:dyDescent="0.2">
      <c r="A11" s="1">
        <v>42780</v>
      </c>
      <c r="B11">
        <v>23.986884</v>
      </c>
      <c r="C11">
        <v>64.569999999999993</v>
      </c>
      <c r="E11">
        <f t="shared" si="0"/>
        <v>2.8205113916693003E-2</v>
      </c>
      <c r="F11">
        <f t="shared" si="1"/>
        <v>3.7307632519818501E-3</v>
      </c>
    </row>
    <row r="12" spans="1:6" x14ac:dyDescent="0.2">
      <c r="A12" s="1">
        <v>42779</v>
      </c>
      <c r="B12">
        <v>23.328890000000001</v>
      </c>
      <c r="C12">
        <v>64.33</v>
      </c>
      <c r="E12">
        <f t="shared" si="0"/>
        <v>1.386483760745727E-2</v>
      </c>
      <c r="F12">
        <f t="shared" si="1"/>
        <v>1.1250010964509283E-2</v>
      </c>
    </row>
    <row r="13" spans="1:6" x14ac:dyDescent="0.2">
      <c r="A13" s="1">
        <v>42776</v>
      </c>
      <c r="B13">
        <v>23.009861999999998</v>
      </c>
      <c r="C13">
        <v>63.614337999999996</v>
      </c>
      <c r="E13">
        <f t="shared" si="0"/>
        <v>-1.7301712097255173E-3</v>
      </c>
      <c r="F13">
        <f t="shared" si="1"/>
        <v>-9.3658360321602352E-4</v>
      </c>
    </row>
    <row r="14" spans="1:6" x14ac:dyDescent="0.2">
      <c r="A14" s="1">
        <v>42775</v>
      </c>
      <c r="B14">
        <v>23.049741999999998</v>
      </c>
      <c r="C14">
        <v>63.673974000000001</v>
      </c>
      <c r="E14">
        <f t="shared" si="0"/>
        <v>1.9850043641663762E-2</v>
      </c>
      <c r="F14">
        <f t="shared" si="1"/>
        <v>1.1367187956030866E-2</v>
      </c>
    </row>
    <row r="15" spans="1:6" x14ac:dyDescent="0.2">
      <c r="A15" s="1">
        <v>42774</v>
      </c>
      <c r="B15">
        <v>22.601109000000001</v>
      </c>
      <c r="C15">
        <v>62.958314999999999</v>
      </c>
      <c r="E15">
        <f t="shared" si="0"/>
        <v>-1.0043622083161008E-2</v>
      </c>
      <c r="F15">
        <f t="shared" si="1"/>
        <v>-1.4188923056807079E-3</v>
      </c>
    </row>
    <row r="16" spans="1:6" x14ac:dyDescent="0.2">
      <c r="A16" s="1">
        <v>42773</v>
      </c>
      <c r="B16">
        <v>22.830409</v>
      </c>
      <c r="C16">
        <v>63.047772999999999</v>
      </c>
      <c r="E16">
        <f t="shared" si="0"/>
        <v>-9.5156379624552478E-3</v>
      </c>
      <c r="F16">
        <f t="shared" si="1"/>
        <v>-3.2998028171236093E-3</v>
      </c>
    </row>
    <row r="17" spans="1:6" x14ac:dyDescent="0.2">
      <c r="A17" s="1">
        <v>42772</v>
      </c>
      <c r="B17">
        <v>23.049741999999998</v>
      </c>
      <c r="C17">
        <v>63.256506999999999</v>
      </c>
      <c r="E17">
        <f t="shared" si="0"/>
        <v>-7.2992530973795544E-3</v>
      </c>
      <c r="F17">
        <f t="shared" si="1"/>
        <v>-6.2815710759056564E-4</v>
      </c>
    </row>
    <row r="18" spans="1:6" x14ac:dyDescent="0.2">
      <c r="A18" s="1">
        <v>42769</v>
      </c>
      <c r="B18">
        <v>23.219225000000002</v>
      </c>
      <c r="C18">
        <v>63.296267</v>
      </c>
      <c r="E18">
        <f t="shared" si="0"/>
        <v>2.5088080167565696E-2</v>
      </c>
      <c r="F18">
        <f t="shared" si="1"/>
        <v>8.0734885276223523E-3</v>
      </c>
    </row>
    <row r="19" spans="1:6" x14ac:dyDescent="0.2">
      <c r="A19" s="1">
        <v>42768</v>
      </c>
      <c r="B19">
        <v>22.650956000000001</v>
      </c>
      <c r="C19">
        <v>62.789338000000001</v>
      </c>
      <c r="E19">
        <f t="shared" si="0"/>
        <v>-7.4268071705368977E-3</v>
      </c>
      <c r="F19">
        <f t="shared" si="1"/>
        <v>-6.4486262302448916E-3</v>
      </c>
    </row>
    <row r="20" spans="1:6" x14ac:dyDescent="0.2">
      <c r="A20" s="1">
        <v>42767</v>
      </c>
      <c r="B20">
        <v>22.820439</v>
      </c>
      <c r="C20">
        <v>63.196871000000002</v>
      </c>
      <c r="E20">
        <f t="shared" si="0"/>
        <v>1.1042390791911494E-2</v>
      </c>
      <c r="F20">
        <f t="shared" si="1"/>
        <v>-1.6550653580353791E-2</v>
      </c>
    </row>
    <row r="21" spans="1:6" x14ac:dyDescent="0.2">
      <c r="A21" s="1">
        <v>42766</v>
      </c>
      <c r="B21">
        <v>22.571199</v>
      </c>
      <c r="C21">
        <v>64.260423000000003</v>
      </c>
      <c r="E21">
        <f t="shared" si="0"/>
        <v>-1.3507671111051334E-2</v>
      </c>
      <c r="F21">
        <f t="shared" si="1"/>
        <v>-7.3698058835303115E-3</v>
      </c>
    </row>
    <row r="22" spans="1:6" x14ac:dyDescent="0.2">
      <c r="A22" s="1">
        <v>42765</v>
      </c>
      <c r="B22">
        <v>22.880258000000001</v>
      </c>
      <c r="C22">
        <v>64.737526000000003</v>
      </c>
      <c r="E22">
        <f t="shared" si="0"/>
        <v>-1.7551367142581986E-2</v>
      </c>
      <c r="F22">
        <f t="shared" si="1"/>
        <v>-9.8814366475024062E-3</v>
      </c>
    </row>
    <row r="23" spans="1:6" x14ac:dyDescent="0.2">
      <c r="A23" s="1">
        <v>42762</v>
      </c>
      <c r="B23">
        <v>23.289012</v>
      </c>
      <c r="C23">
        <v>65.383610000000004</v>
      </c>
      <c r="E23">
        <f t="shared" si="0"/>
        <v>-3.4129739568224959E-3</v>
      </c>
      <c r="F23">
        <f t="shared" si="1"/>
        <v>2.3494652105230163E-2</v>
      </c>
    </row>
    <row r="24" spans="1:6" x14ac:dyDescent="0.2">
      <c r="A24" s="1">
        <v>42761</v>
      </c>
      <c r="B24">
        <v>23.368769</v>
      </c>
      <c r="C24">
        <v>63.882708000000001</v>
      </c>
      <c r="E24">
        <f t="shared" si="0"/>
        <v>2.995281081379586E-3</v>
      </c>
      <c r="F24">
        <f t="shared" si="1"/>
        <v>9.2650171612806975E-3</v>
      </c>
    </row>
    <row r="25" spans="1:6" x14ac:dyDescent="0.2">
      <c r="A25" s="1">
        <v>42760</v>
      </c>
      <c r="B25">
        <v>23.298981999999999</v>
      </c>
      <c r="C25">
        <v>63.296267</v>
      </c>
      <c r="E25">
        <f t="shared" si="0"/>
        <v>1.8300667763448963E-2</v>
      </c>
      <c r="F25">
        <f t="shared" si="1"/>
        <v>2.518894121283255E-3</v>
      </c>
    </row>
    <row r="26" spans="1:6" x14ac:dyDescent="0.2">
      <c r="A26" s="1">
        <v>42759</v>
      </c>
      <c r="B26">
        <v>22.880258000000001</v>
      </c>
      <c r="C26">
        <v>63.137231</v>
      </c>
      <c r="E26">
        <f t="shared" si="0"/>
        <v>1.7287286426544091E-2</v>
      </c>
      <c r="F26">
        <f t="shared" si="1"/>
        <v>8.8945610048762891E-3</v>
      </c>
    </row>
    <row r="27" spans="1:6" x14ac:dyDescent="0.2">
      <c r="A27" s="1">
        <v>42758</v>
      </c>
      <c r="B27">
        <v>22.491441999999999</v>
      </c>
      <c r="C27">
        <v>62.580604000000001</v>
      </c>
      <c r="E27">
        <f t="shared" si="0"/>
        <v>-3.5335739142613454E-3</v>
      </c>
      <c r="F27">
        <f t="shared" si="1"/>
        <v>3.5064981630139602E-3</v>
      </c>
    </row>
    <row r="28" spans="1:6" x14ac:dyDescent="0.2">
      <c r="A28" s="1">
        <v>42755</v>
      </c>
      <c r="B28">
        <v>22.571199</v>
      </c>
      <c r="C28">
        <v>62.361932000000003</v>
      </c>
      <c r="E28">
        <f t="shared" si="0"/>
        <v>4.882302122272586E-3</v>
      </c>
      <c r="F28">
        <f t="shared" si="1"/>
        <v>7.0626396325557117E-3</v>
      </c>
    </row>
    <row r="29" spans="1:6" x14ac:dyDescent="0.2">
      <c r="A29" s="1">
        <v>42754</v>
      </c>
      <c r="B29">
        <v>22.461535000000001</v>
      </c>
      <c r="C29">
        <v>61.924581000000003</v>
      </c>
      <c r="E29">
        <f t="shared" si="0"/>
        <v>-4.4188195598741098E-3</v>
      </c>
      <c r="F29">
        <f t="shared" si="1"/>
        <v>-3.2000192133790906E-3</v>
      </c>
    </row>
    <row r="30" spans="1:6" x14ac:dyDescent="0.2">
      <c r="A30" s="1">
        <v>42753</v>
      </c>
      <c r="B30">
        <v>22.561229000000001</v>
      </c>
      <c r="C30">
        <v>62.123376999999998</v>
      </c>
      <c r="E30">
        <f t="shared" si="0"/>
        <v>2.6303835255910624E-2</v>
      </c>
      <c r="F30">
        <f t="shared" si="1"/>
        <v>-4.7975007559952765E-4</v>
      </c>
    </row>
    <row r="31" spans="1:6" x14ac:dyDescent="0.2">
      <c r="A31" s="1">
        <v>42752</v>
      </c>
      <c r="B31">
        <v>21.982991999999999</v>
      </c>
      <c r="C31">
        <v>62.153194999999997</v>
      </c>
      <c r="E31">
        <f t="shared" si="0"/>
        <v>-4.172104748040073E-2</v>
      </c>
      <c r="F31">
        <f t="shared" si="1"/>
        <v>-2.7113464530730269E-3</v>
      </c>
    </row>
    <row r="32" spans="1:6" x14ac:dyDescent="0.2">
      <c r="A32" s="1">
        <v>42748</v>
      </c>
      <c r="B32">
        <v>22.940076000000001</v>
      </c>
      <c r="C32">
        <v>62.322172000000002</v>
      </c>
      <c r="E32">
        <f t="shared" si="0"/>
        <v>3.9267233949029645E-3</v>
      </c>
      <c r="F32">
        <f t="shared" si="1"/>
        <v>1.4374593812918057E-3</v>
      </c>
    </row>
    <row r="33" spans="1:6" x14ac:dyDescent="0.2">
      <c r="A33" s="1">
        <v>42747</v>
      </c>
      <c r="B33">
        <v>22.850349000000001</v>
      </c>
      <c r="C33">
        <v>62.232714999999999</v>
      </c>
      <c r="E33">
        <f t="shared" si="0"/>
        <v>-6.5019432916492148E-3</v>
      </c>
      <c r="F33">
        <f t="shared" si="1"/>
        <v>-9.1786368045531086E-3</v>
      </c>
    </row>
    <row r="34" spans="1:6" x14ac:dyDescent="0.2">
      <c r="A34" s="1">
        <v>42746</v>
      </c>
      <c r="B34">
        <v>22.999893</v>
      </c>
      <c r="C34">
        <v>62.809218000000001</v>
      </c>
      <c r="E34">
        <f t="shared" si="0"/>
        <v>5.6669157088482525E-3</v>
      </c>
      <c r="F34">
        <f t="shared" si="1"/>
        <v>9.1025200998422484E-3</v>
      </c>
    </row>
    <row r="35" spans="1:6" x14ac:dyDescent="0.2">
      <c r="A35" s="1">
        <v>42745</v>
      </c>
      <c r="B35">
        <v>22.870289</v>
      </c>
      <c r="C35">
        <v>62.242652999999997</v>
      </c>
      <c r="E35">
        <f t="shared" si="0"/>
        <v>1.7294997409422308E-2</v>
      </c>
      <c r="F35">
        <f t="shared" si="1"/>
        <v>-3.1929314536560671E-4</v>
      </c>
    </row>
    <row r="36" spans="1:6" x14ac:dyDescent="0.2">
      <c r="A36" s="1">
        <v>42744</v>
      </c>
      <c r="B36">
        <v>22.481472</v>
      </c>
      <c r="C36">
        <v>62.262532999999998</v>
      </c>
      <c r="E36">
        <f t="shared" si="0"/>
        <v>-5.7319690817040359E-3</v>
      </c>
      <c r="F36">
        <f t="shared" si="1"/>
        <v>-3.1826892953669139E-3</v>
      </c>
    </row>
    <row r="37" spans="1:6" x14ac:dyDescent="0.2">
      <c r="A37" s="1">
        <v>42741</v>
      </c>
      <c r="B37">
        <v>22.611077999999999</v>
      </c>
      <c r="C37">
        <v>62.461328000000002</v>
      </c>
      <c r="E37">
        <f t="shared" si="0"/>
        <v>0</v>
      </c>
      <c r="F37">
        <f t="shared" si="1"/>
        <v>8.6677534402694878E-3</v>
      </c>
    </row>
    <row r="38" spans="1:6" x14ac:dyDescent="0.2">
      <c r="A38" s="1">
        <v>42740</v>
      </c>
      <c r="B38">
        <v>22.611077999999999</v>
      </c>
      <c r="C38">
        <v>61.924581000000003</v>
      </c>
      <c r="E38">
        <f t="shared" si="0"/>
        <v>-1.1764727478160486E-2</v>
      </c>
      <c r="F38">
        <f t="shared" si="1"/>
        <v>0</v>
      </c>
    </row>
    <row r="39" spans="1:6" x14ac:dyDescent="0.2">
      <c r="A39" s="1">
        <v>42739</v>
      </c>
      <c r="B39">
        <v>22.880258000000001</v>
      </c>
      <c r="C39">
        <v>61.924581000000003</v>
      </c>
      <c r="E39">
        <f t="shared" si="0"/>
        <v>1.8641780270137298E-2</v>
      </c>
      <c r="F39">
        <f t="shared" si="1"/>
        <v>-4.4743253678360961E-3</v>
      </c>
    </row>
    <row r="40" spans="1:6" x14ac:dyDescent="0.2">
      <c r="A40" s="1">
        <v>42738</v>
      </c>
      <c r="B40">
        <v>22.461535000000001</v>
      </c>
      <c r="C40">
        <v>62.202897</v>
      </c>
      <c r="E40">
        <f t="shared" si="0"/>
        <v>1.9457045961526198E-2</v>
      </c>
      <c r="F40">
        <f t="shared" si="1"/>
        <v>7.0808246396785179E-3</v>
      </c>
    </row>
    <row r="41" spans="1:6" x14ac:dyDescent="0.2">
      <c r="A41" s="1">
        <v>42734</v>
      </c>
      <c r="B41">
        <v>22.032841000000001</v>
      </c>
      <c r="C41">
        <v>61.765546000000001</v>
      </c>
      <c r="E41">
        <f t="shared" si="0"/>
        <v>4.545449364420806E-3</v>
      </c>
      <c r="F41">
        <f t="shared" si="1"/>
        <v>-1.2082698399679348E-2</v>
      </c>
    </row>
    <row r="42" spans="1:6" x14ac:dyDescent="0.2">
      <c r="A42" s="1">
        <v>42733</v>
      </c>
      <c r="B42">
        <v>21.933145</v>
      </c>
      <c r="C42">
        <v>62.520968000000003</v>
      </c>
      <c r="E42">
        <f t="shared" si="0"/>
        <v>-1.4778317378444594E-2</v>
      </c>
      <c r="F42">
        <f t="shared" si="1"/>
        <v>-1.4288035669968169E-3</v>
      </c>
    </row>
    <row r="43" spans="1:6" x14ac:dyDescent="0.2">
      <c r="A43" s="1">
        <v>42732</v>
      </c>
      <c r="B43">
        <v>22.262142000000001</v>
      </c>
      <c r="C43">
        <v>62.610425999999997</v>
      </c>
      <c r="E43">
        <f t="shared" si="0"/>
        <v>-1.2383895846959314E-2</v>
      </c>
      <c r="F43">
        <f t="shared" si="1"/>
        <v>-4.5827515444483158E-3</v>
      </c>
    </row>
    <row r="44" spans="1:6" x14ac:dyDescent="0.2">
      <c r="A44" s="1">
        <v>42731</v>
      </c>
      <c r="B44">
        <v>22.541291000000001</v>
      </c>
      <c r="C44">
        <v>62.898674999999997</v>
      </c>
      <c r="E44">
        <f t="shared" si="0"/>
        <v>4.4245073591331341E-4</v>
      </c>
      <c r="F44">
        <f t="shared" si="1"/>
        <v>6.3246394676297335E-4</v>
      </c>
    </row>
    <row r="45" spans="1:6" x14ac:dyDescent="0.2">
      <c r="A45" s="1">
        <v>42727</v>
      </c>
      <c r="B45">
        <v>22.531321999999999</v>
      </c>
      <c r="C45">
        <v>62.858919</v>
      </c>
      <c r="E45">
        <f t="shared" si="0"/>
        <v>2.6619491067443324E-3</v>
      </c>
      <c r="F45">
        <f t="shared" si="1"/>
        <v>-4.8780179678806768E-3</v>
      </c>
    </row>
    <row r="46" spans="1:6" x14ac:dyDescent="0.2">
      <c r="A46" s="1">
        <v>42726</v>
      </c>
      <c r="B46">
        <v>22.471503999999999</v>
      </c>
      <c r="C46">
        <v>63.167048999999999</v>
      </c>
      <c r="E46">
        <f t="shared" si="0"/>
        <v>-3.9769553334173535E-3</v>
      </c>
      <c r="F46">
        <f t="shared" si="1"/>
        <v>1.5735361929403169E-4</v>
      </c>
    </row>
    <row r="47" spans="1:6" x14ac:dyDescent="0.2">
      <c r="A47" s="1">
        <v>42725</v>
      </c>
      <c r="B47">
        <v>22.561229000000001</v>
      </c>
      <c r="C47">
        <v>63.157111</v>
      </c>
      <c r="E47">
        <f t="shared" si="0"/>
        <v>-3.522682271876354E-3</v>
      </c>
      <c r="F47">
        <f t="shared" si="1"/>
        <v>0</v>
      </c>
    </row>
    <row r="48" spans="1:6" x14ac:dyDescent="0.2">
      <c r="A48" s="1">
        <v>42724</v>
      </c>
      <c r="B48">
        <v>22.640986000000002</v>
      </c>
      <c r="C48">
        <v>63.157111</v>
      </c>
      <c r="E48">
        <f t="shared" si="0"/>
        <v>1.0231314602181962E-2</v>
      </c>
      <c r="F48">
        <f t="shared" si="1"/>
        <v>-1.257435821173658E-3</v>
      </c>
    </row>
    <row r="49" spans="1:6" x14ac:dyDescent="0.2">
      <c r="A49" s="1">
        <v>42723</v>
      </c>
      <c r="B49">
        <v>22.411684999999999</v>
      </c>
      <c r="C49">
        <v>63.236626999999999</v>
      </c>
      <c r="E49">
        <f t="shared" si="0"/>
        <v>-7.9435569848868015E-3</v>
      </c>
      <c r="F49">
        <f t="shared" si="1"/>
        <v>2.1187805856934139E-2</v>
      </c>
    </row>
    <row r="50" spans="1:6" x14ac:dyDescent="0.2">
      <c r="A50" s="1">
        <v>42720</v>
      </c>
      <c r="B50">
        <v>22.591138999999998</v>
      </c>
      <c r="C50">
        <v>61.924581000000003</v>
      </c>
      <c r="E50">
        <f t="shared" si="0"/>
        <v>-2.1588922710244818E-2</v>
      </c>
      <c r="F50">
        <f t="shared" si="1"/>
        <v>-4.4743253678360961E-3</v>
      </c>
    </row>
    <row r="51" spans="1:6" x14ac:dyDescent="0.2">
      <c r="A51" s="1">
        <v>42719</v>
      </c>
      <c r="B51">
        <v>23.089618999999999</v>
      </c>
      <c r="C51">
        <v>62.202897</v>
      </c>
      <c r="E51">
        <f t="shared" si="0"/>
        <v>2.1614426088560457E-2</v>
      </c>
      <c r="F51">
        <f t="shared" si="1"/>
        <v>-1.5953826932180171E-3</v>
      </c>
    </row>
    <row r="52" spans="1:6" x14ac:dyDescent="0.2">
      <c r="A52" s="1">
        <v>42718</v>
      </c>
      <c r="B52">
        <v>22.601109000000001</v>
      </c>
      <c r="C52">
        <v>62.302292999999999</v>
      </c>
      <c r="E52">
        <f t="shared" si="0"/>
        <v>2.6537078111452672E-3</v>
      </c>
      <c r="F52">
        <f t="shared" si="1"/>
        <v>-4.7633976759668961E-3</v>
      </c>
    </row>
    <row r="53" spans="1:6" x14ac:dyDescent="0.2">
      <c r="A53" s="1">
        <v>42717</v>
      </c>
      <c r="B53">
        <v>22.541291000000001</v>
      </c>
      <c r="C53">
        <v>62.600484000000002</v>
      </c>
      <c r="E53">
        <f t="shared" si="0"/>
        <v>0</v>
      </c>
      <c r="F53">
        <f t="shared" si="1"/>
        <v>1.302880908671411E-2</v>
      </c>
    </row>
    <row r="54" spans="1:6" x14ac:dyDescent="0.2">
      <c r="A54" s="1">
        <v>42716</v>
      </c>
      <c r="B54">
        <v>22.541291000000001</v>
      </c>
      <c r="C54">
        <v>61.795363999999999</v>
      </c>
      <c r="E54">
        <f t="shared" si="0"/>
        <v>-2.0788205578563757E-2</v>
      </c>
      <c r="F54">
        <f t="shared" si="1"/>
        <v>3.2273224555416924E-3</v>
      </c>
    </row>
    <row r="55" spans="1:6" x14ac:dyDescent="0.2">
      <c r="A55" s="1">
        <v>42713</v>
      </c>
      <c r="B55">
        <v>23.019832000000001</v>
      </c>
      <c r="C55">
        <v>61.596572000000002</v>
      </c>
      <c r="E55">
        <f t="shared" si="0"/>
        <v>6.1001934506157429E-3</v>
      </c>
      <c r="F55">
        <f t="shared" si="1"/>
        <v>1.5735174132587293E-2</v>
      </c>
    </row>
    <row r="56" spans="1:6" x14ac:dyDescent="0.2">
      <c r="A56" s="1">
        <v>42712</v>
      </c>
      <c r="B56">
        <v>22.880258000000001</v>
      </c>
      <c r="C56">
        <v>60.642353999999997</v>
      </c>
      <c r="E56">
        <f t="shared" si="0"/>
        <v>1.6836543413364602E-2</v>
      </c>
      <c r="F56">
        <f t="shared" si="1"/>
        <v>-5.8660641766906663E-3</v>
      </c>
    </row>
    <row r="57" spans="1:6" x14ac:dyDescent="0.2">
      <c r="A57" s="1">
        <v>42711</v>
      </c>
      <c r="B57">
        <v>22.501411999999998</v>
      </c>
      <c r="C57">
        <v>61.000185000000002</v>
      </c>
      <c r="E57">
        <f t="shared" si="0"/>
        <v>1.8501802725593208E-2</v>
      </c>
      <c r="F57">
        <f t="shared" si="1"/>
        <v>2.3686369358615789E-2</v>
      </c>
    </row>
    <row r="58" spans="1:6" x14ac:dyDescent="0.2">
      <c r="A58" s="1">
        <v>42710</v>
      </c>
      <c r="B58">
        <v>22.092658</v>
      </c>
      <c r="C58">
        <v>59.588743999999998</v>
      </c>
      <c r="E58">
        <f t="shared" si="0"/>
        <v>1.4651988912643743E-2</v>
      </c>
      <c r="F58">
        <f t="shared" si="1"/>
        <v>-4.4835604093662607E-3</v>
      </c>
    </row>
    <row r="59" spans="1:6" x14ac:dyDescent="0.2">
      <c r="A59" s="1">
        <v>42709</v>
      </c>
      <c r="B59">
        <v>21.773631000000002</v>
      </c>
      <c r="C59">
        <v>59.857117000000002</v>
      </c>
      <c r="E59">
        <f t="shared" si="0"/>
        <v>2.8732959756554655E-2</v>
      </c>
      <c r="F59">
        <f t="shared" si="1"/>
        <v>1.6371328315450073E-2</v>
      </c>
    </row>
    <row r="60" spans="1:6" x14ac:dyDescent="0.2">
      <c r="A60" s="1">
        <v>42706</v>
      </c>
      <c r="B60">
        <v>21.165483999999999</v>
      </c>
      <c r="C60">
        <v>58.892961</v>
      </c>
      <c r="E60">
        <f t="shared" si="0"/>
        <v>-1.2558162796487138E-2</v>
      </c>
      <c r="F60">
        <f t="shared" si="1"/>
        <v>8.4458266700804252E-4</v>
      </c>
    </row>
    <row r="61" spans="1:6" x14ac:dyDescent="0.2">
      <c r="A61" s="1">
        <v>42705</v>
      </c>
      <c r="B61">
        <v>21.434664000000001</v>
      </c>
      <c r="C61">
        <v>58.843263</v>
      </c>
      <c r="E61">
        <f t="shared" si="0"/>
        <v>1.7992365056312298E-2</v>
      </c>
      <c r="F61">
        <f t="shared" si="1"/>
        <v>-1.7590400754309843E-2</v>
      </c>
    </row>
    <row r="62" spans="1:6" x14ac:dyDescent="0.2">
      <c r="A62" s="1">
        <v>42704</v>
      </c>
      <c r="B62">
        <v>21.055820000000001</v>
      </c>
      <c r="C62">
        <v>59.896872999999999</v>
      </c>
      <c r="E62">
        <f t="shared" si="0"/>
        <v>4.4768743205298334E-2</v>
      </c>
      <c r="F62">
        <f t="shared" si="1"/>
        <v>-1.3586553669275747E-2</v>
      </c>
    </row>
    <row r="63" spans="1:6" x14ac:dyDescent="0.2">
      <c r="A63" s="1">
        <v>42703</v>
      </c>
      <c r="B63">
        <v>20.153569999999998</v>
      </c>
      <c r="C63">
        <v>60.721874</v>
      </c>
      <c r="E63">
        <f t="shared" si="0"/>
        <v>-4.9252359498486165E-4</v>
      </c>
      <c r="F63">
        <f t="shared" si="1"/>
        <v>7.919476226043054E-3</v>
      </c>
    </row>
    <row r="64" spans="1:6" x14ac:dyDescent="0.2">
      <c r="A64" s="1">
        <v>42702</v>
      </c>
      <c r="B64">
        <v>20.163501</v>
      </c>
      <c r="C64">
        <v>60.244767000000003</v>
      </c>
      <c r="E64">
        <f t="shared" si="0"/>
        <v>-2.6845707549280062E-2</v>
      </c>
      <c r="F64">
        <f t="shared" si="1"/>
        <v>1.3216932359638722E-3</v>
      </c>
    </row>
    <row r="65" spans="1:6" x14ac:dyDescent="0.2">
      <c r="A65" s="1">
        <v>42699</v>
      </c>
      <c r="B65">
        <v>20.719736999999999</v>
      </c>
      <c r="C65">
        <v>60.165247000000001</v>
      </c>
      <c r="E65">
        <f t="shared" si="0"/>
        <v>1.4591499564214683E-2</v>
      </c>
      <c r="F65">
        <f t="shared" si="1"/>
        <v>2.1522741184447636E-3</v>
      </c>
    </row>
    <row r="66" spans="1:6" x14ac:dyDescent="0.2">
      <c r="A66" s="1">
        <v>42697</v>
      </c>
      <c r="B66">
        <v>20.421752999999999</v>
      </c>
      <c r="C66">
        <v>60.036033000000003</v>
      </c>
      <c r="E66">
        <f t="shared" si="0"/>
        <v>1.28078948194561E-2</v>
      </c>
      <c r="F66">
        <f t="shared" si="1"/>
        <v>-1.1780066965048408E-2</v>
      </c>
    </row>
    <row r="67" spans="1:6" x14ac:dyDescent="0.2">
      <c r="A67" s="1">
        <v>42696</v>
      </c>
      <c r="B67">
        <v>20.163501</v>
      </c>
      <c r="C67">
        <v>60.751691999999998</v>
      </c>
      <c r="E67">
        <f t="shared" ref="E67:E130" si="2">B67/B68-1</f>
        <v>-1.4756874805009756E-3</v>
      </c>
      <c r="F67">
        <f t="shared" ref="F67:F130" si="3">C67/C68-1</f>
        <v>4.2720792365960047E-3</v>
      </c>
    </row>
    <row r="68" spans="1:6" x14ac:dyDescent="0.2">
      <c r="A68" s="1">
        <v>42695</v>
      </c>
      <c r="B68">
        <v>20.193300000000001</v>
      </c>
      <c r="C68">
        <v>60.493259999999999</v>
      </c>
      <c r="E68">
        <f t="shared" si="2"/>
        <v>1.6499996803506667E-2</v>
      </c>
      <c r="F68">
        <f t="shared" si="3"/>
        <v>8.4507418865140682E-3</v>
      </c>
    </row>
    <row r="69" spans="1:6" x14ac:dyDescent="0.2">
      <c r="A69" s="1">
        <v>42692</v>
      </c>
      <c r="B69">
        <v>19.865518999999999</v>
      </c>
      <c r="C69">
        <v>59.986331</v>
      </c>
      <c r="E69">
        <f t="shared" si="2"/>
        <v>-3.9840599497186213E-3</v>
      </c>
      <c r="F69">
        <f t="shared" si="3"/>
        <v>-4.7823473193552291E-3</v>
      </c>
    </row>
    <row r="70" spans="1:6" x14ac:dyDescent="0.2">
      <c r="A70" s="1">
        <v>42691</v>
      </c>
      <c r="B70">
        <v>19.944980999999999</v>
      </c>
      <c r="C70">
        <v>60.274585000000002</v>
      </c>
      <c r="E70">
        <f t="shared" si="2"/>
        <v>1.6708857533185073E-2</v>
      </c>
      <c r="F70">
        <f t="shared" si="3"/>
        <v>1.6596792689668405E-2</v>
      </c>
    </row>
    <row r="71" spans="1:6" x14ac:dyDescent="0.2">
      <c r="A71" s="1">
        <v>42690</v>
      </c>
      <c r="B71">
        <v>19.6172</v>
      </c>
      <c r="C71">
        <v>59.290551999999998</v>
      </c>
      <c r="E71">
        <f t="shared" si="2"/>
        <v>-2.0337294775190529E-2</v>
      </c>
      <c r="F71">
        <f t="shared" si="3"/>
        <v>1.3249571692849127E-2</v>
      </c>
    </row>
    <row r="72" spans="1:6" x14ac:dyDescent="0.2">
      <c r="A72" s="1">
        <v>42689</v>
      </c>
      <c r="B72">
        <v>20.024443000000002</v>
      </c>
      <c r="C72">
        <v>58.515250000000002</v>
      </c>
      <c r="E72">
        <f t="shared" si="2"/>
        <v>3.9840599497187323E-3</v>
      </c>
      <c r="F72">
        <f t="shared" si="3"/>
        <v>1.9747091951290763E-2</v>
      </c>
    </row>
    <row r="73" spans="1:6" x14ac:dyDescent="0.2">
      <c r="A73" s="1">
        <v>42688</v>
      </c>
      <c r="B73">
        <v>19.944980999999999</v>
      </c>
      <c r="C73">
        <v>57.38212</v>
      </c>
      <c r="E73">
        <f t="shared" si="2"/>
        <v>5.5730781565996423E-2</v>
      </c>
      <c r="F73">
        <f t="shared" si="3"/>
        <v>-1.5249088757221863E-2</v>
      </c>
    </row>
    <row r="74" spans="1:6" x14ac:dyDescent="0.2">
      <c r="A74" s="1">
        <v>42685</v>
      </c>
      <c r="B74">
        <v>18.892109000000001</v>
      </c>
      <c r="C74">
        <v>58.270695000000003</v>
      </c>
      <c r="E74">
        <f t="shared" si="2"/>
        <v>1.3859288498350164E-2</v>
      </c>
      <c r="F74">
        <f t="shared" si="3"/>
        <v>5.4514419678881598E-3</v>
      </c>
    </row>
    <row r="75" spans="1:6" x14ac:dyDescent="0.2">
      <c r="A75" s="1">
        <v>42684</v>
      </c>
      <c r="B75">
        <v>18.633856999999999</v>
      </c>
      <c r="C75">
        <v>57.954757999999998</v>
      </c>
      <c r="E75">
        <f t="shared" si="2"/>
        <v>4.3962217174492446E-2</v>
      </c>
      <c r="F75">
        <f t="shared" si="3"/>
        <v>-2.4430743156261814E-2</v>
      </c>
    </row>
    <row r="76" spans="1:6" x14ac:dyDescent="0.2">
      <c r="A76" s="1">
        <v>42683</v>
      </c>
      <c r="B76">
        <v>17.849167999999999</v>
      </c>
      <c r="C76">
        <v>59.406092999999998</v>
      </c>
      <c r="E76">
        <f t="shared" si="2"/>
        <v>5.7058784268881668E-2</v>
      </c>
      <c r="F76">
        <f t="shared" si="3"/>
        <v>-4.9611834802911758E-3</v>
      </c>
    </row>
    <row r="77" spans="1:6" x14ac:dyDescent="0.2">
      <c r="A77" s="1">
        <v>42682</v>
      </c>
      <c r="B77">
        <v>16.885691000000001</v>
      </c>
      <c r="C77">
        <v>59.702286999999998</v>
      </c>
      <c r="E77">
        <f t="shared" si="2"/>
        <v>-5.8790370808436965E-4</v>
      </c>
      <c r="F77">
        <f t="shared" si="3"/>
        <v>8.2758733063847956E-4</v>
      </c>
    </row>
    <row r="78" spans="1:6" x14ac:dyDescent="0.2">
      <c r="A78" s="1">
        <v>42681</v>
      </c>
      <c r="B78">
        <v>16.895624000000002</v>
      </c>
      <c r="C78">
        <v>59.652918999999997</v>
      </c>
      <c r="E78">
        <f t="shared" si="2"/>
        <v>2.7794628242254538E-2</v>
      </c>
      <c r="F78">
        <f t="shared" si="3"/>
        <v>2.9126210744831793E-2</v>
      </c>
    </row>
    <row r="79" spans="1:6" x14ac:dyDescent="0.2">
      <c r="A79" s="1">
        <v>42678</v>
      </c>
      <c r="B79">
        <v>16.438715999999999</v>
      </c>
      <c r="C79">
        <v>57.964629000000002</v>
      </c>
      <c r="E79">
        <f t="shared" si="2"/>
        <v>4.2475536506485501E-3</v>
      </c>
      <c r="F79">
        <f t="shared" si="3"/>
        <v>-8.4445178947358812E-3</v>
      </c>
    </row>
    <row r="80" spans="1:6" x14ac:dyDescent="0.2">
      <c r="A80" s="1">
        <v>42677</v>
      </c>
      <c r="B80">
        <v>16.369187</v>
      </c>
      <c r="C80">
        <v>58.458280999999999</v>
      </c>
      <c r="E80">
        <f t="shared" si="2"/>
        <v>0</v>
      </c>
      <c r="F80">
        <f t="shared" si="3"/>
        <v>-3.7018693836217142E-3</v>
      </c>
    </row>
    <row r="81" spans="1:6" x14ac:dyDescent="0.2">
      <c r="A81" s="1">
        <v>42676</v>
      </c>
      <c r="B81">
        <v>16.369187</v>
      </c>
      <c r="C81">
        <v>58.675490000000003</v>
      </c>
      <c r="E81">
        <f t="shared" si="2"/>
        <v>-7.8266785321216004E-3</v>
      </c>
      <c r="F81">
        <f t="shared" si="3"/>
        <v>-6.1872646658814867E-3</v>
      </c>
    </row>
    <row r="82" spans="1:6" x14ac:dyDescent="0.2">
      <c r="A82" s="1">
        <v>42675</v>
      </c>
      <c r="B82">
        <v>16.498314000000001</v>
      </c>
      <c r="C82">
        <v>59.040790999999999</v>
      </c>
      <c r="E82">
        <f t="shared" si="2"/>
        <v>6.6667061238987468E-3</v>
      </c>
      <c r="F82">
        <f t="shared" si="3"/>
        <v>-2.0026448604011371E-3</v>
      </c>
    </row>
    <row r="83" spans="1:6" x14ac:dyDescent="0.2">
      <c r="A83" s="1">
        <v>42674</v>
      </c>
      <c r="B83">
        <v>16.389053000000001</v>
      </c>
      <c r="C83">
        <v>59.159266000000002</v>
      </c>
      <c r="E83">
        <f t="shared" si="2"/>
        <v>-1.0791386663912661E-2</v>
      </c>
      <c r="F83">
        <f t="shared" si="3"/>
        <v>8.3512234549143471E-4</v>
      </c>
    </row>
    <row r="84" spans="1:6" x14ac:dyDescent="0.2">
      <c r="A84" s="1">
        <v>42671</v>
      </c>
      <c r="B84">
        <v>16.567843</v>
      </c>
      <c r="C84">
        <v>59.109901999999998</v>
      </c>
      <c r="E84">
        <f t="shared" si="2"/>
        <v>-1.3601391640156946E-2</v>
      </c>
      <c r="F84">
        <f t="shared" si="3"/>
        <v>-3.8269556749617184E-3</v>
      </c>
    </row>
    <row r="85" spans="1:6" x14ac:dyDescent="0.2">
      <c r="A85" s="1">
        <v>42670</v>
      </c>
      <c r="B85">
        <v>16.796296000000002</v>
      </c>
      <c r="C85">
        <v>59.336981999999999</v>
      </c>
      <c r="E85">
        <f t="shared" si="2"/>
        <v>2.3710108622496673E-3</v>
      </c>
      <c r="F85">
        <f t="shared" si="3"/>
        <v>-8.7415765268624712E-3</v>
      </c>
    </row>
    <row r="86" spans="1:6" x14ac:dyDescent="0.2">
      <c r="A86" s="1">
        <v>42669</v>
      </c>
      <c r="B86">
        <v>16.756565999999999</v>
      </c>
      <c r="C86">
        <v>59.860255000000002</v>
      </c>
      <c r="E86">
        <f t="shared" si="2"/>
        <v>8.9713891367511067E-3</v>
      </c>
      <c r="F86">
        <f t="shared" si="3"/>
        <v>-5.9026149083913904E-3</v>
      </c>
    </row>
    <row r="87" spans="1:6" x14ac:dyDescent="0.2">
      <c r="A87" s="1">
        <v>42668</v>
      </c>
      <c r="B87">
        <v>16.607572999999999</v>
      </c>
      <c r="C87">
        <v>60.215685000000001</v>
      </c>
      <c r="E87">
        <f t="shared" si="2"/>
        <v>-2.9815867432524401E-3</v>
      </c>
      <c r="F87">
        <f t="shared" si="3"/>
        <v>-1.6391712242691536E-4</v>
      </c>
    </row>
    <row r="88" spans="1:6" x14ac:dyDescent="0.2">
      <c r="A88" s="1">
        <v>42667</v>
      </c>
      <c r="B88">
        <v>16.657238</v>
      </c>
      <c r="C88">
        <v>60.225557000000002</v>
      </c>
      <c r="E88">
        <f t="shared" si="2"/>
        <v>5.9988247308990772E-3</v>
      </c>
      <c r="F88">
        <f t="shared" si="3"/>
        <v>2.2460616276346101E-2</v>
      </c>
    </row>
    <row r="89" spans="1:6" x14ac:dyDescent="0.2">
      <c r="A89" s="1">
        <v>42664</v>
      </c>
      <c r="B89">
        <v>16.55791</v>
      </c>
      <c r="C89">
        <v>58.902569</v>
      </c>
      <c r="E89">
        <f t="shared" si="2"/>
        <v>6.6425516162451625E-3</v>
      </c>
      <c r="F89">
        <f t="shared" si="3"/>
        <v>4.2096067300971818E-2</v>
      </c>
    </row>
    <row r="90" spans="1:6" x14ac:dyDescent="0.2">
      <c r="A90" s="1">
        <v>42663</v>
      </c>
      <c r="B90">
        <v>16.448649</v>
      </c>
      <c r="C90">
        <v>56.523166000000003</v>
      </c>
      <c r="E90">
        <f t="shared" si="2"/>
        <v>5.4644912292454162E-3</v>
      </c>
      <c r="F90">
        <f t="shared" si="3"/>
        <v>-4.8670052488035687E-3</v>
      </c>
    </row>
    <row r="91" spans="1:6" x14ac:dyDescent="0.2">
      <c r="A91" s="1">
        <v>42662</v>
      </c>
      <c r="B91">
        <v>16.359254</v>
      </c>
      <c r="C91">
        <v>56.799610000000001</v>
      </c>
      <c r="E91">
        <f t="shared" si="2"/>
        <v>1.2915070318767707E-2</v>
      </c>
      <c r="F91">
        <f t="shared" si="3"/>
        <v>-2.2546214153006394E-3</v>
      </c>
    </row>
    <row r="92" spans="1:6" x14ac:dyDescent="0.2">
      <c r="A92" s="1">
        <v>42661</v>
      </c>
      <c r="B92">
        <v>16.150666999999999</v>
      </c>
      <c r="C92">
        <v>56.927961000000003</v>
      </c>
      <c r="E92">
        <f t="shared" si="2"/>
        <v>1.3084178863006279E-2</v>
      </c>
      <c r="F92">
        <f t="shared" si="3"/>
        <v>7.6896037756384317E-3</v>
      </c>
    </row>
    <row r="93" spans="1:6" x14ac:dyDescent="0.2">
      <c r="A93" s="1">
        <v>42660</v>
      </c>
      <c r="B93">
        <v>15.942078</v>
      </c>
      <c r="C93">
        <v>56.493547999999997</v>
      </c>
      <c r="E93">
        <f t="shared" si="2"/>
        <v>3.1249498581555901E-3</v>
      </c>
      <c r="F93">
        <f t="shared" si="3"/>
        <v>-3.4830569067694217E-3</v>
      </c>
    </row>
    <row r="94" spans="1:6" x14ac:dyDescent="0.2">
      <c r="A94" s="1">
        <v>42657</v>
      </c>
      <c r="B94">
        <v>15.892415</v>
      </c>
      <c r="C94">
        <v>56.691006000000002</v>
      </c>
      <c r="E94">
        <f t="shared" si="2"/>
        <v>1.0739108794586949E-2</v>
      </c>
      <c r="F94">
        <f t="shared" si="3"/>
        <v>8.78425699544505E-3</v>
      </c>
    </row>
    <row r="95" spans="1:6" x14ac:dyDescent="0.2">
      <c r="A95" s="1">
        <v>42656</v>
      </c>
      <c r="B95">
        <v>15.723558000000001</v>
      </c>
      <c r="C95">
        <v>56.197353999999997</v>
      </c>
      <c r="E95">
        <f t="shared" si="2"/>
        <v>-1.2476656826745258E-2</v>
      </c>
      <c r="F95">
        <f t="shared" si="3"/>
        <v>-3.3269519607929121E-3</v>
      </c>
    </row>
    <row r="96" spans="1:6" x14ac:dyDescent="0.2">
      <c r="A96" s="1">
        <v>42655</v>
      </c>
      <c r="B96">
        <v>15.922214</v>
      </c>
      <c r="C96">
        <v>56.384943999999997</v>
      </c>
      <c r="E96">
        <f t="shared" si="2"/>
        <v>-4.9658548267068614E-3</v>
      </c>
      <c r="F96">
        <f t="shared" si="3"/>
        <v>-1.3988046102214602E-3</v>
      </c>
    </row>
    <row r="97" spans="1:6" x14ac:dyDescent="0.2">
      <c r="A97" s="1">
        <v>42654</v>
      </c>
      <c r="B97">
        <v>16.001676</v>
      </c>
      <c r="C97">
        <v>56.463926000000001</v>
      </c>
      <c r="E97">
        <f t="shared" si="2"/>
        <v>-1.165635407210841E-2</v>
      </c>
      <c r="F97">
        <f t="shared" si="3"/>
        <v>-1.4645114455077768E-2</v>
      </c>
    </row>
    <row r="98" spans="1:6" x14ac:dyDescent="0.2">
      <c r="A98" s="1">
        <v>42653</v>
      </c>
      <c r="B98">
        <v>16.190397000000001</v>
      </c>
      <c r="C98">
        <v>57.303137</v>
      </c>
      <c r="E98">
        <f t="shared" si="2"/>
        <v>1.0539373867930246E-2</v>
      </c>
      <c r="F98">
        <f t="shared" si="3"/>
        <v>4.1522665008100201E-3</v>
      </c>
    </row>
    <row r="99" spans="1:6" x14ac:dyDescent="0.2">
      <c r="A99" s="1">
        <v>42650</v>
      </c>
      <c r="B99">
        <v>16.021540000000002</v>
      </c>
      <c r="C99">
        <v>57.066183000000002</v>
      </c>
      <c r="E99">
        <f t="shared" si="2"/>
        <v>-5.5487158256177782E-3</v>
      </c>
      <c r="F99">
        <f t="shared" si="3"/>
        <v>1.0391014274102606E-3</v>
      </c>
    </row>
    <row r="100" spans="1:6" x14ac:dyDescent="0.2">
      <c r="A100" s="1">
        <v>42649</v>
      </c>
      <c r="B100">
        <v>16.110935000000001</v>
      </c>
      <c r="C100">
        <v>57.006946999999997</v>
      </c>
      <c r="E100">
        <f t="shared" si="2"/>
        <v>6.8279722699047252E-3</v>
      </c>
      <c r="F100">
        <f t="shared" si="3"/>
        <v>1.7349516539035825E-3</v>
      </c>
    </row>
    <row r="101" spans="1:6" x14ac:dyDescent="0.2">
      <c r="A101" s="1">
        <v>42648</v>
      </c>
      <c r="B101">
        <v>16.001676</v>
      </c>
      <c r="C101">
        <v>56.908214000000001</v>
      </c>
      <c r="E101">
        <f t="shared" si="2"/>
        <v>1.9620282201333605E-2</v>
      </c>
      <c r="F101">
        <f t="shared" si="3"/>
        <v>6.988072452685623E-3</v>
      </c>
    </row>
    <row r="102" spans="1:6" x14ac:dyDescent="0.2">
      <c r="A102" s="1">
        <v>42647</v>
      </c>
      <c r="B102">
        <v>15.693759999999999</v>
      </c>
      <c r="C102">
        <v>56.513294999999999</v>
      </c>
      <c r="E102">
        <f t="shared" si="2"/>
        <v>1.0876525283281868E-2</v>
      </c>
      <c r="F102">
        <f t="shared" si="3"/>
        <v>-3.1347300487135632E-3</v>
      </c>
    </row>
    <row r="103" spans="1:6" x14ac:dyDescent="0.2">
      <c r="A103" s="1">
        <v>42646</v>
      </c>
      <c r="B103">
        <v>15.524903</v>
      </c>
      <c r="C103">
        <v>56.691006000000002</v>
      </c>
      <c r="E103">
        <f t="shared" si="2"/>
        <v>-1.2779219348915127E-3</v>
      </c>
      <c r="F103">
        <f t="shared" si="3"/>
        <v>-3.1250043411386041E-3</v>
      </c>
    </row>
    <row r="104" spans="1:6" x14ac:dyDescent="0.2">
      <c r="A104" s="1">
        <v>42643</v>
      </c>
      <c r="B104">
        <v>15.544767999999999</v>
      </c>
      <c r="C104">
        <v>56.868721000000001</v>
      </c>
      <c r="E104">
        <f t="shared" si="2"/>
        <v>3.2321886287764778E-2</v>
      </c>
      <c r="F104">
        <f t="shared" si="3"/>
        <v>3.484270325861516E-3</v>
      </c>
    </row>
    <row r="105" spans="1:6" x14ac:dyDescent="0.2">
      <c r="A105" s="1">
        <v>42642</v>
      </c>
      <c r="B105">
        <v>15.058063000000001</v>
      </c>
      <c r="C105">
        <v>56.671263000000003</v>
      </c>
      <c r="E105">
        <f t="shared" si="2"/>
        <v>-1.4304310440082624E-2</v>
      </c>
      <c r="F105">
        <f t="shared" si="3"/>
        <v>-1.085640751263206E-2</v>
      </c>
    </row>
    <row r="106" spans="1:6" x14ac:dyDescent="0.2">
      <c r="A106" s="1">
        <v>42641</v>
      </c>
      <c r="B106">
        <v>15.276584</v>
      </c>
      <c r="C106">
        <v>57.293261999999999</v>
      </c>
      <c r="E106">
        <f t="shared" si="2"/>
        <v>5.8862110690793834E-3</v>
      </c>
      <c r="F106">
        <f t="shared" si="3"/>
        <v>1.3804595635913408E-3</v>
      </c>
    </row>
    <row r="107" spans="1:6" x14ac:dyDescent="0.2">
      <c r="A107" s="1">
        <v>42640</v>
      </c>
      <c r="B107">
        <v>15.187189</v>
      </c>
      <c r="C107">
        <v>57.214280000000002</v>
      </c>
      <c r="E107">
        <f t="shared" si="2"/>
        <v>1.3253797869758444E-2</v>
      </c>
      <c r="F107">
        <f t="shared" si="3"/>
        <v>1.8453419103208191E-2</v>
      </c>
    </row>
    <row r="108" spans="1:6" x14ac:dyDescent="0.2">
      <c r="A108" s="1">
        <v>42639</v>
      </c>
      <c r="B108">
        <v>14.988534</v>
      </c>
      <c r="C108">
        <v>56.177610999999999</v>
      </c>
      <c r="E108">
        <f t="shared" si="2"/>
        <v>-2.7706207259729609E-2</v>
      </c>
      <c r="F108">
        <f t="shared" si="3"/>
        <v>-9.2286044021080427E-3</v>
      </c>
    </row>
    <row r="109" spans="1:6" x14ac:dyDescent="0.2">
      <c r="A109" s="1">
        <v>42636</v>
      </c>
      <c r="B109">
        <v>15.415642999999999</v>
      </c>
      <c r="C109">
        <v>56.700881000000003</v>
      </c>
      <c r="E109">
        <f t="shared" si="2"/>
        <v>-5.1282001638582875E-3</v>
      </c>
      <c r="F109">
        <f t="shared" si="3"/>
        <v>-6.7450597151532676E-3</v>
      </c>
    </row>
    <row r="110" spans="1:6" x14ac:dyDescent="0.2">
      <c r="A110" s="1">
        <v>42635</v>
      </c>
      <c r="B110">
        <v>15.495105000000001</v>
      </c>
      <c r="C110">
        <v>57.085929</v>
      </c>
      <c r="E110">
        <f t="shared" si="2"/>
        <v>-3.1948370023919814E-3</v>
      </c>
      <c r="F110">
        <f t="shared" si="3"/>
        <v>1.0387942908838266E-3</v>
      </c>
    </row>
    <row r="111" spans="1:6" x14ac:dyDescent="0.2">
      <c r="A111" s="1">
        <v>42634</v>
      </c>
      <c r="B111">
        <v>15.544767999999999</v>
      </c>
      <c r="C111">
        <v>57.026690000000002</v>
      </c>
      <c r="E111">
        <f t="shared" si="2"/>
        <v>3.2050767000286751E-3</v>
      </c>
      <c r="F111">
        <f t="shared" si="3"/>
        <v>1.6722354003442463E-2</v>
      </c>
    </row>
    <row r="112" spans="1:6" x14ac:dyDescent="0.2">
      <c r="A112" s="1">
        <v>42633</v>
      </c>
      <c r="B112">
        <v>15.495105000000001</v>
      </c>
      <c r="C112">
        <v>56.088754000000002</v>
      </c>
      <c r="E112">
        <f t="shared" si="2"/>
        <v>6.4145235196622075E-4</v>
      </c>
      <c r="F112">
        <f t="shared" si="3"/>
        <v>-2.1078249561101714E-3</v>
      </c>
    </row>
    <row r="113" spans="1:6" x14ac:dyDescent="0.2">
      <c r="A113" s="1">
        <v>42632</v>
      </c>
      <c r="B113">
        <v>15.485172</v>
      </c>
      <c r="C113">
        <v>56.207228999999998</v>
      </c>
      <c r="E113">
        <f t="shared" si="2"/>
        <v>6.4558044394573688E-3</v>
      </c>
      <c r="F113">
        <f t="shared" si="3"/>
        <v>-5.589513510265931E-3</v>
      </c>
    </row>
    <row r="114" spans="1:6" x14ac:dyDescent="0.2">
      <c r="A114" s="1">
        <v>42629</v>
      </c>
      <c r="B114">
        <v>15.385844000000001</v>
      </c>
      <c r="C114">
        <v>56.523166000000003</v>
      </c>
      <c r="E114">
        <f t="shared" si="2"/>
        <v>-1.1486938915492573E-2</v>
      </c>
      <c r="F114">
        <f t="shared" si="3"/>
        <v>1.0491654441457943E-3</v>
      </c>
    </row>
    <row r="115" spans="1:6" x14ac:dyDescent="0.2">
      <c r="A115" s="1">
        <v>42628</v>
      </c>
      <c r="B115">
        <v>15.564634</v>
      </c>
      <c r="C115">
        <v>56.463926000000001</v>
      </c>
      <c r="E115">
        <f t="shared" si="2"/>
        <v>2.5591786306169428E-3</v>
      </c>
      <c r="F115">
        <f t="shared" si="3"/>
        <v>1.6530396673314351E-2</v>
      </c>
    </row>
    <row r="116" spans="1:6" x14ac:dyDescent="0.2">
      <c r="A116" s="1">
        <v>42627</v>
      </c>
      <c r="B116">
        <v>15.524903</v>
      </c>
      <c r="C116">
        <v>55.545732999999998</v>
      </c>
      <c r="E116">
        <f t="shared" si="2"/>
        <v>-5.7252013507107513E-3</v>
      </c>
      <c r="F116">
        <f t="shared" si="3"/>
        <v>-4.7762405660142226E-3</v>
      </c>
    </row>
    <row r="117" spans="1:6" x14ac:dyDescent="0.2">
      <c r="A117" s="1">
        <v>42626</v>
      </c>
      <c r="B117">
        <v>15.614298</v>
      </c>
      <c r="C117">
        <v>55.812306</v>
      </c>
      <c r="E117">
        <f t="shared" si="2"/>
        <v>-1.1320712663711707E-2</v>
      </c>
      <c r="F117">
        <f t="shared" si="3"/>
        <v>-9.1148084007969254E-3</v>
      </c>
    </row>
    <row r="118" spans="1:6" x14ac:dyDescent="0.2">
      <c r="A118" s="1">
        <v>42625</v>
      </c>
      <c r="B118">
        <v>15.793087</v>
      </c>
      <c r="C118">
        <v>56.325704000000002</v>
      </c>
      <c r="E118">
        <f t="shared" si="2"/>
        <v>1.016517481620216E-2</v>
      </c>
      <c r="F118">
        <f t="shared" si="3"/>
        <v>1.4943950657384519E-2</v>
      </c>
    </row>
    <row r="119" spans="1:6" x14ac:dyDescent="0.2">
      <c r="A119" s="1">
        <v>42622</v>
      </c>
      <c r="B119">
        <v>15.634162999999999</v>
      </c>
      <c r="C119">
        <v>55.496369000000001</v>
      </c>
      <c r="E119">
        <f t="shared" si="2"/>
        <v>-7.5661973232878932E-3</v>
      </c>
      <c r="F119">
        <f t="shared" si="3"/>
        <v>-2.1243267807426136E-2</v>
      </c>
    </row>
    <row r="120" spans="1:6" x14ac:dyDescent="0.2">
      <c r="A120" s="1">
        <v>42621</v>
      </c>
      <c r="B120">
        <v>15.753356</v>
      </c>
      <c r="C120">
        <v>56.700881000000003</v>
      </c>
      <c r="E120">
        <f t="shared" si="2"/>
        <v>1.0191073326684785E-2</v>
      </c>
      <c r="F120">
        <f t="shared" si="3"/>
        <v>-3.9889009901479255E-3</v>
      </c>
    </row>
    <row r="121" spans="1:6" x14ac:dyDescent="0.2">
      <c r="A121" s="1">
        <v>42620</v>
      </c>
      <c r="B121">
        <v>15.594431999999999</v>
      </c>
      <c r="C121">
        <v>56.927961000000003</v>
      </c>
      <c r="E121">
        <f t="shared" si="2"/>
        <v>-5.0697038017484264E-3</v>
      </c>
      <c r="F121">
        <f t="shared" si="3"/>
        <v>8.6790116971235953E-4</v>
      </c>
    </row>
    <row r="122" spans="1:6" x14ac:dyDescent="0.2">
      <c r="A122" s="1">
        <v>42619</v>
      </c>
      <c r="B122">
        <v>15.673894000000001</v>
      </c>
      <c r="C122">
        <v>56.878596000000002</v>
      </c>
      <c r="E122">
        <f t="shared" si="2"/>
        <v>-1.3750018483660198E-2</v>
      </c>
      <c r="F122">
        <f t="shared" si="3"/>
        <v>-1.0403627591580866E-3</v>
      </c>
    </row>
    <row r="123" spans="1:6" x14ac:dyDescent="0.2">
      <c r="A123" s="1">
        <v>42615</v>
      </c>
      <c r="B123">
        <v>15.892415</v>
      </c>
      <c r="C123">
        <v>56.937832</v>
      </c>
      <c r="E123">
        <f t="shared" si="2"/>
        <v>1.2515948131581744E-3</v>
      </c>
      <c r="F123">
        <f t="shared" si="3"/>
        <v>1.3890889456962263E-3</v>
      </c>
    </row>
    <row r="124" spans="1:6" x14ac:dyDescent="0.2">
      <c r="A124" s="1">
        <v>42614</v>
      </c>
      <c r="B124">
        <v>15.872548999999999</v>
      </c>
      <c r="C124">
        <v>56.858849999999997</v>
      </c>
      <c r="E124">
        <f t="shared" si="2"/>
        <v>-9.9132500176370986E-3</v>
      </c>
      <c r="F124">
        <f t="shared" si="3"/>
        <v>2.2624690821069215E-3</v>
      </c>
    </row>
    <row r="125" spans="1:6" x14ac:dyDescent="0.2">
      <c r="A125" s="1">
        <v>42613</v>
      </c>
      <c r="B125">
        <v>16.031472999999998</v>
      </c>
      <c r="C125">
        <v>56.730499000000002</v>
      </c>
      <c r="E125">
        <f t="shared" si="2"/>
        <v>1.5512935192778521E-3</v>
      </c>
      <c r="F125">
        <f t="shared" si="3"/>
        <v>-7.4278838751578036E-3</v>
      </c>
    </row>
    <row r="126" spans="1:6" x14ac:dyDescent="0.2">
      <c r="A126" s="1">
        <v>42612</v>
      </c>
      <c r="B126">
        <v>16.006641999999999</v>
      </c>
      <c r="C126">
        <v>57.15504</v>
      </c>
      <c r="E126">
        <f t="shared" si="2"/>
        <v>2.20959520978945E-2</v>
      </c>
      <c r="F126">
        <f t="shared" si="3"/>
        <v>-3.6144425196634744E-3</v>
      </c>
    </row>
    <row r="127" spans="1:6" x14ac:dyDescent="0.2">
      <c r="A127" s="1">
        <v>42611</v>
      </c>
      <c r="B127">
        <v>15.660606</v>
      </c>
      <c r="C127">
        <v>57.362372999999998</v>
      </c>
      <c r="E127">
        <f t="shared" si="2"/>
        <v>3.1665783965482142E-3</v>
      </c>
      <c r="F127">
        <f t="shared" si="3"/>
        <v>1.2062675014035129E-3</v>
      </c>
    </row>
    <row r="128" spans="1:6" x14ac:dyDescent="0.2">
      <c r="A128" s="1">
        <v>42608</v>
      </c>
      <c r="B128">
        <v>15.611172</v>
      </c>
      <c r="C128">
        <v>57.293261999999999</v>
      </c>
      <c r="E128">
        <f t="shared" si="2"/>
        <v>1.6741830008318415E-2</v>
      </c>
      <c r="F128">
        <f t="shared" si="3"/>
        <v>-2.4067286856108705E-3</v>
      </c>
    </row>
    <row r="129" spans="1:6" x14ac:dyDescent="0.2">
      <c r="A129" s="1">
        <v>42607</v>
      </c>
      <c r="B129">
        <v>15.354115999999999</v>
      </c>
      <c r="C129">
        <v>57.431483999999998</v>
      </c>
      <c r="E129">
        <f t="shared" si="2"/>
        <v>8.4415787423119948E-3</v>
      </c>
      <c r="F129">
        <f t="shared" si="3"/>
        <v>3.7963249734156435E-3</v>
      </c>
    </row>
    <row r="130" spans="1:6" x14ac:dyDescent="0.2">
      <c r="A130" s="1">
        <v>42606</v>
      </c>
      <c r="B130">
        <v>15.225588</v>
      </c>
      <c r="C130">
        <v>57.214280000000002</v>
      </c>
      <c r="E130">
        <f t="shared" si="2"/>
        <v>3.2572809120623436E-3</v>
      </c>
      <c r="F130">
        <f t="shared" si="3"/>
        <v>1.0364790226724541E-3</v>
      </c>
    </row>
    <row r="131" spans="1:6" x14ac:dyDescent="0.2">
      <c r="A131" s="1">
        <v>42605</v>
      </c>
      <c r="B131">
        <v>15.176155</v>
      </c>
      <c r="C131">
        <v>57.15504</v>
      </c>
      <c r="E131">
        <f t="shared" ref="E131:E194" si="4">B131/B132-1</f>
        <v>1.1198967489512324E-2</v>
      </c>
      <c r="F131">
        <f t="shared" ref="F131:F194" si="5">C131/C132-1</f>
        <v>3.8148273717200087E-3</v>
      </c>
    </row>
    <row r="132" spans="1:6" x14ac:dyDescent="0.2">
      <c r="A132" s="1">
        <v>42604</v>
      </c>
      <c r="B132">
        <v>15.00808</v>
      </c>
      <c r="C132">
        <v>56.937832</v>
      </c>
      <c r="E132">
        <f t="shared" si="4"/>
        <v>-2.6281220288090212E-3</v>
      </c>
      <c r="F132">
        <f t="shared" si="5"/>
        <v>8.6773298236808571E-4</v>
      </c>
    </row>
    <row r="133" spans="1:6" x14ac:dyDescent="0.2">
      <c r="A133" s="1">
        <v>42601</v>
      </c>
      <c r="B133">
        <v>15.047627</v>
      </c>
      <c r="C133">
        <v>56.888468000000003</v>
      </c>
      <c r="E133">
        <f t="shared" si="4"/>
        <v>3.9578188489080013E-3</v>
      </c>
      <c r="F133">
        <f t="shared" si="5"/>
        <v>3.4723833511218771E-4</v>
      </c>
    </row>
    <row r="134" spans="1:6" x14ac:dyDescent="0.2">
      <c r="A134" s="1">
        <v>42600</v>
      </c>
      <c r="B134">
        <v>14.988306</v>
      </c>
      <c r="C134">
        <v>56.868721000000001</v>
      </c>
      <c r="E134">
        <f t="shared" si="4"/>
        <v>6.6001620998745736E-4</v>
      </c>
      <c r="F134">
        <f t="shared" si="5"/>
        <v>6.9487125921408044E-4</v>
      </c>
    </row>
    <row r="135" spans="1:6" x14ac:dyDescent="0.2">
      <c r="A135" s="1">
        <v>42599</v>
      </c>
      <c r="B135">
        <v>14.97842</v>
      </c>
      <c r="C135">
        <v>56.829231999999998</v>
      </c>
      <c r="E135">
        <f t="shared" si="4"/>
        <v>-1.3183588182923422E-3</v>
      </c>
      <c r="F135">
        <f t="shared" si="5"/>
        <v>2.0891805122038587E-3</v>
      </c>
    </row>
    <row r="136" spans="1:6" x14ac:dyDescent="0.2">
      <c r="A136" s="1">
        <v>42598</v>
      </c>
      <c r="B136">
        <v>14.998193000000001</v>
      </c>
      <c r="C136">
        <v>56.710752999999997</v>
      </c>
      <c r="E136">
        <f t="shared" si="4"/>
        <v>9.98660394388029E-3</v>
      </c>
      <c r="F136">
        <f t="shared" si="5"/>
        <v>-5.5401776687341586E-3</v>
      </c>
    </row>
    <row r="137" spans="1:6" x14ac:dyDescent="0.2">
      <c r="A137" s="1">
        <v>42597</v>
      </c>
      <c r="B137">
        <v>14.849893</v>
      </c>
      <c r="C137">
        <v>57.026691</v>
      </c>
      <c r="E137">
        <f t="shared" si="4"/>
        <v>7.3776529329010465E-3</v>
      </c>
      <c r="F137">
        <f t="shared" si="5"/>
        <v>3.1066801036465641E-3</v>
      </c>
    </row>
    <row r="138" spans="1:6" x14ac:dyDescent="0.2">
      <c r="A138" s="1">
        <v>42594</v>
      </c>
      <c r="B138">
        <v>14.741137999999999</v>
      </c>
      <c r="C138">
        <v>56.850076000000001</v>
      </c>
      <c r="E138">
        <f t="shared" si="4"/>
        <v>2.0161128609919032E-3</v>
      </c>
      <c r="F138">
        <f t="shared" si="5"/>
        <v>-6.1749753794819728E-3</v>
      </c>
    </row>
    <row r="139" spans="1:6" x14ac:dyDescent="0.2">
      <c r="A139" s="1">
        <v>42593</v>
      </c>
      <c r="B139">
        <v>14.711478</v>
      </c>
      <c r="C139">
        <v>57.203305</v>
      </c>
      <c r="E139">
        <f t="shared" si="4"/>
        <v>4.7265209064906166E-3</v>
      </c>
      <c r="F139">
        <f t="shared" si="5"/>
        <v>4.8259070186074116E-3</v>
      </c>
    </row>
    <row r="140" spans="1:6" x14ac:dyDescent="0.2">
      <c r="A140" s="1">
        <v>42592</v>
      </c>
      <c r="B140">
        <v>14.642270999999999</v>
      </c>
      <c r="C140">
        <v>56.928573</v>
      </c>
      <c r="E140">
        <f t="shared" si="4"/>
        <v>-2.5016370392635046E-2</v>
      </c>
      <c r="F140">
        <f t="shared" si="5"/>
        <v>-3.0927838481642489E-3</v>
      </c>
    </row>
    <row r="141" spans="1:6" x14ac:dyDescent="0.2">
      <c r="A141" s="1">
        <v>42591</v>
      </c>
      <c r="B141">
        <v>15.017965999999999</v>
      </c>
      <c r="C141">
        <v>57.105187000000001</v>
      </c>
      <c r="E141">
        <f t="shared" si="4"/>
        <v>3.9655324442111617E-3</v>
      </c>
      <c r="F141">
        <f t="shared" si="5"/>
        <v>2.4112735080517034E-3</v>
      </c>
    </row>
    <row r="142" spans="1:6" x14ac:dyDescent="0.2">
      <c r="A142" s="1">
        <v>42590</v>
      </c>
      <c r="B142">
        <v>14.958646999999999</v>
      </c>
      <c r="C142">
        <v>56.967821999999998</v>
      </c>
      <c r="E142">
        <f t="shared" si="4"/>
        <v>5.3156166720869091E-3</v>
      </c>
      <c r="F142">
        <f t="shared" si="5"/>
        <v>1.7253827609429173E-3</v>
      </c>
    </row>
    <row r="143" spans="1:6" x14ac:dyDescent="0.2">
      <c r="A143" s="1">
        <v>42587</v>
      </c>
      <c r="B143">
        <v>14.879553</v>
      </c>
      <c r="C143">
        <v>56.869700000000002</v>
      </c>
      <c r="E143">
        <f t="shared" si="4"/>
        <v>3.9364747446686721E-2</v>
      </c>
      <c r="F143">
        <f t="shared" si="5"/>
        <v>9.9320333644092873E-3</v>
      </c>
    </row>
    <row r="144" spans="1:6" x14ac:dyDescent="0.2">
      <c r="A144" s="1">
        <v>42586</v>
      </c>
      <c r="B144">
        <v>14.316007000000001</v>
      </c>
      <c r="C144">
        <v>56.310423</v>
      </c>
      <c r="E144">
        <f t="shared" si="4"/>
        <v>0</v>
      </c>
      <c r="F144">
        <f t="shared" si="5"/>
        <v>7.372260128147623E-3</v>
      </c>
    </row>
    <row r="145" spans="1:6" x14ac:dyDescent="0.2">
      <c r="A145" s="1">
        <v>42585</v>
      </c>
      <c r="B145">
        <v>14.316007000000001</v>
      </c>
      <c r="C145">
        <v>55.898325999999997</v>
      </c>
      <c r="E145">
        <f t="shared" si="4"/>
        <v>2.476991364048553E-2</v>
      </c>
      <c r="F145">
        <f t="shared" si="5"/>
        <v>6.8928835453156978E-3</v>
      </c>
    </row>
    <row r="146" spans="1:6" x14ac:dyDescent="0.2">
      <c r="A146" s="1">
        <v>42584</v>
      </c>
      <c r="B146">
        <v>13.969972</v>
      </c>
      <c r="C146">
        <v>55.515663000000004</v>
      </c>
      <c r="E146">
        <f t="shared" si="4"/>
        <v>-1.3956739788591022E-2</v>
      </c>
      <c r="F146">
        <f t="shared" si="5"/>
        <v>0</v>
      </c>
    </row>
    <row r="147" spans="1:6" x14ac:dyDescent="0.2">
      <c r="A147" s="1">
        <v>42583</v>
      </c>
      <c r="B147">
        <v>14.167707</v>
      </c>
      <c r="C147">
        <v>55.515663000000004</v>
      </c>
      <c r="E147">
        <f t="shared" si="4"/>
        <v>-1.1042033397706263E-2</v>
      </c>
      <c r="F147">
        <f t="shared" si="5"/>
        <v>-1.7642569881061165E-3</v>
      </c>
    </row>
    <row r="148" spans="1:6" x14ac:dyDescent="0.2">
      <c r="A148" s="1">
        <v>42580</v>
      </c>
      <c r="B148">
        <v>14.325894</v>
      </c>
      <c r="C148">
        <v>55.613779999999998</v>
      </c>
      <c r="E148">
        <f t="shared" si="4"/>
        <v>-1.294283631727533E-2</v>
      </c>
      <c r="F148">
        <f t="shared" si="5"/>
        <v>8.3615248015416199E-3</v>
      </c>
    </row>
    <row r="149" spans="1:6" x14ac:dyDescent="0.2">
      <c r="A149" s="1">
        <v>42579</v>
      </c>
      <c r="B149">
        <v>14.513743</v>
      </c>
      <c r="C149">
        <v>55.152619999999999</v>
      </c>
      <c r="E149">
        <f t="shared" si="4"/>
        <v>3.4176537572585541E-3</v>
      </c>
      <c r="F149">
        <f t="shared" si="5"/>
        <v>3.5593929994304219E-4</v>
      </c>
    </row>
    <row r="150" spans="1:6" x14ac:dyDescent="0.2">
      <c r="A150" s="1">
        <v>42578</v>
      </c>
      <c r="B150">
        <v>14.464309</v>
      </c>
      <c r="C150">
        <v>55.132995999999999</v>
      </c>
      <c r="E150">
        <f t="shared" si="4"/>
        <v>6.8823504965840332E-3</v>
      </c>
      <c r="F150">
        <f t="shared" si="5"/>
        <v>-1.0042272830200316E-2</v>
      </c>
    </row>
    <row r="151" spans="1:6" x14ac:dyDescent="0.2">
      <c r="A151" s="1">
        <v>42577</v>
      </c>
      <c r="B151">
        <v>14.365441000000001</v>
      </c>
      <c r="C151">
        <v>55.692273</v>
      </c>
      <c r="E151">
        <f t="shared" si="4"/>
        <v>1.1134241704976899E-2</v>
      </c>
      <c r="F151">
        <f t="shared" si="5"/>
        <v>5.2879085093016087E-4</v>
      </c>
    </row>
    <row r="152" spans="1:6" x14ac:dyDescent="0.2">
      <c r="A152" s="1">
        <v>42576</v>
      </c>
      <c r="B152">
        <v>14.207254000000001</v>
      </c>
      <c r="C152">
        <v>55.662838999999998</v>
      </c>
      <c r="E152">
        <f t="shared" si="4"/>
        <v>-6.9542814550405119E-4</v>
      </c>
      <c r="F152">
        <f t="shared" si="5"/>
        <v>2.8283505761708128E-3</v>
      </c>
    </row>
    <row r="153" spans="1:6" x14ac:dyDescent="0.2">
      <c r="A153" s="1">
        <v>42573</v>
      </c>
      <c r="B153">
        <v>14.217141</v>
      </c>
      <c r="C153">
        <v>55.505848999999998</v>
      </c>
      <c r="E153">
        <f t="shared" si="4"/>
        <v>7.7084644757758891E-3</v>
      </c>
      <c r="F153">
        <f t="shared" si="5"/>
        <v>1.3799295065474837E-2</v>
      </c>
    </row>
    <row r="154" spans="1:6" x14ac:dyDescent="0.2">
      <c r="A154" s="1">
        <v>42572</v>
      </c>
      <c r="B154">
        <v>14.108387</v>
      </c>
      <c r="C154">
        <v>54.750332999999998</v>
      </c>
      <c r="E154">
        <f t="shared" si="4"/>
        <v>-9.0277289024854879E-3</v>
      </c>
      <c r="F154">
        <f t="shared" si="5"/>
        <v>-1.9674519777002075E-3</v>
      </c>
    </row>
    <row r="155" spans="1:6" x14ac:dyDescent="0.2">
      <c r="A155" s="1">
        <v>42571</v>
      </c>
      <c r="B155">
        <v>14.236914000000001</v>
      </c>
      <c r="C155">
        <v>54.858263999999998</v>
      </c>
      <c r="E155">
        <f t="shared" si="4"/>
        <v>9.8176401744867192E-3</v>
      </c>
      <c r="F155">
        <f t="shared" si="5"/>
        <v>5.3117341333234203E-2</v>
      </c>
    </row>
    <row r="156" spans="1:6" x14ac:dyDescent="0.2">
      <c r="A156" s="1">
        <v>42570</v>
      </c>
      <c r="B156">
        <v>14.0985</v>
      </c>
      <c r="C156">
        <v>52.091312000000002</v>
      </c>
      <c r="E156">
        <f t="shared" si="4"/>
        <v>1.0630816852922109E-2</v>
      </c>
      <c r="F156">
        <f t="shared" si="5"/>
        <v>-1.6123031197784687E-2</v>
      </c>
    </row>
    <row r="157" spans="1:6" x14ac:dyDescent="0.2">
      <c r="A157" s="1">
        <v>42569</v>
      </c>
      <c r="B157">
        <v>13.950198</v>
      </c>
      <c r="C157">
        <v>52.944944999999997</v>
      </c>
      <c r="E157">
        <f t="shared" si="4"/>
        <v>3.2942856857254954E-2</v>
      </c>
      <c r="F157">
        <f t="shared" si="5"/>
        <v>4.8416736449254927E-3</v>
      </c>
    </row>
    <row r="158" spans="1:6" x14ac:dyDescent="0.2">
      <c r="A158" s="1">
        <v>42566</v>
      </c>
      <c r="B158">
        <v>13.505295</v>
      </c>
      <c r="C158">
        <v>52.689838000000002</v>
      </c>
      <c r="E158">
        <f t="shared" si="4"/>
        <v>7.3261956956027774E-4</v>
      </c>
      <c r="F158">
        <f t="shared" si="5"/>
        <v>-7.4433302333365425E-4</v>
      </c>
    </row>
    <row r="159" spans="1:6" x14ac:dyDescent="0.2">
      <c r="A159" s="1">
        <v>42565</v>
      </c>
      <c r="B159">
        <v>13.495407999999999</v>
      </c>
      <c r="C159">
        <v>52.729086000000002</v>
      </c>
      <c r="E159">
        <f t="shared" si="4"/>
        <v>1.5625025869621778E-2</v>
      </c>
      <c r="F159">
        <f t="shared" si="5"/>
        <v>4.2983112906380683E-3</v>
      </c>
    </row>
    <row r="160" spans="1:6" x14ac:dyDescent="0.2">
      <c r="A160" s="1">
        <v>42564</v>
      </c>
      <c r="B160">
        <v>13.287786000000001</v>
      </c>
      <c r="C160">
        <v>52.503410000000002</v>
      </c>
      <c r="E160">
        <f t="shared" si="4"/>
        <v>-7.3855647572574901E-3</v>
      </c>
      <c r="F160">
        <f t="shared" si="5"/>
        <v>5.6380259255415233E-3</v>
      </c>
    </row>
    <row r="161" spans="1:6" x14ac:dyDescent="0.2">
      <c r="A161" s="1">
        <v>42563</v>
      </c>
      <c r="B161">
        <v>13.386654</v>
      </c>
      <c r="C161">
        <v>52.209054000000002</v>
      </c>
      <c r="E161">
        <f t="shared" si="4"/>
        <v>2.4981105083301092E-2</v>
      </c>
      <c r="F161">
        <f t="shared" si="5"/>
        <v>1.1789293319523164E-2</v>
      </c>
    </row>
    <row r="162" spans="1:6" x14ac:dyDescent="0.2">
      <c r="A162" s="1">
        <v>42562</v>
      </c>
      <c r="B162">
        <v>13.060390999999999</v>
      </c>
      <c r="C162">
        <v>51.600718000000001</v>
      </c>
      <c r="E162">
        <f t="shared" si="4"/>
        <v>3.037207111919793E-3</v>
      </c>
      <c r="F162">
        <f t="shared" si="5"/>
        <v>5.5449576402542E-3</v>
      </c>
    </row>
    <row r="163" spans="1:6" x14ac:dyDescent="0.2">
      <c r="A163" s="1">
        <v>42559</v>
      </c>
      <c r="B163">
        <v>13.020844</v>
      </c>
      <c r="C163">
        <v>51.316172000000002</v>
      </c>
      <c r="E163">
        <f t="shared" si="4"/>
        <v>1.2298158926262293E-2</v>
      </c>
      <c r="F163">
        <f t="shared" si="5"/>
        <v>1.7905766473570228E-2</v>
      </c>
    </row>
    <row r="164" spans="1:6" x14ac:dyDescent="0.2">
      <c r="A164" s="1">
        <v>42558</v>
      </c>
      <c r="B164">
        <v>12.862657</v>
      </c>
      <c r="C164">
        <v>50.41348</v>
      </c>
      <c r="E164">
        <f t="shared" si="4"/>
        <v>1.1664138684188252E-2</v>
      </c>
      <c r="F164">
        <f t="shared" si="5"/>
        <v>0</v>
      </c>
    </row>
    <row r="165" spans="1:6" x14ac:dyDescent="0.2">
      <c r="A165" s="1">
        <v>42557</v>
      </c>
      <c r="B165">
        <v>12.714354999999999</v>
      </c>
      <c r="C165">
        <v>50.41348</v>
      </c>
      <c r="E165">
        <f t="shared" si="4"/>
        <v>9.4191563892289665E-3</v>
      </c>
      <c r="F165">
        <f t="shared" si="5"/>
        <v>4.104014250640331E-3</v>
      </c>
    </row>
    <row r="166" spans="1:6" x14ac:dyDescent="0.2">
      <c r="A166" s="1">
        <v>42556</v>
      </c>
      <c r="B166">
        <v>12.595713999999999</v>
      </c>
      <c r="C166">
        <v>50.207428</v>
      </c>
      <c r="E166">
        <f t="shared" si="4"/>
        <v>-2.7480927700490709E-2</v>
      </c>
      <c r="F166">
        <f t="shared" si="5"/>
        <v>1.9542759977175805E-4</v>
      </c>
    </row>
    <row r="167" spans="1:6" x14ac:dyDescent="0.2">
      <c r="A167" s="1">
        <v>42552</v>
      </c>
      <c r="B167">
        <v>12.951637</v>
      </c>
      <c r="C167">
        <v>50.197617999999999</v>
      </c>
      <c r="E167">
        <f t="shared" si="4"/>
        <v>-1.2810875726540383E-2</v>
      </c>
      <c r="F167">
        <f t="shared" si="5"/>
        <v>-1.9538941528729481E-4</v>
      </c>
    </row>
    <row r="168" spans="1:6" x14ac:dyDescent="0.2">
      <c r="A168" s="1">
        <v>42551</v>
      </c>
      <c r="B168">
        <v>13.119712</v>
      </c>
      <c r="C168">
        <v>50.207428</v>
      </c>
      <c r="E168">
        <f t="shared" si="4"/>
        <v>6.0652805001482069E-3</v>
      </c>
      <c r="F168">
        <f t="shared" si="5"/>
        <v>1.2465314581485698E-2</v>
      </c>
    </row>
    <row r="169" spans="1:6" x14ac:dyDescent="0.2">
      <c r="A169" s="1">
        <v>42550</v>
      </c>
      <c r="B169">
        <v>13.040616999999999</v>
      </c>
      <c r="C169">
        <v>49.589281999999997</v>
      </c>
      <c r="E169">
        <f t="shared" si="4"/>
        <v>3.858263433418796E-2</v>
      </c>
      <c r="F169">
        <f t="shared" si="5"/>
        <v>2.2249239805786747E-2</v>
      </c>
    </row>
    <row r="170" spans="1:6" x14ac:dyDescent="0.2">
      <c r="A170" s="1">
        <v>42549</v>
      </c>
      <c r="B170">
        <v>12.556167</v>
      </c>
      <c r="C170">
        <v>48.509971999999998</v>
      </c>
      <c r="E170">
        <f t="shared" si="4"/>
        <v>4.2692872156310235E-2</v>
      </c>
      <c r="F170">
        <f t="shared" si="5"/>
        <v>2.085480677370688E-2</v>
      </c>
    </row>
    <row r="171" spans="1:6" x14ac:dyDescent="0.2">
      <c r="A171" s="1">
        <v>42548</v>
      </c>
      <c r="B171">
        <v>12.042057</v>
      </c>
      <c r="C171">
        <v>47.518973000000003</v>
      </c>
      <c r="E171">
        <f t="shared" si="4"/>
        <v>-6.3076908713063373E-2</v>
      </c>
      <c r="F171">
        <f t="shared" si="5"/>
        <v>-2.809553863712555E-2</v>
      </c>
    </row>
    <row r="172" spans="1:6" x14ac:dyDescent="0.2">
      <c r="A172" s="1">
        <v>42545</v>
      </c>
      <c r="B172">
        <v>12.85277</v>
      </c>
      <c r="C172">
        <v>48.892637999999998</v>
      </c>
      <c r="E172">
        <f t="shared" si="4"/>
        <v>-7.4074034051315185E-2</v>
      </c>
      <c r="F172">
        <f t="shared" si="5"/>
        <v>-4.006931860909102E-2</v>
      </c>
    </row>
    <row r="173" spans="1:6" x14ac:dyDescent="0.2">
      <c r="A173" s="1">
        <v>42544</v>
      </c>
      <c r="B173">
        <v>13.880991</v>
      </c>
      <c r="C173">
        <v>50.933509000000001</v>
      </c>
      <c r="E173">
        <f t="shared" si="4"/>
        <v>3.1594410792441963E-2</v>
      </c>
      <c r="F173">
        <f t="shared" si="5"/>
        <v>1.80427195502324E-2</v>
      </c>
    </row>
    <row r="174" spans="1:6" x14ac:dyDescent="0.2">
      <c r="A174" s="1">
        <v>42543</v>
      </c>
      <c r="B174">
        <v>13.455861000000001</v>
      </c>
      <c r="C174">
        <v>50.030816999999999</v>
      </c>
      <c r="E174">
        <f t="shared" si="4"/>
        <v>-7.3423325611021717E-4</v>
      </c>
      <c r="F174">
        <f t="shared" si="5"/>
        <v>-3.9069583458730683E-3</v>
      </c>
    </row>
    <row r="175" spans="1:6" x14ac:dyDescent="0.2">
      <c r="A175" s="1">
        <v>42542</v>
      </c>
      <c r="B175">
        <v>13.465748</v>
      </c>
      <c r="C175">
        <v>50.227052</v>
      </c>
      <c r="E175">
        <f t="shared" si="4"/>
        <v>5.9084219252996117E-3</v>
      </c>
      <c r="F175">
        <f t="shared" si="5"/>
        <v>2.2368654759487905E-2</v>
      </c>
    </row>
    <row r="176" spans="1:6" x14ac:dyDescent="0.2">
      <c r="A176" s="1">
        <v>42541</v>
      </c>
      <c r="B176">
        <v>13.386654</v>
      </c>
      <c r="C176">
        <v>49.128121999999998</v>
      </c>
      <c r="E176">
        <f t="shared" si="4"/>
        <v>1.0447803666585376E-2</v>
      </c>
      <c r="F176">
        <f t="shared" si="5"/>
        <v>-1.1969017663490122E-3</v>
      </c>
    </row>
    <row r="177" spans="1:6" x14ac:dyDescent="0.2">
      <c r="A177" s="1">
        <v>42538</v>
      </c>
      <c r="B177">
        <v>13.248239</v>
      </c>
      <c r="C177">
        <v>49.186993999999999</v>
      </c>
      <c r="E177">
        <f t="shared" si="4"/>
        <v>6.7617789117153659E-3</v>
      </c>
      <c r="F177">
        <f t="shared" si="5"/>
        <v>-5.159732084206281E-3</v>
      </c>
    </row>
    <row r="178" spans="1:6" x14ac:dyDescent="0.2">
      <c r="A178" s="1">
        <v>42537</v>
      </c>
      <c r="B178">
        <v>13.159259</v>
      </c>
      <c r="C178">
        <v>49.442101999999998</v>
      </c>
      <c r="E178">
        <f t="shared" si="4"/>
        <v>-2.2488575447312531E-3</v>
      </c>
      <c r="F178">
        <f t="shared" si="5"/>
        <v>1.4087359460574378E-2</v>
      </c>
    </row>
    <row r="179" spans="1:6" x14ac:dyDescent="0.2">
      <c r="A179" s="1">
        <v>42536</v>
      </c>
      <c r="B179">
        <v>13.188919</v>
      </c>
      <c r="C179">
        <v>48.755268999999998</v>
      </c>
      <c r="E179">
        <f t="shared" si="4"/>
        <v>6.0331850348878113E-3</v>
      </c>
      <c r="F179">
        <f t="shared" si="5"/>
        <v>-2.8096049961550129E-3</v>
      </c>
    </row>
    <row r="180" spans="1:6" x14ac:dyDescent="0.2">
      <c r="A180" s="1">
        <v>42535</v>
      </c>
      <c r="B180">
        <v>13.109825000000001</v>
      </c>
      <c r="C180">
        <v>48.892637999999998</v>
      </c>
      <c r="E180">
        <f t="shared" si="4"/>
        <v>-2.5000046482311578E-2</v>
      </c>
      <c r="F180">
        <f t="shared" si="5"/>
        <v>-6.1826575933132677E-3</v>
      </c>
    </row>
    <row r="181" spans="1:6" x14ac:dyDescent="0.2">
      <c r="A181" s="1">
        <v>42534</v>
      </c>
      <c r="B181">
        <v>13.445975000000001</v>
      </c>
      <c r="C181">
        <v>49.196804999999998</v>
      </c>
      <c r="E181">
        <f t="shared" si="4"/>
        <v>-1.6630429559825299E-2</v>
      </c>
      <c r="F181">
        <f t="shared" si="5"/>
        <v>-2.6029526921718116E-2</v>
      </c>
    </row>
    <row r="182" spans="1:6" x14ac:dyDescent="0.2">
      <c r="A182" s="1">
        <v>42531</v>
      </c>
      <c r="B182">
        <v>13.673368999999999</v>
      </c>
      <c r="C182">
        <v>50.511597999999999</v>
      </c>
      <c r="E182">
        <f t="shared" si="4"/>
        <v>-2.5369990160586942E-2</v>
      </c>
      <c r="F182">
        <f t="shared" si="5"/>
        <v>-2.7120989624210834E-3</v>
      </c>
    </row>
    <row r="183" spans="1:6" x14ac:dyDescent="0.2">
      <c r="A183" s="1">
        <v>42530</v>
      </c>
      <c r="B183">
        <v>14.029292</v>
      </c>
      <c r="C183">
        <v>50.648963000000002</v>
      </c>
      <c r="E183">
        <f t="shared" si="4"/>
        <v>-1.6632092846390889E-2</v>
      </c>
      <c r="F183">
        <f t="shared" si="5"/>
        <v>-8.0707678149681827E-3</v>
      </c>
    </row>
    <row r="184" spans="1:6" x14ac:dyDescent="0.2">
      <c r="A184" s="1">
        <v>42529</v>
      </c>
      <c r="B184">
        <v>14.266575</v>
      </c>
      <c r="C184">
        <v>51.061064999999999</v>
      </c>
      <c r="E184">
        <f t="shared" si="4"/>
        <v>5.5749149549522148E-3</v>
      </c>
      <c r="F184">
        <f t="shared" si="5"/>
        <v>-1.1515859938316941E-3</v>
      </c>
    </row>
    <row r="185" spans="1:6" x14ac:dyDescent="0.2">
      <c r="A185" s="1">
        <v>42528</v>
      </c>
      <c r="B185">
        <v>14.187481</v>
      </c>
      <c r="C185">
        <v>51.119934000000001</v>
      </c>
      <c r="E185">
        <f t="shared" si="4"/>
        <v>-1.1707941629564345E-2</v>
      </c>
      <c r="F185">
        <f t="shared" si="5"/>
        <v>-5.7553003778809675E-4</v>
      </c>
    </row>
    <row r="186" spans="1:6" x14ac:dyDescent="0.2">
      <c r="A186" s="1">
        <v>42527</v>
      </c>
      <c r="B186">
        <v>14.355555000000001</v>
      </c>
      <c r="C186">
        <v>51.149372</v>
      </c>
      <c r="E186">
        <f t="shared" si="4"/>
        <v>6.9347803641350847E-3</v>
      </c>
      <c r="F186">
        <f t="shared" si="5"/>
        <v>6.5649701486358847E-3</v>
      </c>
    </row>
    <row r="187" spans="1:6" x14ac:dyDescent="0.2">
      <c r="A187" s="1">
        <v>42524</v>
      </c>
      <c r="B187">
        <v>14.256688</v>
      </c>
      <c r="C187">
        <v>50.815767999999998</v>
      </c>
      <c r="E187">
        <f t="shared" si="4"/>
        <v>-3.4805837843019605E-2</v>
      </c>
      <c r="F187">
        <f t="shared" si="5"/>
        <v>-1.3147822298836265E-2</v>
      </c>
    </row>
    <row r="188" spans="1:6" x14ac:dyDescent="0.2">
      <c r="A188" s="1">
        <v>42523</v>
      </c>
      <c r="B188">
        <v>14.770797999999999</v>
      </c>
      <c r="C188">
        <v>51.492786000000002</v>
      </c>
      <c r="E188">
        <f t="shared" si="4"/>
        <v>5.3835824625925177E-3</v>
      </c>
      <c r="F188">
        <f t="shared" si="5"/>
        <v>-7.000929982311499E-3</v>
      </c>
    </row>
    <row r="189" spans="1:6" x14ac:dyDescent="0.2">
      <c r="A189" s="1">
        <v>42522</v>
      </c>
      <c r="B189">
        <v>14.691704</v>
      </c>
      <c r="C189">
        <v>51.855825000000003</v>
      </c>
      <c r="E189">
        <f t="shared" si="4"/>
        <v>8.1411162498921108E-3</v>
      </c>
      <c r="F189">
        <f t="shared" si="5"/>
        <v>-2.8302210612636269E-3</v>
      </c>
    </row>
    <row r="190" spans="1:6" x14ac:dyDescent="0.2">
      <c r="A190" s="1">
        <v>42521</v>
      </c>
      <c r="B190">
        <v>14.573062999999999</v>
      </c>
      <c r="C190">
        <v>52.003005000000002</v>
      </c>
      <c r="E190">
        <f t="shared" si="4"/>
        <v>-6.0483941097589922E-3</v>
      </c>
      <c r="F190">
        <f t="shared" si="5"/>
        <v>1.2996954405849692E-2</v>
      </c>
    </row>
    <row r="191" spans="1:6" x14ac:dyDescent="0.2">
      <c r="A191" s="1">
        <v>42517</v>
      </c>
      <c r="B191">
        <v>14.661743</v>
      </c>
      <c r="C191">
        <v>51.335796000000002</v>
      </c>
      <c r="E191">
        <f t="shared" si="4"/>
        <v>1.2244912330749536E-2</v>
      </c>
      <c r="F191">
        <f t="shared" si="5"/>
        <v>8.2867571390397021E-3</v>
      </c>
    </row>
    <row r="192" spans="1:6" x14ac:dyDescent="0.2">
      <c r="A192" s="1">
        <v>42516</v>
      </c>
      <c r="B192">
        <v>14.484382999999999</v>
      </c>
      <c r="C192">
        <v>50.913885000000001</v>
      </c>
      <c r="E192">
        <f t="shared" si="4"/>
        <v>-1.4745303022428935E-2</v>
      </c>
      <c r="F192">
        <f t="shared" si="5"/>
        <v>-4.4128852267358853E-3</v>
      </c>
    </row>
    <row r="193" spans="1:6" x14ac:dyDescent="0.2">
      <c r="A193" s="1">
        <v>42515</v>
      </c>
      <c r="B193">
        <v>14.701155999999999</v>
      </c>
      <c r="C193">
        <v>51.139558000000001</v>
      </c>
      <c r="E193">
        <f t="shared" si="4"/>
        <v>1.634872316886149E-2</v>
      </c>
      <c r="F193">
        <f t="shared" si="5"/>
        <v>1.0273288003134207E-2</v>
      </c>
    </row>
    <row r="194" spans="1:6" x14ac:dyDescent="0.2">
      <c r="A194" s="1">
        <v>42514</v>
      </c>
      <c r="B194">
        <v>14.464677</v>
      </c>
      <c r="C194">
        <v>50.619529</v>
      </c>
      <c r="E194">
        <f t="shared" si="4"/>
        <v>1.4512801698051137E-2</v>
      </c>
      <c r="F194">
        <f t="shared" si="5"/>
        <v>3.1181322903868658E-2</v>
      </c>
    </row>
    <row r="195" spans="1:6" x14ac:dyDescent="0.2">
      <c r="A195" s="1">
        <v>42513</v>
      </c>
      <c r="B195">
        <v>14.257757</v>
      </c>
      <c r="C195">
        <v>49.088873</v>
      </c>
      <c r="E195">
        <f t="shared" ref="E195:E258" si="6">B195/B196-1</f>
        <v>-3.4435533203830415E-3</v>
      </c>
      <c r="F195">
        <f t="shared" ref="F195:F258" si="7">C195/C196-1</f>
        <v>-1.1655484869213528E-2</v>
      </c>
    </row>
    <row r="196" spans="1:6" x14ac:dyDescent="0.2">
      <c r="A196" s="1">
        <v>42510</v>
      </c>
      <c r="B196">
        <v>14.307024</v>
      </c>
      <c r="C196">
        <v>49.667774999999999</v>
      </c>
      <c r="E196">
        <f t="shared" si="6"/>
        <v>-6.8813894874830694E-4</v>
      </c>
      <c r="F196">
        <f t="shared" si="7"/>
        <v>5.9618314056799626E-3</v>
      </c>
    </row>
    <row r="197" spans="1:6" x14ac:dyDescent="0.2">
      <c r="A197" s="1">
        <v>42509</v>
      </c>
      <c r="B197">
        <v>14.316876000000001</v>
      </c>
      <c r="C197">
        <v>49.373418999999998</v>
      </c>
      <c r="E197">
        <f t="shared" si="6"/>
        <v>-1.0891753368969748E-2</v>
      </c>
      <c r="F197">
        <f t="shared" si="7"/>
        <v>-9.6438007443424567E-3</v>
      </c>
    </row>
    <row r="198" spans="1:6" x14ac:dyDescent="0.2">
      <c r="A198" s="1">
        <v>42508</v>
      </c>
      <c r="B198">
        <v>14.474529</v>
      </c>
      <c r="C198">
        <v>49.854202999999998</v>
      </c>
      <c r="E198">
        <f t="shared" si="6"/>
        <v>4.8536694980131134E-2</v>
      </c>
      <c r="F198">
        <f t="shared" si="7"/>
        <v>5.9394861279120637E-3</v>
      </c>
    </row>
    <row r="199" spans="1:6" x14ac:dyDescent="0.2">
      <c r="A199" s="1">
        <v>42507</v>
      </c>
      <c r="B199">
        <v>13.804504</v>
      </c>
      <c r="C199">
        <v>49.559843000000001</v>
      </c>
      <c r="E199">
        <f t="shared" si="6"/>
        <v>5.7429585627755131E-3</v>
      </c>
      <c r="F199">
        <f t="shared" si="7"/>
        <v>-1.8651696424128561E-2</v>
      </c>
    </row>
    <row r="200" spans="1:6" x14ac:dyDescent="0.2">
      <c r="A200" s="1">
        <v>42506</v>
      </c>
      <c r="B200">
        <v>13.725678</v>
      </c>
      <c r="C200">
        <v>50.501787</v>
      </c>
      <c r="E200">
        <f t="shared" si="6"/>
        <v>3.6023339749002847E-3</v>
      </c>
      <c r="F200">
        <f t="shared" si="7"/>
        <v>1.4682845376224885E-2</v>
      </c>
    </row>
    <row r="201" spans="1:6" x14ac:dyDescent="0.2">
      <c r="A201" s="1">
        <v>42503</v>
      </c>
      <c r="B201">
        <v>13.676411</v>
      </c>
      <c r="C201">
        <v>49.771006999999997</v>
      </c>
      <c r="E201">
        <f t="shared" si="6"/>
        <v>-1.8387597201900197E-2</v>
      </c>
      <c r="F201">
        <f t="shared" si="7"/>
        <v>-8.3478209516864021E-3</v>
      </c>
    </row>
    <row r="202" spans="1:6" x14ac:dyDescent="0.2">
      <c r="A202" s="1">
        <v>42502</v>
      </c>
      <c r="B202">
        <v>13.932598</v>
      </c>
      <c r="C202">
        <v>50.189984000000003</v>
      </c>
      <c r="E202">
        <f t="shared" si="6"/>
        <v>-4.2252855743151185E-3</v>
      </c>
      <c r="F202">
        <f t="shared" si="7"/>
        <v>9.0107361269424757E-3</v>
      </c>
    </row>
    <row r="203" spans="1:6" x14ac:dyDescent="0.2">
      <c r="A203" s="1">
        <v>42501</v>
      </c>
      <c r="B203">
        <v>13.991717</v>
      </c>
      <c r="C203">
        <v>49.741773999999999</v>
      </c>
      <c r="E203">
        <f t="shared" si="6"/>
        <v>-6.9930620824285583E-3</v>
      </c>
      <c r="F203">
        <f t="shared" si="7"/>
        <v>5.8800049717833147E-4</v>
      </c>
    </row>
    <row r="204" spans="1:6" x14ac:dyDescent="0.2">
      <c r="A204" s="1">
        <v>42500</v>
      </c>
      <c r="B204">
        <v>14.090251</v>
      </c>
      <c r="C204">
        <v>49.712542999999997</v>
      </c>
      <c r="E204">
        <f t="shared" si="6"/>
        <v>2.2158759392684635E-2</v>
      </c>
      <c r="F204">
        <f t="shared" si="7"/>
        <v>1.8973438109026297E-2</v>
      </c>
    </row>
    <row r="205" spans="1:6" x14ac:dyDescent="0.2">
      <c r="A205" s="1">
        <v>42499</v>
      </c>
      <c r="B205">
        <v>13.784796999999999</v>
      </c>
      <c r="C205">
        <v>48.786887999999998</v>
      </c>
      <c r="E205">
        <f t="shared" si="6"/>
        <v>-8.5046166531815848E-3</v>
      </c>
      <c r="F205">
        <f t="shared" si="7"/>
        <v>-6.3504549520845277E-3</v>
      </c>
    </row>
    <row r="206" spans="1:6" x14ac:dyDescent="0.2">
      <c r="A206" s="1">
        <v>42496</v>
      </c>
      <c r="B206">
        <v>13.903036999999999</v>
      </c>
      <c r="C206">
        <v>49.098686999999998</v>
      </c>
      <c r="E206">
        <f t="shared" si="6"/>
        <v>4.2704676718301471E-3</v>
      </c>
      <c r="F206">
        <f t="shared" si="7"/>
        <v>9.010830983124718E-3</v>
      </c>
    </row>
    <row r="207" spans="1:6" x14ac:dyDescent="0.2">
      <c r="A207" s="1">
        <v>42495</v>
      </c>
      <c r="B207">
        <v>13.843916999999999</v>
      </c>
      <c r="C207">
        <v>48.660218</v>
      </c>
      <c r="E207">
        <f t="shared" si="6"/>
        <v>-5.6617431161558596E-3</v>
      </c>
      <c r="F207">
        <f t="shared" si="7"/>
        <v>1.4036463441768898E-3</v>
      </c>
    </row>
    <row r="208" spans="1:6" x14ac:dyDescent="0.2">
      <c r="A208" s="1">
        <v>42494</v>
      </c>
      <c r="B208">
        <v>13.922744</v>
      </c>
      <c r="C208">
        <v>48.592011999999997</v>
      </c>
      <c r="E208">
        <f t="shared" si="6"/>
        <v>-1.6016684841798634E-2</v>
      </c>
      <c r="F208">
        <f t="shared" si="7"/>
        <v>1.8079420927441525E-3</v>
      </c>
    </row>
    <row r="209" spans="1:6" x14ac:dyDescent="0.2">
      <c r="A209" s="1">
        <v>42493</v>
      </c>
      <c r="B209">
        <v>14.149369999999999</v>
      </c>
      <c r="C209">
        <v>48.504319000000002</v>
      </c>
      <c r="E209">
        <f t="shared" si="6"/>
        <v>-2.7759024945241184E-2</v>
      </c>
      <c r="F209">
        <f t="shared" si="7"/>
        <v>-1.6399938758604349E-2</v>
      </c>
    </row>
    <row r="210" spans="1:6" x14ac:dyDescent="0.2">
      <c r="A210" s="1">
        <v>42492</v>
      </c>
      <c r="B210">
        <v>14.553357</v>
      </c>
      <c r="C210">
        <v>49.313049999999997</v>
      </c>
      <c r="E210">
        <f t="shared" si="6"/>
        <v>1.4423093343664428E-2</v>
      </c>
      <c r="F210">
        <f t="shared" si="7"/>
        <v>1.4838611745486174E-2</v>
      </c>
    </row>
    <row r="211" spans="1:6" x14ac:dyDescent="0.2">
      <c r="A211" s="1">
        <v>42489</v>
      </c>
      <c r="B211">
        <v>14.346437</v>
      </c>
      <c r="C211">
        <v>48.592011999999997</v>
      </c>
      <c r="E211">
        <f t="shared" si="6"/>
        <v>-1.5551020399760862E-2</v>
      </c>
      <c r="F211">
        <f t="shared" si="7"/>
        <v>-6.0125978671965452E-4</v>
      </c>
    </row>
    <row r="212" spans="1:6" x14ac:dyDescent="0.2">
      <c r="A212" s="1">
        <v>42488</v>
      </c>
      <c r="B212">
        <v>14.573062999999999</v>
      </c>
      <c r="C212">
        <v>48.621245999999999</v>
      </c>
      <c r="E212">
        <f t="shared" si="6"/>
        <v>-1.5312955879481338E-2</v>
      </c>
      <c r="F212">
        <f t="shared" si="7"/>
        <v>-2.0416124302986116E-2</v>
      </c>
    </row>
    <row r="213" spans="1:6" x14ac:dyDescent="0.2">
      <c r="A213" s="1">
        <v>42487</v>
      </c>
      <c r="B213">
        <v>14.79969</v>
      </c>
      <c r="C213">
        <v>49.634591999999998</v>
      </c>
      <c r="E213">
        <f t="shared" si="6"/>
        <v>-4.6388165499480216E-3</v>
      </c>
      <c r="F213">
        <f t="shared" si="7"/>
        <v>-9.7200660016476537E-3</v>
      </c>
    </row>
    <row r="214" spans="1:6" x14ac:dyDescent="0.2">
      <c r="A214" s="1">
        <v>42486</v>
      </c>
      <c r="B214">
        <v>14.868663</v>
      </c>
      <c r="C214">
        <v>50.121778999999997</v>
      </c>
      <c r="E214">
        <f t="shared" si="6"/>
        <v>8.6898267841746257E-3</v>
      </c>
      <c r="F214">
        <f t="shared" si="7"/>
        <v>-1.2857449562735268E-2</v>
      </c>
    </row>
    <row r="215" spans="1:6" x14ac:dyDescent="0.2">
      <c r="A215" s="1">
        <v>42485</v>
      </c>
      <c r="B215">
        <v>14.74057</v>
      </c>
      <c r="C215">
        <v>50.774611</v>
      </c>
      <c r="E215">
        <f t="shared" si="6"/>
        <v>-9.9271451426278245E-3</v>
      </c>
      <c r="F215">
        <f t="shared" si="7"/>
        <v>6.3731508408231274E-3</v>
      </c>
    </row>
    <row r="216" spans="1:6" x14ac:dyDescent="0.2">
      <c r="A216" s="1">
        <v>42482</v>
      </c>
      <c r="B216">
        <v>14.888369000000001</v>
      </c>
      <c r="C216">
        <v>50.453066</v>
      </c>
      <c r="E216">
        <f t="shared" si="6"/>
        <v>1.4093976691265331E-2</v>
      </c>
      <c r="F216">
        <f t="shared" si="7"/>
        <v>-7.1710282285959881E-2</v>
      </c>
    </row>
    <row r="217" spans="1:6" x14ac:dyDescent="0.2">
      <c r="A217" s="1">
        <v>42481</v>
      </c>
      <c r="B217">
        <v>14.681449000000001</v>
      </c>
      <c r="C217">
        <v>54.350560000000002</v>
      </c>
      <c r="E217">
        <f t="shared" si="6"/>
        <v>-2.0094473458993622E-3</v>
      </c>
      <c r="F217">
        <f t="shared" si="7"/>
        <v>3.4178441227579182E-3</v>
      </c>
    </row>
    <row r="218" spans="1:6" x14ac:dyDescent="0.2">
      <c r="A218" s="1">
        <v>42480</v>
      </c>
      <c r="B218">
        <v>14.71101</v>
      </c>
      <c r="C218">
        <v>54.165430999999998</v>
      </c>
      <c r="E218">
        <f t="shared" si="6"/>
        <v>3.321803196364681E-2</v>
      </c>
      <c r="F218">
        <f t="shared" si="7"/>
        <v>-1.4186896119203318E-2</v>
      </c>
    </row>
    <row r="219" spans="1:6" x14ac:dyDescent="0.2">
      <c r="A219" s="1">
        <v>42479</v>
      </c>
      <c r="B219">
        <v>14.238049999999999</v>
      </c>
      <c r="C219">
        <v>54.944929000000002</v>
      </c>
      <c r="E219">
        <f t="shared" si="6"/>
        <v>1.9760055699130197E-2</v>
      </c>
      <c r="F219">
        <f t="shared" si="7"/>
        <v>-1.2398130010223829E-3</v>
      </c>
    </row>
    <row r="220" spans="1:6" x14ac:dyDescent="0.2">
      <c r="A220" s="1">
        <v>42478</v>
      </c>
      <c r="B220">
        <v>13.962156999999999</v>
      </c>
      <c r="C220">
        <v>55.013134999999998</v>
      </c>
      <c r="E220">
        <f t="shared" si="6"/>
        <v>1.2142822605660575E-2</v>
      </c>
      <c r="F220">
        <f t="shared" si="7"/>
        <v>1.4555225414095041E-2</v>
      </c>
    </row>
    <row r="221" spans="1:6" x14ac:dyDescent="0.2">
      <c r="A221" s="1">
        <v>42475</v>
      </c>
      <c r="B221">
        <v>13.794651</v>
      </c>
      <c r="C221">
        <v>54.223894000000001</v>
      </c>
      <c r="E221">
        <f t="shared" si="6"/>
        <v>-9.901024920119017E-3</v>
      </c>
      <c r="F221">
        <f t="shared" si="7"/>
        <v>5.2384512245482462E-3</v>
      </c>
    </row>
    <row r="222" spans="1:6" x14ac:dyDescent="0.2">
      <c r="A222" s="1">
        <v>42474</v>
      </c>
      <c r="B222">
        <v>13.932598</v>
      </c>
      <c r="C222">
        <v>53.941324999999999</v>
      </c>
      <c r="E222">
        <f t="shared" si="6"/>
        <v>2.5380764455816829E-2</v>
      </c>
      <c r="F222">
        <f t="shared" si="7"/>
        <v>1.8071045166312416E-4</v>
      </c>
    </row>
    <row r="223" spans="1:6" x14ac:dyDescent="0.2">
      <c r="A223" s="1">
        <v>42473</v>
      </c>
      <c r="B223">
        <v>13.587731</v>
      </c>
      <c r="C223">
        <v>53.931578999999999</v>
      </c>
      <c r="E223">
        <f t="shared" si="6"/>
        <v>3.9186075120384745E-2</v>
      </c>
      <c r="F223">
        <f t="shared" si="7"/>
        <v>1.2808716157277633E-2</v>
      </c>
    </row>
    <row r="224" spans="1:6" x14ac:dyDescent="0.2">
      <c r="A224" s="1">
        <v>42472</v>
      </c>
      <c r="B224">
        <v>13.075359000000001</v>
      </c>
      <c r="C224">
        <v>53.249521000000001</v>
      </c>
      <c r="E224">
        <f t="shared" si="6"/>
        <v>2.313032663605008E-2</v>
      </c>
      <c r="F224">
        <f t="shared" si="7"/>
        <v>6.2603563074308255E-3</v>
      </c>
    </row>
    <row r="225" spans="1:6" x14ac:dyDescent="0.2">
      <c r="A225" s="1">
        <v>42471</v>
      </c>
      <c r="B225">
        <v>12.779759</v>
      </c>
      <c r="C225">
        <v>52.918233999999998</v>
      </c>
      <c r="E225">
        <f t="shared" si="6"/>
        <v>6.9875855315375546E-3</v>
      </c>
      <c r="F225">
        <f t="shared" si="7"/>
        <v>-2.0212572794343631E-3</v>
      </c>
    </row>
    <row r="226" spans="1:6" x14ac:dyDescent="0.2">
      <c r="A226" s="1">
        <v>42468</v>
      </c>
      <c r="B226">
        <v>12.691079</v>
      </c>
      <c r="C226">
        <v>53.025412000000003</v>
      </c>
      <c r="E226">
        <f t="shared" si="6"/>
        <v>2.3346329930871157E-3</v>
      </c>
      <c r="F226">
        <f t="shared" si="7"/>
        <v>-7.3448506999618246E-4</v>
      </c>
    </row>
    <row r="227" spans="1:6" x14ac:dyDescent="0.2">
      <c r="A227" s="1">
        <v>42467</v>
      </c>
      <c r="B227">
        <v>12.661519</v>
      </c>
      <c r="C227">
        <v>53.064387000000004</v>
      </c>
      <c r="E227">
        <f t="shared" si="6"/>
        <v>-3.1650373806180077E-2</v>
      </c>
      <c r="F227">
        <f t="shared" si="7"/>
        <v>-1.197388281563927E-2</v>
      </c>
    </row>
    <row r="228" spans="1:6" x14ac:dyDescent="0.2">
      <c r="A228" s="1">
        <v>42466</v>
      </c>
      <c r="B228">
        <v>13.075359000000001</v>
      </c>
      <c r="C228">
        <v>53.707473999999998</v>
      </c>
      <c r="E228">
        <f t="shared" si="6"/>
        <v>6.0653108125545696E-3</v>
      </c>
      <c r="F228">
        <f t="shared" si="7"/>
        <v>1.0263887281375617E-2</v>
      </c>
    </row>
    <row r="229" spans="1:6" x14ac:dyDescent="0.2">
      <c r="A229" s="1">
        <v>42465</v>
      </c>
      <c r="B229">
        <v>12.996530999999999</v>
      </c>
      <c r="C229">
        <v>53.161827000000002</v>
      </c>
      <c r="E229">
        <f t="shared" si="6"/>
        <v>-2.3686210724619738E-2</v>
      </c>
      <c r="F229">
        <f t="shared" si="7"/>
        <v>-1.5695451974948593E-2</v>
      </c>
    </row>
    <row r="230" spans="1:6" x14ac:dyDescent="0.2">
      <c r="A230" s="1">
        <v>42464</v>
      </c>
      <c r="B230">
        <v>13.311838</v>
      </c>
      <c r="C230">
        <v>54.009531000000003</v>
      </c>
      <c r="E230">
        <f t="shared" si="6"/>
        <v>-3.6873447218624955E-3</v>
      </c>
      <c r="F230">
        <f t="shared" si="7"/>
        <v>-2.5193392605610265E-3</v>
      </c>
    </row>
    <row r="231" spans="1:6" x14ac:dyDescent="0.2">
      <c r="A231" s="1">
        <v>42461</v>
      </c>
      <c r="B231">
        <v>13.361105</v>
      </c>
      <c r="C231">
        <v>54.145943000000003</v>
      </c>
      <c r="E231">
        <f t="shared" si="6"/>
        <v>2.9585581170921138E-3</v>
      </c>
      <c r="F231">
        <f t="shared" si="7"/>
        <v>6.156073914139748E-3</v>
      </c>
    </row>
    <row r="232" spans="1:6" x14ac:dyDescent="0.2">
      <c r="A232" s="1">
        <v>42460</v>
      </c>
      <c r="B232">
        <v>13.321692000000001</v>
      </c>
      <c r="C232">
        <v>53.814655999999999</v>
      </c>
      <c r="E232">
        <f t="shared" si="6"/>
        <v>2.9674881799257591E-3</v>
      </c>
      <c r="F232">
        <f t="shared" si="7"/>
        <v>3.2697687075073922E-3</v>
      </c>
    </row>
    <row r="233" spans="1:6" x14ac:dyDescent="0.2">
      <c r="A233" s="1">
        <v>42459</v>
      </c>
      <c r="B233">
        <v>13.282277000000001</v>
      </c>
      <c r="C233">
        <v>53.639268000000001</v>
      </c>
      <c r="E233">
        <f t="shared" si="6"/>
        <v>4.4708684566878709E-3</v>
      </c>
      <c r="F233">
        <f t="shared" si="7"/>
        <v>6.2145853920072547E-3</v>
      </c>
    </row>
    <row r="234" spans="1:6" x14ac:dyDescent="0.2">
      <c r="A234" s="1">
        <v>42458</v>
      </c>
      <c r="B234">
        <v>13.223158</v>
      </c>
      <c r="C234">
        <v>53.307980999999998</v>
      </c>
      <c r="E234">
        <f t="shared" si="6"/>
        <v>-1.4684255642826827E-2</v>
      </c>
      <c r="F234">
        <f t="shared" si="7"/>
        <v>2.1852778388944616E-2</v>
      </c>
    </row>
    <row r="235" spans="1:6" x14ac:dyDescent="0.2">
      <c r="A235" s="1">
        <v>42457</v>
      </c>
      <c r="B235">
        <v>13.420223999999999</v>
      </c>
      <c r="C235">
        <v>52.167966</v>
      </c>
      <c r="E235">
        <f t="shared" si="6"/>
        <v>-4.3860439806238105E-3</v>
      </c>
      <c r="F235">
        <f t="shared" si="7"/>
        <v>-1.2359299256273992E-2</v>
      </c>
    </row>
    <row r="236" spans="1:6" x14ac:dyDescent="0.2">
      <c r="A236" s="1">
        <v>42453</v>
      </c>
      <c r="B236">
        <v>13.479345</v>
      </c>
      <c r="C236">
        <v>52.820793999999999</v>
      </c>
      <c r="E236">
        <f t="shared" si="6"/>
        <v>4.4053661101335351E-3</v>
      </c>
      <c r="F236">
        <f t="shared" si="7"/>
        <v>4.4468830724644359E-3</v>
      </c>
    </row>
    <row r="237" spans="1:6" x14ac:dyDescent="0.2">
      <c r="A237" s="1">
        <v>42452</v>
      </c>
      <c r="B237">
        <v>13.420223999999999</v>
      </c>
      <c r="C237">
        <v>52.586945999999998</v>
      </c>
      <c r="E237">
        <f t="shared" si="6"/>
        <v>-1.017445494676239E-2</v>
      </c>
      <c r="F237">
        <f t="shared" si="7"/>
        <v>-1.8494285460157744E-3</v>
      </c>
    </row>
    <row r="238" spans="1:6" x14ac:dyDescent="0.2">
      <c r="A238" s="1">
        <v>42451</v>
      </c>
      <c r="B238">
        <v>13.558171</v>
      </c>
      <c r="C238">
        <v>52.684381999999999</v>
      </c>
      <c r="E238">
        <f t="shared" si="6"/>
        <v>-5.7803777634931608E-3</v>
      </c>
      <c r="F238">
        <f t="shared" si="7"/>
        <v>3.8989694408881892E-3</v>
      </c>
    </row>
    <row r="239" spans="1:6" x14ac:dyDescent="0.2">
      <c r="A239" s="1">
        <v>42450</v>
      </c>
      <c r="B239">
        <v>13.636998</v>
      </c>
      <c r="C239">
        <v>52.479765</v>
      </c>
      <c r="E239">
        <f t="shared" si="6"/>
        <v>3.6258445210610724E-3</v>
      </c>
      <c r="F239">
        <f t="shared" si="7"/>
        <v>6.9171565944312619E-3</v>
      </c>
    </row>
    <row r="240" spans="1:6" x14ac:dyDescent="0.2">
      <c r="A240" s="1">
        <v>42447</v>
      </c>
      <c r="B240">
        <v>13.587731</v>
      </c>
      <c r="C240">
        <v>52.119247999999999</v>
      </c>
      <c r="E240">
        <f t="shared" si="6"/>
        <v>2.9104512146104877E-2</v>
      </c>
      <c r="F240">
        <f t="shared" si="7"/>
        <v>-2.1405008927742775E-2</v>
      </c>
    </row>
    <row r="241" spans="1:6" x14ac:dyDescent="0.2">
      <c r="A241" s="1">
        <v>42446</v>
      </c>
      <c r="B241">
        <v>13.203450999999999</v>
      </c>
      <c r="C241">
        <v>53.259262999999997</v>
      </c>
      <c r="E241">
        <f t="shared" si="6"/>
        <v>6.7617645201913934E-3</v>
      </c>
      <c r="F241">
        <f t="shared" si="7"/>
        <v>5.7037941163284867E-3</v>
      </c>
    </row>
    <row r="242" spans="1:6" x14ac:dyDescent="0.2">
      <c r="A242" s="1">
        <v>42445</v>
      </c>
      <c r="B242">
        <v>13.114772</v>
      </c>
      <c r="C242">
        <v>52.957205999999999</v>
      </c>
      <c r="E242">
        <f t="shared" si="6"/>
        <v>-1.9159883682231316E-2</v>
      </c>
      <c r="F242">
        <f t="shared" si="7"/>
        <v>1.4181731918896379E-2</v>
      </c>
    </row>
    <row r="243" spans="1:6" x14ac:dyDescent="0.2">
      <c r="A243" s="1">
        <v>42444</v>
      </c>
      <c r="B243">
        <v>13.370958</v>
      </c>
      <c r="C243">
        <v>52.216683000000003</v>
      </c>
      <c r="E243">
        <f t="shared" si="6"/>
        <v>-5.1319459899012987E-3</v>
      </c>
      <c r="F243">
        <f t="shared" si="7"/>
        <v>7.8992121692162964E-3</v>
      </c>
    </row>
    <row r="244" spans="1:6" x14ac:dyDescent="0.2">
      <c r="A244" s="1">
        <v>42443</v>
      </c>
      <c r="B244">
        <v>13.439931</v>
      </c>
      <c r="C244">
        <v>51.807445000000001</v>
      </c>
      <c r="E244">
        <f t="shared" si="6"/>
        <v>-1.0877459967377989E-2</v>
      </c>
      <c r="F244">
        <f t="shared" si="7"/>
        <v>1.8842773746181596E-3</v>
      </c>
    </row>
    <row r="245" spans="1:6" x14ac:dyDescent="0.2">
      <c r="A245" s="1">
        <v>42440</v>
      </c>
      <c r="B245">
        <v>13.587731</v>
      </c>
      <c r="C245">
        <v>51.710008999999999</v>
      </c>
      <c r="E245">
        <f t="shared" si="6"/>
        <v>3.9186075120384745E-2</v>
      </c>
      <c r="F245">
        <f t="shared" si="7"/>
        <v>1.9596559651899437E-2</v>
      </c>
    </row>
    <row r="246" spans="1:6" x14ac:dyDescent="0.2">
      <c r="A246" s="1">
        <v>42439</v>
      </c>
      <c r="B246">
        <v>13.075359000000001</v>
      </c>
      <c r="C246">
        <v>50.716146999999999</v>
      </c>
      <c r="E246">
        <f t="shared" si="6"/>
        <v>9.8935180518819887E-3</v>
      </c>
      <c r="F246">
        <f t="shared" si="7"/>
        <v>-1.4950810904491685E-2</v>
      </c>
    </row>
    <row r="247" spans="1:6" x14ac:dyDescent="0.2">
      <c r="A247" s="1">
        <v>42438</v>
      </c>
      <c r="B247">
        <v>12.947265</v>
      </c>
      <c r="C247">
        <v>51.485903</v>
      </c>
      <c r="E247">
        <f t="shared" si="6"/>
        <v>6.12552928913912E-3</v>
      </c>
      <c r="F247">
        <f t="shared" si="7"/>
        <v>2.3039657118331558E-2</v>
      </c>
    </row>
    <row r="248" spans="1:6" x14ac:dyDescent="0.2">
      <c r="A248" s="1">
        <v>42437</v>
      </c>
      <c r="B248">
        <v>12.868439</v>
      </c>
      <c r="C248">
        <v>50.3264</v>
      </c>
      <c r="E248">
        <f t="shared" si="6"/>
        <v>-3.4737536777435407E-2</v>
      </c>
      <c r="F248">
        <f t="shared" si="7"/>
        <v>1.2149763186672491E-2</v>
      </c>
    </row>
    <row r="249" spans="1:6" x14ac:dyDescent="0.2">
      <c r="A249" s="1">
        <v>42436</v>
      </c>
      <c r="B249">
        <v>13.331543999999999</v>
      </c>
      <c r="C249">
        <v>49.722285999999997</v>
      </c>
      <c r="E249">
        <f t="shared" si="6"/>
        <v>-7.3860325582075781E-4</v>
      </c>
      <c r="F249">
        <f t="shared" si="7"/>
        <v>-1.9219668893762809E-2</v>
      </c>
    </row>
    <row r="250" spans="1:6" x14ac:dyDescent="0.2">
      <c r="A250" s="1">
        <v>42433</v>
      </c>
      <c r="B250">
        <v>13.341398</v>
      </c>
      <c r="C250">
        <v>50.696658999999997</v>
      </c>
      <c r="E250">
        <f t="shared" si="6"/>
        <v>2.9629412452352177E-3</v>
      </c>
      <c r="F250">
        <f t="shared" si="7"/>
        <v>-6.1126921343123142E-3</v>
      </c>
    </row>
    <row r="251" spans="1:6" x14ac:dyDescent="0.2">
      <c r="A251" s="1">
        <v>42432</v>
      </c>
      <c r="B251">
        <v>13.301985</v>
      </c>
      <c r="C251">
        <v>51.008457999999997</v>
      </c>
      <c r="E251">
        <f t="shared" si="6"/>
        <v>6.7114170148951935E-3</v>
      </c>
      <c r="F251">
        <f t="shared" si="7"/>
        <v>-1.1331499172805848E-2</v>
      </c>
    </row>
    <row r="252" spans="1:6" x14ac:dyDescent="0.2">
      <c r="A252" s="1">
        <v>42431</v>
      </c>
      <c r="B252">
        <v>13.213305</v>
      </c>
      <c r="C252">
        <v>51.593085000000002</v>
      </c>
      <c r="E252">
        <f t="shared" si="6"/>
        <v>2.0547969011215805E-2</v>
      </c>
      <c r="F252">
        <f t="shared" si="7"/>
        <v>7.0368715462398868E-3</v>
      </c>
    </row>
    <row r="253" spans="1:6" x14ac:dyDescent="0.2">
      <c r="A253" s="1">
        <v>42430</v>
      </c>
      <c r="B253">
        <v>12.947265</v>
      </c>
      <c r="C253">
        <v>51.232568000000001</v>
      </c>
      <c r="E253">
        <f t="shared" si="6"/>
        <v>5.3514289647926594E-2</v>
      </c>
      <c r="F253">
        <f t="shared" si="7"/>
        <v>3.3411965257797771E-2</v>
      </c>
    </row>
    <row r="254" spans="1:6" x14ac:dyDescent="0.2">
      <c r="A254" s="1">
        <v>42429</v>
      </c>
      <c r="B254">
        <v>12.289596</v>
      </c>
      <c r="C254">
        <v>49.576132000000001</v>
      </c>
      <c r="E254">
        <f t="shared" si="6"/>
        <v>-1.4173190196308028E-2</v>
      </c>
      <c r="F254">
        <f t="shared" si="7"/>
        <v>-8.1870960355256983E-3</v>
      </c>
    </row>
    <row r="255" spans="1:6" x14ac:dyDescent="0.2">
      <c r="A255" s="1">
        <v>42426</v>
      </c>
      <c r="B255">
        <v>12.466283000000001</v>
      </c>
      <c r="C255">
        <v>49.985366999999997</v>
      </c>
      <c r="E255">
        <f t="shared" si="6"/>
        <v>3.0844164972336774E-2</v>
      </c>
      <c r="F255">
        <f t="shared" si="7"/>
        <v>-1.5355068904448044E-2</v>
      </c>
    </row>
    <row r="256" spans="1:6" x14ac:dyDescent="0.2">
      <c r="A256" s="1">
        <v>42425</v>
      </c>
      <c r="B256">
        <v>12.093275999999999</v>
      </c>
      <c r="C256">
        <v>50.764865</v>
      </c>
      <c r="E256">
        <f t="shared" si="6"/>
        <v>1.5663605915725354E-2</v>
      </c>
      <c r="F256">
        <f t="shared" si="7"/>
        <v>1.4408049615546092E-2</v>
      </c>
    </row>
    <row r="257" spans="1:6" x14ac:dyDescent="0.2">
      <c r="A257" s="1">
        <v>42424</v>
      </c>
      <c r="B257">
        <v>11.906772999999999</v>
      </c>
      <c r="C257">
        <v>50.043830999999997</v>
      </c>
      <c r="E257">
        <f t="shared" si="6"/>
        <v>-2.4670289254052902E-3</v>
      </c>
      <c r="F257">
        <f t="shared" si="7"/>
        <v>3.5170137555728953E-3</v>
      </c>
    </row>
    <row r="258" spans="1:6" x14ac:dyDescent="0.2">
      <c r="A258" s="1">
        <v>42423</v>
      </c>
      <c r="B258">
        <v>11.93622</v>
      </c>
      <c r="C258">
        <v>49.868442999999999</v>
      </c>
      <c r="E258">
        <f t="shared" si="6"/>
        <v>-3.0303040150287175E-2</v>
      </c>
      <c r="F258">
        <f t="shared" si="7"/>
        <v>-2.7920261008147707E-2</v>
      </c>
    </row>
    <row r="259" spans="1:6" x14ac:dyDescent="0.2">
      <c r="A259" s="1">
        <v>42422</v>
      </c>
      <c r="B259">
        <v>12.309227</v>
      </c>
      <c r="C259">
        <v>51.300773999999997</v>
      </c>
      <c r="E259">
        <f t="shared" ref="E259:E291" si="8">B259/B260-1</f>
        <v>3.380042602643063E-2</v>
      </c>
      <c r="F259">
        <f t="shared" ref="F259:F291" si="9">C259/C260-1</f>
        <v>1.6017019077976702E-2</v>
      </c>
    </row>
    <row r="260" spans="1:6" x14ac:dyDescent="0.2">
      <c r="A260" s="1">
        <v>42419</v>
      </c>
      <c r="B260">
        <v>11.906772999999999</v>
      </c>
      <c r="C260">
        <v>50.492041999999998</v>
      </c>
      <c r="E260">
        <f t="shared" si="8"/>
        <v>-8.9868718012230397E-3</v>
      </c>
      <c r="F260">
        <f t="shared" si="9"/>
        <v>-7.0894564027741414E-3</v>
      </c>
    </row>
    <row r="261" spans="1:6" x14ac:dyDescent="0.2">
      <c r="A261" s="1">
        <v>42418</v>
      </c>
      <c r="B261">
        <v>12.014748000000001</v>
      </c>
      <c r="C261">
        <v>50.852558999999999</v>
      </c>
      <c r="E261">
        <f t="shared" si="8"/>
        <v>-2.547778140071344E-2</v>
      </c>
      <c r="F261">
        <f t="shared" si="9"/>
        <v>-4.387620146844351E-3</v>
      </c>
    </row>
    <row r="262" spans="1:6" x14ac:dyDescent="0.2">
      <c r="A262" s="1">
        <v>42417</v>
      </c>
      <c r="B262">
        <v>12.328860000000001</v>
      </c>
      <c r="C262">
        <v>51.076664000000001</v>
      </c>
      <c r="E262">
        <f t="shared" si="8"/>
        <v>2.5306198212259545E-2</v>
      </c>
      <c r="F262">
        <f t="shared" si="9"/>
        <v>2.6032452826292296E-2</v>
      </c>
    </row>
    <row r="263" spans="1:6" x14ac:dyDescent="0.2">
      <c r="A263" s="1">
        <v>42416</v>
      </c>
      <c r="B263">
        <v>12.024564</v>
      </c>
      <c r="C263">
        <v>49.780749</v>
      </c>
      <c r="E263">
        <f t="shared" si="8"/>
        <v>2.5104592166211859E-2</v>
      </c>
      <c r="F263">
        <f t="shared" si="9"/>
        <v>1.8946949523830581E-2</v>
      </c>
    </row>
    <row r="264" spans="1:6" x14ac:dyDescent="0.2">
      <c r="A264" s="1">
        <v>42412</v>
      </c>
      <c r="B264">
        <v>11.730085000000001</v>
      </c>
      <c r="C264">
        <v>48.855094000000001</v>
      </c>
      <c r="E264">
        <f t="shared" si="8"/>
        <v>7.0788561139895068E-2</v>
      </c>
      <c r="F264">
        <f t="shared" si="9"/>
        <v>1.6301080160278758E-2</v>
      </c>
    </row>
    <row r="265" spans="1:6" x14ac:dyDescent="0.2">
      <c r="A265" s="1">
        <v>42411</v>
      </c>
      <c r="B265">
        <v>10.954623</v>
      </c>
      <c r="C265">
        <v>48.071477000000002</v>
      </c>
      <c r="E265">
        <f t="shared" si="8"/>
        <v>-6.8447366782963814E-2</v>
      </c>
      <c r="F265">
        <f t="shared" si="9"/>
        <v>-4.0234285017270999E-4</v>
      </c>
    </row>
    <row r="266" spans="1:6" x14ac:dyDescent="0.2">
      <c r="A266" s="1">
        <v>42410</v>
      </c>
      <c r="B266">
        <v>11.759532</v>
      </c>
      <c r="C266">
        <v>48.090826</v>
      </c>
      <c r="E266">
        <f t="shared" si="8"/>
        <v>-1.8032841094355767E-2</v>
      </c>
      <c r="F266">
        <f t="shared" si="9"/>
        <v>8.7256521428329403E-3</v>
      </c>
    </row>
    <row r="267" spans="1:6" x14ac:dyDescent="0.2">
      <c r="A267" s="1">
        <v>42409</v>
      </c>
      <c r="B267">
        <v>11.975484</v>
      </c>
      <c r="C267">
        <v>47.674832000000002</v>
      </c>
      <c r="E267">
        <f t="shared" si="8"/>
        <v>-5.7049885272540957E-3</v>
      </c>
      <c r="F267">
        <f t="shared" si="9"/>
        <v>-2.6310549504003911E-3</v>
      </c>
    </row>
    <row r="268" spans="1:6" x14ac:dyDescent="0.2">
      <c r="A268" s="1">
        <v>42408</v>
      </c>
      <c r="B268">
        <v>12.044195999999999</v>
      </c>
      <c r="C268">
        <v>47.800598000000001</v>
      </c>
      <c r="E268">
        <f t="shared" si="8"/>
        <v>-5.2509652145168562E-2</v>
      </c>
      <c r="F268">
        <f t="shared" si="9"/>
        <v>-1.4952159112333829E-2</v>
      </c>
    </row>
    <row r="269" spans="1:6" x14ac:dyDescent="0.2">
      <c r="A269" s="1">
        <v>42405</v>
      </c>
      <c r="B269">
        <v>12.711682</v>
      </c>
      <c r="C269">
        <v>48.526169000000003</v>
      </c>
      <c r="E269">
        <f t="shared" si="8"/>
        <v>-2.2641500439676276E-2</v>
      </c>
      <c r="F269">
        <f t="shared" si="9"/>
        <v>-3.5384619115610194E-2</v>
      </c>
    </row>
    <row r="270" spans="1:6" x14ac:dyDescent="0.2">
      <c r="A270" s="1">
        <v>42404</v>
      </c>
      <c r="B270">
        <v>13.006161000000001</v>
      </c>
      <c r="C270">
        <v>50.306235999999998</v>
      </c>
      <c r="E270">
        <f t="shared" si="8"/>
        <v>1.6884085562316908E-2</v>
      </c>
      <c r="F270">
        <f t="shared" si="9"/>
        <v>-3.0674763952471817E-3</v>
      </c>
    </row>
    <row r="271" spans="1:6" x14ac:dyDescent="0.2">
      <c r="A271" s="1">
        <v>42403</v>
      </c>
      <c r="B271">
        <v>12.79021</v>
      </c>
      <c r="C271">
        <v>50.461024000000002</v>
      </c>
      <c r="E271">
        <f t="shared" si="8"/>
        <v>-1.5117126369948441E-2</v>
      </c>
      <c r="F271">
        <f t="shared" si="9"/>
        <v>-1.5849052953365139E-2</v>
      </c>
    </row>
    <row r="272" spans="1:6" x14ac:dyDescent="0.2">
      <c r="A272" s="1">
        <v>42402</v>
      </c>
      <c r="B272">
        <v>12.986529000000001</v>
      </c>
      <c r="C272">
        <v>51.273662999999999</v>
      </c>
      <c r="E272">
        <f t="shared" si="8"/>
        <v>-5.2292274117635373E-2</v>
      </c>
      <c r="F272">
        <f t="shared" si="9"/>
        <v>-3.1255708230152335E-2</v>
      </c>
    </row>
    <row r="273" spans="1:6" x14ac:dyDescent="0.2">
      <c r="A273" s="1">
        <v>42401</v>
      </c>
      <c r="B273">
        <v>13.703094999999999</v>
      </c>
      <c r="C273">
        <v>52.927964000000003</v>
      </c>
      <c r="E273">
        <f t="shared" si="8"/>
        <v>-1.2729882016166982E-2</v>
      </c>
      <c r="F273">
        <f t="shared" si="9"/>
        <v>-6.8978131341342896E-3</v>
      </c>
    </row>
    <row r="274" spans="1:6" x14ac:dyDescent="0.2">
      <c r="A274" s="1">
        <v>42398</v>
      </c>
      <c r="B274">
        <v>13.879783</v>
      </c>
      <c r="C274">
        <v>53.295586999999998</v>
      </c>
      <c r="E274">
        <f t="shared" si="8"/>
        <v>4.5085056796893674E-2</v>
      </c>
      <c r="F274">
        <f t="shared" si="9"/>
        <v>5.8202039727240695E-2</v>
      </c>
    </row>
    <row r="275" spans="1:6" x14ac:dyDescent="0.2">
      <c r="A275" s="1">
        <v>42397</v>
      </c>
      <c r="B275">
        <v>13.281008</v>
      </c>
      <c r="C275">
        <v>50.364283</v>
      </c>
      <c r="E275">
        <f t="shared" si="8"/>
        <v>1.2724589709913081E-2</v>
      </c>
      <c r="F275">
        <f t="shared" si="9"/>
        <v>1.6399859839158148E-2</v>
      </c>
    </row>
    <row r="276" spans="1:6" x14ac:dyDescent="0.2">
      <c r="A276" s="1">
        <v>42396</v>
      </c>
      <c r="B276">
        <v>13.114136</v>
      </c>
      <c r="C276">
        <v>49.551642999999999</v>
      </c>
      <c r="E276">
        <f t="shared" si="8"/>
        <v>3.7565086780717571E-3</v>
      </c>
      <c r="F276">
        <f t="shared" si="9"/>
        <v>-1.8209655396675073E-2</v>
      </c>
    </row>
    <row r="277" spans="1:6" x14ac:dyDescent="0.2">
      <c r="A277" s="1">
        <v>42395</v>
      </c>
      <c r="B277">
        <v>13.065056999999999</v>
      </c>
      <c r="C277">
        <v>50.470697000000001</v>
      </c>
      <c r="E277">
        <f t="shared" si="8"/>
        <v>2.7006174901729185E-2</v>
      </c>
      <c r="F277">
        <f t="shared" si="9"/>
        <v>7.3372739163306555E-3</v>
      </c>
    </row>
    <row r="278" spans="1:6" x14ac:dyDescent="0.2">
      <c r="A278" s="1">
        <v>42394</v>
      </c>
      <c r="B278">
        <v>12.721498</v>
      </c>
      <c r="C278">
        <v>50.103076999999999</v>
      </c>
      <c r="E278">
        <f t="shared" si="8"/>
        <v>-4.4247842128936621E-2</v>
      </c>
      <c r="F278">
        <f t="shared" si="9"/>
        <v>-9.5620613689451073E-3</v>
      </c>
    </row>
    <row r="279" spans="1:6" x14ac:dyDescent="0.2">
      <c r="A279" s="1">
        <v>42391</v>
      </c>
      <c r="B279">
        <v>13.310457</v>
      </c>
      <c r="C279">
        <v>50.586790999999998</v>
      </c>
      <c r="E279">
        <f t="shared" si="8"/>
        <v>1.4970181794667914E-2</v>
      </c>
      <c r="F279">
        <f t="shared" si="9"/>
        <v>3.585582650576935E-2</v>
      </c>
    </row>
    <row r="280" spans="1:6" x14ac:dyDescent="0.2">
      <c r="A280" s="1">
        <v>42390</v>
      </c>
      <c r="B280">
        <v>13.114136</v>
      </c>
      <c r="C280">
        <v>48.835745000000003</v>
      </c>
      <c r="E280">
        <f t="shared" si="8"/>
        <v>-2.4105185397627626E-2</v>
      </c>
      <c r="F280">
        <f t="shared" si="9"/>
        <v>-6.103592933106472E-3</v>
      </c>
    </row>
    <row r="281" spans="1:6" x14ac:dyDescent="0.2">
      <c r="A281" s="1">
        <v>42389</v>
      </c>
      <c r="B281">
        <v>13.438063</v>
      </c>
      <c r="C281">
        <v>49.135649000000001</v>
      </c>
      <c r="E281">
        <f t="shared" si="8"/>
        <v>-3.8623640017965477E-2</v>
      </c>
      <c r="F281">
        <f t="shared" si="9"/>
        <v>4.5490433746628867E-3</v>
      </c>
    </row>
    <row r="282" spans="1:6" x14ac:dyDescent="0.2">
      <c r="A282" s="1">
        <v>42388</v>
      </c>
      <c r="B282">
        <v>13.977942000000001</v>
      </c>
      <c r="C282">
        <v>48.913141000000003</v>
      </c>
      <c r="E282">
        <f t="shared" si="8"/>
        <v>-1.5214429528640938E-2</v>
      </c>
      <c r="F282">
        <f t="shared" si="9"/>
        <v>-8.4330485739704253E-3</v>
      </c>
    </row>
    <row r="283" spans="1:6" x14ac:dyDescent="0.2">
      <c r="A283" s="1">
        <v>42384</v>
      </c>
      <c r="B283">
        <v>14.193894</v>
      </c>
      <c r="C283">
        <v>49.329135999999998</v>
      </c>
      <c r="E283">
        <f t="shared" si="8"/>
        <v>-3.5356874407882488E-2</v>
      </c>
      <c r="F283">
        <f t="shared" si="9"/>
        <v>-3.9917122746458866E-2</v>
      </c>
    </row>
    <row r="284" spans="1:6" x14ac:dyDescent="0.2">
      <c r="A284" s="1">
        <v>42383</v>
      </c>
      <c r="B284">
        <v>14.71414</v>
      </c>
      <c r="C284">
        <v>51.380080999999997</v>
      </c>
      <c r="E284">
        <f t="shared" si="8"/>
        <v>6.0402866278184142E-3</v>
      </c>
      <c r="F284">
        <f t="shared" si="9"/>
        <v>2.8466333924236809E-2</v>
      </c>
    </row>
    <row r="285" spans="1:6" x14ac:dyDescent="0.2">
      <c r="A285" s="1">
        <v>42382</v>
      </c>
      <c r="B285">
        <v>14.625795999999999</v>
      </c>
      <c r="C285">
        <v>49.957960999999997</v>
      </c>
      <c r="E285">
        <f t="shared" si="8"/>
        <v>-2.6779896077061771E-2</v>
      </c>
      <c r="F285">
        <f t="shared" si="9"/>
        <v>-2.1599081785356189E-2</v>
      </c>
    </row>
    <row r="286" spans="1:6" x14ac:dyDescent="0.2">
      <c r="A286" s="1">
        <v>42381</v>
      </c>
      <c r="B286">
        <v>15.028250999999999</v>
      </c>
      <c r="C286">
        <v>51.060828000000001</v>
      </c>
      <c r="E286">
        <f t="shared" si="8"/>
        <v>0</v>
      </c>
      <c r="F286">
        <f t="shared" si="9"/>
        <v>9.17781545322649E-3</v>
      </c>
    </row>
    <row r="287" spans="1:6" x14ac:dyDescent="0.2">
      <c r="A287" s="1">
        <v>42380</v>
      </c>
      <c r="B287">
        <v>15.028250999999999</v>
      </c>
      <c r="C287">
        <v>50.596463</v>
      </c>
      <c r="E287">
        <f t="shared" si="8"/>
        <v>7.2368639317974548E-3</v>
      </c>
      <c r="F287">
        <f t="shared" si="9"/>
        <v>-5.7334754830717927E-4</v>
      </c>
    </row>
    <row r="288" spans="1:6" x14ac:dyDescent="0.2">
      <c r="A288" s="1">
        <v>42377</v>
      </c>
      <c r="B288">
        <v>14.920275</v>
      </c>
      <c r="C288">
        <v>50.625489000000002</v>
      </c>
      <c r="E288">
        <f t="shared" si="8"/>
        <v>-1.9354895954617701E-2</v>
      </c>
      <c r="F288">
        <f t="shared" si="9"/>
        <v>3.0669677496231174E-3</v>
      </c>
    </row>
    <row r="289" spans="1:6" x14ac:dyDescent="0.2">
      <c r="A289" s="1">
        <v>42376</v>
      </c>
      <c r="B289">
        <v>15.214755</v>
      </c>
      <c r="C289">
        <v>50.470697000000001</v>
      </c>
      <c r="E289">
        <f t="shared" si="8"/>
        <v>-3.6069632435363208E-2</v>
      </c>
      <c r="F289">
        <f t="shared" si="9"/>
        <v>-3.4782629815544808E-2</v>
      </c>
    </row>
    <row r="290" spans="1:6" x14ac:dyDescent="0.2">
      <c r="A290" s="1">
        <v>42375</v>
      </c>
      <c r="B290">
        <v>15.784081</v>
      </c>
      <c r="C290">
        <v>52.289462</v>
      </c>
      <c r="E290">
        <f t="shared" si="8"/>
        <v>-2.1302496831526407E-2</v>
      </c>
      <c r="F290">
        <f t="shared" si="9"/>
        <v>-1.8165293132311966E-2</v>
      </c>
    </row>
    <row r="291" spans="1:6" x14ac:dyDescent="0.2">
      <c r="A291" s="1">
        <v>42374</v>
      </c>
      <c r="B291">
        <v>16.12764</v>
      </c>
      <c r="C291">
        <v>53.256889000000001</v>
      </c>
      <c r="E291">
        <f t="shared" si="8"/>
        <v>0</v>
      </c>
      <c r="F291">
        <f t="shared" si="9"/>
        <v>4.5620457231829725E-3</v>
      </c>
    </row>
    <row r="292" spans="1:6" x14ac:dyDescent="0.2">
      <c r="A292" s="1">
        <v>42373</v>
      </c>
      <c r="B292">
        <v>16.12764</v>
      </c>
      <c r="C292">
        <v>53.015031999999998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3"/>
  <sheetViews>
    <sheetView tabSelected="1" zoomScale="130" zoomScaleNormal="130" workbookViewId="0">
      <selection activeCell="H8" sqref="H8"/>
    </sheetView>
  </sheetViews>
  <sheetFormatPr baseColWidth="10" defaultColWidth="8.83203125" defaultRowHeight="15" x14ac:dyDescent="0.2"/>
  <cols>
    <col min="1" max="1" width="13.83203125" customWidth="1"/>
    <col min="2" max="2" width="11.83203125" bestFit="1" customWidth="1"/>
    <col min="3" max="3" width="34.6640625" customWidth="1"/>
    <col min="4" max="4" width="16.6640625" customWidth="1"/>
    <col min="5" max="5" width="15.6640625" customWidth="1"/>
    <col min="6" max="6" width="14" customWidth="1"/>
    <col min="7" max="7" width="12.83203125" customWidth="1"/>
    <col min="8" max="8" width="12.1640625" customWidth="1"/>
    <col min="10" max="11" width="10.6640625" customWidth="1"/>
  </cols>
  <sheetData>
    <row r="1" spans="1:17" x14ac:dyDescent="0.2">
      <c r="A1" s="5" t="s">
        <v>20</v>
      </c>
      <c r="E1" s="6" t="s">
        <v>21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">
      <c r="A2" s="8" t="s">
        <v>22</v>
      </c>
      <c r="B2" s="8" t="s">
        <v>18</v>
      </c>
      <c r="C2" t="s">
        <v>19</v>
      </c>
      <c r="D2" t="s">
        <v>23</v>
      </c>
      <c r="E2" s="6" t="s">
        <v>24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6" thickBot="1" x14ac:dyDescent="0.25">
      <c r="A3" s="9" t="s">
        <v>49</v>
      </c>
      <c r="B3" s="2">
        <v>1.6489050480979069E-3</v>
      </c>
      <c r="C3" s="2">
        <v>1.9574932685643091E-2</v>
      </c>
      <c r="D3" s="2">
        <v>1</v>
      </c>
      <c r="E3" s="2"/>
    </row>
    <row r="4" spans="1:17" ht="16" thickBot="1" x14ac:dyDescent="0.25">
      <c r="A4" s="9" t="s">
        <v>50</v>
      </c>
      <c r="B4" s="2">
        <v>7.4015772784268756E-4</v>
      </c>
      <c r="C4" s="2">
        <v>1.3556510346564958E-2</v>
      </c>
      <c r="D4" s="3">
        <v>0.39180299135189783</v>
      </c>
      <c r="E4" s="3">
        <v>1</v>
      </c>
      <c r="F4" s="4"/>
    </row>
    <row r="5" spans="1:17" x14ac:dyDescent="0.2">
      <c r="A5" s="9"/>
      <c r="B5" s="9"/>
      <c r="C5" s="9"/>
      <c r="D5" s="2"/>
      <c r="E5" s="2"/>
      <c r="F5" s="2"/>
    </row>
    <row r="6" spans="1:17" ht="16" thickBot="1" x14ac:dyDescent="0.25">
      <c r="A6" s="9"/>
      <c r="B6" s="2"/>
      <c r="C6" s="9"/>
      <c r="D6" s="3"/>
      <c r="E6" s="3"/>
      <c r="F6" s="3"/>
    </row>
    <row r="7" spans="1:17" x14ac:dyDescent="0.2">
      <c r="A7" s="9"/>
      <c r="B7" s="9"/>
      <c r="C7" s="9"/>
      <c r="D7" s="9"/>
      <c r="E7" s="9"/>
      <c r="F7" s="9"/>
      <c r="G7" s="9"/>
    </row>
    <row r="8" spans="1:17" x14ac:dyDescent="0.2">
      <c r="A8" s="9" t="s">
        <v>25</v>
      </c>
      <c r="B8" s="14">
        <f>0.4/100/365</f>
        <v>1.0958904109589042E-5</v>
      </c>
      <c r="D8" t="s">
        <v>51</v>
      </c>
    </row>
    <row r="11" spans="1:17" x14ac:dyDescent="0.2">
      <c r="A11" s="5" t="s">
        <v>26</v>
      </c>
      <c r="E11" s="6" t="s">
        <v>27</v>
      </c>
    </row>
    <row r="12" spans="1:17" s="10" customFormat="1" x14ac:dyDescent="0.2">
      <c r="A12" s="10" t="s">
        <v>28</v>
      </c>
      <c r="C12" s="11">
        <v>0.2859343536253276</v>
      </c>
      <c r="D12" s="11"/>
      <c r="E12" s="11"/>
      <c r="F12" s="11"/>
      <c r="G12" s="11"/>
      <c r="H12" s="11"/>
    </row>
    <row r="13" spans="1:17" s="10" customFormat="1" x14ac:dyDescent="0.2">
      <c r="A13" s="10" t="s">
        <v>29</v>
      </c>
      <c r="C13" s="11">
        <v>0.7140656463746724</v>
      </c>
      <c r="D13" s="11"/>
      <c r="E13" s="11"/>
      <c r="F13" s="11"/>
      <c r="G13" s="11"/>
      <c r="H13" s="11"/>
    </row>
    <row r="14" spans="1:17" s="10" customFormat="1" x14ac:dyDescent="0.2">
      <c r="C14" s="11"/>
      <c r="D14" s="11"/>
      <c r="E14" s="11"/>
      <c r="F14" s="11"/>
      <c r="G14" s="11"/>
      <c r="H14" s="11"/>
    </row>
    <row r="15" spans="1:17" s="10" customFormat="1" x14ac:dyDescent="0.2">
      <c r="C15" s="11"/>
      <c r="D15" s="11"/>
      <c r="E15" s="11"/>
      <c r="F15" s="11"/>
      <c r="G15" s="11"/>
      <c r="H15" s="11"/>
    </row>
    <row r="16" spans="1:17" s="10" customFormat="1" x14ac:dyDescent="0.2">
      <c r="C16" s="11"/>
      <c r="D16" s="11"/>
      <c r="E16" s="11"/>
      <c r="F16" s="11"/>
      <c r="G16" s="11"/>
      <c r="H16" s="11"/>
    </row>
    <row r="19" spans="1:8" x14ac:dyDescent="0.2">
      <c r="A19" s="12" t="s">
        <v>30</v>
      </c>
      <c r="B19" s="12"/>
      <c r="C19" s="12">
        <v>1E-3</v>
      </c>
      <c r="D19" s="12"/>
      <c r="E19" s="12"/>
      <c r="F19" s="12"/>
      <c r="G19" s="12"/>
      <c r="H19" s="12"/>
    </row>
    <row r="20" spans="1:8" x14ac:dyDescent="0.2">
      <c r="A20" t="s">
        <v>31</v>
      </c>
      <c r="C20">
        <f>((C12*$C$3)^2+($C$4*C13)^2+2*(C12*C13*$D$4*$C$3*$C$4))^0.5</f>
        <v>1.2941876297218513E-2</v>
      </c>
    </row>
    <row r="21" spans="1:8" x14ac:dyDescent="0.2">
      <c r="A21" t="s">
        <v>32</v>
      </c>
      <c r="C21">
        <f>C12*$B$3+C13*$B$4-C19</f>
        <v>-1.9453138774307155E-10</v>
      </c>
    </row>
    <row r="22" spans="1:8" x14ac:dyDescent="0.2">
      <c r="A22" t="s">
        <v>33</v>
      </c>
      <c r="C22">
        <f>SUM(C12:C14)-1</f>
        <v>0</v>
      </c>
    </row>
    <row r="24" spans="1:8" x14ac:dyDescent="0.2">
      <c r="A24" s="5" t="s">
        <v>34</v>
      </c>
      <c r="E24" s="6" t="s">
        <v>35</v>
      </c>
    </row>
    <row r="25" spans="1:8" s="10" customFormat="1" x14ac:dyDescent="0.2">
      <c r="A25" s="10" t="s">
        <v>28</v>
      </c>
      <c r="C25" s="10">
        <v>0.67362498415869998</v>
      </c>
    </row>
    <row r="26" spans="1:8" s="10" customFormat="1" x14ac:dyDescent="0.2">
      <c r="A26" s="10" t="s">
        <v>29</v>
      </c>
      <c r="C26" s="10">
        <v>0.32637501453655593</v>
      </c>
    </row>
    <row r="27" spans="1:8" s="10" customFormat="1" x14ac:dyDescent="0.2"/>
    <row r="28" spans="1:8" s="10" customFormat="1" x14ac:dyDescent="0.2"/>
    <row r="29" spans="1:8" s="10" customFormat="1" x14ac:dyDescent="0.2"/>
    <row r="32" spans="1:8" x14ac:dyDescent="0.2">
      <c r="A32" t="s">
        <v>36</v>
      </c>
      <c r="C32">
        <f>(C34-$B$8)/C33</f>
        <v>8.6734387096786256E-2</v>
      </c>
    </row>
    <row r="33" spans="1:6" x14ac:dyDescent="0.2">
      <c r="A33" t="s">
        <v>37</v>
      </c>
      <c r="C33">
        <f>((C25*$C$3)^2+($C$4*C26)^2+2*(C25*C26*$D$4*$C$3*$C$4))^0.5</f>
        <v>1.5465074082805922E-2</v>
      </c>
    </row>
    <row r="34" spans="1:6" x14ac:dyDescent="0.2">
      <c r="A34" t="s">
        <v>38</v>
      </c>
      <c r="C34">
        <f>C25*$B$3+C26*$B$4</f>
        <v>1.3523126260881545E-3</v>
      </c>
      <c r="F34" s="13"/>
    </row>
    <row r="35" spans="1:6" x14ac:dyDescent="0.2">
      <c r="A35" t="s">
        <v>33</v>
      </c>
      <c r="C35">
        <f>SUM(C25:C26)-1</f>
        <v>-1.3047440905467056E-9</v>
      </c>
    </row>
    <row r="38" spans="1:6" x14ac:dyDescent="0.2">
      <c r="A38" s="5" t="s">
        <v>39</v>
      </c>
      <c r="E38" s="6" t="s">
        <v>40</v>
      </c>
    </row>
    <row r="39" spans="1:6" s="10" customFormat="1" x14ac:dyDescent="0.2">
      <c r="A39" s="10" t="s">
        <v>28</v>
      </c>
      <c r="C39" s="10">
        <v>0.2222957024896757</v>
      </c>
    </row>
    <row r="40" spans="1:6" s="10" customFormat="1" x14ac:dyDescent="0.2">
      <c r="A40" s="10" t="s">
        <v>29</v>
      </c>
      <c r="C40" s="10">
        <v>0.77770429986352085</v>
      </c>
    </row>
    <row r="41" spans="1:6" s="10" customFormat="1" x14ac:dyDescent="0.2"/>
    <row r="42" spans="1:6" s="10" customFormat="1" x14ac:dyDescent="0.2"/>
    <row r="43" spans="1:6" s="10" customFormat="1" x14ac:dyDescent="0.2"/>
    <row r="47" spans="1:6" x14ac:dyDescent="0.2">
      <c r="A47" t="s">
        <v>41</v>
      </c>
      <c r="C47">
        <f>((C39*$C$3)^2+($C$4*C40)^2+($C$5*C41)^2+2*(C39*C40*$D$4*$C$3*$C$4+C39*C41*$D$5*$C$3*$C$5+C40*C41*$E$5*$C$4*$C$5+C40*C42*$E$6*$C$4*$C$6))^0.5</f>
        <v>1.2885581196138198E-2</v>
      </c>
    </row>
    <row r="48" spans="1:6" x14ac:dyDescent="0.2">
      <c r="A48" t="s">
        <v>42</v>
      </c>
      <c r="C48">
        <f>C39*$B$3+C40*$B$4+C41*$B$5</f>
        <v>9.4216835352616836E-4</v>
      </c>
    </row>
    <row r="49" spans="1:3" x14ac:dyDescent="0.2">
      <c r="A49" t="s">
        <v>33</v>
      </c>
      <c r="C49">
        <f>SUM(C39:C41)-1</f>
        <v>2.3531965265277677E-9</v>
      </c>
    </row>
    <row r="67" spans="1:11" x14ac:dyDescent="0.2">
      <c r="A67" s="6" t="s">
        <v>43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2">
      <c r="A68" s="6" t="s">
        <v>44</v>
      </c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2">
      <c r="A69" s="6" t="s">
        <v>45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">
      <c r="A70" s="6" t="s">
        <v>46</v>
      </c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">
      <c r="A72" s="6" t="s">
        <v>47</v>
      </c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">
      <c r="A73" s="6" t="s">
        <v>48</v>
      </c>
      <c r="B73" s="7"/>
      <c r="C73" s="7"/>
      <c r="D73" s="7"/>
      <c r="E73" s="7"/>
      <c r="F73" s="7"/>
      <c r="G73" s="7"/>
      <c r="H73" s="7"/>
      <c r="I73" s="7"/>
      <c r="J73" s="7"/>
      <c r="K7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</vt:lpstr>
      <vt:lpstr>correlation</vt:lpstr>
      <vt:lpstr>data</vt:lpstr>
      <vt:lpstr>optimization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TINA_WIN10</dc:creator>
  <cp:lastModifiedBy>Microsoft Office User</cp:lastModifiedBy>
  <dcterms:created xsi:type="dcterms:W3CDTF">2017-03-22T01:30:32Z</dcterms:created>
  <dcterms:modified xsi:type="dcterms:W3CDTF">2019-06-15T22:32:20Z</dcterms:modified>
</cp:coreProperties>
</file>